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常规产品" sheetId="1" r:id="rId1"/>
    <sheet name="成品库存" sheetId="3" r:id="rId2"/>
    <sheet name="试用装库存" sheetId="7" r:id="rId3"/>
    <sheet name="包材库存" sheetId="4" r:id="rId4"/>
    <sheet name="膏体库存" sheetId="5" r:id="rId5"/>
    <sheet name="Sheet1" sheetId="8" r:id="rId6"/>
  </sheets>
  <definedNames>
    <definedName name="_xlnm._FilterDatabase" localSheetId="0" hidden="1">常规产品!$B$3:$X$3101</definedName>
    <definedName name="_xlnm._FilterDatabase" localSheetId="1" hidden="1">成品库存!$A$1:$L$1992</definedName>
  </definedNames>
  <calcPr calcId="145621"/>
</workbook>
</file>

<file path=xl/calcChain.xml><?xml version="1.0" encoding="utf-8"?>
<calcChain xmlns="http://schemas.openxmlformats.org/spreadsheetml/2006/main">
  <c r="G21" i="1" l="1"/>
  <c r="G23" i="1" s="1"/>
  <c r="G37" i="1"/>
  <c r="G36" i="1"/>
  <c r="G35" i="1"/>
  <c r="G34" i="1"/>
  <c r="G33" i="1"/>
  <c r="G32" i="1"/>
  <c r="G25" i="1" l="1"/>
  <c r="G22" i="1"/>
  <c r="G27" i="1" l="1"/>
  <c r="G24" i="1"/>
  <c r="U24" i="1" s="1"/>
  <c r="U23" i="1"/>
  <c r="U25" i="1"/>
  <c r="U27" i="1"/>
  <c r="G29" i="1" l="1"/>
  <c r="G26" i="1"/>
  <c r="G710" i="1"/>
  <c r="G709" i="1"/>
  <c r="G708" i="1"/>
  <c r="G707" i="1"/>
  <c r="G706" i="1"/>
  <c r="G705" i="1"/>
  <c r="G704" i="1"/>
  <c r="G703" i="1"/>
  <c r="G702" i="1"/>
  <c r="G700" i="1"/>
  <c r="G699" i="1"/>
  <c r="G698" i="1"/>
  <c r="G697" i="1"/>
  <c r="G695" i="1"/>
  <c r="G694" i="1"/>
  <c r="G693" i="1"/>
  <c r="G692" i="1"/>
  <c r="G691" i="1"/>
  <c r="G689" i="1"/>
  <c r="G688" i="1"/>
  <c r="G687" i="1"/>
  <c r="G686" i="1"/>
  <c r="G685" i="1"/>
  <c r="G683" i="1"/>
  <c r="G682" i="1"/>
  <c r="G681" i="1"/>
  <c r="G680" i="1"/>
  <c r="G679" i="1"/>
  <c r="G678" i="1"/>
  <c r="G677" i="1"/>
  <c r="G675" i="1"/>
  <c r="G674" i="1"/>
  <c r="G673" i="1"/>
  <c r="G672" i="1"/>
  <c r="G671" i="1"/>
  <c r="G670" i="1"/>
  <c r="G669" i="1"/>
  <c r="G668" i="1"/>
  <c r="G666" i="1"/>
  <c r="G665" i="1"/>
  <c r="G664" i="1"/>
  <c r="G663" i="1"/>
  <c r="G662" i="1"/>
  <c r="G661" i="1"/>
  <c r="G660" i="1"/>
  <c r="G659" i="1"/>
  <c r="G657" i="1"/>
  <c r="G656" i="1"/>
  <c r="G655" i="1"/>
  <c r="G654" i="1"/>
  <c r="G653" i="1"/>
  <c r="G652" i="1"/>
  <c r="G651" i="1"/>
  <c r="G650" i="1"/>
  <c r="G648" i="1"/>
  <c r="G647" i="1"/>
  <c r="G646" i="1"/>
  <c r="G645" i="1"/>
  <c r="G644" i="1"/>
  <c r="G643" i="1"/>
  <c r="G642" i="1"/>
  <c r="G639" i="1"/>
  <c r="G638" i="1"/>
  <c r="G637" i="1"/>
  <c r="G636" i="1"/>
  <c r="G635" i="1"/>
  <c r="G634" i="1"/>
  <c r="G633" i="1"/>
  <c r="G632" i="1"/>
  <c r="G631" i="1"/>
  <c r="G629" i="1"/>
  <c r="G628" i="1"/>
  <c r="G627" i="1"/>
  <c r="G626" i="1"/>
  <c r="G625" i="1"/>
  <c r="G622" i="1"/>
  <c r="G621" i="1"/>
  <c r="G620" i="1"/>
  <c r="G619" i="1"/>
  <c r="G618" i="1"/>
  <c r="G617" i="1"/>
  <c r="G616" i="1"/>
  <c r="G613" i="1"/>
  <c r="G612" i="1"/>
  <c r="G611" i="1"/>
  <c r="G610" i="1"/>
  <c r="G609" i="1"/>
  <c r="G608" i="1"/>
  <c r="G605" i="1"/>
  <c r="G604" i="1"/>
  <c r="G603" i="1"/>
  <c r="G602" i="1"/>
  <c r="G601" i="1"/>
  <c r="G600" i="1"/>
  <c r="G597" i="1"/>
  <c r="G596" i="1"/>
  <c r="G595" i="1"/>
  <c r="G594" i="1"/>
  <c r="G591" i="1"/>
  <c r="G590" i="1"/>
  <c r="G589" i="1"/>
  <c r="G588" i="1"/>
  <c r="G587" i="1"/>
  <c r="G586" i="1"/>
  <c r="G583" i="1"/>
  <c r="G582" i="1"/>
  <c r="G581" i="1"/>
  <c r="G580" i="1"/>
  <c r="G579" i="1"/>
  <c r="G578" i="1"/>
  <c r="G575" i="1"/>
  <c r="G574" i="1"/>
  <c r="G573" i="1"/>
  <c r="G572" i="1"/>
  <c r="G571" i="1"/>
  <c r="G570" i="1"/>
  <c r="G569" i="1"/>
  <c r="G566" i="1"/>
  <c r="G565" i="1"/>
  <c r="G564" i="1"/>
  <c r="G563" i="1"/>
  <c r="G562" i="1"/>
  <c r="G561" i="1"/>
  <c r="G558" i="1"/>
  <c r="G557" i="1"/>
  <c r="G556" i="1"/>
  <c r="G555" i="1"/>
  <c r="G554" i="1"/>
  <c r="G553" i="1"/>
  <c r="G552" i="1"/>
  <c r="G551" i="1"/>
  <c r="G548" i="1"/>
  <c r="G547" i="1"/>
  <c r="G546" i="1"/>
  <c r="G545" i="1"/>
  <c r="G544" i="1"/>
  <c r="G543" i="1"/>
  <c r="G540" i="1"/>
  <c r="G539" i="1"/>
  <c r="G538" i="1"/>
  <c r="G537" i="1"/>
  <c r="G536" i="1"/>
  <c r="G535" i="1"/>
  <c r="G534" i="1"/>
  <c r="G533" i="1"/>
  <c r="G532" i="1"/>
  <c r="G529" i="1"/>
  <c r="G528" i="1"/>
  <c r="G527" i="1"/>
  <c r="G526" i="1"/>
  <c r="G525" i="1"/>
  <c r="G524" i="1"/>
  <c r="G523" i="1"/>
  <c r="G522" i="1"/>
  <c r="G519" i="1"/>
  <c r="G518" i="1"/>
  <c r="G517" i="1"/>
  <c r="G516" i="1"/>
  <c r="G515" i="1"/>
  <c r="G514" i="1"/>
  <c r="G511" i="1"/>
  <c r="G510" i="1"/>
  <c r="G509" i="1"/>
  <c r="G508" i="1"/>
  <c r="G507" i="1"/>
  <c r="G506" i="1"/>
  <c r="G503" i="1"/>
  <c r="G502" i="1"/>
  <c r="G501" i="1"/>
  <c r="G500" i="1"/>
  <c r="G499" i="1"/>
  <c r="G496" i="1"/>
  <c r="G495" i="1"/>
  <c r="G494" i="1"/>
  <c r="G493" i="1"/>
  <c r="G492" i="1"/>
  <c r="G491" i="1"/>
  <c r="G490" i="1"/>
  <c r="G489" i="1"/>
  <c r="G488" i="1"/>
  <c r="G485" i="1"/>
  <c r="G484" i="1"/>
  <c r="G483" i="1"/>
  <c r="G482" i="1"/>
  <c r="G481" i="1"/>
  <c r="G480" i="1"/>
  <c r="G479" i="1"/>
  <c r="G476" i="1"/>
  <c r="G475" i="1"/>
  <c r="G474" i="1"/>
  <c r="G473" i="1"/>
  <c r="G472" i="1"/>
  <c r="G471" i="1"/>
  <c r="G470" i="1"/>
  <c r="G467" i="1"/>
  <c r="G466" i="1"/>
  <c r="G465" i="1"/>
  <c r="G464" i="1"/>
  <c r="G463" i="1"/>
  <c r="G462" i="1"/>
  <c r="G461" i="1"/>
  <c r="G458" i="1"/>
  <c r="G457" i="1"/>
  <c r="G456" i="1"/>
  <c r="G455" i="1"/>
  <c r="G454" i="1"/>
  <c r="G453" i="1"/>
  <c r="G452" i="1"/>
  <c r="G451" i="1"/>
  <c r="G448" i="1"/>
  <c r="G447" i="1"/>
  <c r="G446" i="1"/>
  <c r="G445" i="1"/>
  <c r="G444" i="1"/>
  <c r="G443" i="1"/>
  <c r="G442" i="1"/>
  <c r="G439" i="1"/>
  <c r="G438" i="1"/>
  <c r="G437" i="1"/>
  <c r="G436" i="1"/>
  <c r="G435" i="1"/>
  <c r="G434" i="1"/>
  <c r="G433" i="1"/>
  <c r="G430" i="1"/>
  <c r="G429" i="1"/>
  <c r="G428" i="1"/>
  <c r="G425" i="1"/>
  <c r="G424" i="1"/>
  <c r="G423" i="1"/>
  <c r="G422" i="1"/>
  <c r="G421" i="1"/>
  <c r="G420" i="1"/>
  <c r="G419" i="1"/>
  <c r="G418" i="1"/>
  <c r="G417" i="1"/>
  <c r="G415" i="1"/>
  <c r="G414" i="1"/>
  <c r="G413" i="1"/>
  <c r="G412" i="1"/>
  <c r="G411" i="1"/>
  <c r="G410" i="1"/>
  <c r="G409" i="1"/>
  <c r="G406" i="1"/>
  <c r="G405" i="1"/>
  <c r="G404" i="1"/>
  <c r="G403" i="1"/>
  <c r="G402" i="1"/>
  <c r="G401" i="1"/>
  <c r="G400" i="1"/>
  <c r="G397" i="1"/>
  <c r="G396" i="1"/>
  <c r="G395" i="1"/>
  <c r="G394" i="1"/>
  <c r="G391" i="1"/>
  <c r="G390" i="1"/>
  <c r="G389" i="1"/>
  <c r="G388" i="1"/>
  <c r="G387" i="1"/>
  <c r="G386" i="1"/>
  <c r="G385" i="1"/>
  <c r="G382" i="1"/>
  <c r="G381" i="1"/>
  <c r="G380" i="1"/>
  <c r="G379" i="1"/>
  <c r="G378" i="1"/>
  <c r="G377" i="1"/>
  <c r="G374" i="1"/>
  <c r="G373" i="1"/>
  <c r="G372" i="1"/>
  <c r="G371" i="1"/>
  <c r="G370" i="1"/>
  <c r="G367" i="1"/>
  <c r="G366" i="1"/>
  <c r="G365" i="1"/>
  <c r="G364" i="1"/>
  <c r="G363" i="1"/>
  <c r="G362" i="1"/>
  <c r="G361" i="1"/>
  <c r="G358" i="1"/>
  <c r="G357" i="1"/>
  <c r="G356" i="1"/>
  <c r="G355" i="1"/>
  <c r="G354" i="1"/>
  <c r="G353" i="1"/>
  <c r="G350" i="1"/>
  <c r="G349" i="1"/>
  <c r="G348" i="1"/>
  <c r="G347" i="1"/>
  <c r="G346" i="1"/>
  <c r="G343" i="1"/>
  <c r="G342" i="1"/>
  <c r="G341" i="1"/>
  <c r="G340" i="1"/>
  <c r="G339" i="1"/>
  <c r="G338" i="1"/>
  <c r="G337" i="1"/>
  <c r="G334" i="1"/>
  <c r="G333" i="1"/>
  <c r="G332" i="1"/>
  <c r="G331" i="1"/>
  <c r="G328" i="1"/>
  <c r="G327" i="1"/>
  <c r="G326" i="1"/>
  <c r="G325" i="1"/>
  <c r="G324" i="1"/>
  <c r="G323" i="1"/>
  <c r="G322" i="1"/>
  <c r="G319" i="1"/>
  <c r="G318" i="1"/>
  <c r="G317" i="1"/>
  <c r="G316" i="1"/>
  <c r="G315" i="1"/>
  <c r="G314" i="1"/>
  <c r="G313" i="1"/>
  <c r="G310" i="1"/>
  <c r="G309" i="1"/>
  <c r="G308" i="1"/>
  <c r="G307" i="1"/>
  <c r="G306" i="1"/>
  <c r="G305" i="1"/>
  <c r="G304" i="1"/>
  <c r="G301" i="1"/>
  <c r="G300" i="1"/>
  <c r="G299" i="1"/>
  <c r="G298" i="1"/>
  <c r="G295" i="1"/>
  <c r="G294" i="1"/>
  <c r="G293" i="1"/>
  <c r="G292" i="1"/>
  <c r="G291" i="1"/>
  <c r="G290" i="1"/>
  <c r="G287" i="1"/>
  <c r="G286" i="1"/>
  <c r="G285" i="1"/>
  <c r="G284" i="1"/>
  <c r="G283" i="1"/>
  <c r="G282" i="1"/>
  <c r="G279" i="1"/>
  <c r="G278" i="1"/>
  <c r="G277" i="1"/>
  <c r="G276" i="1"/>
  <c r="G275" i="1"/>
  <c r="G272" i="1"/>
  <c r="G271" i="1"/>
  <c r="G270" i="1"/>
  <c r="G269" i="1"/>
  <c r="G268" i="1"/>
  <c r="G265" i="1"/>
  <c r="G264" i="1"/>
  <c r="G263" i="1"/>
  <c r="G262" i="1"/>
  <c r="G261" i="1"/>
  <c r="G259" i="1"/>
  <c r="G258" i="1"/>
  <c r="G257" i="1"/>
  <c r="G256" i="1"/>
  <c r="G255" i="1"/>
  <c r="G254" i="1"/>
  <c r="G253" i="1"/>
  <c r="G252" i="1"/>
  <c r="G250" i="1"/>
  <c r="G249" i="1"/>
  <c r="G248" i="1"/>
  <c r="G247" i="1"/>
  <c r="G246" i="1"/>
  <c r="G244" i="1"/>
  <c r="G243" i="1"/>
  <c r="G242" i="1"/>
  <c r="G241" i="1"/>
  <c r="G240" i="1"/>
  <c r="G239" i="1"/>
  <c r="G238" i="1"/>
  <c r="G237" i="1"/>
  <c r="G236" i="1"/>
  <c r="G234" i="1"/>
  <c r="G233" i="1"/>
  <c r="G232" i="1"/>
  <c r="G231" i="1"/>
  <c r="G230" i="1"/>
  <c r="G229" i="1"/>
  <c r="G228" i="1"/>
  <c r="G226" i="1"/>
  <c r="G225" i="1"/>
  <c r="G224" i="1"/>
  <c r="G223" i="1"/>
  <c r="G222" i="1"/>
  <c r="G221" i="1"/>
  <c r="G220" i="1"/>
  <c r="G218" i="1"/>
  <c r="G217" i="1"/>
  <c r="G216" i="1"/>
  <c r="G215" i="1"/>
  <c r="G214" i="1"/>
  <c r="G213" i="1"/>
  <c r="G212" i="1"/>
  <c r="G210" i="1"/>
  <c r="G209" i="1"/>
  <c r="G208" i="1"/>
  <c r="G207" i="1"/>
  <c r="G206" i="1"/>
  <c r="G204" i="1"/>
  <c r="G203" i="1"/>
  <c r="G202" i="1"/>
  <c r="G201" i="1"/>
  <c r="G200" i="1"/>
  <c r="G199" i="1"/>
  <c r="G198" i="1"/>
  <c r="G196" i="1"/>
  <c r="G195" i="1"/>
  <c r="G194" i="1"/>
  <c r="G193" i="1"/>
  <c r="G192" i="1"/>
  <c r="G191" i="1"/>
  <c r="G190" i="1"/>
  <c r="G188" i="1"/>
  <c r="G187" i="1"/>
  <c r="G186" i="1"/>
  <c r="G185" i="1"/>
  <c r="G184" i="1"/>
  <c r="G183" i="1"/>
  <c r="G182" i="1"/>
  <c r="G180" i="1"/>
  <c r="G179" i="1"/>
  <c r="G178" i="1"/>
  <c r="G177" i="1"/>
  <c r="G176" i="1"/>
  <c r="G175" i="1"/>
  <c r="G174" i="1"/>
  <c r="G172" i="1"/>
  <c r="G171" i="1"/>
  <c r="G170" i="1"/>
  <c r="G169" i="1"/>
  <c r="G168" i="1"/>
  <c r="G167" i="1"/>
  <c r="G166" i="1"/>
  <c r="G165" i="1"/>
  <c r="G163" i="1"/>
  <c r="G162" i="1"/>
  <c r="G161" i="1"/>
  <c r="G160" i="1"/>
  <c r="G159" i="1"/>
  <c r="G158" i="1"/>
  <c r="G157" i="1"/>
  <c r="G156" i="1"/>
  <c r="G154" i="1"/>
  <c r="G153" i="1"/>
  <c r="G152" i="1"/>
  <c r="G151" i="1"/>
  <c r="G150" i="1"/>
  <c r="G149" i="1"/>
  <c r="G147" i="1"/>
  <c r="G146" i="1"/>
  <c r="G145" i="1"/>
  <c r="G144" i="1"/>
  <c r="G143" i="1"/>
  <c r="G142" i="1"/>
  <c r="G141" i="1"/>
  <c r="G139" i="1"/>
  <c r="G138" i="1"/>
  <c r="G137" i="1"/>
  <c r="G136" i="1"/>
  <c r="G135" i="1"/>
  <c r="G134" i="1"/>
  <c r="G133" i="1"/>
  <c r="G132" i="1"/>
  <c r="G130" i="1"/>
  <c r="G129" i="1"/>
  <c r="G128" i="1"/>
  <c r="G127" i="1"/>
  <c r="G126" i="1"/>
  <c r="G125" i="1"/>
  <c r="G124" i="1"/>
  <c r="G123" i="1"/>
  <c r="G121" i="1"/>
  <c r="G120" i="1"/>
  <c r="G119" i="1"/>
  <c r="G118" i="1"/>
  <c r="G117" i="1"/>
  <c r="G116" i="1"/>
  <c r="G114" i="1"/>
  <c r="G113" i="1"/>
  <c r="G112" i="1"/>
  <c r="G111" i="1"/>
  <c r="G110" i="1"/>
  <c r="G109" i="1"/>
  <c r="G108" i="1"/>
  <c r="G107" i="1"/>
  <c r="G105" i="1"/>
  <c r="G104" i="1"/>
  <c r="G103" i="1"/>
  <c r="G102" i="1"/>
  <c r="G101" i="1"/>
  <c r="G100" i="1"/>
  <c r="G99" i="1"/>
  <c r="G97" i="1"/>
  <c r="G96" i="1"/>
  <c r="G95" i="1"/>
  <c r="G94" i="1"/>
  <c r="G93" i="1"/>
  <c r="G92" i="1"/>
  <c r="G91" i="1"/>
  <c r="G90" i="1"/>
  <c r="G88" i="1"/>
  <c r="G87" i="1"/>
  <c r="G86" i="1"/>
  <c r="G85" i="1"/>
  <c r="G84" i="1"/>
  <c r="G83" i="1"/>
  <c r="G82" i="1"/>
  <c r="G81" i="1"/>
  <c r="G79" i="1"/>
  <c r="G78" i="1"/>
  <c r="G77" i="1"/>
  <c r="G76" i="1"/>
  <c r="G75" i="1"/>
  <c r="G74" i="1"/>
  <c r="G73" i="1"/>
  <c r="G71" i="1"/>
  <c r="G70" i="1"/>
  <c r="G69" i="1"/>
  <c r="G68" i="1"/>
  <c r="G67" i="1"/>
  <c r="G66" i="1"/>
  <c r="G65" i="1"/>
  <c r="G63" i="1"/>
  <c r="G62" i="1"/>
  <c r="G61" i="1"/>
  <c r="G60" i="1"/>
  <c r="G59" i="1"/>
  <c r="G58" i="1"/>
  <c r="G57" i="1"/>
  <c r="G55" i="1"/>
  <c r="G54" i="1"/>
  <c r="G53" i="1"/>
  <c r="G52" i="1"/>
  <c r="G51" i="1"/>
  <c r="G50" i="1"/>
  <c r="G49" i="1"/>
  <c r="G47" i="1"/>
  <c r="G46" i="1"/>
  <c r="G45" i="1"/>
  <c r="G44" i="1"/>
  <c r="G43" i="1"/>
  <c r="G42" i="1"/>
  <c r="G41" i="1"/>
  <c r="G40" i="1"/>
  <c r="G38" i="1"/>
  <c r="U37" i="1"/>
  <c r="U36" i="1"/>
  <c r="U35" i="1"/>
  <c r="U34" i="1"/>
  <c r="U33" i="1"/>
  <c r="U32" i="1"/>
  <c r="G30" i="1"/>
  <c r="G12" i="1"/>
  <c r="Y3066" i="1"/>
  <c r="Y3065" i="1"/>
  <c r="Y3064" i="1"/>
  <c r="Y3063" i="1"/>
  <c r="Y3079" i="1"/>
  <c r="Y3078" i="1"/>
  <c r="Y3077" i="1"/>
  <c r="Y3076" i="1"/>
  <c r="Y3075" i="1"/>
  <c r="Y3074" i="1"/>
  <c r="Y3073" i="1"/>
  <c r="Y3072" i="1"/>
  <c r="Y3071" i="1"/>
  <c r="Y3070" i="1"/>
  <c r="Y3069" i="1"/>
  <c r="Y3068" i="1"/>
  <c r="Y3067" i="1"/>
  <c r="Y3101" i="1"/>
  <c r="Y3100" i="1"/>
  <c r="Y3099" i="1"/>
  <c r="Y3098" i="1"/>
  <c r="Y3097" i="1"/>
  <c r="Y3096" i="1"/>
  <c r="Y3095" i="1"/>
  <c r="Y3094" i="1"/>
  <c r="Y3093" i="1"/>
  <c r="Y3092" i="1"/>
  <c r="Y3091" i="1"/>
  <c r="Y3090" i="1"/>
  <c r="Y3089" i="1"/>
  <c r="Y3088" i="1"/>
  <c r="Y3087" i="1"/>
  <c r="Y3086" i="1"/>
  <c r="Y3085" i="1"/>
  <c r="Y3084" i="1"/>
  <c r="Y3083" i="1"/>
  <c r="Y3082" i="1"/>
  <c r="Y3081" i="1"/>
  <c r="Y3080" i="1"/>
  <c r="Y3062" i="1"/>
  <c r="Y3061" i="1"/>
  <c r="Y3060" i="1"/>
  <c r="Y3059" i="1"/>
  <c r="Y3058" i="1"/>
  <c r="Y3057" i="1"/>
  <c r="Y3056" i="1"/>
  <c r="Y3055" i="1"/>
  <c r="Y3054" i="1"/>
  <c r="Y3053" i="1"/>
  <c r="Y3052" i="1"/>
  <c r="Y3051" i="1"/>
  <c r="Y3050" i="1"/>
  <c r="Y3049" i="1"/>
  <c r="Y3048" i="1"/>
  <c r="Y3047" i="1"/>
  <c r="Y3046" i="1"/>
  <c r="Y3045" i="1"/>
  <c r="Y3044" i="1"/>
  <c r="Y3043" i="1"/>
  <c r="Y3042" i="1"/>
  <c r="Y3041" i="1"/>
  <c r="Y3040" i="1"/>
  <c r="Y3039" i="1"/>
  <c r="Y3038" i="1"/>
  <c r="Y3037" i="1"/>
  <c r="Y3036" i="1"/>
  <c r="Y3035" i="1"/>
  <c r="Y3034" i="1"/>
  <c r="Y3033" i="1"/>
  <c r="Y3032" i="1"/>
  <c r="Y3031" i="1"/>
  <c r="Y3030" i="1"/>
  <c r="Y3029" i="1"/>
  <c r="Y3028" i="1"/>
  <c r="Y3027" i="1"/>
  <c r="Y3026" i="1"/>
  <c r="Y3025" i="1"/>
  <c r="Y3024" i="1"/>
  <c r="Y3023" i="1"/>
  <c r="Y3022" i="1"/>
  <c r="Y3021" i="1"/>
  <c r="Y3020" i="1"/>
  <c r="Y3019" i="1"/>
  <c r="Y3018" i="1"/>
  <c r="Y3017" i="1"/>
  <c r="Y3016" i="1"/>
  <c r="Y3015" i="1"/>
  <c r="Y3014" i="1"/>
  <c r="Y3013" i="1"/>
  <c r="Y3012" i="1"/>
  <c r="Y3002" i="1"/>
  <c r="Y3001" i="1"/>
  <c r="Y3011" i="1"/>
  <c r="Y3010" i="1"/>
  <c r="Y3009" i="1"/>
  <c r="Y3008" i="1"/>
  <c r="Y3007" i="1"/>
  <c r="Y3006" i="1"/>
  <c r="Y3005" i="1"/>
  <c r="Y3004" i="1"/>
  <c r="Y3003" i="1"/>
  <c r="Y3000" i="1"/>
  <c r="Y2999" i="1"/>
  <c r="Y2998" i="1"/>
  <c r="Y2997" i="1"/>
  <c r="Y2996" i="1"/>
  <c r="Y2995" i="1"/>
  <c r="Y2994" i="1"/>
  <c r="Y2993" i="1"/>
  <c r="Y2992" i="1"/>
  <c r="Y2991" i="1"/>
  <c r="Y2981" i="1"/>
  <c r="Y2980" i="1"/>
  <c r="Y2979" i="1"/>
  <c r="Y2990" i="1"/>
  <c r="Y2989" i="1"/>
  <c r="Y2988" i="1"/>
  <c r="Y2987" i="1"/>
  <c r="Y2986" i="1"/>
  <c r="Y2985" i="1"/>
  <c r="Y2984" i="1"/>
  <c r="Y2983" i="1"/>
  <c r="Y2982" i="1"/>
  <c r="Y2978" i="1"/>
  <c r="Y2977" i="1"/>
  <c r="Y2976" i="1"/>
  <c r="Y2975" i="1"/>
  <c r="Y2974" i="1"/>
  <c r="Y2973" i="1"/>
  <c r="Y2972" i="1"/>
  <c r="Y2971" i="1"/>
  <c r="Y2970" i="1"/>
  <c r="Y2969" i="1"/>
  <c r="Y2968" i="1"/>
  <c r="Y2967" i="1"/>
  <c r="Y2966" i="1"/>
  <c r="Y2965" i="1"/>
  <c r="Y2964" i="1"/>
  <c r="Y2963" i="1"/>
  <c r="Y2962" i="1"/>
  <c r="Y2961" i="1"/>
  <c r="Y2960" i="1"/>
  <c r="Y2959" i="1"/>
  <c r="Y2958" i="1"/>
  <c r="Y2957" i="1"/>
  <c r="Y2956" i="1"/>
  <c r="Y2955" i="1"/>
  <c r="Y2954" i="1"/>
  <c r="Y2953" i="1"/>
  <c r="Y2952" i="1"/>
  <c r="Y2951" i="1"/>
  <c r="Y2950" i="1"/>
  <c r="Y2949" i="1"/>
  <c r="Y2948" i="1"/>
  <c r="Y2947" i="1"/>
  <c r="Y2946" i="1"/>
  <c r="Y2945" i="1"/>
  <c r="Y2944" i="1"/>
  <c r="Y2943" i="1"/>
  <c r="Y2942" i="1"/>
  <c r="Y2941" i="1"/>
  <c r="Y2940" i="1"/>
  <c r="Y2939" i="1"/>
  <c r="Y2938" i="1"/>
  <c r="Y2937" i="1"/>
  <c r="Y2936" i="1"/>
  <c r="Y2935" i="1"/>
  <c r="Y2934" i="1"/>
  <c r="Y2933" i="1"/>
  <c r="Y2932" i="1"/>
  <c r="Y2931" i="1"/>
  <c r="Y2930" i="1"/>
  <c r="Y2929" i="1"/>
  <c r="Y2928" i="1"/>
  <c r="Y2927" i="1"/>
  <c r="Y2926" i="1"/>
  <c r="Y2925" i="1"/>
  <c r="Y2924" i="1"/>
  <c r="Y2923" i="1"/>
  <c r="Y2922" i="1"/>
  <c r="Y2921" i="1"/>
  <c r="Y2920" i="1"/>
  <c r="Y2919" i="1"/>
  <c r="Y2918" i="1"/>
  <c r="Y2917" i="1"/>
  <c r="Y2916" i="1"/>
  <c r="Y2915" i="1"/>
  <c r="Y2914" i="1"/>
  <c r="Y2913" i="1"/>
  <c r="Y2912" i="1"/>
  <c r="Y2911" i="1"/>
  <c r="Y2910" i="1"/>
  <c r="Y2909" i="1"/>
  <c r="Y2908" i="1"/>
  <c r="Y2907" i="1"/>
  <c r="Y2906" i="1"/>
  <c r="Y2905" i="1"/>
  <c r="Y2904" i="1"/>
  <c r="Y2903" i="1"/>
  <c r="Y2902" i="1"/>
  <c r="Y2901" i="1"/>
  <c r="Y2900" i="1"/>
  <c r="Y2899" i="1"/>
  <c r="Y2898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82" i="1"/>
  <c r="Y2881" i="1"/>
  <c r="Y2880" i="1"/>
  <c r="Y2879" i="1"/>
  <c r="Y2878" i="1"/>
  <c r="Y2877" i="1"/>
  <c r="Y2876" i="1"/>
  <c r="Y2875" i="1"/>
  <c r="Y2874" i="1"/>
  <c r="Y2873" i="1"/>
  <c r="Y2872" i="1"/>
  <c r="Y2871" i="1"/>
  <c r="Y2870" i="1"/>
  <c r="Y2869" i="1"/>
  <c r="Y2868" i="1"/>
  <c r="Y2867" i="1"/>
  <c r="Y2866" i="1"/>
  <c r="Y2865" i="1"/>
  <c r="Y2864" i="1"/>
  <c r="Y2863" i="1"/>
  <c r="Y2862" i="1"/>
  <c r="Y2861" i="1"/>
  <c r="Y2860" i="1"/>
  <c r="Y2859" i="1"/>
  <c r="Y2858" i="1"/>
  <c r="Y2857" i="1"/>
  <c r="Y2856" i="1"/>
  <c r="Y2855" i="1"/>
  <c r="Y2854" i="1"/>
  <c r="Y2853" i="1"/>
  <c r="Y2852" i="1"/>
  <c r="Y2851" i="1"/>
  <c r="Y2850" i="1"/>
  <c r="Y2849" i="1"/>
  <c r="Y2848" i="1"/>
  <c r="Y2847" i="1"/>
  <c r="Y2846" i="1"/>
  <c r="Y2845" i="1"/>
  <c r="Y2844" i="1"/>
  <c r="Y2843" i="1"/>
  <c r="Y2842" i="1"/>
  <c r="Y2841" i="1"/>
  <c r="Y2840" i="1"/>
  <c r="Y2839" i="1"/>
  <c r="Y2838" i="1"/>
  <c r="Y2837" i="1"/>
  <c r="Y2836" i="1"/>
  <c r="Y2835" i="1"/>
  <c r="Y2834" i="1"/>
  <c r="Y2833" i="1"/>
  <c r="Y2832" i="1"/>
  <c r="Y2831" i="1"/>
  <c r="Y2830" i="1"/>
  <c r="Y2829" i="1"/>
  <c r="Y2828" i="1"/>
  <c r="Y2827" i="1"/>
  <c r="Y2826" i="1"/>
  <c r="Y2825" i="1"/>
  <c r="Y2824" i="1"/>
  <c r="Y2823" i="1"/>
  <c r="Y2822" i="1"/>
  <c r="Y2821" i="1"/>
  <c r="Y2820" i="1"/>
  <c r="Y2819" i="1"/>
  <c r="Y2818" i="1"/>
  <c r="Y2817" i="1"/>
  <c r="Y2816" i="1"/>
  <c r="Y2815" i="1"/>
  <c r="Y2814" i="1"/>
  <c r="Y2813" i="1"/>
  <c r="Y2812" i="1"/>
  <c r="Y2811" i="1"/>
  <c r="Y2810" i="1"/>
  <c r="Y2809" i="1"/>
  <c r="Y2808" i="1"/>
  <c r="Y2807" i="1"/>
  <c r="Y2806" i="1"/>
  <c r="Y2805" i="1"/>
  <c r="Y2804" i="1"/>
  <c r="Y2803" i="1"/>
  <c r="Y2802" i="1"/>
  <c r="Y2801" i="1"/>
  <c r="Y2800" i="1"/>
  <c r="Y2799" i="1"/>
  <c r="Y2798" i="1"/>
  <c r="Y2797" i="1"/>
  <c r="Y2796" i="1"/>
  <c r="Y2795" i="1"/>
  <c r="Y2794" i="1"/>
  <c r="Y2793" i="1"/>
  <c r="Y2792" i="1"/>
  <c r="Y2791" i="1"/>
  <c r="Y2790" i="1"/>
  <c r="Y2789" i="1"/>
  <c r="Y2788" i="1"/>
  <c r="Y2787" i="1"/>
  <c r="Y2786" i="1"/>
  <c r="Y2785" i="1"/>
  <c r="Y2784" i="1"/>
  <c r="Y2783" i="1"/>
  <c r="Y2782" i="1"/>
  <c r="Y2781" i="1"/>
  <c r="Y2780" i="1"/>
  <c r="Y2779" i="1"/>
  <c r="Y2778" i="1"/>
  <c r="Y2777" i="1"/>
  <c r="Y2776" i="1"/>
  <c r="Y2775" i="1"/>
  <c r="Y2774" i="1"/>
  <c r="Y2773" i="1"/>
  <c r="Y2772" i="1"/>
  <c r="Y2771" i="1"/>
  <c r="Y2770" i="1"/>
  <c r="Y2769" i="1"/>
  <c r="Y2768" i="1"/>
  <c r="Y2767" i="1"/>
  <c r="Y2766" i="1"/>
  <c r="Y2765" i="1"/>
  <c r="Y2764" i="1"/>
  <c r="Y2763" i="1"/>
  <c r="Y2762" i="1"/>
  <c r="Y2761" i="1"/>
  <c r="Y2760" i="1"/>
  <c r="Y2759" i="1"/>
  <c r="Y2758" i="1"/>
  <c r="Y2757" i="1"/>
  <c r="Y2756" i="1"/>
  <c r="Y2755" i="1"/>
  <c r="Y2754" i="1"/>
  <c r="Y2753" i="1"/>
  <c r="Y2752" i="1"/>
  <c r="Y2751" i="1"/>
  <c r="Y2750" i="1"/>
  <c r="Y2749" i="1"/>
  <c r="Y2748" i="1"/>
  <c r="Y2747" i="1"/>
  <c r="Y2746" i="1"/>
  <c r="Y2745" i="1"/>
  <c r="Y2744" i="1"/>
  <c r="Y2743" i="1"/>
  <c r="Y2742" i="1"/>
  <c r="Y2741" i="1"/>
  <c r="Y2740" i="1"/>
  <c r="Y2739" i="1"/>
  <c r="Y2738" i="1"/>
  <c r="Y2737" i="1"/>
  <c r="Y2736" i="1"/>
  <c r="Y2735" i="1"/>
  <c r="Y2734" i="1"/>
  <c r="Y2733" i="1"/>
  <c r="Y2732" i="1"/>
  <c r="Y2731" i="1"/>
  <c r="Y2730" i="1"/>
  <c r="Y2729" i="1"/>
  <c r="Y2728" i="1"/>
  <c r="Y2727" i="1"/>
  <c r="Y2726" i="1"/>
  <c r="Y2725" i="1"/>
  <c r="Y2724" i="1"/>
  <c r="Y2723" i="1"/>
  <c r="Y2722" i="1"/>
  <c r="Y2721" i="1"/>
  <c r="Y2720" i="1"/>
  <c r="Y2719" i="1"/>
  <c r="Y2718" i="1"/>
  <c r="Y2717" i="1"/>
  <c r="Y2716" i="1"/>
  <c r="Y2715" i="1"/>
  <c r="Y2714" i="1"/>
  <c r="Y2713" i="1"/>
  <c r="Y2712" i="1"/>
  <c r="Y2711" i="1"/>
  <c r="Y2710" i="1"/>
  <c r="Y2709" i="1"/>
  <c r="Y2708" i="1"/>
  <c r="Y2707" i="1"/>
  <c r="Y2706" i="1"/>
  <c r="Y2705" i="1"/>
  <c r="Y2704" i="1"/>
  <c r="Y2703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7" i="1"/>
  <c r="Y2686" i="1"/>
  <c r="Y2685" i="1"/>
  <c r="Y2684" i="1"/>
  <c r="Y2683" i="1"/>
  <c r="Y2682" i="1"/>
  <c r="Y2681" i="1"/>
  <c r="Y2680" i="1"/>
  <c r="Y2679" i="1"/>
  <c r="Y2678" i="1"/>
  <c r="Y2677" i="1"/>
  <c r="Y2676" i="1"/>
  <c r="Y2675" i="1"/>
  <c r="Y2674" i="1"/>
  <c r="Y2673" i="1"/>
  <c r="Y2672" i="1"/>
  <c r="Y2671" i="1"/>
  <c r="Y2670" i="1"/>
  <c r="Y2669" i="1"/>
  <c r="Y2668" i="1"/>
  <c r="Y2667" i="1"/>
  <c r="Y2666" i="1"/>
  <c r="Y2665" i="1"/>
  <c r="Y2664" i="1"/>
  <c r="Y2663" i="1"/>
  <c r="Y2662" i="1"/>
  <c r="Y2661" i="1"/>
  <c r="Y2660" i="1"/>
  <c r="Y2659" i="1"/>
  <c r="Y2658" i="1"/>
  <c r="Y2657" i="1"/>
  <c r="Y2656" i="1"/>
  <c r="Y2655" i="1"/>
  <c r="Y2654" i="1"/>
  <c r="Y2653" i="1"/>
  <c r="Y2652" i="1"/>
  <c r="Y2651" i="1"/>
  <c r="Y2650" i="1"/>
  <c r="Y2649" i="1"/>
  <c r="Y2648" i="1"/>
  <c r="Y2647" i="1"/>
  <c r="Y2646" i="1"/>
  <c r="Y2645" i="1"/>
  <c r="Y2644" i="1"/>
  <c r="Y2643" i="1"/>
  <c r="Y2642" i="1"/>
  <c r="Y2641" i="1"/>
  <c r="Y2640" i="1"/>
  <c r="Y2639" i="1"/>
  <c r="Y2638" i="1"/>
  <c r="Y2637" i="1"/>
  <c r="Y2636" i="1"/>
  <c r="Y2635" i="1"/>
  <c r="Y2634" i="1"/>
  <c r="Y2633" i="1"/>
  <c r="Y2632" i="1"/>
  <c r="Y2631" i="1"/>
  <c r="Y2630" i="1"/>
  <c r="Y2629" i="1"/>
  <c r="Y2628" i="1"/>
  <c r="Y2627" i="1"/>
  <c r="Y2626" i="1"/>
  <c r="Y2625" i="1"/>
  <c r="Y2624" i="1"/>
  <c r="Y2623" i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8" i="1"/>
  <c r="Y2537" i="1"/>
  <c r="Y2536" i="1"/>
  <c r="Y2535" i="1"/>
  <c r="Y2534" i="1"/>
  <c r="Y2533" i="1"/>
  <c r="Y2532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2" i="1"/>
  <c r="Y2471" i="1"/>
  <c r="Y2478" i="1"/>
  <c r="Y2477" i="1"/>
  <c r="Y2476" i="1"/>
  <c r="Y2475" i="1"/>
  <c r="Y2474" i="1"/>
  <c r="Y2473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U29" i="1" l="1"/>
  <c r="U42" i="1"/>
  <c r="U46" i="1"/>
  <c r="U51" i="1"/>
  <c r="U60" i="1"/>
  <c r="U65" i="1"/>
  <c r="U69" i="1"/>
  <c r="U74" i="1"/>
  <c r="U78" i="1"/>
  <c r="U83" i="1"/>
  <c r="U92" i="1"/>
  <c r="U110" i="1"/>
  <c r="U119" i="1"/>
  <c r="U128" i="1"/>
  <c r="U137" i="1"/>
  <c r="U146" i="1"/>
  <c r="U151" i="1"/>
  <c r="U160" i="1"/>
  <c r="U169" i="1"/>
  <c r="U183" i="1"/>
  <c r="U220" i="1"/>
  <c r="U229" i="1"/>
  <c r="U238" i="1"/>
  <c r="U247" i="1"/>
  <c r="U256" i="1"/>
  <c r="U265" i="1"/>
  <c r="U277" i="1"/>
  <c r="U287" i="1"/>
  <c r="U299" i="1"/>
  <c r="U309" i="1"/>
  <c r="U319" i="1"/>
  <c r="U331" i="1"/>
  <c r="U341" i="1"/>
  <c r="U353" i="1"/>
  <c r="U363" i="1"/>
  <c r="U373" i="1"/>
  <c r="U385" i="1"/>
  <c r="U395" i="1"/>
  <c r="U405" i="1"/>
  <c r="U415" i="1"/>
  <c r="U424" i="1"/>
  <c r="U436" i="1"/>
  <c r="U446" i="1"/>
  <c r="U456" i="1"/>
  <c r="U466" i="1"/>
  <c r="U476" i="1"/>
  <c r="U488" i="1"/>
  <c r="U496" i="1"/>
  <c r="U508" i="1"/>
  <c r="U518" i="1"/>
  <c r="U528" i="1"/>
  <c r="U538" i="1"/>
  <c r="U548" i="1"/>
  <c r="U558" i="1"/>
  <c r="U570" i="1"/>
  <c r="U580" i="1"/>
  <c r="U590" i="1"/>
  <c r="U602" i="1"/>
  <c r="U612" i="1"/>
  <c r="U622" i="1"/>
  <c r="U633" i="1"/>
  <c r="U643" i="1"/>
  <c r="U652" i="1"/>
  <c r="U665" i="1"/>
  <c r="U688" i="1"/>
  <c r="U698" i="1"/>
  <c r="U703" i="1"/>
  <c r="U707" i="1"/>
  <c r="U50" i="1"/>
  <c r="U73" i="1"/>
  <c r="U82" i="1"/>
  <c r="U86" i="1"/>
  <c r="U95" i="1"/>
  <c r="U104" i="1"/>
  <c r="U113" i="1"/>
  <c r="U123" i="1"/>
  <c r="U132" i="1"/>
  <c r="U136" i="1"/>
  <c r="U145" i="1"/>
  <c r="U150" i="1"/>
  <c r="U159" i="1"/>
  <c r="U182" i="1"/>
  <c r="U186" i="1"/>
  <c r="U195" i="1"/>
  <c r="U200" i="1"/>
  <c r="U209" i="1"/>
  <c r="U214" i="1"/>
  <c r="U223" i="1"/>
  <c r="U237" i="1"/>
  <c r="U270" i="1"/>
  <c r="U282" i="1"/>
  <c r="U292" i="1"/>
  <c r="U304" i="1"/>
  <c r="U314" i="1"/>
  <c r="U324" i="1"/>
  <c r="U334" i="1"/>
  <c r="U346" i="1"/>
  <c r="U356" i="1"/>
  <c r="U366" i="1"/>
  <c r="U378" i="1"/>
  <c r="U382" i="1"/>
  <c r="U394" i="1"/>
  <c r="U404" i="1"/>
  <c r="U414" i="1"/>
  <c r="U419" i="1"/>
  <c r="U429" i="1"/>
  <c r="U439" i="1"/>
  <c r="U451" i="1"/>
  <c r="U461" i="1"/>
  <c r="U471" i="1"/>
  <c r="U481" i="1"/>
  <c r="U491" i="1"/>
  <c r="U501" i="1"/>
  <c r="U511" i="1"/>
  <c r="U523" i="1"/>
  <c r="U533" i="1"/>
  <c r="U537" i="1"/>
  <c r="U547" i="1"/>
  <c r="U557" i="1"/>
  <c r="U569" i="1"/>
  <c r="U579" i="1"/>
  <c r="U589" i="1"/>
  <c r="U601" i="1"/>
  <c r="U611" i="1"/>
  <c r="U621" i="1"/>
  <c r="U632" i="1"/>
  <c r="U646" i="1"/>
  <c r="U655" i="1"/>
  <c r="U669" i="1"/>
  <c r="U706" i="1"/>
  <c r="G13" i="1"/>
  <c r="G14" i="1"/>
  <c r="U43" i="1"/>
  <c r="U52" i="1"/>
  <c r="U57" i="1"/>
  <c r="U61" i="1"/>
  <c r="U66" i="1"/>
  <c r="U70" i="1"/>
  <c r="U75" i="1"/>
  <c r="U84" i="1"/>
  <c r="U93" i="1"/>
  <c r="U102" i="1"/>
  <c r="U107" i="1"/>
  <c r="U111" i="1"/>
  <c r="U116" i="1"/>
  <c r="U120" i="1"/>
  <c r="U125" i="1"/>
  <c r="U129" i="1"/>
  <c r="U134" i="1"/>
  <c r="U138" i="1"/>
  <c r="U143" i="1"/>
  <c r="U152" i="1"/>
  <c r="U157" i="1"/>
  <c r="U161" i="1"/>
  <c r="U166" i="1"/>
  <c r="U170" i="1"/>
  <c r="U175" i="1"/>
  <c r="U179" i="1"/>
  <c r="U184" i="1"/>
  <c r="U193" i="1"/>
  <c r="U198" i="1"/>
  <c r="U202" i="1"/>
  <c r="U207" i="1"/>
  <c r="U212" i="1"/>
  <c r="U216" i="1"/>
  <c r="U221" i="1"/>
  <c r="U225" i="1"/>
  <c r="U230" i="1"/>
  <c r="U239" i="1"/>
  <c r="U243" i="1"/>
  <c r="U248" i="1"/>
  <c r="U253" i="1"/>
  <c r="U257" i="1"/>
  <c r="U262" i="1"/>
  <c r="U268" i="1"/>
  <c r="U272" i="1"/>
  <c r="U278" i="1"/>
  <c r="U284" i="1"/>
  <c r="U290" i="1"/>
  <c r="U294" i="1"/>
  <c r="U300" i="1"/>
  <c r="U306" i="1"/>
  <c r="U310" i="1"/>
  <c r="U316" i="1"/>
  <c r="U322" i="1"/>
  <c r="U326" i="1"/>
  <c r="U332" i="1"/>
  <c r="U338" i="1"/>
  <c r="U342" i="1"/>
  <c r="U348" i="1"/>
  <c r="U354" i="1"/>
  <c r="U358" i="1"/>
  <c r="U364" i="1"/>
  <c r="U370" i="1"/>
  <c r="U374" i="1"/>
  <c r="U380" i="1"/>
  <c r="U386" i="1"/>
  <c r="U390" i="1"/>
  <c r="U396" i="1"/>
  <c r="U402" i="1"/>
  <c r="U406" i="1"/>
  <c r="U412" i="1"/>
  <c r="U421" i="1"/>
  <c r="U425" i="1"/>
  <c r="U433" i="1"/>
  <c r="U437" i="1"/>
  <c r="U443" i="1"/>
  <c r="U447" i="1"/>
  <c r="U453" i="1"/>
  <c r="U457" i="1"/>
  <c r="U463" i="1"/>
  <c r="U467" i="1"/>
  <c r="U473" i="1"/>
  <c r="U479" i="1"/>
  <c r="U483" i="1"/>
  <c r="U489" i="1"/>
  <c r="U493" i="1"/>
  <c r="U499" i="1"/>
  <c r="U503" i="1"/>
  <c r="U509" i="1"/>
  <c r="U515" i="1"/>
  <c r="U519" i="1"/>
  <c r="U525" i="1"/>
  <c r="U529" i="1"/>
  <c r="U535" i="1"/>
  <c r="U539" i="1"/>
  <c r="U545" i="1"/>
  <c r="U551" i="1"/>
  <c r="U555" i="1"/>
  <c r="U561" i="1"/>
  <c r="U565" i="1"/>
  <c r="U571" i="1"/>
  <c r="U575" i="1"/>
  <c r="U581" i="1"/>
  <c r="U587" i="1"/>
  <c r="U591" i="1"/>
  <c r="U597" i="1"/>
  <c r="U603" i="1"/>
  <c r="U609" i="1"/>
  <c r="U613" i="1"/>
  <c r="U619" i="1"/>
  <c r="U625" i="1"/>
  <c r="U629" i="1"/>
  <c r="U634" i="1"/>
  <c r="U638" i="1"/>
  <c r="U644" i="1"/>
  <c r="U653" i="1"/>
  <c r="U662" i="1"/>
  <c r="U671" i="1"/>
  <c r="U680" i="1"/>
  <c r="U685" i="1"/>
  <c r="U694" i="1"/>
  <c r="U699" i="1"/>
  <c r="U704" i="1"/>
  <c r="U708" i="1"/>
  <c r="G28" i="1"/>
  <c r="U26" i="1"/>
  <c r="U87" i="1"/>
  <c r="U96" i="1"/>
  <c r="U101" i="1"/>
  <c r="U124" i="1"/>
  <c r="U133" i="1"/>
  <c r="U142" i="1"/>
  <c r="U156" i="1"/>
  <c r="U165" i="1"/>
  <c r="U174" i="1"/>
  <c r="U178" i="1"/>
  <c r="U187" i="1"/>
  <c r="U192" i="1"/>
  <c r="U201" i="1"/>
  <c r="U206" i="1"/>
  <c r="U215" i="1"/>
  <c r="U224" i="1"/>
  <c r="U233" i="1"/>
  <c r="U242" i="1"/>
  <c r="U252" i="1"/>
  <c r="U261" i="1"/>
  <c r="U271" i="1"/>
  <c r="U283" i="1"/>
  <c r="U293" i="1"/>
  <c r="U305" i="1"/>
  <c r="U315" i="1"/>
  <c r="U325" i="1"/>
  <c r="U337" i="1"/>
  <c r="U347" i="1"/>
  <c r="U357" i="1"/>
  <c r="U367" i="1"/>
  <c r="U379" i="1"/>
  <c r="U389" i="1"/>
  <c r="U401" i="1"/>
  <c r="U411" i="1"/>
  <c r="U420" i="1"/>
  <c r="U430" i="1"/>
  <c r="U442" i="1"/>
  <c r="U452" i="1"/>
  <c r="U462" i="1"/>
  <c r="U472" i="1"/>
  <c r="U482" i="1"/>
  <c r="U492" i="1"/>
  <c r="U502" i="1"/>
  <c r="U514" i="1"/>
  <c r="U524" i="1"/>
  <c r="U534" i="1"/>
  <c r="U544" i="1"/>
  <c r="U554" i="1"/>
  <c r="U564" i="1"/>
  <c r="U574" i="1"/>
  <c r="U586" i="1"/>
  <c r="U596" i="1"/>
  <c r="U608" i="1"/>
  <c r="U618" i="1"/>
  <c r="U628" i="1"/>
  <c r="U637" i="1"/>
  <c r="U647" i="1"/>
  <c r="U656" i="1"/>
  <c r="U661" i="1"/>
  <c r="U670" i="1"/>
  <c r="U674" i="1"/>
  <c r="U679" i="1"/>
  <c r="U693" i="1"/>
  <c r="U41" i="1"/>
  <c r="U45" i="1"/>
  <c r="U54" i="1"/>
  <c r="U59" i="1"/>
  <c r="X59" i="1"/>
  <c r="U68" i="1"/>
  <c r="U77" i="1"/>
  <c r="U91" i="1"/>
  <c r="U100" i="1"/>
  <c r="U109" i="1"/>
  <c r="U118" i="1"/>
  <c r="U127" i="1"/>
  <c r="U141" i="1"/>
  <c r="U168" i="1"/>
  <c r="U177" i="1"/>
  <c r="U191" i="1"/>
  <c r="U228" i="1"/>
  <c r="U232" i="1"/>
  <c r="U241" i="1"/>
  <c r="U246" i="1"/>
  <c r="U255" i="1"/>
  <c r="U264" i="1"/>
  <c r="U276" i="1"/>
  <c r="U286" i="1"/>
  <c r="U298" i="1"/>
  <c r="U308" i="1"/>
  <c r="U318" i="1"/>
  <c r="U328" i="1"/>
  <c r="U340" i="1"/>
  <c r="U350" i="1"/>
  <c r="U362" i="1"/>
  <c r="U372" i="1"/>
  <c r="U388" i="1"/>
  <c r="U400" i="1"/>
  <c r="U410" i="1"/>
  <c r="U423" i="1"/>
  <c r="U435" i="1"/>
  <c r="U445" i="1"/>
  <c r="U455" i="1"/>
  <c r="U465" i="1"/>
  <c r="U475" i="1"/>
  <c r="U485" i="1"/>
  <c r="U495" i="1"/>
  <c r="U507" i="1"/>
  <c r="U517" i="1"/>
  <c r="U527" i="1"/>
  <c r="U543" i="1"/>
  <c r="U553" i="1"/>
  <c r="U563" i="1"/>
  <c r="U573" i="1"/>
  <c r="U583" i="1"/>
  <c r="U595" i="1"/>
  <c r="U605" i="1"/>
  <c r="U617" i="1"/>
  <c r="U627" i="1"/>
  <c r="U636" i="1"/>
  <c r="U642" i="1"/>
  <c r="U651" i="1"/>
  <c r="U660" i="1"/>
  <c r="U664" i="1"/>
  <c r="U673" i="1"/>
  <c r="U678" i="1"/>
  <c r="U682" i="1"/>
  <c r="U687" i="1"/>
  <c r="U692" i="1"/>
  <c r="U697" i="1"/>
  <c r="U40" i="1"/>
  <c r="U44" i="1"/>
  <c r="U49" i="1"/>
  <c r="U53" i="1"/>
  <c r="U58" i="1"/>
  <c r="U62" i="1"/>
  <c r="U67" i="1"/>
  <c r="U76" i="1"/>
  <c r="U81" i="1"/>
  <c r="U85" i="1"/>
  <c r="U90" i="1"/>
  <c r="U94" i="1"/>
  <c r="U99" i="1"/>
  <c r="U103" i="1"/>
  <c r="U108" i="1"/>
  <c r="U112" i="1"/>
  <c r="U117" i="1"/>
  <c r="U126" i="1"/>
  <c r="U135" i="1"/>
  <c r="U144" i="1"/>
  <c r="U149" i="1"/>
  <c r="U153" i="1"/>
  <c r="U158" i="1"/>
  <c r="U162" i="1"/>
  <c r="U167" i="1"/>
  <c r="U171" i="1"/>
  <c r="U176" i="1"/>
  <c r="U185" i="1"/>
  <c r="U190" i="1"/>
  <c r="U194" i="1"/>
  <c r="U199" i="1"/>
  <c r="U203" i="1"/>
  <c r="U208" i="1"/>
  <c r="U213" i="1"/>
  <c r="U217" i="1"/>
  <c r="U222" i="1"/>
  <c r="U231" i="1"/>
  <c r="U236" i="1"/>
  <c r="U240" i="1"/>
  <c r="U249" i="1"/>
  <c r="U254" i="1"/>
  <c r="U258" i="1"/>
  <c r="U263" i="1"/>
  <c r="U269" i="1"/>
  <c r="U275" i="1"/>
  <c r="U279" i="1"/>
  <c r="U285" i="1"/>
  <c r="U291" i="1"/>
  <c r="U295" i="1"/>
  <c r="U301" i="1"/>
  <c r="U307" i="1"/>
  <c r="U313" i="1"/>
  <c r="U317" i="1"/>
  <c r="U323" i="1"/>
  <c r="U327" i="1"/>
  <c r="U333" i="1"/>
  <c r="U339" i="1"/>
  <c r="U343" i="1"/>
  <c r="U349" i="1"/>
  <c r="U355" i="1"/>
  <c r="U361" i="1"/>
  <c r="U365" i="1"/>
  <c r="U371" i="1"/>
  <c r="U377" i="1"/>
  <c r="U381" i="1"/>
  <c r="U387" i="1"/>
  <c r="U391" i="1"/>
  <c r="U397" i="1"/>
  <c r="U403" i="1"/>
  <c r="U409" i="1"/>
  <c r="U413" i="1"/>
  <c r="U418" i="1"/>
  <c r="U422" i="1"/>
  <c r="U428" i="1"/>
  <c r="U434" i="1"/>
  <c r="U438" i="1"/>
  <c r="U444" i="1"/>
  <c r="U448" i="1"/>
  <c r="U454" i="1"/>
  <c r="U458" i="1"/>
  <c r="U464" i="1"/>
  <c r="U470" i="1"/>
  <c r="U474" i="1"/>
  <c r="U480" i="1"/>
  <c r="U484" i="1"/>
  <c r="U490" i="1"/>
  <c r="U494" i="1"/>
  <c r="U500" i="1"/>
  <c r="U506" i="1"/>
  <c r="U510" i="1"/>
  <c r="U516" i="1"/>
  <c r="U522" i="1"/>
  <c r="U526" i="1"/>
  <c r="U532" i="1"/>
  <c r="U536" i="1"/>
  <c r="U540" i="1"/>
  <c r="U546" i="1"/>
  <c r="U552" i="1"/>
  <c r="U556" i="1"/>
  <c r="U562" i="1"/>
  <c r="U566" i="1"/>
  <c r="U572" i="1"/>
  <c r="U578" i="1"/>
  <c r="U582" i="1"/>
  <c r="U588" i="1"/>
  <c r="U594" i="1"/>
  <c r="U600" i="1"/>
  <c r="U604" i="1"/>
  <c r="U610" i="1"/>
  <c r="U616" i="1"/>
  <c r="U620" i="1"/>
  <c r="U626" i="1"/>
  <c r="U635" i="1"/>
  <c r="U639" i="1"/>
  <c r="U645" i="1"/>
  <c r="U650" i="1"/>
  <c r="U654" i="1"/>
  <c r="U659" i="1"/>
  <c r="U663" i="1"/>
  <c r="U668" i="1"/>
  <c r="U672" i="1"/>
  <c r="U677" i="1"/>
  <c r="U681" i="1"/>
  <c r="U686" i="1"/>
  <c r="U691" i="1"/>
  <c r="U700" i="1"/>
  <c r="U705" i="1"/>
  <c r="U709" i="1"/>
  <c r="M3063" i="1"/>
  <c r="M3077" i="1"/>
  <c r="M3074" i="1"/>
  <c r="M3071" i="1"/>
  <c r="M3067" i="1"/>
  <c r="M3059" i="1"/>
  <c r="M3056" i="1"/>
  <c r="M3053" i="1"/>
  <c r="M3050" i="1"/>
  <c r="M3047" i="1"/>
  <c r="M3045" i="1"/>
  <c r="M3044" i="1"/>
  <c r="M3043" i="1"/>
  <c r="M3041" i="1"/>
  <c r="M3038" i="1"/>
  <c r="M3033" i="1"/>
  <c r="M3028" i="1"/>
  <c r="M3023" i="1"/>
  <c r="M3018" i="1"/>
  <c r="M3012" i="1"/>
  <c r="M3008" i="1"/>
  <c r="M3005" i="1"/>
  <c r="M3003" i="1"/>
  <c r="M2996" i="1"/>
  <c r="M2991" i="1"/>
  <c r="M2989" i="1"/>
  <c r="M2987" i="1"/>
  <c r="M2984" i="1"/>
  <c r="M2982" i="1"/>
  <c r="M2974" i="1"/>
  <c r="M2969" i="1"/>
  <c r="M2964" i="1"/>
  <c r="M2959" i="1"/>
  <c r="M2955" i="1"/>
  <c r="M2950" i="1"/>
  <c r="M2947" i="1"/>
  <c r="M2943" i="1"/>
  <c r="M2937" i="1"/>
  <c r="M2934" i="1"/>
  <c r="M2932" i="1"/>
  <c r="M2922" i="1"/>
  <c r="M2917" i="1"/>
  <c r="M2908" i="1"/>
  <c r="M2902" i="1"/>
  <c r="M2897" i="1"/>
  <c r="M2894" i="1"/>
  <c r="M2891" i="1"/>
  <c r="M2888" i="1"/>
  <c r="M2885" i="1"/>
  <c r="M2873" i="1"/>
  <c r="M2862" i="1"/>
  <c r="M2857" i="1"/>
  <c r="M2852" i="1"/>
  <c r="M2847" i="1"/>
  <c r="M2844" i="1"/>
  <c r="M2841" i="1"/>
  <c r="M2838" i="1"/>
  <c r="M2835" i="1"/>
  <c r="M2831" i="1"/>
  <c r="M2826" i="1"/>
  <c r="M2822" i="1"/>
  <c r="M2819" i="1"/>
  <c r="M2813" i="1"/>
  <c r="M2807" i="1"/>
  <c r="M2801" i="1"/>
  <c r="M2747" i="1"/>
  <c r="M2743" i="1"/>
  <c r="M2739" i="1"/>
  <c r="M2735" i="1"/>
  <c r="M2731" i="1"/>
  <c r="M2715" i="1"/>
  <c r="M2714" i="1"/>
  <c r="M2711" i="1"/>
  <c r="M2708" i="1"/>
  <c r="M2707" i="1"/>
  <c r="M2706" i="1"/>
  <c r="M2703" i="1"/>
  <c r="M2702" i="1"/>
  <c r="M2701" i="1"/>
  <c r="M2700" i="1"/>
  <c r="M2695" i="1"/>
  <c r="M2690" i="1"/>
  <c r="M2686" i="1"/>
  <c r="M2682" i="1"/>
  <c r="M2678" i="1"/>
  <c r="M2675" i="1"/>
  <c r="M2672" i="1"/>
  <c r="M2669" i="1"/>
  <c r="M2667" i="1"/>
  <c r="M2665" i="1"/>
  <c r="M2656" i="1"/>
  <c r="M2655" i="1"/>
  <c r="M2654" i="1"/>
  <c r="M2652" i="1"/>
  <c r="M2651" i="1"/>
  <c r="M2649" i="1"/>
  <c r="M2648" i="1"/>
  <c r="M2646" i="1"/>
  <c r="M2644" i="1"/>
  <c r="M2637" i="1"/>
  <c r="M2619" i="1"/>
  <c r="M2617" i="1"/>
  <c r="M2614" i="1"/>
  <c r="M2611" i="1"/>
  <c r="M2603" i="1"/>
  <c r="M2600" i="1"/>
  <c r="M2597" i="1"/>
  <c r="M2594" i="1"/>
  <c r="M2591" i="1"/>
  <c r="M2588" i="1"/>
  <c r="M2584" i="1"/>
  <c r="M2580" i="1"/>
  <c r="M2577" i="1"/>
  <c r="M2573" i="1"/>
  <c r="M2570" i="1"/>
  <c r="M2566" i="1"/>
  <c r="M2563" i="1"/>
  <c r="M2562" i="1"/>
  <c r="M2560" i="1"/>
  <c r="M2558" i="1"/>
  <c r="M2549" i="1"/>
  <c r="M2543" i="1"/>
  <c r="M2537" i="1"/>
  <c r="M2527" i="1"/>
  <c r="M2524" i="1"/>
  <c r="M2519" i="1"/>
  <c r="M2514" i="1"/>
  <c r="M2510" i="1"/>
  <c r="M2508" i="1"/>
  <c r="M2506" i="1"/>
  <c r="M2500" i="1"/>
  <c r="M2499" i="1"/>
  <c r="M2498" i="1"/>
  <c r="M2497" i="1"/>
  <c r="M2492" i="1"/>
  <c r="M2489" i="1"/>
  <c r="M2487" i="1"/>
  <c r="M2483" i="1"/>
  <c r="M2481" i="1"/>
  <c r="M2479" i="1"/>
  <c r="M2477" i="1"/>
  <c r="M2475" i="1"/>
  <c r="M2473" i="1"/>
  <c r="M2469" i="1"/>
  <c r="M2466" i="1"/>
  <c r="M2459" i="1"/>
  <c r="M2449" i="1"/>
  <c r="M2444" i="1"/>
  <c r="M2440" i="1"/>
  <c r="M2430" i="1"/>
  <c r="M2425" i="1"/>
  <c r="M2419" i="1"/>
  <c r="M2415" i="1"/>
  <c r="M2411" i="1"/>
  <c r="M2408" i="1"/>
  <c r="M2404" i="1"/>
  <c r="M2401" i="1"/>
  <c r="M2398" i="1"/>
  <c r="M2395" i="1"/>
  <c r="M2392" i="1"/>
  <c r="M2389" i="1"/>
  <c r="M2386" i="1"/>
  <c r="M2382" i="1"/>
  <c r="M2379" i="1"/>
  <c r="M2375" i="1"/>
  <c r="M2371" i="1"/>
  <c r="M2368" i="1"/>
  <c r="M2365" i="1"/>
  <c r="M2362" i="1"/>
  <c r="M2359" i="1"/>
  <c r="M2356" i="1"/>
  <c r="M2353" i="1"/>
  <c r="M2350" i="1"/>
  <c r="M2347" i="1"/>
  <c r="M2344" i="1"/>
  <c r="M2342" i="1"/>
  <c r="M2337" i="1"/>
  <c r="M2332" i="1"/>
  <c r="M2329" i="1"/>
  <c r="M2326" i="1"/>
  <c r="M2324" i="1"/>
  <c r="M2322" i="1"/>
  <c r="M2318" i="1"/>
  <c r="M2315" i="1"/>
  <c r="M2313" i="1"/>
  <c r="M2311" i="1"/>
  <c r="M2307" i="1"/>
  <c r="M2304" i="1"/>
  <c r="M2302" i="1"/>
  <c r="M2300" i="1"/>
  <c r="M2296" i="1"/>
  <c r="M2293" i="1"/>
  <c r="M2291" i="1"/>
  <c r="M2289" i="1"/>
  <c r="M2287" i="1"/>
  <c r="M2283" i="1"/>
  <c r="M2280" i="1"/>
  <c r="M2277" i="1"/>
  <c r="M2275" i="1"/>
  <c r="M2272" i="1"/>
  <c r="M2269" i="1"/>
  <c r="M2267" i="1"/>
  <c r="M2265" i="1"/>
  <c r="M2263" i="1"/>
  <c r="M2261" i="1"/>
  <c r="M2257" i="1"/>
  <c r="M2254" i="1"/>
  <c r="M2252" i="1"/>
  <c r="M2250" i="1"/>
  <c r="M2248" i="1"/>
  <c r="M2246" i="1"/>
  <c r="M2244" i="1"/>
  <c r="M2242" i="1"/>
  <c r="M2240" i="1"/>
  <c r="M2235" i="1"/>
  <c r="M2231" i="1"/>
  <c r="M2228" i="1"/>
  <c r="M2224" i="1"/>
  <c r="M2221" i="1"/>
  <c r="M2218" i="1"/>
  <c r="M2215" i="1"/>
  <c r="M2210" i="1"/>
  <c r="M2207" i="1"/>
  <c r="M2204" i="1"/>
  <c r="M2201" i="1"/>
  <c r="M2197" i="1"/>
  <c r="M2192" i="1"/>
  <c r="M2189" i="1"/>
  <c r="M2184" i="1"/>
  <c r="M2179" i="1"/>
  <c r="M2174" i="1"/>
  <c r="M2169" i="1"/>
  <c r="M2166" i="1"/>
  <c r="M2162" i="1"/>
  <c r="M2159" i="1"/>
  <c r="M2154" i="1"/>
  <c r="M2147" i="1"/>
  <c r="M2142" i="1"/>
  <c r="M2135" i="1"/>
  <c r="M2132" i="1"/>
  <c r="M2129" i="1"/>
  <c r="M2125" i="1"/>
  <c r="M2121" i="1"/>
  <c r="M2118" i="1"/>
  <c r="M2112" i="1"/>
  <c r="M2105" i="1"/>
  <c r="M2098" i="1"/>
  <c r="M2095" i="1"/>
  <c r="M2090" i="1"/>
  <c r="M2088" i="1"/>
  <c r="M2084" i="1"/>
  <c r="M2081" i="1"/>
  <c r="M2076" i="1"/>
  <c r="M2068" i="1"/>
  <c r="M2061" i="1"/>
  <c r="M2058" i="1"/>
  <c r="M2054" i="1"/>
  <c r="M2050" i="1"/>
  <c r="M2047" i="1"/>
  <c r="M2040" i="1"/>
  <c r="M2034" i="1"/>
  <c r="M2031" i="1"/>
  <c r="M2025" i="1"/>
  <c r="M2020" i="1"/>
  <c r="M2015" i="1"/>
  <c r="M2010" i="1"/>
  <c r="M2003" i="1"/>
  <c r="M1999" i="1"/>
  <c r="M1996" i="1"/>
  <c r="M1987" i="1"/>
  <c r="M1982" i="1"/>
  <c r="M1977" i="1"/>
  <c r="M1972" i="1"/>
  <c r="M1967" i="1"/>
  <c r="M1960" i="1"/>
  <c r="M1955" i="1"/>
  <c r="M1952" i="1"/>
  <c r="M1947" i="1"/>
  <c r="M1942" i="1"/>
  <c r="M1937" i="1"/>
  <c r="M1932" i="1"/>
  <c r="M1929" i="1"/>
  <c r="M1924" i="1"/>
  <c r="M1920" i="1"/>
  <c r="M1916" i="1"/>
  <c r="M1913" i="1"/>
  <c r="M1909" i="1"/>
  <c r="M1905" i="1"/>
  <c r="M1900" i="1"/>
  <c r="M1895" i="1"/>
  <c r="M1891" i="1"/>
  <c r="M1886" i="1"/>
  <c r="M1881" i="1"/>
  <c r="M1876" i="1"/>
  <c r="M1873" i="1"/>
  <c r="M1868" i="1"/>
  <c r="M1863" i="1"/>
  <c r="M1859" i="1"/>
  <c r="M1856" i="1"/>
  <c r="M1852" i="1"/>
  <c r="M1847" i="1"/>
  <c r="M1846" i="1"/>
  <c r="M1844" i="1"/>
  <c r="M1841" i="1"/>
  <c r="M1839" i="1"/>
  <c r="M1830" i="1"/>
  <c r="M1826" i="1"/>
  <c r="M1822" i="1"/>
  <c r="M1817" i="1"/>
  <c r="M1812" i="1"/>
  <c r="M1808" i="1"/>
  <c r="M1804" i="1"/>
  <c r="M1799" i="1"/>
  <c r="M1794" i="1"/>
  <c r="M1788" i="1"/>
  <c r="M1787" i="1"/>
  <c r="M1786" i="1"/>
  <c r="M1784" i="1"/>
  <c r="M1781" i="1"/>
  <c r="M1778" i="1"/>
  <c r="M1775" i="1"/>
  <c r="M1771" i="1"/>
  <c r="M1767" i="1"/>
  <c r="M1763" i="1"/>
  <c r="M1759" i="1"/>
  <c r="M1755" i="1"/>
  <c r="M1750" i="1"/>
  <c r="M1745" i="1"/>
  <c r="M1740" i="1"/>
  <c r="M1734" i="1"/>
  <c r="M1728" i="1"/>
  <c r="M1725" i="1"/>
  <c r="M1724" i="1"/>
  <c r="M1723" i="1"/>
  <c r="M1722" i="1"/>
  <c r="M1716" i="1"/>
  <c r="M1712" i="1"/>
  <c r="M1708" i="1"/>
  <c r="M1705" i="1"/>
  <c r="M1701" i="1"/>
  <c r="M1698" i="1"/>
  <c r="M1697" i="1"/>
  <c r="M1695" i="1"/>
  <c r="M1692" i="1"/>
  <c r="M1690" i="1"/>
  <c r="M1675" i="1"/>
  <c r="M1673" i="1"/>
  <c r="M1662" i="1"/>
  <c r="M1660" i="1"/>
  <c r="M1659" i="1"/>
  <c r="M1657" i="1"/>
  <c r="M1655" i="1"/>
  <c r="M1650" i="1"/>
  <c r="M1648" i="1"/>
  <c r="M1627" i="1"/>
  <c r="M1624" i="1"/>
  <c r="M1621" i="1"/>
  <c r="M1614" i="1"/>
  <c r="M1611" i="1"/>
  <c r="M1608" i="1"/>
  <c r="M1604" i="1"/>
  <c r="M1601" i="1"/>
  <c r="M1598" i="1"/>
  <c r="M1596" i="1"/>
  <c r="M1592" i="1"/>
  <c r="M1589" i="1"/>
  <c r="M1586" i="1"/>
  <c r="M1584" i="1"/>
  <c r="M1575" i="1"/>
  <c r="M1569" i="1"/>
  <c r="M1563" i="1"/>
  <c r="M1558" i="1"/>
  <c r="M1552" i="1"/>
  <c r="M1547" i="1"/>
  <c r="M1538" i="1"/>
  <c r="M1531" i="1"/>
  <c r="M1525" i="1"/>
  <c r="M1516" i="1"/>
  <c r="M1510" i="1"/>
  <c r="M1504" i="1"/>
  <c r="M1475" i="1"/>
  <c r="M1473" i="1"/>
  <c r="M1470" i="1"/>
  <c r="M1463" i="1"/>
  <c r="M1459" i="1"/>
  <c r="M1456" i="1"/>
  <c r="M1449" i="1"/>
  <c r="M1446" i="1"/>
  <c r="M1438" i="1"/>
  <c r="M1434" i="1"/>
  <c r="M1237" i="1"/>
  <c r="M1234" i="1"/>
  <c r="M1232" i="1"/>
  <c r="M1228" i="1"/>
  <c r="M1226" i="1"/>
  <c r="M1223" i="1"/>
  <c r="M1220" i="1"/>
  <c r="M1218" i="1"/>
  <c r="M1213" i="1"/>
  <c r="M1211" i="1"/>
  <c r="M1208" i="1"/>
  <c r="M1205" i="1"/>
  <c r="M1203" i="1"/>
  <c r="M1136" i="1"/>
  <c r="M1133" i="1"/>
  <c r="M1130" i="1"/>
  <c r="M1127" i="1"/>
  <c r="M1117" i="1"/>
  <c r="M1114" i="1"/>
  <c r="M1113" i="1"/>
  <c r="M1110" i="1"/>
  <c r="M1102" i="1"/>
  <c r="M1099" i="1"/>
  <c r="M1098" i="1"/>
  <c r="M1095" i="1"/>
  <c r="M1087" i="1"/>
  <c r="M1084" i="1"/>
  <c r="M1083" i="1"/>
  <c r="M1080" i="1"/>
  <c r="M1074" i="1"/>
  <c r="M1071" i="1"/>
  <c r="M1065" i="1"/>
  <c r="M1062" i="1"/>
  <c r="M1056" i="1"/>
  <c r="M1053" i="1"/>
  <c r="M1013" i="1"/>
  <c r="M1008" i="1"/>
  <c r="M1002" i="1"/>
  <c r="M963" i="1"/>
  <c r="M960" i="1"/>
  <c r="M957" i="1"/>
  <c r="M946" i="1"/>
  <c r="M940" i="1"/>
  <c r="M934" i="1"/>
  <c r="M925" i="1"/>
  <c r="M922" i="1"/>
  <c r="U28" i="1" l="1"/>
  <c r="G15" i="1"/>
  <c r="G16" i="1"/>
  <c r="U14" i="1"/>
  <c r="V3066" i="1"/>
  <c r="T3066" i="1"/>
  <c r="X3066" i="1" s="1"/>
  <c r="V3065" i="1"/>
  <c r="T3065" i="1"/>
  <c r="X3065" i="1" s="1"/>
  <c r="V3064" i="1"/>
  <c r="T3064" i="1"/>
  <c r="X3064" i="1" s="1"/>
  <c r="V3063" i="1"/>
  <c r="T3063" i="1"/>
  <c r="X3063" i="1" s="1"/>
  <c r="V3079" i="1"/>
  <c r="T3079" i="1"/>
  <c r="X3079" i="1" s="1"/>
  <c r="V3078" i="1"/>
  <c r="T3078" i="1"/>
  <c r="X3078" i="1" s="1"/>
  <c r="V3077" i="1"/>
  <c r="T3077" i="1"/>
  <c r="X3077" i="1" s="1"/>
  <c r="V3076" i="1"/>
  <c r="T3076" i="1"/>
  <c r="X3076" i="1" s="1"/>
  <c r="V3075" i="1"/>
  <c r="T3075" i="1"/>
  <c r="X3075" i="1" s="1"/>
  <c r="V3074" i="1"/>
  <c r="T3074" i="1"/>
  <c r="X3074" i="1" s="1"/>
  <c r="V3073" i="1"/>
  <c r="T3073" i="1"/>
  <c r="X3073" i="1" s="1"/>
  <c r="V3072" i="1"/>
  <c r="T3072" i="1"/>
  <c r="X3072" i="1" s="1"/>
  <c r="V3071" i="1"/>
  <c r="T3071" i="1"/>
  <c r="X3071" i="1" s="1"/>
  <c r="V3070" i="1"/>
  <c r="T3070" i="1"/>
  <c r="X3070" i="1" s="1"/>
  <c r="V3069" i="1"/>
  <c r="T3069" i="1"/>
  <c r="X3069" i="1" s="1"/>
  <c r="V3068" i="1"/>
  <c r="T3068" i="1"/>
  <c r="X3068" i="1" s="1"/>
  <c r="V3067" i="1"/>
  <c r="T3067" i="1"/>
  <c r="X3067" i="1" s="1"/>
  <c r="V3101" i="1"/>
  <c r="T3101" i="1"/>
  <c r="X3101" i="1" s="1"/>
  <c r="V3100" i="1"/>
  <c r="T3100" i="1"/>
  <c r="X3100" i="1" s="1"/>
  <c r="V3099" i="1"/>
  <c r="T3099" i="1"/>
  <c r="X3099" i="1" s="1"/>
  <c r="V3098" i="1"/>
  <c r="T3098" i="1"/>
  <c r="X3098" i="1" s="1"/>
  <c r="V3097" i="1"/>
  <c r="T3097" i="1"/>
  <c r="X3097" i="1" s="1"/>
  <c r="V3096" i="1"/>
  <c r="T3096" i="1"/>
  <c r="X3096" i="1" s="1"/>
  <c r="V3095" i="1"/>
  <c r="T3095" i="1"/>
  <c r="X3095" i="1" s="1"/>
  <c r="V3094" i="1"/>
  <c r="T3094" i="1"/>
  <c r="X3094" i="1" s="1"/>
  <c r="V3093" i="1"/>
  <c r="T3093" i="1"/>
  <c r="X3093" i="1" s="1"/>
  <c r="V3092" i="1"/>
  <c r="T3092" i="1"/>
  <c r="X3092" i="1" s="1"/>
  <c r="V3091" i="1"/>
  <c r="T3091" i="1"/>
  <c r="X3091" i="1" s="1"/>
  <c r="V3090" i="1"/>
  <c r="T3090" i="1"/>
  <c r="X3090" i="1" s="1"/>
  <c r="V3089" i="1"/>
  <c r="T3089" i="1"/>
  <c r="X3089" i="1" s="1"/>
  <c r="V3088" i="1"/>
  <c r="T3088" i="1"/>
  <c r="X3088" i="1" s="1"/>
  <c r="V3087" i="1"/>
  <c r="T3087" i="1"/>
  <c r="X3087" i="1" s="1"/>
  <c r="V3086" i="1"/>
  <c r="T3086" i="1"/>
  <c r="X3086" i="1" s="1"/>
  <c r="V3085" i="1"/>
  <c r="T3085" i="1"/>
  <c r="X3085" i="1" s="1"/>
  <c r="V3084" i="1"/>
  <c r="T3084" i="1"/>
  <c r="X3084" i="1" s="1"/>
  <c r="V3083" i="1"/>
  <c r="T3083" i="1"/>
  <c r="X3083" i="1" s="1"/>
  <c r="V3082" i="1"/>
  <c r="T3082" i="1"/>
  <c r="X3082" i="1" s="1"/>
  <c r="V3081" i="1"/>
  <c r="T3081" i="1"/>
  <c r="X3081" i="1" s="1"/>
  <c r="V3080" i="1"/>
  <c r="T3080" i="1"/>
  <c r="X3080" i="1" s="1"/>
  <c r="V3062" i="1"/>
  <c r="T3062" i="1"/>
  <c r="X3062" i="1" s="1"/>
  <c r="V3061" i="1"/>
  <c r="T3061" i="1"/>
  <c r="X3061" i="1" s="1"/>
  <c r="V3060" i="1"/>
  <c r="T3060" i="1"/>
  <c r="X3060" i="1" s="1"/>
  <c r="V3059" i="1"/>
  <c r="T3059" i="1"/>
  <c r="X3059" i="1" s="1"/>
  <c r="V3058" i="1"/>
  <c r="T3058" i="1"/>
  <c r="X3058" i="1" s="1"/>
  <c r="V3057" i="1"/>
  <c r="T3057" i="1"/>
  <c r="X3057" i="1" s="1"/>
  <c r="V3056" i="1"/>
  <c r="T3056" i="1"/>
  <c r="X3056" i="1" s="1"/>
  <c r="V3055" i="1"/>
  <c r="T3055" i="1"/>
  <c r="X3055" i="1" s="1"/>
  <c r="V3054" i="1"/>
  <c r="T3054" i="1"/>
  <c r="X3054" i="1" s="1"/>
  <c r="V3053" i="1"/>
  <c r="T3053" i="1"/>
  <c r="X3053" i="1" s="1"/>
  <c r="V3052" i="1"/>
  <c r="T3052" i="1"/>
  <c r="X3052" i="1" s="1"/>
  <c r="V3051" i="1"/>
  <c r="T3051" i="1"/>
  <c r="X3051" i="1" s="1"/>
  <c r="V3050" i="1"/>
  <c r="T3050" i="1"/>
  <c r="X3050" i="1" s="1"/>
  <c r="V3049" i="1"/>
  <c r="T3049" i="1"/>
  <c r="X3049" i="1" s="1"/>
  <c r="V3048" i="1"/>
  <c r="T3048" i="1"/>
  <c r="X3048" i="1" s="1"/>
  <c r="V3047" i="1"/>
  <c r="T3047" i="1"/>
  <c r="X3047" i="1" s="1"/>
  <c r="V3046" i="1"/>
  <c r="T3046" i="1"/>
  <c r="X3046" i="1" s="1"/>
  <c r="V3045" i="1"/>
  <c r="T3045" i="1"/>
  <c r="X3045" i="1" s="1"/>
  <c r="V3044" i="1"/>
  <c r="T3044" i="1"/>
  <c r="X3044" i="1" s="1"/>
  <c r="V3043" i="1"/>
  <c r="T3043" i="1"/>
  <c r="X3043" i="1" s="1"/>
  <c r="V3042" i="1"/>
  <c r="T3042" i="1"/>
  <c r="X3042" i="1" s="1"/>
  <c r="V3041" i="1"/>
  <c r="T3041" i="1"/>
  <c r="X3041" i="1" s="1"/>
  <c r="V3040" i="1"/>
  <c r="T3040" i="1"/>
  <c r="X3040" i="1" s="1"/>
  <c r="V3039" i="1"/>
  <c r="T3039" i="1"/>
  <c r="X3039" i="1" s="1"/>
  <c r="V3038" i="1"/>
  <c r="T3038" i="1"/>
  <c r="X3038" i="1" s="1"/>
  <c r="V3037" i="1"/>
  <c r="T3037" i="1"/>
  <c r="X3037" i="1" s="1"/>
  <c r="V3036" i="1"/>
  <c r="T3036" i="1"/>
  <c r="X3036" i="1" s="1"/>
  <c r="V3035" i="1"/>
  <c r="T3035" i="1"/>
  <c r="X3035" i="1" s="1"/>
  <c r="V3034" i="1"/>
  <c r="T3034" i="1"/>
  <c r="X3034" i="1" s="1"/>
  <c r="V3033" i="1"/>
  <c r="T3033" i="1"/>
  <c r="X3033" i="1" s="1"/>
  <c r="V3032" i="1"/>
  <c r="T3032" i="1"/>
  <c r="X3032" i="1" s="1"/>
  <c r="V3031" i="1"/>
  <c r="T3031" i="1"/>
  <c r="X3031" i="1" s="1"/>
  <c r="V3030" i="1"/>
  <c r="T3030" i="1"/>
  <c r="X3030" i="1" s="1"/>
  <c r="V3029" i="1"/>
  <c r="T3029" i="1"/>
  <c r="X3029" i="1" s="1"/>
  <c r="V3028" i="1"/>
  <c r="T3028" i="1"/>
  <c r="X3028" i="1" s="1"/>
  <c r="V3027" i="1"/>
  <c r="T3027" i="1"/>
  <c r="X3027" i="1" s="1"/>
  <c r="V3026" i="1"/>
  <c r="T3026" i="1"/>
  <c r="X3026" i="1" s="1"/>
  <c r="V3025" i="1"/>
  <c r="T3025" i="1"/>
  <c r="X3025" i="1" s="1"/>
  <c r="V3024" i="1"/>
  <c r="T3024" i="1"/>
  <c r="X3024" i="1" s="1"/>
  <c r="V3023" i="1"/>
  <c r="T3023" i="1"/>
  <c r="X3023" i="1" s="1"/>
  <c r="V3022" i="1"/>
  <c r="T3022" i="1"/>
  <c r="X3022" i="1" s="1"/>
  <c r="V3021" i="1"/>
  <c r="T3021" i="1"/>
  <c r="X3021" i="1" s="1"/>
  <c r="V3020" i="1"/>
  <c r="T3020" i="1"/>
  <c r="X3020" i="1" s="1"/>
  <c r="V3019" i="1"/>
  <c r="T3019" i="1"/>
  <c r="X3019" i="1" s="1"/>
  <c r="V3018" i="1"/>
  <c r="T3018" i="1"/>
  <c r="X3018" i="1" s="1"/>
  <c r="V3017" i="1"/>
  <c r="T3017" i="1"/>
  <c r="X3017" i="1" s="1"/>
  <c r="V3016" i="1"/>
  <c r="T3016" i="1"/>
  <c r="X3016" i="1" s="1"/>
  <c r="V3015" i="1"/>
  <c r="T3015" i="1"/>
  <c r="X3015" i="1" s="1"/>
  <c r="V3014" i="1"/>
  <c r="T3014" i="1"/>
  <c r="X3014" i="1" s="1"/>
  <c r="V3013" i="1"/>
  <c r="T3013" i="1"/>
  <c r="X3013" i="1" s="1"/>
  <c r="V3012" i="1"/>
  <c r="T3012" i="1"/>
  <c r="X3012" i="1" s="1"/>
  <c r="V3002" i="1"/>
  <c r="T3002" i="1"/>
  <c r="X3002" i="1" s="1"/>
  <c r="V3001" i="1"/>
  <c r="T3001" i="1"/>
  <c r="X3001" i="1" s="1"/>
  <c r="V3011" i="1"/>
  <c r="T3011" i="1"/>
  <c r="X3011" i="1" s="1"/>
  <c r="V3010" i="1"/>
  <c r="T3010" i="1"/>
  <c r="X3010" i="1" s="1"/>
  <c r="V3009" i="1"/>
  <c r="T3009" i="1"/>
  <c r="X3009" i="1" s="1"/>
  <c r="V3008" i="1"/>
  <c r="T3008" i="1"/>
  <c r="X3008" i="1" s="1"/>
  <c r="V3007" i="1"/>
  <c r="T3007" i="1"/>
  <c r="X3007" i="1" s="1"/>
  <c r="V3006" i="1"/>
  <c r="T3006" i="1"/>
  <c r="X3006" i="1" s="1"/>
  <c r="V3005" i="1"/>
  <c r="T3005" i="1"/>
  <c r="X3005" i="1" s="1"/>
  <c r="V3004" i="1"/>
  <c r="T3004" i="1"/>
  <c r="X3004" i="1" s="1"/>
  <c r="V3003" i="1"/>
  <c r="T3003" i="1"/>
  <c r="X3003" i="1" s="1"/>
  <c r="V3000" i="1"/>
  <c r="T3000" i="1"/>
  <c r="X3000" i="1" s="1"/>
  <c r="V2999" i="1"/>
  <c r="T2999" i="1"/>
  <c r="X2999" i="1" s="1"/>
  <c r="V2998" i="1"/>
  <c r="T2998" i="1"/>
  <c r="X2998" i="1" s="1"/>
  <c r="V2997" i="1"/>
  <c r="T2997" i="1"/>
  <c r="X2997" i="1" s="1"/>
  <c r="V2996" i="1"/>
  <c r="T2996" i="1"/>
  <c r="X2996" i="1" s="1"/>
  <c r="V2995" i="1"/>
  <c r="T2995" i="1"/>
  <c r="X2995" i="1" s="1"/>
  <c r="V2994" i="1"/>
  <c r="T2994" i="1"/>
  <c r="X2994" i="1" s="1"/>
  <c r="V2993" i="1"/>
  <c r="T2993" i="1"/>
  <c r="X2993" i="1" s="1"/>
  <c r="V2992" i="1"/>
  <c r="T2992" i="1"/>
  <c r="X2992" i="1" s="1"/>
  <c r="V2991" i="1"/>
  <c r="T2991" i="1"/>
  <c r="X2991" i="1" s="1"/>
  <c r="V2981" i="1"/>
  <c r="T2981" i="1"/>
  <c r="X2981" i="1" s="1"/>
  <c r="V2980" i="1"/>
  <c r="T2980" i="1"/>
  <c r="X2980" i="1" s="1"/>
  <c r="V2979" i="1"/>
  <c r="T2979" i="1"/>
  <c r="X2979" i="1" s="1"/>
  <c r="V2990" i="1"/>
  <c r="T2990" i="1"/>
  <c r="X2990" i="1" s="1"/>
  <c r="V2989" i="1"/>
  <c r="T2989" i="1"/>
  <c r="X2989" i="1" s="1"/>
  <c r="V2988" i="1"/>
  <c r="T2988" i="1"/>
  <c r="X2988" i="1" s="1"/>
  <c r="V2987" i="1"/>
  <c r="T2987" i="1"/>
  <c r="X2987" i="1" s="1"/>
  <c r="V2986" i="1"/>
  <c r="T2986" i="1"/>
  <c r="X2986" i="1" s="1"/>
  <c r="V2985" i="1"/>
  <c r="T2985" i="1"/>
  <c r="X2985" i="1" s="1"/>
  <c r="V2984" i="1"/>
  <c r="T2984" i="1"/>
  <c r="X2984" i="1" s="1"/>
  <c r="V2983" i="1"/>
  <c r="T2983" i="1"/>
  <c r="X2983" i="1" s="1"/>
  <c r="V2982" i="1"/>
  <c r="T2982" i="1"/>
  <c r="X2982" i="1" s="1"/>
  <c r="V2978" i="1"/>
  <c r="T2978" i="1"/>
  <c r="X2978" i="1" s="1"/>
  <c r="V2977" i="1"/>
  <c r="T2977" i="1"/>
  <c r="X2977" i="1" s="1"/>
  <c r="V2976" i="1"/>
  <c r="T2976" i="1"/>
  <c r="X2976" i="1" s="1"/>
  <c r="V2975" i="1"/>
  <c r="T2975" i="1"/>
  <c r="X2975" i="1" s="1"/>
  <c r="V2974" i="1"/>
  <c r="T2974" i="1"/>
  <c r="X2974" i="1" s="1"/>
  <c r="V2973" i="1"/>
  <c r="T2973" i="1"/>
  <c r="X2973" i="1" s="1"/>
  <c r="V2972" i="1"/>
  <c r="T2972" i="1"/>
  <c r="X2972" i="1" s="1"/>
  <c r="V2971" i="1"/>
  <c r="T2971" i="1"/>
  <c r="X2971" i="1" s="1"/>
  <c r="V2970" i="1"/>
  <c r="T2970" i="1"/>
  <c r="X2970" i="1" s="1"/>
  <c r="V2969" i="1"/>
  <c r="T2969" i="1"/>
  <c r="X2969" i="1" s="1"/>
  <c r="V2968" i="1"/>
  <c r="T2968" i="1"/>
  <c r="X2968" i="1" s="1"/>
  <c r="V2967" i="1"/>
  <c r="T2967" i="1"/>
  <c r="X2967" i="1" s="1"/>
  <c r="V2966" i="1"/>
  <c r="T2966" i="1"/>
  <c r="X2966" i="1" s="1"/>
  <c r="V2965" i="1"/>
  <c r="T2965" i="1"/>
  <c r="X2965" i="1" s="1"/>
  <c r="V2964" i="1"/>
  <c r="T2964" i="1"/>
  <c r="X2964" i="1" s="1"/>
  <c r="V2963" i="1"/>
  <c r="T2963" i="1"/>
  <c r="X2963" i="1" s="1"/>
  <c r="V2962" i="1"/>
  <c r="T2962" i="1"/>
  <c r="X2962" i="1" s="1"/>
  <c r="V2961" i="1"/>
  <c r="T2961" i="1"/>
  <c r="X2961" i="1" s="1"/>
  <c r="V2960" i="1"/>
  <c r="T2960" i="1"/>
  <c r="X2960" i="1" s="1"/>
  <c r="V2959" i="1"/>
  <c r="T2959" i="1"/>
  <c r="X2959" i="1" s="1"/>
  <c r="V2958" i="1"/>
  <c r="T2958" i="1"/>
  <c r="X2958" i="1" s="1"/>
  <c r="V2957" i="1"/>
  <c r="T2957" i="1"/>
  <c r="X2957" i="1" s="1"/>
  <c r="V2956" i="1"/>
  <c r="T2956" i="1"/>
  <c r="X2956" i="1" s="1"/>
  <c r="V2955" i="1"/>
  <c r="T2955" i="1"/>
  <c r="X2955" i="1" s="1"/>
  <c r="V2954" i="1"/>
  <c r="T2954" i="1"/>
  <c r="X2954" i="1" s="1"/>
  <c r="V2953" i="1"/>
  <c r="T2953" i="1"/>
  <c r="X2953" i="1" s="1"/>
  <c r="V2952" i="1"/>
  <c r="T2952" i="1"/>
  <c r="X2952" i="1" s="1"/>
  <c r="V2951" i="1"/>
  <c r="T2951" i="1"/>
  <c r="X2951" i="1" s="1"/>
  <c r="V2950" i="1"/>
  <c r="T2950" i="1"/>
  <c r="X2950" i="1" s="1"/>
  <c r="V2949" i="1"/>
  <c r="T2949" i="1"/>
  <c r="X2949" i="1" s="1"/>
  <c r="V2948" i="1"/>
  <c r="T2948" i="1"/>
  <c r="X2948" i="1" s="1"/>
  <c r="V2947" i="1"/>
  <c r="T2947" i="1"/>
  <c r="X2947" i="1" s="1"/>
  <c r="V2946" i="1"/>
  <c r="T2946" i="1"/>
  <c r="X2946" i="1" s="1"/>
  <c r="V2945" i="1"/>
  <c r="T2945" i="1"/>
  <c r="X2945" i="1" s="1"/>
  <c r="V2944" i="1"/>
  <c r="T2944" i="1"/>
  <c r="X2944" i="1" s="1"/>
  <c r="V2943" i="1"/>
  <c r="T2943" i="1"/>
  <c r="X2943" i="1" s="1"/>
  <c r="V2942" i="1"/>
  <c r="T2942" i="1"/>
  <c r="X2942" i="1" s="1"/>
  <c r="V2941" i="1"/>
  <c r="T2941" i="1"/>
  <c r="X2941" i="1" s="1"/>
  <c r="V2940" i="1"/>
  <c r="T2940" i="1"/>
  <c r="X2940" i="1" s="1"/>
  <c r="V2939" i="1"/>
  <c r="T2939" i="1"/>
  <c r="X2939" i="1" s="1"/>
  <c r="V2938" i="1"/>
  <c r="T2938" i="1"/>
  <c r="X2938" i="1" s="1"/>
  <c r="V2937" i="1"/>
  <c r="T2937" i="1"/>
  <c r="X2937" i="1" s="1"/>
  <c r="V2936" i="1"/>
  <c r="T2936" i="1"/>
  <c r="X2936" i="1" s="1"/>
  <c r="V2935" i="1"/>
  <c r="T2935" i="1"/>
  <c r="X2935" i="1" s="1"/>
  <c r="V2934" i="1"/>
  <c r="T2934" i="1"/>
  <c r="X2934" i="1" s="1"/>
  <c r="V2933" i="1"/>
  <c r="T2933" i="1"/>
  <c r="X2933" i="1" s="1"/>
  <c r="V2932" i="1"/>
  <c r="T2932" i="1"/>
  <c r="X2932" i="1" s="1"/>
  <c r="V2931" i="1"/>
  <c r="T2931" i="1"/>
  <c r="X2931" i="1" s="1"/>
  <c r="V2930" i="1"/>
  <c r="T2930" i="1"/>
  <c r="X2930" i="1" s="1"/>
  <c r="V2929" i="1"/>
  <c r="T2929" i="1"/>
  <c r="X2929" i="1" s="1"/>
  <c r="V2928" i="1"/>
  <c r="T2928" i="1"/>
  <c r="X2928" i="1" s="1"/>
  <c r="V2927" i="1"/>
  <c r="T2927" i="1"/>
  <c r="X2927" i="1" s="1"/>
  <c r="V2926" i="1"/>
  <c r="T2926" i="1"/>
  <c r="X2926" i="1" s="1"/>
  <c r="V2925" i="1"/>
  <c r="T2925" i="1"/>
  <c r="X2925" i="1" s="1"/>
  <c r="V2924" i="1"/>
  <c r="T2924" i="1"/>
  <c r="X2924" i="1" s="1"/>
  <c r="V2923" i="1"/>
  <c r="T2923" i="1"/>
  <c r="X2923" i="1" s="1"/>
  <c r="V2922" i="1"/>
  <c r="T2922" i="1"/>
  <c r="X2922" i="1" s="1"/>
  <c r="V2921" i="1"/>
  <c r="T2921" i="1"/>
  <c r="X2921" i="1" s="1"/>
  <c r="V2920" i="1"/>
  <c r="T2920" i="1"/>
  <c r="X2920" i="1" s="1"/>
  <c r="V2919" i="1"/>
  <c r="T2919" i="1"/>
  <c r="X2919" i="1" s="1"/>
  <c r="V2918" i="1"/>
  <c r="T2918" i="1"/>
  <c r="X2918" i="1" s="1"/>
  <c r="V2917" i="1"/>
  <c r="T2917" i="1"/>
  <c r="X2917" i="1" s="1"/>
  <c r="V2916" i="1"/>
  <c r="T2916" i="1"/>
  <c r="X2916" i="1" s="1"/>
  <c r="V2915" i="1"/>
  <c r="T2915" i="1"/>
  <c r="X2915" i="1" s="1"/>
  <c r="V2914" i="1"/>
  <c r="T2914" i="1"/>
  <c r="X2914" i="1" s="1"/>
  <c r="V2913" i="1"/>
  <c r="T2913" i="1"/>
  <c r="X2913" i="1" s="1"/>
  <c r="V2912" i="1"/>
  <c r="T2912" i="1"/>
  <c r="X2912" i="1" s="1"/>
  <c r="V2911" i="1"/>
  <c r="T2911" i="1"/>
  <c r="X2911" i="1" s="1"/>
  <c r="V2910" i="1"/>
  <c r="T2910" i="1"/>
  <c r="X2910" i="1" s="1"/>
  <c r="V2909" i="1"/>
  <c r="T2909" i="1"/>
  <c r="X2909" i="1" s="1"/>
  <c r="V2908" i="1"/>
  <c r="T2908" i="1"/>
  <c r="X2908" i="1" s="1"/>
  <c r="V2907" i="1"/>
  <c r="T2907" i="1"/>
  <c r="X2907" i="1" s="1"/>
  <c r="V2906" i="1"/>
  <c r="T2906" i="1"/>
  <c r="X2906" i="1" s="1"/>
  <c r="V2905" i="1"/>
  <c r="T2905" i="1"/>
  <c r="X2905" i="1" s="1"/>
  <c r="V2904" i="1"/>
  <c r="T2904" i="1"/>
  <c r="X2904" i="1" s="1"/>
  <c r="V2903" i="1"/>
  <c r="T2903" i="1"/>
  <c r="X2903" i="1" s="1"/>
  <c r="V2902" i="1"/>
  <c r="T2902" i="1"/>
  <c r="X2902" i="1" s="1"/>
  <c r="V2901" i="1"/>
  <c r="T2901" i="1"/>
  <c r="X2901" i="1" s="1"/>
  <c r="V2900" i="1"/>
  <c r="T2900" i="1"/>
  <c r="X2900" i="1" s="1"/>
  <c r="V2899" i="1"/>
  <c r="T2899" i="1"/>
  <c r="X2899" i="1" s="1"/>
  <c r="V2898" i="1"/>
  <c r="T2898" i="1"/>
  <c r="X2898" i="1" s="1"/>
  <c r="V2897" i="1"/>
  <c r="T2897" i="1"/>
  <c r="X2897" i="1" s="1"/>
  <c r="V2896" i="1"/>
  <c r="T2896" i="1"/>
  <c r="X2896" i="1" s="1"/>
  <c r="V2895" i="1"/>
  <c r="T2895" i="1"/>
  <c r="X2895" i="1" s="1"/>
  <c r="V2894" i="1"/>
  <c r="T2894" i="1"/>
  <c r="X2894" i="1" s="1"/>
  <c r="V2893" i="1"/>
  <c r="T2893" i="1"/>
  <c r="X2893" i="1" s="1"/>
  <c r="V2892" i="1"/>
  <c r="T2892" i="1"/>
  <c r="X2892" i="1" s="1"/>
  <c r="V2891" i="1"/>
  <c r="T2891" i="1"/>
  <c r="X2891" i="1" s="1"/>
  <c r="V2890" i="1"/>
  <c r="T2890" i="1"/>
  <c r="X2890" i="1" s="1"/>
  <c r="V2889" i="1"/>
  <c r="T2889" i="1"/>
  <c r="X2889" i="1" s="1"/>
  <c r="V2888" i="1"/>
  <c r="T2888" i="1"/>
  <c r="X2888" i="1" s="1"/>
  <c r="V2887" i="1"/>
  <c r="T2887" i="1"/>
  <c r="X2887" i="1" s="1"/>
  <c r="V2886" i="1"/>
  <c r="T2886" i="1"/>
  <c r="X2886" i="1" s="1"/>
  <c r="V2885" i="1"/>
  <c r="T2885" i="1"/>
  <c r="X2885" i="1" s="1"/>
  <c r="V2884" i="1"/>
  <c r="T2884" i="1"/>
  <c r="X2884" i="1" s="1"/>
  <c r="V2883" i="1"/>
  <c r="T2883" i="1"/>
  <c r="X2883" i="1" s="1"/>
  <c r="V2882" i="1"/>
  <c r="T2882" i="1"/>
  <c r="X2882" i="1" s="1"/>
  <c r="V2881" i="1"/>
  <c r="T2881" i="1"/>
  <c r="X2881" i="1" s="1"/>
  <c r="V2880" i="1"/>
  <c r="T2880" i="1"/>
  <c r="X2880" i="1" s="1"/>
  <c r="V2879" i="1"/>
  <c r="T2879" i="1"/>
  <c r="X2879" i="1" s="1"/>
  <c r="V2878" i="1"/>
  <c r="T2878" i="1"/>
  <c r="X2878" i="1" s="1"/>
  <c r="V2877" i="1"/>
  <c r="T2877" i="1"/>
  <c r="X2877" i="1" s="1"/>
  <c r="V2876" i="1"/>
  <c r="T2876" i="1"/>
  <c r="X2876" i="1" s="1"/>
  <c r="V2875" i="1"/>
  <c r="T2875" i="1"/>
  <c r="X2875" i="1" s="1"/>
  <c r="V2874" i="1"/>
  <c r="T2874" i="1"/>
  <c r="X2874" i="1" s="1"/>
  <c r="V2873" i="1"/>
  <c r="T2873" i="1"/>
  <c r="X2873" i="1" s="1"/>
  <c r="V2872" i="1"/>
  <c r="T2872" i="1"/>
  <c r="X2872" i="1" s="1"/>
  <c r="V2871" i="1"/>
  <c r="T2871" i="1"/>
  <c r="X2871" i="1" s="1"/>
  <c r="V2870" i="1"/>
  <c r="T2870" i="1"/>
  <c r="X2870" i="1" s="1"/>
  <c r="V2869" i="1"/>
  <c r="T2869" i="1"/>
  <c r="X2869" i="1" s="1"/>
  <c r="V2868" i="1"/>
  <c r="T2868" i="1"/>
  <c r="X2868" i="1" s="1"/>
  <c r="V2867" i="1"/>
  <c r="T2867" i="1"/>
  <c r="X2867" i="1" s="1"/>
  <c r="V2866" i="1"/>
  <c r="T2866" i="1"/>
  <c r="X2866" i="1" s="1"/>
  <c r="V2865" i="1"/>
  <c r="T2865" i="1"/>
  <c r="X2865" i="1" s="1"/>
  <c r="V2864" i="1"/>
  <c r="T2864" i="1"/>
  <c r="X2864" i="1" s="1"/>
  <c r="V2863" i="1"/>
  <c r="T2863" i="1"/>
  <c r="X2863" i="1" s="1"/>
  <c r="V2862" i="1"/>
  <c r="T2862" i="1"/>
  <c r="X2862" i="1" s="1"/>
  <c r="V2861" i="1"/>
  <c r="T2861" i="1"/>
  <c r="X2861" i="1" s="1"/>
  <c r="V2860" i="1"/>
  <c r="T2860" i="1"/>
  <c r="X2860" i="1" s="1"/>
  <c r="V2859" i="1"/>
  <c r="T2859" i="1"/>
  <c r="X2859" i="1" s="1"/>
  <c r="V2858" i="1"/>
  <c r="T2858" i="1"/>
  <c r="X2858" i="1" s="1"/>
  <c r="V2857" i="1"/>
  <c r="T2857" i="1"/>
  <c r="X2857" i="1" s="1"/>
  <c r="V2856" i="1"/>
  <c r="T2856" i="1"/>
  <c r="X2856" i="1" s="1"/>
  <c r="V2855" i="1"/>
  <c r="T2855" i="1"/>
  <c r="X2855" i="1" s="1"/>
  <c r="V2854" i="1"/>
  <c r="T2854" i="1"/>
  <c r="X2854" i="1" s="1"/>
  <c r="V2853" i="1"/>
  <c r="T2853" i="1"/>
  <c r="X2853" i="1" s="1"/>
  <c r="V2852" i="1"/>
  <c r="T2852" i="1"/>
  <c r="X2852" i="1" s="1"/>
  <c r="V2851" i="1"/>
  <c r="T2851" i="1"/>
  <c r="X2851" i="1" s="1"/>
  <c r="V2850" i="1"/>
  <c r="T2850" i="1"/>
  <c r="X2850" i="1" s="1"/>
  <c r="V2849" i="1"/>
  <c r="T2849" i="1"/>
  <c r="X2849" i="1" s="1"/>
  <c r="V2848" i="1"/>
  <c r="T2848" i="1"/>
  <c r="X2848" i="1" s="1"/>
  <c r="V2847" i="1"/>
  <c r="T2847" i="1"/>
  <c r="X2847" i="1" s="1"/>
  <c r="V2846" i="1"/>
  <c r="T2846" i="1"/>
  <c r="X2846" i="1" s="1"/>
  <c r="V2845" i="1"/>
  <c r="T2845" i="1"/>
  <c r="X2845" i="1" s="1"/>
  <c r="V2844" i="1"/>
  <c r="T2844" i="1"/>
  <c r="X2844" i="1" s="1"/>
  <c r="V2843" i="1"/>
  <c r="T2843" i="1"/>
  <c r="X2843" i="1" s="1"/>
  <c r="V2842" i="1"/>
  <c r="T2842" i="1"/>
  <c r="X2842" i="1" s="1"/>
  <c r="V2841" i="1"/>
  <c r="T2841" i="1"/>
  <c r="X2841" i="1" s="1"/>
  <c r="V2840" i="1"/>
  <c r="T2840" i="1"/>
  <c r="X2840" i="1" s="1"/>
  <c r="V2839" i="1"/>
  <c r="T2839" i="1"/>
  <c r="X2839" i="1" s="1"/>
  <c r="V2838" i="1"/>
  <c r="T2838" i="1"/>
  <c r="X2838" i="1" s="1"/>
  <c r="V2837" i="1"/>
  <c r="T2837" i="1"/>
  <c r="X2837" i="1" s="1"/>
  <c r="V2836" i="1"/>
  <c r="T2836" i="1"/>
  <c r="X2836" i="1" s="1"/>
  <c r="V2835" i="1"/>
  <c r="T2835" i="1"/>
  <c r="X2835" i="1" s="1"/>
  <c r="V2834" i="1"/>
  <c r="T2834" i="1"/>
  <c r="X2834" i="1" s="1"/>
  <c r="V2833" i="1"/>
  <c r="T2833" i="1"/>
  <c r="X2833" i="1" s="1"/>
  <c r="V2832" i="1"/>
  <c r="T2832" i="1"/>
  <c r="X2832" i="1" s="1"/>
  <c r="V2831" i="1"/>
  <c r="T2831" i="1"/>
  <c r="X2831" i="1" s="1"/>
  <c r="V2830" i="1"/>
  <c r="T2830" i="1"/>
  <c r="X2830" i="1" s="1"/>
  <c r="V2829" i="1"/>
  <c r="T2829" i="1"/>
  <c r="X2829" i="1" s="1"/>
  <c r="V2828" i="1"/>
  <c r="T2828" i="1"/>
  <c r="X2828" i="1" s="1"/>
  <c r="V2827" i="1"/>
  <c r="T2827" i="1"/>
  <c r="X2827" i="1" s="1"/>
  <c r="V2826" i="1"/>
  <c r="T2826" i="1"/>
  <c r="X2826" i="1" s="1"/>
  <c r="V2825" i="1"/>
  <c r="T2825" i="1"/>
  <c r="X2825" i="1" s="1"/>
  <c r="V2824" i="1"/>
  <c r="T2824" i="1"/>
  <c r="X2824" i="1" s="1"/>
  <c r="V2823" i="1"/>
  <c r="T2823" i="1"/>
  <c r="X2823" i="1" s="1"/>
  <c r="V2822" i="1"/>
  <c r="T2822" i="1"/>
  <c r="X2822" i="1" s="1"/>
  <c r="V2821" i="1"/>
  <c r="T2821" i="1"/>
  <c r="X2821" i="1" s="1"/>
  <c r="V2820" i="1"/>
  <c r="T2820" i="1"/>
  <c r="X2820" i="1" s="1"/>
  <c r="V2819" i="1"/>
  <c r="T2819" i="1"/>
  <c r="X2819" i="1" s="1"/>
  <c r="V2818" i="1"/>
  <c r="T2818" i="1"/>
  <c r="X2818" i="1" s="1"/>
  <c r="V2817" i="1"/>
  <c r="T2817" i="1"/>
  <c r="X2817" i="1" s="1"/>
  <c r="V2816" i="1"/>
  <c r="T2816" i="1"/>
  <c r="X2816" i="1" s="1"/>
  <c r="V2815" i="1"/>
  <c r="T2815" i="1"/>
  <c r="X2815" i="1" s="1"/>
  <c r="V2814" i="1"/>
  <c r="T2814" i="1"/>
  <c r="X2814" i="1" s="1"/>
  <c r="V2813" i="1"/>
  <c r="T2813" i="1"/>
  <c r="X2813" i="1" s="1"/>
  <c r="V2812" i="1"/>
  <c r="T2812" i="1"/>
  <c r="X2812" i="1" s="1"/>
  <c r="V2811" i="1"/>
  <c r="T2811" i="1"/>
  <c r="X2811" i="1" s="1"/>
  <c r="V2810" i="1"/>
  <c r="T2810" i="1"/>
  <c r="X2810" i="1" s="1"/>
  <c r="V2809" i="1"/>
  <c r="T2809" i="1"/>
  <c r="X2809" i="1" s="1"/>
  <c r="V2808" i="1"/>
  <c r="T2808" i="1"/>
  <c r="X2808" i="1" s="1"/>
  <c r="V2807" i="1"/>
  <c r="T2807" i="1"/>
  <c r="X2807" i="1" s="1"/>
  <c r="V2806" i="1"/>
  <c r="T2806" i="1"/>
  <c r="X2806" i="1" s="1"/>
  <c r="V2805" i="1"/>
  <c r="T2805" i="1"/>
  <c r="X2805" i="1" s="1"/>
  <c r="V2804" i="1"/>
  <c r="T2804" i="1"/>
  <c r="X2804" i="1" s="1"/>
  <c r="V2803" i="1"/>
  <c r="T2803" i="1"/>
  <c r="X2803" i="1" s="1"/>
  <c r="V2802" i="1"/>
  <c r="T2802" i="1"/>
  <c r="X2802" i="1" s="1"/>
  <c r="V2801" i="1"/>
  <c r="T2801" i="1"/>
  <c r="X2801" i="1" s="1"/>
  <c r="V2800" i="1"/>
  <c r="T2800" i="1"/>
  <c r="X2800" i="1" s="1"/>
  <c r="V2799" i="1"/>
  <c r="T2799" i="1"/>
  <c r="X2799" i="1" s="1"/>
  <c r="V2798" i="1"/>
  <c r="T2798" i="1"/>
  <c r="X2798" i="1" s="1"/>
  <c r="V2797" i="1"/>
  <c r="T2797" i="1"/>
  <c r="X2797" i="1" s="1"/>
  <c r="V2796" i="1"/>
  <c r="T2796" i="1"/>
  <c r="X2796" i="1" s="1"/>
  <c r="V2795" i="1"/>
  <c r="T2795" i="1"/>
  <c r="X2795" i="1" s="1"/>
  <c r="V2794" i="1"/>
  <c r="T2794" i="1"/>
  <c r="X2794" i="1" s="1"/>
  <c r="V2793" i="1"/>
  <c r="T2793" i="1"/>
  <c r="X2793" i="1" s="1"/>
  <c r="V2792" i="1"/>
  <c r="T2792" i="1"/>
  <c r="X2792" i="1" s="1"/>
  <c r="V2791" i="1"/>
  <c r="T2791" i="1"/>
  <c r="X2791" i="1" s="1"/>
  <c r="V2790" i="1"/>
  <c r="T2790" i="1"/>
  <c r="X2790" i="1" s="1"/>
  <c r="V2789" i="1"/>
  <c r="T2789" i="1"/>
  <c r="X2789" i="1" s="1"/>
  <c r="V2788" i="1"/>
  <c r="T2788" i="1"/>
  <c r="X2788" i="1" s="1"/>
  <c r="V2787" i="1"/>
  <c r="T2787" i="1"/>
  <c r="X2787" i="1" s="1"/>
  <c r="V2786" i="1"/>
  <c r="T2786" i="1"/>
  <c r="X2786" i="1" s="1"/>
  <c r="V2785" i="1"/>
  <c r="T2785" i="1"/>
  <c r="X2785" i="1" s="1"/>
  <c r="V2784" i="1"/>
  <c r="T2784" i="1"/>
  <c r="X2784" i="1" s="1"/>
  <c r="V2783" i="1"/>
  <c r="T2783" i="1"/>
  <c r="X2783" i="1" s="1"/>
  <c r="V2782" i="1"/>
  <c r="T2782" i="1"/>
  <c r="X2782" i="1" s="1"/>
  <c r="V2781" i="1"/>
  <c r="T2781" i="1"/>
  <c r="X2781" i="1" s="1"/>
  <c r="V2780" i="1"/>
  <c r="T2780" i="1"/>
  <c r="X2780" i="1" s="1"/>
  <c r="V2779" i="1"/>
  <c r="T2779" i="1"/>
  <c r="X2779" i="1" s="1"/>
  <c r="V2778" i="1"/>
  <c r="T2778" i="1"/>
  <c r="X2778" i="1" s="1"/>
  <c r="V2777" i="1"/>
  <c r="T2777" i="1"/>
  <c r="X2777" i="1" s="1"/>
  <c r="V2776" i="1"/>
  <c r="T2776" i="1"/>
  <c r="X2776" i="1" s="1"/>
  <c r="V2775" i="1"/>
  <c r="T2775" i="1"/>
  <c r="X2775" i="1" s="1"/>
  <c r="V2774" i="1"/>
  <c r="T2774" i="1"/>
  <c r="X2774" i="1" s="1"/>
  <c r="V2773" i="1"/>
  <c r="T2773" i="1"/>
  <c r="X2773" i="1" s="1"/>
  <c r="V2772" i="1"/>
  <c r="T2772" i="1"/>
  <c r="X2772" i="1" s="1"/>
  <c r="V2771" i="1"/>
  <c r="T2771" i="1"/>
  <c r="X2771" i="1" s="1"/>
  <c r="V2770" i="1"/>
  <c r="T2770" i="1"/>
  <c r="X2770" i="1" s="1"/>
  <c r="V2769" i="1"/>
  <c r="T2769" i="1"/>
  <c r="X2769" i="1" s="1"/>
  <c r="V2768" i="1"/>
  <c r="T2768" i="1"/>
  <c r="X2768" i="1" s="1"/>
  <c r="V2767" i="1"/>
  <c r="T2767" i="1"/>
  <c r="X2767" i="1" s="1"/>
  <c r="V2766" i="1"/>
  <c r="T2766" i="1"/>
  <c r="X2766" i="1" s="1"/>
  <c r="V2765" i="1"/>
  <c r="T2765" i="1"/>
  <c r="X2765" i="1" s="1"/>
  <c r="V2764" i="1"/>
  <c r="T2764" i="1"/>
  <c r="X2764" i="1" s="1"/>
  <c r="V2763" i="1"/>
  <c r="T2763" i="1"/>
  <c r="X2763" i="1" s="1"/>
  <c r="V2762" i="1"/>
  <c r="T2762" i="1"/>
  <c r="X2762" i="1" s="1"/>
  <c r="V2761" i="1"/>
  <c r="T2761" i="1"/>
  <c r="X2761" i="1" s="1"/>
  <c r="V2760" i="1"/>
  <c r="T2760" i="1"/>
  <c r="X2760" i="1" s="1"/>
  <c r="V2759" i="1"/>
  <c r="T2759" i="1"/>
  <c r="X2759" i="1" s="1"/>
  <c r="V2758" i="1"/>
  <c r="T2758" i="1"/>
  <c r="X2758" i="1" s="1"/>
  <c r="V2757" i="1"/>
  <c r="T2757" i="1"/>
  <c r="X2757" i="1" s="1"/>
  <c r="V2756" i="1"/>
  <c r="T2756" i="1"/>
  <c r="X2756" i="1" s="1"/>
  <c r="V2755" i="1"/>
  <c r="T2755" i="1"/>
  <c r="X2755" i="1" s="1"/>
  <c r="V2754" i="1"/>
  <c r="T2754" i="1"/>
  <c r="X2754" i="1" s="1"/>
  <c r="V2753" i="1"/>
  <c r="T2753" i="1"/>
  <c r="X2753" i="1" s="1"/>
  <c r="V2752" i="1"/>
  <c r="T2752" i="1"/>
  <c r="X2752" i="1" s="1"/>
  <c r="V2751" i="1"/>
  <c r="T2751" i="1"/>
  <c r="X2751" i="1" s="1"/>
  <c r="V2750" i="1"/>
  <c r="T2750" i="1"/>
  <c r="X2750" i="1" s="1"/>
  <c r="V2749" i="1"/>
  <c r="T2749" i="1"/>
  <c r="X2749" i="1" s="1"/>
  <c r="V2748" i="1"/>
  <c r="T2748" i="1"/>
  <c r="X2748" i="1" s="1"/>
  <c r="V2747" i="1"/>
  <c r="T2747" i="1"/>
  <c r="X2747" i="1" s="1"/>
  <c r="V2746" i="1"/>
  <c r="T2746" i="1"/>
  <c r="X2746" i="1" s="1"/>
  <c r="V2745" i="1"/>
  <c r="T2745" i="1"/>
  <c r="X2745" i="1" s="1"/>
  <c r="V2744" i="1"/>
  <c r="T2744" i="1"/>
  <c r="X2744" i="1" s="1"/>
  <c r="V2743" i="1"/>
  <c r="T2743" i="1"/>
  <c r="X2743" i="1" s="1"/>
  <c r="V2742" i="1"/>
  <c r="T2742" i="1"/>
  <c r="X2742" i="1" s="1"/>
  <c r="V2741" i="1"/>
  <c r="T2741" i="1"/>
  <c r="X2741" i="1" s="1"/>
  <c r="V2740" i="1"/>
  <c r="T2740" i="1"/>
  <c r="X2740" i="1" s="1"/>
  <c r="V2739" i="1"/>
  <c r="T2739" i="1"/>
  <c r="X2739" i="1" s="1"/>
  <c r="V2738" i="1"/>
  <c r="T2738" i="1"/>
  <c r="X2738" i="1" s="1"/>
  <c r="V2737" i="1"/>
  <c r="T2737" i="1"/>
  <c r="X2737" i="1" s="1"/>
  <c r="V2736" i="1"/>
  <c r="T2736" i="1"/>
  <c r="X2736" i="1" s="1"/>
  <c r="V2735" i="1"/>
  <c r="T2735" i="1"/>
  <c r="X2735" i="1" s="1"/>
  <c r="V2734" i="1"/>
  <c r="T2734" i="1"/>
  <c r="X2734" i="1" s="1"/>
  <c r="V2733" i="1"/>
  <c r="T2733" i="1"/>
  <c r="X2733" i="1" s="1"/>
  <c r="V2732" i="1"/>
  <c r="T2732" i="1"/>
  <c r="X2732" i="1" s="1"/>
  <c r="V2731" i="1"/>
  <c r="T2731" i="1"/>
  <c r="X2731" i="1" s="1"/>
  <c r="V2730" i="1"/>
  <c r="T2730" i="1"/>
  <c r="X2730" i="1" s="1"/>
  <c r="V2729" i="1"/>
  <c r="T2729" i="1"/>
  <c r="X2729" i="1" s="1"/>
  <c r="V2728" i="1"/>
  <c r="T2728" i="1"/>
  <c r="X2728" i="1" s="1"/>
  <c r="V2727" i="1"/>
  <c r="T2727" i="1"/>
  <c r="X2727" i="1" s="1"/>
  <c r="V2726" i="1"/>
  <c r="T2726" i="1"/>
  <c r="X2726" i="1" s="1"/>
  <c r="V2725" i="1"/>
  <c r="T2725" i="1"/>
  <c r="X2725" i="1" s="1"/>
  <c r="V2724" i="1"/>
  <c r="T2724" i="1"/>
  <c r="X2724" i="1" s="1"/>
  <c r="V2723" i="1"/>
  <c r="T2723" i="1"/>
  <c r="X2723" i="1" s="1"/>
  <c r="V2722" i="1"/>
  <c r="T2722" i="1"/>
  <c r="X2722" i="1" s="1"/>
  <c r="V2721" i="1"/>
  <c r="T2721" i="1"/>
  <c r="X2721" i="1" s="1"/>
  <c r="V2720" i="1"/>
  <c r="T2720" i="1"/>
  <c r="X2720" i="1" s="1"/>
  <c r="V2719" i="1"/>
  <c r="T2719" i="1"/>
  <c r="X2719" i="1" s="1"/>
  <c r="V2718" i="1"/>
  <c r="T2718" i="1"/>
  <c r="X2718" i="1" s="1"/>
  <c r="V2717" i="1"/>
  <c r="T2717" i="1"/>
  <c r="X2717" i="1" s="1"/>
  <c r="V2716" i="1"/>
  <c r="T2716" i="1"/>
  <c r="X2716" i="1" s="1"/>
  <c r="V2715" i="1"/>
  <c r="T2715" i="1"/>
  <c r="X2715" i="1" s="1"/>
  <c r="V2714" i="1"/>
  <c r="T2714" i="1"/>
  <c r="X2714" i="1" s="1"/>
  <c r="V2713" i="1"/>
  <c r="T2713" i="1"/>
  <c r="X2713" i="1" s="1"/>
  <c r="V2712" i="1"/>
  <c r="T2712" i="1"/>
  <c r="X2712" i="1" s="1"/>
  <c r="V2711" i="1"/>
  <c r="T2711" i="1"/>
  <c r="X2711" i="1" s="1"/>
  <c r="V2710" i="1"/>
  <c r="T2710" i="1"/>
  <c r="X2710" i="1" s="1"/>
  <c r="V2709" i="1"/>
  <c r="T2709" i="1"/>
  <c r="X2709" i="1" s="1"/>
  <c r="V2708" i="1"/>
  <c r="T2708" i="1"/>
  <c r="X2708" i="1" s="1"/>
  <c r="V2707" i="1"/>
  <c r="T2707" i="1"/>
  <c r="X2707" i="1" s="1"/>
  <c r="V2706" i="1"/>
  <c r="T2706" i="1"/>
  <c r="X2706" i="1" s="1"/>
  <c r="V2705" i="1"/>
  <c r="T2705" i="1"/>
  <c r="X2705" i="1" s="1"/>
  <c r="V2704" i="1"/>
  <c r="T2704" i="1"/>
  <c r="X2704" i="1" s="1"/>
  <c r="V2703" i="1"/>
  <c r="T2703" i="1"/>
  <c r="X2703" i="1" s="1"/>
  <c r="V2702" i="1"/>
  <c r="T2702" i="1"/>
  <c r="X2702" i="1" s="1"/>
  <c r="V2701" i="1"/>
  <c r="T2701" i="1"/>
  <c r="X2701" i="1" s="1"/>
  <c r="V2700" i="1"/>
  <c r="T2700" i="1"/>
  <c r="X2700" i="1" s="1"/>
  <c r="V2699" i="1"/>
  <c r="T2699" i="1"/>
  <c r="X2699" i="1" s="1"/>
  <c r="V2698" i="1"/>
  <c r="T2698" i="1"/>
  <c r="X2698" i="1" s="1"/>
  <c r="V2697" i="1"/>
  <c r="T2697" i="1"/>
  <c r="X2697" i="1" s="1"/>
  <c r="V2696" i="1"/>
  <c r="T2696" i="1"/>
  <c r="X2696" i="1" s="1"/>
  <c r="V2695" i="1"/>
  <c r="T2695" i="1"/>
  <c r="X2695" i="1" s="1"/>
  <c r="V2694" i="1"/>
  <c r="T2694" i="1"/>
  <c r="X2694" i="1" s="1"/>
  <c r="V2693" i="1"/>
  <c r="T2693" i="1"/>
  <c r="X2693" i="1" s="1"/>
  <c r="V2692" i="1"/>
  <c r="T2692" i="1"/>
  <c r="X2692" i="1" s="1"/>
  <c r="V2691" i="1"/>
  <c r="T2691" i="1"/>
  <c r="X2691" i="1" s="1"/>
  <c r="V2690" i="1"/>
  <c r="T2690" i="1"/>
  <c r="X2690" i="1" s="1"/>
  <c r="V2689" i="1"/>
  <c r="T2689" i="1"/>
  <c r="X2689" i="1" s="1"/>
  <c r="V2688" i="1"/>
  <c r="T2688" i="1"/>
  <c r="X2688" i="1" s="1"/>
  <c r="V2687" i="1"/>
  <c r="T2687" i="1"/>
  <c r="X2687" i="1" s="1"/>
  <c r="V2686" i="1"/>
  <c r="T2686" i="1"/>
  <c r="X2686" i="1" s="1"/>
  <c r="V2685" i="1"/>
  <c r="T2685" i="1"/>
  <c r="X2685" i="1" s="1"/>
  <c r="V2684" i="1"/>
  <c r="T2684" i="1"/>
  <c r="X2684" i="1" s="1"/>
  <c r="V2683" i="1"/>
  <c r="T2683" i="1"/>
  <c r="X2683" i="1" s="1"/>
  <c r="V2682" i="1"/>
  <c r="T2682" i="1"/>
  <c r="X2682" i="1" s="1"/>
  <c r="V2681" i="1"/>
  <c r="T2681" i="1"/>
  <c r="X2681" i="1" s="1"/>
  <c r="V2680" i="1"/>
  <c r="T2680" i="1"/>
  <c r="X2680" i="1" s="1"/>
  <c r="V2679" i="1"/>
  <c r="T2679" i="1"/>
  <c r="X2679" i="1" s="1"/>
  <c r="V2678" i="1"/>
  <c r="T2678" i="1"/>
  <c r="X2678" i="1" s="1"/>
  <c r="V2677" i="1"/>
  <c r="T2677" i="1"/>
  <c r="X2677" i="1" s="1"/>
  <c r="V2676" i="1"/>
  <c r="T2676" i="1"/>
  <c r="X2676" i="1" s="1"/>
  <c r="V2675" i="1"/>
  <c r="T2675" i="1"/>
  <c r="X2675" i="1" s="1"/>
  <c r="V2674" i="1"/>
  <c r="T2674" i="1"/>
  <c r="X2674" i="1" s="1"/>
  <c r="V2673" i="1"/>
  <c r="T2673" i="1"/>
  <c r="X2673" i="1" s="1"/>
  <c r="V2672" i="1"/>
  <c r="T2672" i="1"/>
  <c r="X2672" i="1" s="1"/>
  <c r="V2671" i="1"/>
  <c r="T2671" i="1"/>
  <c r="X2671" i="1" s="1"/>
  <c r="V2670" i="1"/>
  <c r="T2670" i="1"/>
  <c r="X2670" i="1" s="1"/>
  <c r="V2669" i="1"/>
  <c r="T2669" i="1"/>
  <c r="X2669" i="1" s="1"/>
  <c r="V2668" i="1"/>
  <c r="T2668" i="1"/>
  <c r="X2668" i="1" s="1"/>
  <c r="V2667" i="1"/>
  <c r="T2667" i="1"/>
  <c r="X2667" i="1" s="1"/>
  <c r="V2666" i="1"/>
  <c r="T2666" i="1"/>
  <c r="X2666" i="1" s="1"/>
  <c r="V2665" i="1"/>
  <c r="T2665" i="1"/>
  <c r="X2665" i="1" s="1"/>
  <c r="V2664" i="1"/>
  <c r="T2664" i="1"/>
  <c r="X2664" i="1" s="1"/>
  <c r="V2663" i="1"/>
  <c r="T2663" i="1"/>
  <c r="X2663" i="1" s="1"/>
  <c r="V2662" i="1"/>
  <c r="T2662" i="1"/>
  <c r="X2662" i="1" s="1"/>
  <c r="V2661" i="1"/>
  <c r="T2661" i="1"/>
  <c r="X2661" i="1" s="1"/>
  <c r="V2660" i="1"/>
  <c r="T2660" i="1"/>
  <c r="X2660" i="1" s="1"/>
  <c r="V2659" i="1"/>
  <c r="T2659" i="1"/>
  <c r="X2659" i="1" s="1"/>
  <c r="V2658" i="1"/>
  <c r="T2658" i="1"/>
  <c r="X2658" i="1" s="1"/>
  <c r="V2657" i="1"/>
  <c r="T2657" i="1"/>
  <c r="X2657" i="1" s="1"/>
  <c r="V2656" i="1"/>
  <c r="T2656" i="1"/>
  <c r="X2656" i="1" s="1"/>
  <c r="V2655" i="1"/>
  <c r="T2655" i="1"/>
  <c r="X2655" i="1" s="1"/>
  <c r="V2654" i="1"/>
  <c r="T2654" i="1"/>
  <c r="X2654" i="1" s="1"/>
  <c r="V2653" i="1"/>
  <c r="T2653" i="1"/>
  <c r="X2653" i="1" s="1"/>
  <c r="V2652" i="1"/>
  <c r="T2652" i="1"/>
  <c r="X2652" i="1" s="1"/>
  <c r="V2651" i="1"/>
  <c r="T2651" i="1"/>
  <c r="X2651" i="1" s="1"/>
  <c r="V2650" i="1"/>
  <c r="T2650" i="1"/>
  <c r="X2650" i="1" s="1"/>
  <c r="V2649" i="1"/>
  <c r="T2649" i="1"/>
  <c r="X2649" i="1" s="1"/>
  <c r="V2648" i="1"/>
  <c r="T2648" i="1"/>
  <c r="X2648" i="1" s="1"/>
  <c r="V2647" i="1"/>
  <c r="T2647" i="1"/>
  <c r="X2647" i="1" s="1"/>
  <c r="V2646" i="1"/>
  <c r="T2646" i="1"/>
  <c r="X2646" i="1" s="1"/>
  <c r="V2645" i="1"/>
  <c r="T2645" i="1"/>
  <c r="X2645" i="1" s="1"/>
  <c r="V2644" i="1"/>
  <c r="T2644" i="1"/>
  <c r="X2644" i="1" s="1"/>
  <c r="V2643" i="1"/>
  <c r="T2643" i="1"/>
  <c r="X2643" i="1" s="1"/>
  <c r="V2642" i="1"/>
  <c r="T2642" i="1"/>
  <c r="X2642" i="1" s="1"/>
  <c r="V2641" i="1"/>
  <c r="T2641" i="1"/>
  <c r="X2641" i="1" s="1"/>
  <c r="V2640" i="1"/>
  <c r="T2640" i="1"/>
  <c r="X2640" i="1" s="1"/>
  <c r="V2639" i="1"/>
  <c r="T2639" i="1"/>
  <c r="X2639" i="1" s="1"/>
  <c r="V2638" i="1"/>
  <c r="T2638" i="1"/>
  <c r="X2638" i="1" s="1"/>
  <c r="V2637" i="1"/>
  <c r="T2637" i="1"/>
  <c r="X2637" i="1" s="1"/>
  <c r="V2636" i="1"/>
  <c r="T2636" i="1"/>
  <c r="X2636" i="1" s="1"/>
  <c r="V2635" i="1"/>
  <c r="T2635" i="1"/>
  <c r="X2635" i="1" s="1"/>
  <c r="V2634" i="1"/>
  <c r="T2634" i="1"/>
  <c r="X2634" i="1" s="1"/>
  <c r="V2633" i="1"/>
  <c r="T2633" i="1"/>
  <c r="X2633" i="1" s="1"/>
  <c r="V2632" i="1"/>
  <c r="T2632" i="1"/>
  <c r="X2632" i="1" s="1"/>
  <c r="V2631" i="1"/>
  <c r="T2631" i="1"/>
  <c r="X2631" i="1" s="1"/>
  <c r="V2630" i="1"/>
  <c r="T2630" i="1"/>
  <c r="X2630" i="1" s="1"/>
  <c r="V2629" i="1"/>
  <c r="T2629" i="1"/>
  <c r="X2629" i="1" s="1"/>
  <c r="V2628" i="1"/>
  <c r="T2628" i="1"/>
  <c r="X2628" i="1" s="1"/>
  <c r="V2627" i="1"/>
  <c r="T2627" i="1"/>
  <c r="X2627" i="1" s="1"/>
  <c r="V2626" i="1"/>
  <c r="T2626" i="1"/>
  <c r="X2626" i="1" s="1"/>
  <c r="V2625" i="1"/>
  <c r="T2625" i="1"/>
  <c r="X2625" i="1" s="1"/>
  <c r="V2624" i="1"/>
  <c r="T2624" i="1"/>
  <c r="X2624" i="1" s="1"/>
  <c r="V2623" i="1"/>
  <c r="T2623" i="1"/>
  <c r="X2623" i="1" s="1"/>
  <c r="V2622" i="1"/>
  <c r="T2622" i="1"/>
  <c r="X2622" i="1" s="1"/>
  <c r="V2621" i="1"/>
  <c r="T2621" i="1"/>
  <c r="X2621" i="1" s="1"/>
  <c r="V2620" i="1"/>
  <c r="T2620" i="1"/>
  <c r="X2620" i="1" s="1"/>
  <c r="V2619" i="1"/>
  <c r="T2619" i="1"/>
  <c r="X2619" i="1" s="1"/>
  <c r="V2618" i="1"/>
  <c r="T2618" i="1"/>
  <c r="X2618" i="1" s="1"/>
  <c r="V2617" i="1"/>
  <c r="T2617" i="1"/>
  <c r="X2617" i="1" s="1"/>
  <c r="V2616" i="1"/>
  <c r="T2616" i="1"/>
  <c r="X2616" i="1" s="1"/>
  <c r="V2615" i="1"/>
  <c r="T2615" i="1"/>
  <c r="X2615" i="1" s="1"/>
  <c r="V2614" i="1"/>
  <c r="T2614" i="1"/>
  <c r="X2614" i="1" s="1"/>
  <c r="V2613" i="1"/>
  <c r="T2613" i="1"/>
  <c r="X2613" i="1" s="1"/>
  <c r="V2612" i="1"/>
  <c r="T2612" i="1"/>
  <c r="X2612" i="1" s="1"/>
  <c r="V2611" i="1"/>
  <c r="T2611" i="1"/>
  <c r="X2611" i="1" s="1"/>
  <c r="V2610" i="1"/>
  <c r="T2610" i="1"/>
  <c r="X2610" i="1" s="1"/>
  <c r="V2609" i="1"/>
  <c r="T2609" i="1"/>
  <c r="X2609" i="1" s="1"/>
  <c r="V2608" i="1"/>
  <c r="T2608" i="1"/>
  <c r="X2608" i="1" s="1"/>
  <c r="V2607" i="1"/>
  <c r="T2607" i="1"/>
  <c r="X2607" i="1" s="1"/>
  <c r="V2606" i="1"/>
  <c r="T2606" i="1"/>
  <c r="X2606" i="1" s="1"/>
  <c r="V2605" i="1"/>
  <c r="T2605" i="1"/>
  <c r="X2605" i="1" s="1"/>
  <c r="V2604" i="1"/>
  <c r="T2604" i="1"/>
  <c r="X2604" i="1" s="1"/>
  <c r="V2603" i="1"/>
  <c r="T2603" i="1"/>
  <c r="X2603" i="1" s="1"/>
  <c r="V2602" i="1"/>
  <c r="T2602" i="1"/>
  <c r="X2602" i="1" s="1"/>
  <c r="V2601" i="1"/>
  <c r="T2601" i="1"/>
  <c r="X2601" i="1" s="1"/>
  <c r="V2600" i="1"/>
  <c r="T2600" i="1"/>
  <c r="X2600" i="1" s="1"/>
  <c r="V2599" i="1"/>
  <c r="T2599" i="1"/>
  <c r="X2599" i="1" s="1"/>
  <c r="V2598" i="1"/>
  <c r="T2598" i="1"/>
  <c r="X2598" i="1" s="1"/>
  <c r="V2597" i="1"/>
  <c r="T2597" i="1"/>
  <c r="X2597" i="1" s="1"/>
  <c r="V2596" i="1"/>
  <c r="T2596" i="1"/>
  <c r="X2596" i="1" s="1"/>
  <c r="V2595" i="1"/>
  <c r="T2595" i="1"/>
  <c r="X2595" i="1" s="1"/>
  <c r="V2594" i="1"/>
  <c r="T2594" i="1"/>
  <c r="X2594" i="1" s="1"/>
  <c r="V2593" i="1"/>
  <c r="T2593" i="1"/>
  <c r="X2593" i="1" s="1"/>
  <c r="V2592" i="1"/>
  <c r="T2592" i="1"/>
  <c r="X2592" i="1" s="1"/>
  <c r="V2591" i="1"/>
  <c r="T2591" i="1"/>
  <c r="X2591" i="1" s="1"/>
  <c r="V2590" i="1"/>
  <c r="T2590" i="1"/>
  <c r="X2590" i="1" s="1"/>
  <c r="V2589" i="1"/>
  <c r="T2589" i="1"/>
  <c r="X2589" i="1" s="1"/>
  <c r="V2588" i="1"/>
  <c r="T2588" i="1"/>
  <c r="X2588" i="1" s="1"/>
  <c r="V2587" i="1"/>
  <c r="T2587" i="1"/>
  <c r="X2587" i="1" s="1"/>
  <c r="V2586" i="1"/>
  <c r="T2586" i="1"/>
  <c r="X2586" i="1" s="1"/>
  <c r="V2585" i="1"/>
  <c r="T2585" i="1"/>
  <c r="X2585" i="1" s="1"/>
  <c r="V2584" i="1"/>
  <c r="T2584" i="1"/>
  <c r="X2584" i="1" s="1"/>
  <c r="V2583" i="1"/>
  <c r="T2583" i="1"/>
  <c r="X2583" i="1" s="1"/>
  <c r="V2582" i="1"/>
  <c r="T2582" i="1"/>
  <c r="X2582" i="1" s="1"/>
  <c r="V2581" i="1"/>
  <c r="T2581" i="1"/>
  <c r="X2581" i="1" s="1"/>
  <c r="V2580" i="1"/>
  <c r="T2580" i="1"/>
  <c r="X2580" i="1" s="1"/>
  <c r="V2579" i="1"/>
  <c r="T2579" i="1"/>
  <c r="X2579" i="1" s="1"/>
  <c r="V2578" i="1"/>
  <c r="T2578" i="1"/>
  <c r="X2578" i="1" s="1"/>
  <c r="V2577" i="1"/>
  <c r="T2577" i="1"/>
  <c r="X2577" i="1" s="1"/>
  <c r="V2576" i="1"/>
  <c r="T2576" i="1"/>
  <c r="X2576" i="1" s="1"/>
  <c r="V2575" i="1"/>
  <c r="T2575" i="1"/>
  <c r="X2575" i="1" s="1"/>
  <c r="V2574" i="1"/>
  <c r="T2574" i="1"/>
  <c r="X2574" i="1" s="1"/>
  <c r="V2573" i="1"/>
  <c r="T2573" i="1"/>
  <c r="X2573" i="1" s="1"/>
  <c r="V2572" i="1"/>
  <c r="T2572" i="1"/>
  <c r="X2572" i="1" s="1"/>
  <c r="V2571" i="1"/>
  <c r="T2571" i="1"/>
  <c r="X2571" i="1" s="1"/>
  <c r="V2570" i="1"/>
  <c r="T2570" i="1"/>
  <c r="X2570" i="1" s="1"/>
  <c r="V2569" i="1"/>
  <c r="T2569" i="1"/>
  <c r="X2569" i="1" s="1"/>
  <c r="V2568" i="1"/>
  <c r="T2568" i="1"/>
  <c r="X2568" i="1" s="1"/>
  <c r="V2567" i="1"/>
  <c r="T2567" i="1"/>
  <c r="X2567" i="1" s="1"/>
  <c r="V2566" i="1"/>
  <c r="T2566" i="1"/>
  <c r="X2566" i="1" s="1"/>
  <c r="V2565" i="1"/>
  <c r="T2565" i="1"/>
  <c r="X2565" i="1" s="1"/>
  <c r="V2564" i="1"/>
  <c r="T2564" i="1"/>
  <c r="X2564" i="1" s="1"/>
  <c r="V2563" i="1"/>
  <c r="T2563" i="1"/>
  <c r="X2563" i="1" s="1"/>
  <c r="V2562" i="1"/>
  <c r="T2562" i="1"/>
  <c r="X2562" i="1" s="1"/>
  <c r="V2561" i="1"/>
  <c r="T2561" i="1"/>
  <c r="X2561" i="1" s="1"/>
  <c r="V2560" i="1"/>
  <c r="T2560" i="1"/>
  <c r="X2560" i="1" s="1"/>
  <c r="V2559" i="1"/>
  <c r="T2559" i="1"/>
  <c r="X2559" i="1" s="1"/>
  <c r="V2558" i="1"/>
  <c r="T2558" i="1"/>
  <c r="X2558" i="1" s="1"/>
  <c r="V2557" i="1"/>
  <c r="T2557" i="1"/>
  <c r="X2557" i="1" s="1"/>
  <c r="V2556" i="1"/>
  <c r="T2556" i="1"/>
  <c r="X2556" i="1" s="1"/>
  <c r="V2555" i="1"/>
  <c r="T2555" i="1"/>
  <c r="X2555" i="1" s="1"/>
  <c r="V2554" i="1"/>
  <c r="T2554" i="1"/>
  <c r="X2554" i="1" s="1"/>
  <c r="V2553" i="1"/>
  <c r="T2553" i="1"/>
  <c r="X2553" i="1" s="1"/>
  <c r="V2552" i="1"/>
  <c r="T2552" i="1"/>
  <c r="X2552" i="1" s="1"/>
  <c r="V2551" i="1"/>
  <c r="T2551" i="1"/>
  <c r="X2551" i="1" s="1"/>
  <c r="V2550" i="1"/>
  <c r="T2550" i="1"/>
  <c r="X2550" i="1" s="1"/>
  <c r="V2549" i="1"/>
  <c r="T2549" i="1"/>
  <c r="X2549" i="1" s="1"/>
  <c r="V2548" i="1"/>
  <c r="T2548" i="1"/>
  <c r="X2548" i="1" s="1"/>
  <c r="V2547" i="1"/>
  <c r="T2547" i="1"/>
  <c r="X2547" i="1" s="1"/>
  <c r="V2546" i="1"/>
  <c r="T2546" i="1"/>
  <c r="X2546" i="1" s="1"/>
  <c r="V2545" i="1"/>
  <c r="T2545" i="1"/>
  <c r="X2545" i="1" s="1"/>
  <c r="V2544" i="1"/>
  <c r="T2544" i="1"/>
  <c r="X2544" i="1" s="1"/>
  <c r="V2543" i="1"/>
  <c r="T2543" i="1"/>
  <c r="X2543" i="1" s="1"/>
  <c r="V2542" i="1"/>
  <c r="T2542" i="1"/>
  <c r="X2542" i="1" s="1"/>
  <c r="V2541" i="1"/>
  <c r="T2541" i="1"/>
  <c r="X2541" i="1" s="1"/>
  <c r="V2540" i="1"/>
  <c r="T2540" i="1"/>
  <c r="X2540" i="1" s="1"/>
  <c r="V2539" i="1"/>
  <c r="T2539" i="1"/>
  <c r="X2539" i="1" s="1"/>
  <c r="V2538" i="1"/>
  <c r="T2538" i="1"/>
  <c r="X2538" i="1" s="1"/>
  <c r="V2537" i="1"/>
  <c r="T2537" i="1"/>
  <c r="X2537" i="1" s="1"/>
  <c r="V2536" i="1"/>
  <c r="T2536" i="1"/>
  <c r="X2536" i="1" s="1"/>
  <c r="V2535" i="1"/>
  <c r="T2535" i="1"/>
  <c r="X2535" i="1" s="1"/>
  <c r="V2534" i="1"/>
  <c r="T2534" i="1"/>
  <c r="X2534" i="1" s="1"/>
  <c r="V2533" i="1"/>
  <c r="T2533" i="1"/>
  <c r="X2533" i="1" s="1"/>
  <c r="V2532" i="1"/>
  <c r="T2532" i="1"/>
  <c r="X2532" i="1" s="1"/>
  <c r="V2531" i="1"/>
  <c r="T2531" i="1"/>
  <c r="X2531" i="1" s="1"/>
  <c r="V2530" i="1"/>
  <c r="T2530" i="1"/>
  <c r="X2530" i="1" s="1"/>
  <c r="V2529" i="1"/>
  <c r="T2529" i="1"/>
  <c r="X2529" i="1" s="1"/>
  <c r="V2528" i="1"/>
  <c r="T2528" i="1"/>
  <c r="X2528" i="1" s="1"/>
  <c r="V2527" i="1"/>
  <c r="T2527" i="1"/>
  <c r="X2527" i="1" s="1"/>
  <c r="V2526" i="1"/>
  <c r="T2526" i="1"/>
  <c r="X2526" i="1" s="1"/>
  <c r="V2525" i="1"/>
  <c r="T2525" i="1"/>
  <c r="X2525" i="1" s="1"/>
  <c r="V2524" i="1"/>
  <c r="T2524" i="1"/>
  <c r="X2524" i="1" s="1"/>
  <c r="V2523" i="1"/>
  <c r="T2523" i="1"/>
  <c r="X2523" i="1" s="1"/>
  <c r="V2522" i="1"/>
  <c r="T2522" i="1"/>
  <c r="X2522" i="1" s="1"/>
  <c r="V2521" i="1"/>
  <c r="T2521" i="1"/>
  <c r="X2521" i="1" s="1"/>
  <c r="V2520" i="1"/>
  <c r="T2520" i="1"/>
  <c r="X2520" i="1" s="1"/>
  <c r="V2519" i="1"/>
  <c r="T2519" i="1"/>
  <c r="X2519" i="1" s="1"/>
  <c r="V2518" i="1"/>
  <c r="T2518" i="1"/>
  <c r="X2518" i="1" s="1"/>
  <c r="V2517" i="1"/>
  <c r="T2517" i="1"/>
  <c r="X2517" i="1" s="1"/>
  <c r="V2516" i="1"/>
  <c r="T2516" i="1"/>
  <c r="X2516" i="1" s="1"/>
  <c r="V2515" i="1"/>
  <c r="T2515" i="1"/>
  <c r="X2515" i="1" s="1"/>
  <c r="V2514" i="1"/>
  <c r="T2514" i="1"/>
  <c r="X2514" i="1" s="1"/>
  <c r="V2513" i="1"/>
  <c r="T2513" i="1"/>
  <c r="X2513" i="1" s="1"/>
  <c r="V2512" i="1"/>
  <c r="T2512" i="1"/>
  <c r="X2512" i="1" s="1"/>
  <c r="V2511" i="1"/>
  <c r="T2511" i="1"/>
  <c r="X2511" i="1" s="1"/>
  <c r="V2510" i="1"/>
  <c r="T2510" i="1"/>
  <c r="X2510" i="1" s="1"/>
  <c r="V2509" i="1"/>
  <c r="T2509" i="1"/>
  <c r="X2509" i="1" s="1"/>
  <c r="V2508" i="1"/>
  <c r="T2508" i="1"/>
  <c r="X2508" i="1" s="1"/>
  <c r="V2507" i="1"/>
  <c r="T2507" i="1"/>
  <c r="X2507" i="1" s="1"/>
  <c r="V2506" i="1"/>
  <c r="T2506" i="1"/>
  <c r="X2506" i="1" s="1"/>
  <c r="V2505" i="1"/>
  <c r="T2505" i="1"/>
  <c r="X2505" i="1" s="1"/>
  <c r="V2504" i="1"/>
  <c r="T2504" i="1"/>
  <c r="X2504" i="1" s="1"/>
  <c r="V2503" i="1"/>
  <c r="T2503" i="1"/>
  <c r="X2503" i="1" s="1"/>
  <c r="V2502" i="1"/>
  <c r="T2502" i="1"/>
  <c r="X2502" i="1" s="1"/>
  <c r="V2501" i="1"/>
  <c r="T2501" i="1"/>
  <c r="X2501" i="1" s="1"/>
  <c r="V2500" i="1"/>
  <c r="T2500" i="1"/>
  <c r="X2500" i="1" s="1"/>
  <c r="V2499" i="1"/>
  <c r="T2499" i="1"/>
  <c r="X2499" i="1" s="1"/>
  <c r="V2498" i="1"/>
  <c r="T2498" i="1"/>
  <c r="X2498" i="1" s="1"/>
  <c r="V2497" i="1"/>
  <c r="T2497" i="1"/>
  <c r="X2497" i="1" s="1"/>
  <c r="V2496" i="1"/>
  <c r="T2496" i="1"/>
  <c r="X2496" i="1" s="1"/>
  <c r="V2495" i="1"/>
  <c r="T2495" i="1"/>
  <c r="X2495" i="1" s="1"/>
  <c r="V2494" i="1"/>
  <c r="T2494" i="1"/>
  <c r="X2494" i="1" s="1"/>
  <c r="V2493" i="1"/>
  <c r="T2493" i="1"/>
  <c r="X2493" i="1" s="1"/>
  <c r="V2492" i="1"/>
  <c r="T2492" i="1"/>
  <c r="X2492" i="1" s="1"/>
  <c r="V2491" i="1"/>
  <c r="T2491" i="1"/>
  <c r="X2491" i="1" s="1"/>
  <c r="V2490" i="1"/>
  <c r="T2490" i="1"/>
  <c r="X2490" i="1" s="1"/>
  <c r="V2489" i="1"/>
  <c r="T2489" i="1"/>
  <c r="X2489" i="1" s="1"/>
  <c r="V2488" i="1"/>
  <c r="T2488" i="1"/>
  <c r="X2488" i="1" s="1"/>
  <c r="V2487" i="1"/>
  <c r="T2487" i="1"/>
  <c r="X2487" i="1" s="1"/>
  <c r="V2486" i="1"/>
  <c r="T2486" i="1"/>
  <c r="X2486" i="1" s="1"/>
  <c r="V2485" i="1"/>
  <c r="T2485" i="1"/>
  <c r="X2485" i="1" s="1"/>
  <c r="V2484" i="1"/>
  <c r="T2484" i="1"/>
  <c r="X2484" i="1" s="1"/>
  <c r="V2483" i="1"/>
  <c r="T2483" i="1"/>
  <c r="X2483" i="1" s="1"/>
  <c r="V2482" i="1"/>
  <c r="T2482" i="1"/>
  <c r="X2482" i="1" s="1"/>
  <c r="V2481" i="1"/>
  <c r="T2481" i="1"/>
  <c r="X2481" i="1" s="1"/>
  <c r="V2480" i="1"/>
  <c r="T2480" i="1"/>
  <c r="X2480" i="1" s="1"/>
  <c r="V2479" i="1"/>
  <c r="T2479" i="1"/>
  <c r="X2479" i="1" s="1"/>
  <c r="V2472" i="1"/>
  <c r="T2472" i="1"/>
  <c r="X2472" i="1" s="1"/>
  <c r="V2471" i="1"/>
  <c r="T2471" i="1"/>
  <c r="X2471" i="1" s="1"/>
  <c r="V2478" i="1"/>
  <c r="T2478" i="1"/>
  <c r="X2478" i="1" s="1"/>
  <c r="V2477" i="1"/>
  <c r="T2477" i="1"/>
  <c r="X2477" i="1" s="1"/>
  <c r="V2476" i="1"/>
  <c r="T2476" i="1"/>
  <c r="X2476" i="1" s="1"/>
  <c r="V2475" i="1"/>
  <c r="T2475" i="1"/>
  <c r="X2475" i="1" s="1"/>
  <c r="V2474" i="1"/>
  <c r="T2474" i="1"/>
  <c r="X2474" i="1" s="1"/>
  <c r="V2473" i="1"/>
  <c r="T2473" i="1"/>
  <c r="X2473" i="1" s="1"/>
  <c r="V2470" i="1"/>
  <c r="T2470" i="1"/>
  <c r="X2470" i="1" s="1"/>
  <c r="V2469" i="1"/>
  <c r="T2469" i="1"/>
  <c r="X2469" i="1" s="1"/>
  <c r="V2468" i="1"/>
  <c r="T2468" i="1"/>
  <c r="X2468" i="1" s="1"/>
  <c r="V2467" i="1"/>
  <c r="T2467" i="1"/>
  <c r="X2467" i="1" s="1"/>
  <c r="V2466" i="1"/>
  <c r="T2466" i="1"/>
  <c r="X2466" i="1" s="1"/>
  <c r="V2465" i="1"/>
  <c r="T2465" i="1"/>
  <c r="X2465" i="1" s="1"/>
  <c r="V2464" i="1"/>
  <c r="T2464" i="1"/>
  <c r="X2464" i="1" s="1"/>
  <c r="V2463" i="1"/>
  <c r="T2463" i="1"/>
  <c r="X2463" i="1" s="1"/>
  <c r="V2462" i="1"/>
  <c r="T2462" i="1"/>
  <c r="X2462" i="1" s="1"/>
  <c r="V2461" i="1"/>
  <c r="T2461" i="1"/>
  <c r="X2461" i="1" s="1"/>
  <c r="V2460" i="1"/>
  <c r="T2460" i="1"/>
  <c r="X2460" i="1" s="1"/>
  <c r="V2459" i="1"/>
  <c r="T2459" i="1"/>
  <c r="X2459" i="1" s="1"/>
  <c r="V2458" i="1"/>
  <c r="T2458" i="1"/>
  <c r="X2458" i="1" s="1"/>
  <c r="V2457" i="1"/>
  <c r="T2457" i="1"/>
  <c r="X2457" i="1" s="1"/>
  <c r="V2456" i="1"/>
  <c r="T2456" i="1"/>
  <c r="X2456" i="1" s="1"/>
  <c r="V2455" i="1"/>
  <c r="T2455" i="1"/>
  <c r="X2455" i="1" s="1"/>
  <c r="V2454" i="1"/>
  <c r="T2454" i="1"/>
  <c r="X2454" i="1" s="1"/>
  <c r="V2453" i="1"/>
  <c r="T2453" i="1"/>
  <c r="X2453" i="1" s="1"/>
  <c r="V2452" i="1"/>
  <c r="T2452" i="1"/>
  <c r="X2452" i="1" s="1"/>
  <c r="V2451" i="1"/>
  <c r="T2451" i="1"/>
  <c r="X2451" i="1" s="1"/>
  <c r="V2450" i="1"/>
  <c r="T2450" i="1"/>
  <c r="X2450" i="1" s="1"/>
  <c r="V2449" i="1"/>
  <c r="T2449" i="1"/>
  <c r="X2449" i="1" s="1"/>
  <c r="V2448" i="1"/>
  <c r="T2448" i="1"/>
  <c r="X2448" i="1" s="1"/>
  <c r="V2447" i="1"/>
  <c r="T2447" i="1"/>
  <c r="X2447" i="1" s="1"/>
  <c r="V2446" i="1"/>
  <c r="T2446" i="1"/>
  <c r="X2446" i="1" s="1"/>
  <c r="V2445" i="1"/>
  <c r="T2445" i="1"/>
  <c r="X2445" i="1" s="1"/>
  <c r="V2444" i="1"/>
  <c r="T2444" i="1"/>
  <c r="X2444" i="1" s="1"/>
  <c r="V2443" i="1"/>
  <c r="T2443" i="1"/>
  <c r="X2443" i="1" s="1"/>
  <c r="V2442" i="1"/>
  <c r="T2442" i="1"/>
  <c r="X2442" i="1" s="1"/>
  <c r="V2441" i="1"/>
  <c r="T2441" i="1"/>
  <c r="X2441" i="1" s="1"/>
  <c r="V2440" i="1"/>
  <c r="T2440" i="1"/>
  <c r="X2440" i="1" s="1"/>
  <c r="V2439" i="1"/>
  <c r="T2439" i="1"/>
  <c r="X2439" i="1" s="1"/>
  <c r="V2438" i="1"/>
  <c r="T2438" i="1"/>
  <c r="X2438" i="1" s="1"/>
  <c r="V2437" i="1"/>
  <c r="T2437" i="1"/>
  <c r="X2437" i="1" s="1"/>
  <c r="V2436" i="1"/>
  <c r="T2436" i="1"/>
  <c r="X2436" i="1" s="1"/>
  <c r="V2435" i="1"/>
  <c r="T2435" i="1"/>
  <c r="X2435" i="1" s="1"/>
  <c r="V2434" i="1"/>
  <c r="T2434" i="1"/>
  <c r="X2434" i="1" s="1"/>
  <c r="V2433" i="1"/>
  <c r="T2433" i="1"/>
  <c r="X2433" i="1" s="1"/>
  <c r="V2432" i="1"/>
  <c r="T2432" i="1"/>
  <c r="X2432" i="1" s="1"/>
  <c r="V2431" i="1"/>
  <c r="T2431" i="1"/>
  <c r="X2431" i="1" s="1"/>
  <c r="V2430" i="1"/>
  <c r="T2430" i="1"/>
  <c r="X2430" i="1" s="1"/>
  <c r="V2429" i="1"/>
  <c r="T2429" i="1"/>
  <c r="X2429" i="1" s="1"/>
  <c r="V2428" i="1"/>
  <c r="T2428" i="1"/>
  <c r="X2428" i="1" s="1"/>
  <c r="V2427" i="1"/>
  <c r="T2427" i="1"/>
  <c r="X2427" i="1" s="1"/>
  <c r="V2426" i="1"/>
  <c r="T2426" i="1"/>
  <c r="X2426" i="1" s="1"/>
  <c r="V2425" i="1"/>
  <c r="T2425" i="1"/>
  <c r="X2425" i="1" s="1"/>
  <c r="V2424" i="1"/>
  <c r="T2424" i="1"/>
  <c r="X2424" i="1" s="1"/>
  <c r="V2423" i="1"/>
  <c r="T2423" i="1"/>
  <c r="X2423" i="1" s="1"/>
  <c r="V2422" i="1"/>
  <c r="T2422" i="1"/>
  <c r="X2422" i="1" s="1"/>
  <c r="V2421" i="1"/>
  <c r="T2421" i="1"/>
  <c r="X2421" i="1" s="1"/>
  <c r="V2420" i="1"/>
  <c r="T2420" i="1"/>
  <c r="X2420" i="1" s="1"/>
  <c r="V2419" i="1"/>
  <c r="T2419" i="1"/>
  <c r="X2419" i="1" s="1"/>
  <c r="V2418" i="1"/>
  <c r="T2418" i="1"/>
  <c r="X2418" i="1" s="1"/>
  <c r="V2417" i="1"/>
  <c r="T2417" i="1"/>
  <c r="X2417" i="1" s="1"/>
  <c r="V2416" i="1"/>
  <c r="T2416" i="1"/>
  <c r="X2416" i="1" s="1"/>
  <c r="V2415" i="1"/>
  <c r="T2415" i="1"/>
  <c r="X2415" i="1" s="1"/>
  <c r="V2414" i="1"/>
  <c r="T2414" i="1"/>
  <c r="X2414" i="1" s="1"/>
  <c r="V2413" i="1"/>
  <c r="T2413" i="1"/>
  <c r="X2413" i="1" s="1"/>
  <c r="V2412" i="1"/>
  <c r="T2412" i="1"/>
  <c r="X2412" i="1" s="1"/>
  <c r="V2411" i="1"/>
  <c r="T2411" i="1"/>
  <c r="X2411" i="1" s="1"/>
  <c r="V2410" i="1"/>
  <c r="T2410" i="1"/>
  <c r="X2410" i="1" s="1"/>
  <c r="V2409" i="1"/>
  <c r="T2409" i="1"/>
  <c r="X2409" i="1" s="1"/>
  <c r="V2408" i="1"/>
  <c r="T2408" i="1"/>
  <c r="X2408" i="1" s="1"/>
  <c r="V2407" i="1"/>
  <c r="T2407" i="1"/>
  <c r="X2407" i="1" s="1"/>
  <c r="V2406" i="1"/>
  <c r="T2406" i="1"/>
  <c r="X2406" i="1" s="1"/>
  <c r="V2405" i="1"/>
  <c r="T2405" i="1"/>
  <c r="X2405" i="1" s="1"/>
  <c r="V2404" i="1"/>
  <c r="T2404" i="1"/>
  <c r="X2404" i="1" s="1"/>
  <c r="V2403" i="1"/>
  <c r="T2403" i="1"/>
  <c r="X2403" i="1" s="1"/>
  <c r="V2402" i="1"/>
  <c r="T2402" i="1"/>
  <c r="X2402" i="1" s="1"/>
  <c r="V2401" i="1"/>
  <c r="T2401" i="1"/>
  <c r="X2401" i="1" s="1"/>
  <c r="V2400" i="1"/>
  <c r="T2400" i="1"/>
  <c r="X2400" i="1" s="1"/>
  <c r="V2399" i="1"/>
  <c r="T2399" i="1"/>
  <c r="X2399" i="1" s="1"/>
  <c r="V2398" i="1"/>
  <c r="T2398" i="1"/>
  <c r="X2398" i="1" s="1"/>
  <c r="V2397" i="1"/>
  <c r="T2397" i="1"/>
  <c r="X2397" i="1" s="1"/>
  <c r="V2396" i="1"/>
  <c r="T2396" i="1"/>
  <c r="X2396" i="1" s="1"/>
  <c r="V2395" i="1"/>
  <c r="T2395" i="1"/>
  <c r="X2395" i="1" s="1"/>
  <c r="V2394" i="1"/>
  <c r="T2394" i="1"/>
  <c r="X2394" i="1" s="1"/>
  <c r="V2393" i="1"/>
  <c r="T2393" i="1"/>
  <c r="X2393" i="1" s="1"/>
  <c r="V2392" i="1"/>
  <c r="T2392" i="1"/>
  <c r="X2392" i="1" s="1"/>
  <c r="V2391" i="1"/>
  <c r="T2391" i="1"/>
  <c r="X2391" i="1" s="1"/>
  <c r="V2390" i="1"/>
  <c r="T2390" i="1"/>
  <c r="X2390" i="1" s="1"/>
  <c r="V2389" i="1"/>
  <c r="T2389" i="1"/>
  <c r="X2389" i="1" s="1"/>
  <c r="V2388" i="1"/>
  <c r="T2388" i="1"/>
  <c r="X2388" i="1" s="1"/>
  <c r="V2387" i="1"/>
  <c r="T2387" i="1"/>
  <c r="X2387" i="1" s="1"/>
  <c r="V2386" i="1"/>
  <c r="T2386" i="1"/>
  <c r="X2386" i="1" s="1"/>
  <c r="V2385" i="1"/>
  <c r="T2385" i="1"/>
  <c r="X2385" i="1" s="1"/>
  <c r="V2384" i="1"/>
  <c r="T2384" i="1"/>
  <c r="X2384" i="1" s="1"/>
  <c r="V2383" i="1"/>
  <c r="T2383" i="1"/>
  <c r="X2383" i="1" s="1"/>
  <c r="V2382" i="1"/>
  <c r="T2382" i="1"/>
  <c r="X2382" i="1" s="1"/>
  <c r="V2381" i="1"/>
  <c r="T2381" i="1"/>
  <c r="X2381" i="1" s="1"/>
  <c r="V2380" i="1"/>
  <c r="T2380" i="1"/>
  <c r="X2380" i="1" s="1"/>
  <c r="V2379" i="1"/>
  <c r="T2379" i="1"/>
  <c r="X2379" i="1" s="1"/>
  <c r="V2378" i="1"/>
  <c r="T2378" i="1"/>
  <c r="X2378" i="1" s="1"/>
  <c r="V2377" i="1"/>
  <c r="T2377" i="1"/>
  <c r="X2377" i="1" s="1"/>
  <c r="V2376" i="1"/>
  <c r="T2376" i="1"/>
  <c r="X2376" i="1" s="1"/>
  <c r="V2375" i="1"/>
  <c r="T2375" i="1"/>
  <c r="X2375" i="1" s="1"/>
  <c r="V2374" i="1"/>
  <c r="T2374" i="1"/>
  <c r="X2374" i="1" s="1"/>
  <c r="V2373" i="1"/>
  <c r="T2373" i="1"/>
  <c r="X2373" i="1" s="1"/>
  <c r="V2372" i="1"/>
  <c r="T2372" i="1"/>
  <c r="X2372" i="1" s="1"/>
  <c r="V2371" i="1"/>
  <c r="T2371" i="1"/>
  <c r="X2371" i="1" s="1"/>
  <c r="V2370" i="1"/>
  <c r="T2370" i="1"/>
  <c r="X2370" i="1" s="1"/>
  <c r="V2369" i="1"/>
  <c r="T2369" i="1"/>
  <c r="X2369" i="1" s="1"/>
  <c r="V2368" i="1"/>
  <c r="T2368" i="1"/>
  <c r="X2368" i="1" s="1"/>
  <c r="V2367" i="1"/>
  <c r="T2367" i="1"/>
  <c r="X2367" i="1" s="1"/>
  <c r="V2366" i="1"/>
  <c r="T2366" i="1"/>
  <c r="X2366" i="1" s="1"/>
  <c r="V2365" i="1"/>
  <c r="T2365" i="1"/>
  <c r="X2365" i="1" s="1"/>
  <c r="V2364" i="1"/>
  <c r="T2364" i="1"/>
  <c r="X2364" i="1" s="1"/>
  <c r="V2363" i="1"/>
  <c r="T2363" i="1"/>
  <c r="X2363" i="1" s="1"/>
  <c r="V2362" i="1"/>
  <c r="T2362" i="1"/>
  <c r="X2362" i="1" s="1"/>
  <c r="V2361" i="1"/>
  <c r="T2361" i="1"/>
  <c r="X2361" i="1" s="1"/>
  <c r="V2360" i="1"/>
  <c r="T2360" i="1"/>
  <c r="X2360" i="1" s="1"/>
  <c r="V2359" i="1"/>
  <c r="T2359" i="1"/>
  <c r="X2359" i="1" s="1"/>
  <c r="V2358" i="1"/>
  <c r="T2358" i="1"/>
  <c r="X2358" i="1" s="1"/>
  <c r="V2357" i="1"/>
  <c r="T2357" i="1"/>
  <c r="X2357" i="1" s="1"/>
  <c r="V2356" i="1"/>
  <c r="T2356" i="1"/>
  <c r="X2356" i="1" s="1"/>
  <c r="V2355" i="1"/>
  <c r="T2355" i="1"/>
  <c r="X2355" i="1" s="1"/>
  <c r="V2354" i="1"/>
  <c r="T2354" i="1"/>
  <c r="X2354" i="1" s="1"/>
  <c r="V2353" i="1"/>
  <c r="T2353" i="1"/>
  <c r="X2353" i="1" s="1"/>
  <c r="V2352" i="1"/>
  <c r="T2352" i="1"/>
  <c r="X2352" i="1" s="1"/>
  <c r="V2351" i="1"/>
  <c r="T2351" i="1"/>
  <c r="X2351" i="1" s="1"/>
  <c r="V2350" i="1"/>
  <c r="T2350" i="1"/>
  <c r="X2350" i="1" s="1"/>
  <c r="V2349" i="1"/>
  <c r="T2349" i="1"/>
  <c r="X2349" i="1" s="1"/>
  <c r="V2348" i="1"/>
  <c r="T2348" i="1"/>
  <c r="X2348" i="1" s="1"/>
  <c r="V2347" i="1"/>
  <c r="T2347" i="1"/>
  <c r="X2347" i="1" s="1"/>
  <c r="V2346" i="1"/>
  <c r="T2346" i="1"/>
  <c r="X2346" i="1" s="1"/>
  <c r="V2345" i="1"/>
  <c r="T2345" i="1"/>
  <c r="X2345" i="1" s="1"/>
  <c r="V2344" i="1"/>
  <c r="T2344" i="1"/>
  <c r="X2344" i="1" s="1"/>
  <c r="V2343" i="1"/>
  <c r="T2343" i="1"/>
  <c r="X2343" i="1" s="1"/>
  <c r="V2342" i="1"/>
  <c r="T2342" i="1"/>
  <c r="X2342" i="1" s="1"/>
  <c r="V2341" i="1"/>
  <c r="T2341" i="1"/>
  <c r="X2341" i="1" s="1"/>
  <c r="V2340" i="1"/>
  <c r="T2340" i="1"/>
  <c r="X2340" i="1" s="1"/>
  <c r="V2339" i="1"/>
  <c r="T2339" i="1"/>
  <c r="X2339" i="1" s="1"/>
  <c r="V2338" i="1"/>
  <c r="T2338" i="1"/>
  <c r="X2338" i="1" s="1"/>
  <c r="V2337" i="1"/>
  <c r="T2337" i="1"/>
  <c r="X2337" i="1" s="1"/>
  <c r="V2336" i="1"/>
  <c r="T2336" i="1"/>
  <c r="X2336" i="1" s="1"/>
  <c r="V2335" i="1"/>
  <c r="T2335" i="1"/>
  <c r="X2335" i="1" s="1"/>
  <c r="V2334" i="1"/>
  <c r="T2334" i="1"/>
  <c r="X2334" i="1" s="1"/>
  <c r="V2333" i="1"/>
  <c r="T2333" i="1"/>
  <c r="X2333" i="1" s="1"/>
  <c r="V2332" i="1"/>
  <c r="T2332" i="1"/>
  <c r="X2332" i="1" s="1"/>
  <c r="V2331" i="1"/>
  <c r="T2331" i="1"/>
  <c r="X2331" i="1" s="1"/>
  <c r="V2330" i="1"/>
  <c r="T2330" i="1"/>
  <c r="X2330" i="1" s="1"/>
  <c r="V2329" i="1"/>
  <c r="T2329" i="1"/>
  <c r="X2329" i="1" s="1"/>
  <c r="V2328" i="1"/>
  <c r="T2328" i="1"/>
  <c r="X2328" i="1" s="1"/>
  <c r="V2327" i="1"/>
  <c r="T2327" i="1"/>
  <c r="X2327" i="1" s="1"/>
  <c r="V2326" i="1"/>
  <c r="T2326" i="1"/>
  <c r="X2326" i="1" s="1"/>
  <c r="V2325" i="1"/>
  <c r="T2325" i="1"/>
  <c r="X2325" i="1" s="1"/>
  <c r="V2324" i="1"/>
  <c r="T2324" i="1"/>
  <c r="X2324" i="1" s="1"/>
  <c r="V2323" i="1"/>
  <c r="T2323" i="1"/>
  <c r="X2323" i="1" s="1"/>
  <c r="V2322" i="1"/>
  <c r="T2322" i="1"/>
  <c r="X2322" i="1" s="1"/>
  <c r="V2321" i="1"/>
  <c r="T2321" i="1"/>
  <c r="X2321" i="1" s="1"/>
  <c r="V2320" i="1"/>
  <c r="T2320" i="1"/>
  <c r="X2320" i="1" s="1"/>
  <c r="V2319" i="1"/>
  <c r="T2319" i="1"/>
  <c r="X2319" i="1" s="1"/>
  <c r="V2318" i="1"/>
  <c r="T2318" i="1"/>
  <c r="X2318" i="1" s="1"/>
  <c r="V2317" i="1"/>
  <c r="T2317" i="1"/>
  <c r="X2317" i="1" s="1"/>
  <c r="V2316" i="1"/>
  <c r="T2316" i="1"/>
  <c r="X2316" i="1" s="1"/>
  <c r="V2315" i="1"/>
  <c r="T2315" i="1"/>
  <c r="X2315" i="1" s="1"/>
  <c r="V2314" i="1"/>
  <c r="T2314" i="1"/>
  <c r="X2314" i="1" s="1"/>
  <c r="V2313" i="1"/>
  <c r="T2313" i="1"/>
  <c r="X2313" i="1" s="1"/>
  <c r="V2312" i="1"/>
  <c r="T2312" i="1"/>
  <c r="X2312" i="1" s="1"/>
  <c r="V2311" i="1"/>
  <c r="T2311" i="1"/>
  <c r="X2311" i="1" s="1"/>
  <c r="V2310" i="1"/>
  <c r="T2310" i="1"/>
  <c r="X2310" i="1" s="1"/>
  <c r="V2309" i="1"/>
  <c r="T2309" i="1"/>
  <c r="X2309" i="1" s="1"/>
  <c r="V2308" i="1"/>
  <c r="T2308" i="1"/>
  <c r="X2308" i="1" s="1"/>
  <c r="V2307" i="1"/>
  <c r="T2307" i="1"/>
  <c r="X2307" i="1" s="1"/>
  <c r="V2306" i="1"/>
  <c r="T2306" i="1"/>
  <c r="X2306" i="1" s="1"/>
  <c r="V2305" i="1"/>
  <c r="T2305" i="1"/>
  <c r="X2305" i="1" s="1"/>
  <c r="V2304" i="1"/>
  <c r="T2304" i="1"/>
  <c r="X2304" i="1" s="1"/>
  <c r="V2303" i="1"/>
  <c r="T2303" i="1"/>
  <c r="X2303" i="1" s="1"/>
  <c r="V2302" i="1"/>
  <c r="T2302" i="1"/>
  <c r="X2302" i="1" s="1"/>
  <c r="V2301" i="1"/>
  <c r="T2301" i="1"/>
  <c r="X2301" i="1" s="1"/>
  <c r="V2300" i="1"/>
  <c r="T2300" i="1"/>
  <c r="X2300" i="1" s="1"/>
  <c r="V2299" i="1"/>
  <c r="T2299" i="1"/>
  <c r="X2299" i="1" s="1"/>
  <c r="V2298" i="1"/>
  <c r="T2298" i="1"/>
  <c r="X2298" i="1" s="1"/>
  <c r="V2297" i="1"/>
  <c r="T2297" i="1"/>
  <c r="X2297" i="1" s="1"/>
  <c r="V2296" i="1"/>
  <c r="T2296" i="1"/>
  <c r="X2296" i="1" s="1"/>
  <c r="V2295" i="1"/>
  <c r="T2295" i="1"/>
  <c r="X2295" i="1" s="1"/>
  <c r="V2294" i="1"/>
  <c r="T2294" i="1"/>
  <c r="X2294" i="1" s="1"/>
  <c r="V2293" i="1"/>
  <c r="T2293" i="1"/>
  <c r="X2293" i="1" s="1"/>
  <c r="V2292" i="1"/>
  <c r="T2292" i="1"/>
  <c r="X2292" i="1" s="1"/>
  <c r="V2291" i="1"/>
  <c r="T2291" i="1"/>
  <c r="X2291" i="1" s="1"/>
  <c r="V2290" i="1"/>
  <c r="T2290" i="1"/>
  <c r="X2290" i="1" s="1"/>
  <c r="V2289" i="1"/>
  <c r="T2289" i="1"/>
  <c r="X2289" i="1" s="1"/>
  <c r="V2288" i="1"/>
  <c r="T2288" i="1"/>
  <c r="X2288" i="1" s="1"/>
  <c r="V2287" i="1"/>
  <c r="T2287" i="1"/>
  <c r="X2287" i="1" s="1"/>
  <c r="V2286" i="1"/>
  <c r="T2286" i="1"/>
  <c r="X2286" i="1" s="1"/>
  <c r="V2285" i="1"/>
  <c r="T2285" i="1"/>
  <c r="X2285" i="1" s="1"/>
  <c r="V2284" i="1"/>
  <c r="T2284" i="1"/>
  <c r="X2284" i="1" s="1"/>
  <c r="V2283" i="1"/>
  <c r="T2283" i="1"/>
  <c r="X2283" i="1" s="1"/>
  <c r="V2282" i="1"/>
  <c r="T2282" i="1"/>
  <c r="X2282" i="1" s="1"/>
  <c r="V2281" i="1"/>
  <c r="T2281" i="1"/>
  <c r="X2281" i="1" s="1"/>
  <c r="V2280" i="1"/>
  <c r="T2280" i="1"/>
  <c r="X2280" i="1" s="1"/>
  <c r="V2279" i="1"/>
  <c r="T2279" i="1"/>
  <c r="X2279" i="1" s="1"/>
  <c r="V2278" i="1"/>
  <c r="T2278" i="1"/>
  <c r="X2278" i="1" s="1"/>
  <c r="V2277" i="1"/>
  <c r="T2277" i="1"/>
  <c r="X2277" i="1" s="1"/>
  <c r="V2276" i="1"/>
  <c r="T2276" i="1"/>
  <c r="X2276" i="1" s="1"/>
  <c r="V2275" i="1"/>
  <c r="T2275" i="1"/>
  <c r="X2275" i="1" s="1"/>
  <c r="V2274" i="1"/>
  <c r="T2274" i="1"/>
  <c r="X2274" i="1" s="1"/>
  <c r="V2273" i="1"/>
  <c r="T2273" i="1"/>
  <c r="X2273" i="1" s="1"/>
  <c r="V2272" i="1"/>
  <c r="T2272" i="1"/>
  <c r="X2272" i="1" s="1"/>
  <c r="V2271" i="1"/>
  <c r="T2271" i="1"/>
  <c r="X2271" i="1" s="1"/>
  <c r="V2270" i="1"/>
  <c r="T2270" i="1"/>
  <c r="X2270" i="1" s="1"/>
  <c r="V2269" i="1"/>
  <c r="T2269" i="1"/>
  <c r="X2269" i="1" s="1"/>
  <c r="V2268" i="1"/>
  <c r="T2268" i="1"/>
  <c r="X2268" i="1" s="1"/>
  <c r="V2267" i="1"/>
  <c r="T2267" i="1"/>
  <c r="X2267" i="1" s="1"/>
  <c r="V2266" i="1"/>
  <c r="T2266" i="1"/>
  <c r="X2266" i="1" s="1"/>
  <c r="V2265" i="1"/>
  <c r="T2265" i="1"/>
  <c r="X2265" i="1" s="1"/>
  <c r="V2264" i="1"/>
  <c r="T2264" i="1"/>
  <c r="X2264" i="1" s="1"/>
  <c r="V2263" i="1"/>
  <c r="T2263" i="1"/>
  <c r="X2263" i="1" s="1"/>
  <c r="V2262" i="1"/>
  <c r="T2262" i="1"/>
  <c r="X2262" i="1" s="1"/>
  <c r="V2261" i="1"/>
  <c r="T2261" i="1"/>
  <c r="X2261" i="1" s="1"/>
  <c r="V2260" i="1"/>
  <c r="T2260" i="1"/>
  <c r="X2260" i="1" s="1"/>
  <c r="V2259" i="1"/>
  <c r="T2259" i="1"/>
  <c r="X2259" i="1" s="1"/>
  <c r="V2258" i="1"/>
  <c r="T2258" i="1"/>
  <c r="X2258" i="1" s="1"/>
  <c r="V2257" i="1"/>
  <c r="T2257" i="1"/>
  <c r="X2257" i="1" s="1"/>
  <c r="V2256" i="1"/>
  <c r="T2256" i="1"/>
  <c r="X2256" i="1" s="1"/>
  <c r="V2255" i="1"/>
  <c r="T2255" i="1"/>
  <c r="X2255" i="1" s="1"/>
  <c r="V2254" i="1"/>
  <c r="T2254" i="1"/>
  <c r="X2254" i="1" s="1"/>
  <c r="V2253" i="1"/>
  <c r="T2253" i="1"/>
  <c r="X2253" i="1" s="1"/>
  <c r="V2252" i="1"/>
  <c r="T2252" i="1"/>
  <c r="X2252" i="1" s="1"/>
  <c r="V2251" i="1"/>
  <c r="T2251" i="1"/>
  <c r="X2251" i="1" s="1"/>
  <c r="V2250" i="1"/>
  <c r="T2250" i="1"/>
  <c r="X2250" i="1" s="1"/>
  <c r="V2249" i="1"/>
  <c r="T2249" i="1"/>
  <c r="X2249" i="1" s="1"/>
  <c r="V2248" i="1"/>
  <c r="T2248" i="1"/>
  <c r="X2248" i="1" s="1"/>
  <c r="V2247" i="1"/>
  <c r="T2247" i="1"/>
  <c r="X2247" i="1" s="1"/>
  <c r="V2246" i="1"/>
  <c r="T2246" i="1"/>
  <c r="X2246" i="1" s="1"/>
  <c r="V2245" i="1"/>
  <c r="T2245" i="1"/>
  <c r="X2245" i="1" s="1"/>
  <c r="V2244" i="1"/>
  <c r="T2244" i="1"/>
  <c r="X2244" i="1" s="1"/>
  <c r="V2243" i="1"/>
  <c r="T2243" i="1"/>
  <c r="X2243" i="1" s="1"/>
  <c r="V2242" i="1"/>
  <c r="T2242" i="1"/>
  <c r="X2242" i="1" s="1"/>
  <c r="V2241" i="1"/>
  <c r="T2241" i="1"/>
  <c r="X2241" i="1" s="1"/>
  <c r="V2240" i="1"/>
  <c r="T2240" i="1"/>
  <c r="X2240" i="1" s="1"/>
  <c r="V2239" i="1"/>
  <c r="T2239" i="1"/>
  <c r="X2239" i="1" s="1"/>
  <c r="V2238" i="1"/>
  <c r="T2238" i="1"/>
  <c r="X2238" i="1" s="1"/>
  <c r="V2237" i="1"/>
  <c r="T2237" i="1"/>
  <c r="X2237" i="1" s="1"/>
  <c r="V2236" i="1"/>
  <c r="T2236" i="1"/>
  <c r="X2236" i="1" s="1"/>
  <c r="V2235" i="1"/>
  <c r="T2235" i="1"/>
  <c r="X2235" i="1" s="1"/>
  <c r="V2234" i="1"/>
  <c r="T2234" i="1"/>
  <c r="X2234" i="1" s="1"/>
  <c r="V2233" i="1"/>
  <c r="T2233" i="1"/>
  <c r="X2233" i="1" s="1"/>
  <c r="V2232" i="1"/>
  <c r="T2232" i="1"/>
  <c r="X2232" i="1" s="1"/>
  <c r="V2231" i="1"/>
  <c r="T2231" i="1"/>
  <c r="X2231" i="1" s="1"/>
  <c r="V2230" i="1"/>
  <c r="T2230" i="1"/>
  <c r="X2230" i="1" s="1"/>
  <c r="V2229" i="1"/>
  <c r="T2229" i="1"/>
  <c r="X2229" i="1" s="1"/>
  <c r="V2228" i="1"/>
  <c r="T2228" i="1"/>
  <c r="X2228" i="1" s="1"/>
  <c r="V2227" i="1"/>
  <c r="T2227" i="1"/>
  <c r="X2227" i="1" s="1"/>
  <c r="V2226" i="1"/>
  <c r="T2226" i="1"/>
  <c r="X2226" i="1" s="1"/>
  <c r="V2225" i="1"/>
  <c r="T2225" i="1"/>
  <c r="X2225" i="1" s="1"/>
  <c r="V2224" i="1"/>
  <c r="T2224" i="1"/>
  <c r="X2224" i="1" s="1"/>
  <c r="V2223" i="1"/>
  <c r="T2223" i="1"/>
  <c r="X2223" i="1" s="1"/>
  <c r="V2222" i="1"/>
  <c r="T2222" i="1"/>
  <c r="X2222" i="1" s="1"/>
  <c r="V2221" i="1"/>
  <c r="T2221" i="1"/>
  <c r="X2221" i="1" s="1"/>
  <c r="V2220" i="1"/>
  <c r="T2220" i="1"/>
  <c r="X2220" i="1" s="1"/>
  <c r="V2219" i="1"/>
  <c r="T2219" i="1"/>
  <c r="X2219" i="1" s="1"/>
  <c r="V2218" i="1"/>
  <c r="T2218" i="1"/>
  <c r="X2218" i="1" s="1"/>
  <c r="V2217" i="1"/>
  <c r="T2217" i="1"/>
  <c r="X2217" i="1" s="1"/>
  <c r="V2216" i="1"/>
  <c r="T2216" i="1"/>
  <c r="X2216" i="1" s="1"/>
  <c r="V2215" i="1"/>
  <c r="T2215" i="1"/>
  <c r="X2215" i="1" s="1"/>
  <c r="V2214" i="1"/>
  <c r="T2214" i="1"/>
  <c r="X2214" i="1" s="1"/>
  <c r="V2213" i="1"/>
  <c r="T2213" i="1"/>
  <c r="X2213" i="1" s="1"/>
  <c r="V2212" i="1"/>
  <c r="T2212" i="1"/>
  <c r="X2212" i="1" s="1"/>
  <c r="V2211" i="1"/>
  <c r="T2211" i="1"/>
  <c r="X2211" i="1" s="1"/>
  <c r="V2210" i="1"/>
  <c r="T2210" i="1"/>
  <c r="X2210" i="1" s="1"/>
  <c r="V2209" i="1"/>
  <c r="T2209" i="1"/>
  <c r="X2209" i="1" s="1"/>
  <c r="V2208" i="1"/>
  <c r="T2208" i="1"/>
  <c r="X2208" i="1" s="1"/>
  <c r="V2207" i="1"/>
  <c r="T2207" i="1"/>
  <c r="X2207" i="1" s="1"/>
  <c r="V2206" i="1"/>
  <c r="T2206" i="1"/>
  <c r="X2206" i="1" s="1"/>
  <c r="V2205" i="1"/>
  <c r="T2205" i="1"/>
  <c r="X2205" i="1" s="1"/>
  <c r="V2204" i="1"/>
  <c r="T2204" i="1"/>
  <c r="X2204" i="1" s="1"/>
  <c r="V2203" i="1"/>
  <c r="T2203" i="1"/>
  <c r="X2203" i="1" s="1"/>
  <c r="V2202" i="1"/>
  <c r="T2202" i="1"/>
  <c r="X2202" i="1" s="1"/>
  <c r="V2201" i="1"/>
  <c r="T2201" i="1"/>
  <c r="X2201" i="1" s="1"/>
  <c r="V2200" i="1"/>
  <c r="T2200" i="1"/>
  <c r="X2200" i="1" s="1"/>
  <c r="V2199" i="1"/>
  <c r="T2199" i="1"/>
  <c r="X2199" i="1" s="1"/>
  <c r="V2198" i="1"/>
  <c r="T2198" i="1"/>
  <c r="X2198" i="1" s="1"/>
  <c r="V2197" i="1"/>
  <c r="T2197" i="1"/>
  <c r="X2197" i="1" s="1"/>
  <c r="V2196" i="1"/>
  <c r="T2196" i="1"/>
  <c r="X2196" i="1" s="1"/>
  <c r="V2195" i="1"/>
  <c r="T2195" i="1"/>
  <c r="X2195" i="1" s="1"/>
  <c r="V2194" i="1"/>
  <c r="T2194" i="1"/>
  <c r="X2194" i="1" s="1"/>
  <c r="V2193" i="1"/>
  <c r="T2193" i="1"/>
  <c r="X2193" i="1" s="1"/>
  <c r="V2192" i="1"/>
  <c r="T2192" i="1"/>
  <c r="X2192" i="1" s="1"/>
  <c r="V2191" i="1"/>
  <c r="T2191" i="1"/>
  <c r="X2191" i="1" s="1"/>
  <c r="V2190" i="1"/>
  <c r="T2190" i="1"/>
  <c r="X2190" i="1" s="1"/>
  <c r="V2189" i="1"/>
  <c r="T2189" i="1"/>
  <c r="X2189" i="1" s="1"/>
  <c r="V2188" i="1"/>
  <c r="T2188" i="1"/>
  <c r="X2188" i="1" s="1"/>
  <c r="V2187" i="1"/>
  <c r="T2187" i="1"/>
  <c r="X2187" i="1" s="1"/>
  <c r="V2186" i="1"/>
  <c r="T2186" i="1"/>
  <c r="X2186" i="1" s="1"/>
  <c r="V2185" i="1"/>
  <c r="T2185" i="1"/>
  <c r="X2185" i="1" s="1"/>
  <c r="V2184" i="1"/>
  <c r="T2184" i="1"/>
  <c r="X2184" i="1" s="1"/>
  <c r="V2183" i="1"/>
  <c r="T2183" i="1"/>
  <c r="X2183" i="1" s="1"/>
  <c r="V2182" i="1"/>
  <c r="T2182" i="1"/>
  <c r="X2182" i="1" s="1"/>
  <c r="V2181" i="1"/>
  <c r="T2181" i="1"/>
  <c r="X2181" i="1" s="1"/>
  <c r="V2180" i="1"/>
  <c r="T2180" i="1"/>
  <c r="X2180" i="1" s="1"/>
  <c r="V2179" i="1"/>
  <c r="T2179" i="1"/>
  <c r="X2179" i="1" s="1"/>
  <c r="V2178" i="1"/>
  <c r="T2178" i="1"/>
  <c r="X2178" i="1" s="1"/>
  <c r="V2177" i="1"/>
  <c r="T2177" i="1"/>
  <c r="X2177" i="1" s="1"/>
  <c r="V2176" i="1"/>
  <c r="T2176" i="1"/>
  <c r="X2176" i="1" s="1"/>
  <c r="V2175" i="1"/>
  <c r="T2175" i="1"/>
  <c r="X2175" i="1" s="1"/>
  <c r="V2174" i="1"/>
  <c r="T2174" i="1"/>
  <c r="X2174" i="1" s="1"/>
  <c r="V2173" i="1"/>
  <c r="T2173" i="1"/>
  <c r="X2173" i="1" s="1"/>
  <c r="V2172" i="1"/>
  <c r="T2172" i="1"/>
  <c r="X2172" i="1" s="1"/>
  <c r="V2171" i="1"/>
  <c r="T2171" i="1"/>
  <c r="X2171" i="1" s="1"/>
  <c r="V2170" i="1"/>
  <c r="T2170" i="1"/>
  <c r="X2170" i="1" s="1"/>
  <c r="V2169" i="1"/>
  <c r="T2169" i="1"/>
  <c r="X2169" i="1" s="1"/>
  <c r="V2168" i="1"/>
  <c r="T2168" i="1"/>
  <c r="X2168" i="1" s="1"/>
  <c r="V2167" i="1"/>
  <c r="T2167" i="1"/>
  <c r="X2167" i="1" s="1"/>
  <c r="V2166" i="1"/>
  <c r="T2166" i="1"/>
  <c r="X2166" i="1" s="1"/>
  <c r="V2165" i="1"/>
  <c r="T2165" i="1"/>
  <c r="X2165" i="1" s="1"/>
  <c r="V2164" i="1"/>
  <c r="T2164" i="1"/>
  <c r="X2164" i="1" s="1"/>
  <c r="V2163" i="1"/>
  <c r="T2163" i="1"/>
  <c r="X2163" i="1" s="1"/>
  <c r="V2162" i="1"/>
  <c r="T2162" i="1"/>
  <c r="X2162" i="1" s="1"/>
  <c r="V2161" i="1"/>
  <c r="T2161" i="1"/>
  <c r="X2161" i="1" s="1"/>
  <c r="V2160" i="1"/>
  <c r="T2160" i="1"/>
  <c r="X2160" i="1" s="1"/>
  <c r="V2159" i="1"/>
  <c r="T2159" i="1"/>
  <c r="X2159" i="1" s="1"/>
  <c r="V2158" i="1"/>
  <c r="T2158" i="1"/>
  <c r="X2158" i="1" s="1"/>
  <c r="V2157" i="1"/>
  <c r="T2157" i="1"/>
  <c r="X2157" i="1" s="1"/>
  <c r="V2156" i="1"/>
  <c r="T2156" i="1"/>
  <c r="X2156" i="1" s="1"/>
  <c r="V2155" i="1"/>
  <c r="T2155" i="1"/>
  <c r="X2155" i="1" s="1"/>
  <c r="V2154" i="1"/>
  <c r="T2154" i="1"/>
  <c r="X2154" i="1" s="1"/>
  <c r="V2153" i="1"/>
  <c r="T2153" i="1"/>
  <c r="X2153" i="1" s="1"/>
  <c r="V2152" i="1"/>
  <c r="T2152" i="1"/>
  <c r="X2152" i="1" s="1"/>
  <c r="V2151" i="1"/>
  <c r="T2151" i="1"/>
  <c r="X2151" i="1" s="1"/>
  <c r="V2150" i="1"/>
  <c r="T2150" i="1"/>
  <c r="X2150" i="1" s="1"/>
  <c r="V2149" i="1"/>
  <c r="T2149" i="1"/>
  <c r="X2149" i="1" s="1"/>
  <c r="V2148" i="1"/>
  <c r="T2148" i="1"/>
  <c r="X2148" i="1" s="1"/>
  <c r="V2147" i="1"/>
  <c r="T2147" i="1"/>
  <c r="X2147" i="1" s="1"/>
  <c r="V2146" i="1"/>
  <c r="T2146" i="1"/>
  <c r="X2146" i="1" s="1"/>
  <c r="V2145" i="1"/>
  <c r="T2145" i="1"/>
  <c r="X2145" i="1" s="1"/>
  <c r="V2144" i="1"/>
  <c r="T2144" i="1"/>
  <c r="X2144" i="1" s="1"/>
  <c r="V2143" i="1"/>
  <c r="T2143" i="1"/>
  <c r="X2143" i="1" s="1"/>
  <c r="V2142" i="1"/>
  <c r="T2142" i="1"/>
  <c r="X2142" i="1" s="1"/>
  <c r="V2141" i="1"/>
  <c r="T2141" i="1"/>
  <c r="X2141" i="1" s="1"/>
  <c r="V2140" i="1"/>
  <c r="T2140" i="1"/>
  <c r="X2140" i="1" s="1"/>
  <c r="V2139" i="1"/>
  <c r="T2139" i="1"/>
  <c r="X2139" i="1" s="1"/>
  <c r="V2138" i="1"/>
  <c r="T2138" i="1"/>
  <c r="X2138" i="1" s="1"/>
  <c r="V2137" i="1"/>
  <c r="T2137" i="1"/>
  <c r="X2137" i="1" s="1"/>
  <c r="V2136" i="1"/>
  <c r="T2136" i="1"/>
  <c r="X2136" i="1" s="1"/>
  <c r="V2135" i="1"/>
  <c r="T2135" i="1"/>
  <c r="X2135" i="1" s="1"/>
  <c r="V2134" i="1"/>
  <c r="T2134" i="1"/>
  <c r="X2134" i="1" s="1"/>
  <c r="V2133" i="1"/>
  <c r="T2133" i="1"/>
  <c r="X2133" i="1" s="1"/>
  <c r="V2132" i="1"/>
  <c r="T2132" i="1"/>
  <c r="X2132" i="1" s="1"/>
  <c r="V2131" i="1"/>
  <c r="T2131" i="1"/>
  <c r="X2131" i="1" s="1"/>
  <c r="V2130" i="1"/>
  <c r="T2130" i="1"/>
  <c r="X2130" i="1" s="1"/>
  <c r="V2129" i="1"/>
  <c r="T2129" i="1"/>
  <c r="X2129" i="1" s="1"/>
  <c r="V2128" i="1"/>
  <c r="T2128" i="1"/>
  <c r="X2128" i="1" s="1"/>
  <c r="V2127" i="1"/>
  <c r="T2127" i="1"/>
  <c r="X2127" i="1" s="1"/>
  <c r="V2126" i="1"/>
  <c r="T2126" i="1"/>
  <c r="X2126" i="1" s="1"/>
  <c r="V2125" i="1"/>
  <c r="T2125" i="1"/>
  <c r="X2125" i="1" s="1"/>
  <c r="V2124" i="1"/>
  <c r="T2124" i="1"/>
  <c r="X2124" i="1" s="1"/>
  <c r="V2123" i="1"/>
  <c r="T2123" i="1"/>
  <c r="X2123" i="1" s="1"/>
  <c r="V2122" i="1"/>
  <c r="T2122" i="1"/>
  <c r="X2122" i="1" s="1"/>
  <c r="V2121" i="1"/>
  <c r="T2121" i="1"/>
  <c r="X2121" i="1" s="1"/>
  <c r="V2120" i="1"/>
  <c r="T2120" i="1"/>
  <c r="X2120" i="1" s="1"/>
  <c r="V2119" i="1"/>
  <c r="T2119" i="1"/>
  <c r="X2119" i="1" s="1"/>
  <c r="V2118" i="1"/>
  <c r="T2118" i="1"/>
  <c r="X2118" i="1" s="1"/>
  <c r="V2117" i="1"/>
  <c r="T2117" i="1"/>
  <c r="X2117" i="1" s="1"/>
  <c r="V2116" i="1"/>
  <c r="T2116" i="1"/>
  <c r="X2116" i="1" s="1"/>
  <c r="V2115" i="1"/>
  <c r="T2115" i="1"/>
  <c r="X2115" i="1" s="1"/>
  <c r="V2114" i="1"/>
  <c r="T2114" i="1"/>
  <c r="X2114" i="1" s="1"/>
  <c r="V2113" i="1"/>
  <c r="T2113" i="1"/>
  <c r="X2113" i="1" s="1"/>
  <c r="V2112" i="1"/>
  <c r="T2112" i="1"/>
  <c r="X2112" i="1" s="1"/>
  <c r="V2111" i="1"/>
  <c r="T2111" i="1"/>
  <c r="X2111" i="1" s="1"/>
  <c r="V2110" i="1"/>
  <c r="T2110" i="1"/>
  <c r="X2110" i="1" s="1"/>
  <c r="V2109" i="1"/>
  <c r="T2109" i="1"/>
  <c r="X2109" i="1" s="1"/>
  <c r="V2108" i="1"/>
  <c r="T2108" i="1"/>
  <c r="X2108" i="1" s="1"/>
  <c r="V2107" i="1"/>
  <c r="T2107" i="1"/>
  <c r="X2107" i="1" s="1"/>
  <c r="V2106" i="1"/>
  <c r="T2106" i="1"/>
  <c r="X2106" i="1" s="1"/>
  <c r="V2105" i="1"/>
  <c r="T2105" i="1"/>
  <c r="X2105" i="1" s="1"/>
  <c r="V2104" i="1"/>
  <c r="T2104" i="1"/>
  <c r="X2104" i="1" s="1"/>
  <c r="V2103" i="1"/>
  <c r="T2103" i="1"/>
  <c r="X2103" i="1" s="1"/>
  <c r="V2102" i="1"/>
  <c r="T2102" i="1"/>
  <c r="X2102" i="1" s="1"/>
  <c r="V2101" i="1"/>
  <c r="T2101" i="1"/>
  <c r="X2101" i="1" s="1"/>
  <c r="V2100" i="1"/>
  <c r="T2100" i="1"/>
  <c r="X2100" i="1" s="1"/>
  <c r="V2099" i="1"/>
  <c r="T2099" i="1"/>
  <c r="X2099" i="1" s="1"/>
  <c r="V2098" i="1"/>
  <c r="T2098" i="1"/>
  <c r="X2098" i="1" s="1"/>
  <c r="V2097" i="1"/>
  <c r="T2097" i="1"/>
  <c r="X2097" i="1" s="1"/>
  <c r="V2096" i="1"/>
  <c r="T2096" i="1"/>
  <c r="X2096" i="1" s="1"/>
  <c r="V2095" i="1"/>
  <c r="T2095" i="1"/>
  <c r="X2095" i="1" s="1"/>
  <c r="V2094" i="1"/>
  <c r="T2094" i="1"/>
  <c r="X2094" i="1" s="1"/>
  <c r="V2093" i="1"/>
  <c r="T2093" i="1"/>
  <c r="X2093" i="1" s="1"/>
  <c r="V2092" i="1"/>
  <c r="T2092" i="1"/>
  <c r="X2092" i="1" s="1"/>
  <c r="V2091" i="1"/>
  <c r="T2091" i="1"/>
  <c r="X2091" i="1" s="1"/>
  <c r="V2090" i="1"/>
  <c r="T2090" i="1"/>
  <c r="X2090" i="1" s="1"/>
  <c r="V2089" i="1"/>
  <c r="T2089" i="1"/>
  <c r="X2089" i="1" s="1"/>
  <c r="V2088" i="1"/>
  <c r="T2088" i="1"/>
  <c r="X2088" i="1" s="1"/>
  <c r="V2087" i="1"/>
  <c r="T2087" i="1"/>
  <c r="X2087" i="1" s="1"/>
  <c r="V2086" i="1"/>
  <c r="T2086" i="1"/>
  <c r="X2086" i="1" s="1"/>
  <c r="V2085" i="1"/>
  <c r="T2085" i="1"/>
  <c r="X2085" i="1" s="1"/>
  <c r="V2084" i="1"/>
  <c r="T2084" i="1"/>
  <c r="X2084" i="1" s="1"/>
  <c r="V2083" i="1"/>
  <c r="T2083" i="1"/>
  <c r="X2083" i="1" s="1"/>
  <c r="V2082" i="1"/>
  <c r="T2082" i="1"/>
  <c r="X2082" i="1" s="1"/>
  <c r="V2081" i="1"/>
  <c r="T2081" i="1"/>
  <c r="X2081" i="1" s="1"/>
  <c r="V2080" i="1"/>
  <c r="T2080" i="1"/>
  <c r="X2080" i="1" s="1"/>
  <c r="V2079" i="1"/>
  <c r="T2079" i="1"/>
  <c r="X2079" i="1" s="1"/>
  <c r="V2078" i="1"/>
  <c r="T2078" i="1"/>
  <c r="X2078" i="1" s="1"/>
  <c r="V2077" i="1"/>
  <c r="T2077" i="1"/>
  <c r="X2077" i="1" s="1"/>
  <c r="V2076" i="1"/>
  <c r="T2076" i="1"/>
  <c r="X2076" i="1" s="1"/>
  <c r="V2075" i="1"/>
  <c r="T2075" i="1"/>
  <c r="X2075" i="1" s="1"/>
  <c r="V2074" i="1"/>
  <c r="T2074" i="1"/>
  <c r="X2074" i="1" s="1"/>
  <c r="V2073" i="1"/>
  <c r="T2073" i="1"/>
  <c r="X2073" i="1" s="1"/>
  <c r="V2072" i="1"/>
  <c r="T2072" i="1"/>
  <c r="X2072" i="1" s="1"/>
  <c r="V2071" i="1"/>
  <c r="T2071" i="1"/>
  <c r="X2071" i="1" s="1"/>
  <c r="V2070" i="1"/>
  <c r="T2070" i="1"/>
  <c r="X2070" i="1" s="1"/>
  <c r="V2069" i="1"/>
  <c r="T2069" i="1"/>
  <c r="X2069" i="1" s="1"/>
  <c r="V2068" i="1"/>
  <c r="T2068" i="1"/>
  <c r="X2068" i="1" s="1"/>
  <c r="V2067" i="1"/>
  <c r="T2067" i="1"/>
  <c r="X2067" i="1" s="1"/>
  <c r="V2066" i="1"/>
  <c r="T2066" i="1"/>
  <c r="X2066" i="1" s="1"/>
  <c r="V2065" i="1"/>
  <c r="T2065" i="1"/>
  <c r="X2065" i="1" s="1"/>
  <c r="V2064" i="1"/>
  <c r="T2064" i="1"/>
  <c r="X2064" i="1" s="1"/>
  <c r="V2063" i="1"/>
  <c r="T2063" i="1"/>
  <c r="X2063" i="1" s="1"/>
  <c r="V2062" i="1"/>
  <c r="T2062" i="1"/>
  <c r="X2062" i="1" s="1"/>
  <c r="V2061" i="1"/>
  <c r="T2061" i="1"/>
  <c r="X2061" i="1" s="1"/>
  <c r="V2060" i="1"/>
  <c r="T2060" i="1"/>
  <c r="X2060" i="1" s="1"/>
  <c r="V2059" i="1"/>
  <c r="T2059" i="1"/>
  <c r="X2059" i="1" s="1"/>
  <c r="V2058" i="1"/>
  <c r="T2058" i="1"/>
  <c r="X2058" i="1" s="1"/>
  <c r="V2057" i="1"/>
  <c r="T2057" i="1"/>
  <c r="X2057" i="1" s="1"/>
  <c r="V2056" i="1"/>
  <c r="T2056" i="1"/>
  <c r="X2056" i="1" s="1"/>
  <c r="V2055" i="1"/>
  <c r="T2055" i="1"/>
  <c r="X2055" i="1" s="1"/>
  <c r="V2054" i="1"/>
  <c r="T2054" i="1"/>
  <c r="X2054" i="1" s="1"/>
  <c r="V2053" i="1"/>
  <c r="T2053" i="1"/>
  <c r="X2053" i="1" s="1"/>
  <c r="V2052" i="1"/>
  <c r="T2052" i="1"/>
  <c r="X2052" i="1" s="1"/>
  <c r="V2051" i="1"/>
  <c r="T2051" i="1"/>
  <c r="X2051" i="1" s="1"/>
  <c r="V2050" i="1"/>
  <c r="T2050" i="1"/>
  <c r="X2050" i="1" s="1"/>
  <c r="V2049" i="1"/>
  <c r="T2049" i="1"/>
  <c r="X2049" i="1" s="1"/>
  <c r="V2048" i="1"/>
  <c r="T2048" i="1"/>
  <c r="X2048" i="1" s="1"/>
  <c r="V2047" i="1"/>
  <c r="T2047" i="1"/>
  <c r="X2047" i="1" s="1"/>
  <c r="V2046" i="1"/>
  <c r="T2046" i="1"/>
  <c r="X2046" i="1" s="1"/>
  <c r="V2045" i="1"/>
  <c r="T2045" i="1"/>
  <c r="X2045" i="1" s="1"/>
  <c r="V2044" i="1"/>
  <c r="T2044" i="1"/>
  <c r="X2044" i="1" s="1"/>
  <c r="V2043" i="1"/>
  <c r="T2043" i="1"/>
  <c r="X2043" i="1" s="1"/>
  <c r="V2042" i="1"/>
  <c r="T2042" i="1"/>
  <c r="X2042" i="1" s="1"/>
  <c r="V2041" i="1"/>
  <c r="T2041" i="1"/>
  <c r="X2041" i="1" s="1"/>
  <c r="V2040" i="1"/>
  <c r="T2040" i="1"/>
  <c r="X2040" i="1" s="1"/>
  <c r="V2039" i="1"/>
  <c r="T2039" i="1"/>
  <c r="X2039" i="1" s="1"/>
  <c r="V2038" i="1"/>
  <c r="T2038" i="1"/>
  <c r="X2038" i="1" s="1"/>
  <c r="V2037" i="1"/>
  <c r="T2037" i="1"/>
  <c r="X2037" i="1" s="1"/>
  <c r="V2036" i="1"/>
  <c r="T2036" i="1"/>
  <c r="X2036" i="1" s="1"/>
  <c r="V2035" i="1"/>
  <c r="T2035" i="1"/>
  <c r="X2035" i="1" s="1"/>
  <c r="V2034" i="1"/>
  <c r="T2034" i="1"/>
  <c r="X2034" i="1" s="1"/>
  <c r="V2033" i="1"/>
  <c r="T2033" i="1"/>
  <c r="X2033" i="1" s="1"/>
  <c r="V2032" i="1"/>
  <c r="T2032" i="1"/>
  <c r="X2032" i="1" s="1"/>
  <c r="V2031" i="1"/>
  <c r="T2031" i="1"/>
  <c r="X2031" i="1" s="1"/>
  <c r="V2030" i="1"/>
  <c r="T2030" i="1"/>
  <c r="X2030" i="1" s="1"/>
  <c r="V2029" i="1"/>
  <c r="T2029" i="1"/>
  <c r="X2029" i="1" s="1"/>
  <c r="V2028" i="1"/>
  <c r="T2028" i="1"/>
  <c r="X2028" i="1" s="1"/>
  <c r="V2027" i="1"/>
  <c r="T2027" i="1"/>
  <c r="X2027" i="1" s="1"/>
  <c r="V2026" i="1"/>
  <c r="T2026" i="1"/>
  <c r="X2026" i="1" s="1"/>
  <c r="V2025" i="1"/>
  <c r="T2025" i="1"/>
  <c r="X2025" i="1" s="1"/>
  <c r="V2024" i="1"/>
  <c r="T2024" i="1"/>
  <c r="X2024" i="1" s="1"/>
  <c r="V2023" i="1"/>
  <c r="T2023" i="1"/>
  <c r="X2023" i="1" s="1"/>
  <c r="V2022" i="1"/>
  <c r="T2022" i="1"/>
  <c r="X2022" i="1" s="1"/>
  <c r="V2021" i="1"/>
  <c r="T2021" i="1"/>
  <c r="X2021" i="1" s="1"/>
  <c r="V2020" i="1"/>
  <c r="T2020" i="1"/>
  <c r="X2020" i="1" s="1"/>
  <c r="V2019" i="1"/>
  <c r="T2019" i="1"/>
  <c r="X2019" i="1" s="1"/>
  <c r="V2018" i="1"/>
  <c r="T2018" i="1"/>
  <c r="X2018" i="1" s="1"/>
  <c r="V2017" i="1"/>
  <c r="T2017" i="1"/>
  <c r="X2017" i="1" s="1"/>
  <c r="V2016" i="1"/>
  <c r="T2016" i="1"/>
  <c r="X2016" i="1" s="1"/>
  <c r="V2015" i="1"/>
  <c r="T2015" i="1"/>
  <c r="X2015" i="1" s="1"/>
  <c r="V2014" i="1"/>
  <c r="T2014" i="1"/>
  <c r="X2014" i="1" s="1"/>
  <c r="V2013" i="1"/>
  <c r="T2013" i="1"/>
  <c r="X2013" i="1" s="1"/>
  <c r="V2012" i="1"/>
  <c r="T2012" i="1"/>
  <c r="X2012" i="1" s="1"/>
  <c r="V2011" i="1"/>
  <c r="T2011" i="1"/>
  <c r="X2011" i="1" s="1"/>
  <c r="V2010" i="1"/>
  <c r="T2010" i="1"/>
  <c r="X2010" i="1" s="1"/>
  <c r="V2009" i="1"/>
  <c r="T2009" i="1"/>
  <c r="X2009" i="1" s="1"/>
  <c r="V2008" i="1"/>
  <c r="T2008" i="1"/>
  <c r="X2008" i="1" s="1"/>
  <c r="V2007" i="1"/>
  <c r="T2007" i="1"/>
  <c r="X2007" i="1" s="1"/>
  <c r="V2006" i="1"/>
  <c r="T2006" i="1"/>
  <c r="X2006" i="1" s="1"/>
  <c r="V2005" i="1"/>
  <c r="T2005" i="1"/>
  <c r="X2005" i="1" s="1"/>
  <c r="V2004" i="1"/>
  <c r="T2004" i="1"/>
  <c r="X2004" i="1" s="1"/>
  <c r="V2003" i="1"/>
  <c r="T2003" i="1"/>
  <c r="X2003" i="1" s="1"/>
  <c r="V2002" i="1"/>
  <c r="T2002" i="1"/>
  <c r="X2002" i="1" s="1"/>
  <c r="V2001" i="1"/>
  <c r="T2001" i="1"/>
  <c r="X2001" i="1" s="1"/>
  <c r="V2000" i="1"/>
  <c r="T2000" i="1"/>
  <c r="X2000" i="1" s="1"/>
  <c r="V1999" i="1"/>
  <c r="T1999" i="1"/>
  <c r="X1999" i="1" s="1"/>
  <c r="V1998" i="1"/>
  <c r="T1998" i="1"/>
  <c r="X1998" i="1" s="1"/>
  <c r="V1997" i="1"/>
  <c r="T1997" i="1"/>
  <c r="X1997" i="1" s="1"/>
  <c r="V1996" i="1"/>
  <c r="T1996" i="1"/>
  <c r="X1996" i="1" s="1"/>
  <c r="V1995" i="1"/>
  <c r="T1995" i="1"/>
  <c r="X1995" i="1" s="1"/>
  <c r="V1994" i="1"/>
  <c r="T1994" i="1"/>
  <c r="X1994" i="1" s="1"/>
  <c r="V1993" i="1"/>
  <c r="T1993" i="1"/>
  <c r="X1993" i="1" s="1"/>
  <c r="V1992" i="1"/>
  <c r="T1992" i="1"/>
  <c r="X1992" i="1" s="1"/>
  <c r="V1991" i="1"/>
  <c r="T1991" i="1"/>
  <c r="X1991" i="1" s="1"/>
  <c r="V1990" i="1"/>
  <c r="T1990" i="1"/>
  <c r="X1990" i="1" s="1"/>
  <c r="V1989" i="1"/>
  <c r="T1989" i="1"/>
  <c r="X1989" i="1" s="1"/>
  <c r="V1988" i="1"/>
  <c r="T1988" i="1"/>
  <c r="X1988" i="1" s="1"/>
  <c r="V1987" i="1"/>
  <c r="T1987" i="1"/>
  <c r="X1987" i="1" s="1"/>
  <c r="V1986" i="1"/>
  <c r="T1986" i="1"/>
  <c r="X1986" i="1" s="1"/>
  <c r="V1985" i="1"/>
  <c r="T1985" i="1"/>
  <c r="X1985" i="1" s="1"/>
  <c r="V1984" i="1"/>
  <c r="T1984" i="1"/>
  <c r="X1984" i="1" s="1"/>
  <c r="V1983" i="1"/>
  <c r="T1983" i="1"/>
  <c r="X1983" i="1" s="1"/>
  <c r="V1982" i="1"/>
  <c r="T1982" i="1"/>
  <c r="X1982" i="1" s="1"/>
  <c r="V1981" i="1"/>
  <c r="T1981" i="1"/>
  <c r="X1981" i="1" s="1"/>
  <c r="V1980" i="1"/>
  <c r="T1980" i="1"/>
  <c r="X1980" i="1" s="1"/>
  <c r="V1979" i="1"/>
  <c r="T1979" i="1"/>
  <c r="X1979" i="1" s="1"/>
  <c r="V1978" i="1"/>
  <c r="T1978" i="1"/>
  <c r="X1978" i="1" s="1"/>
  <c r="V1977" i="1"/>
  <c r="T1977" i="1"/>
  <c r="X1977" i="1" s="1"/>
  <c r="V1976" i="1"/>
  <c r="T1976" i="1"/>
  <c r="X1976" i="1" s="1"/>
  <c r="V1975" i="1"/>
  <c r="T1975" i="1"/>
  <c r="X1975" i="1" s="1"/>
  <c r="V1974" i="1"/>
  <c r="T1974" i="1"/>
  <c r="X1974" i="1" s="1"/>
  <c r="V1973" i="1"/>
  <c r="T1973" i="1"/>
  <c r="X1973" i="1" s="1"/>
  <c r="V1972" i="1"/>
  <c r="T1972" i="1"/>
  <c r="X1972" i="1" s="1"/>
  <c r="V1971" i="1"/>
  <c r="T1971" i="1"/>
  <c r="X1971" i="1" s="1"/>
  <c r="V1970" i="1"/>
  <c r="T1970" i="1"/>
  <c r="X1970" i="1" s="1"/>
  <c r="V1969" i="1"/>
  <c r="T1969" i="1"/>
  <c r="X1969" i="1" s="1"/>
  <c r="V1968" i="1"/>
  <c r="T1968" i="1"/>
  <c r="X1968" i="1" s="1"/>
  <c r="V1967" i="1"/>
  <c r="T1967" i="1"/>
  <c r="X1967" i="1" s="1"/>
  <c r="V1966" i="1"/>
  <c r="T1966" i="1"/>
  <c r="X1966" i="1" s="1"/>
  <c r="V1965" i="1"/>
  <c r="T1965" i="1"/>
  <c r="X1965" i="1" s="1"/>
  <c r="V1964" i="1"/>
  <c r="T1964" i="1"/>
  <c r="X1964" i="1" s="1"/>
  <c r="V1963" i="1"/>
  <c r="T1963" i="1"/>
  <c r="X1963" i="1" s="1"/>
  <c r="V1962" i="1"/>
  <c r="T1962" i="1"/>
  <c r="X1962" i="1" s="1"/>
  <c r="V1961" i="1"/>
  <c r="T1961" i="1"/>
  <c r="X1961" i="1" s="1"/>
  <c r="V1960" i="1"/>
  <c r="T1960" i="1"/>
  <c r="X1960" i="1" s="1"/>
  <c r="V1959" i="1"/>
  <c r="T1959" i="1"/>
  <c r="X1959" i="1" s="1"/>
  <c r="V1958" i="1"/>
  <c r="T1958" i="1"/>
  <c r="X1958" i="1" s="1"/>
  <c r="V1957" i="1"/>
  <c r="T1957" i="1"/>
  <c r="X1957" i="1" s="1"/>
  <c r="V1956" i="1"/>
  <c r="T1956" i="1"/>
  <c r="X1956" i="1" s="1"/>
  <c r="V1955" i="1"/>
  <c r="T1955" i="1"/>
  <c r="X1955" i="1" s="1"/>
  <c r="V1954" i="1"/>
  <c r="T1954" i="1"/>
  <c r="X1954" i="1" s="1"/>
  <c r="V1953" i="1"/>
  <c r="T1953" i="1"/>
  <c r="X1953" i="1" s="1"/>
  <c r="V1952" i="1"/>
  <c r="T1952" i="1"/>
  <c r="X1952" i="1" s="1"/>
  <c r="V1951" i="1"/>
  <c r="T1951" i="1"/>
  <c r="X1951" i="1" s="1"/>
  <c r="V1950" i="1"/>
  <c r="T1950" i="1"/>
  <c r="X1950" i="1" s="1"/>
  <c r="V1949" i="1"/>
  <c r="T1949" i="1"/>
  <c r="X1949" i="1" s="1"/>
  <c r="V1948" i="1"/>
  <c r="T1948" i="1"/>
  <c r="X1948" i="1" s="1"/>
  <c r="V1947" i="1"/>
  <c r="T1947" i="1"/>
  <c r="X1947" i="1" s="1"/>
  <c r="V1946" i="1"/>
  <c r="T1946" i="1"/>
  <c r="X1946" i="1" s="1"/>
  <c r="V1945" i="1"/>
  <c r="T1945" i="1"/>
  <c r="X1945" i="1" s="1"/>
  <c r="V1944" i="1"/>
  <c r="T1944" i="1"/>
  <c r="X1944" i="1" s="1"/>
  <c r="V1943" i="1"/>
  <c r="T1943" i="1"/>
  <c r="X1943" i="1" s="1"/>
  <c r="V1942" i="1"/>
  <c r="T1942" i="1"/>
  <c r="X1942" i="1" s="1"/>
  <c r="V1941" i="1"/>
  <c r="T1941" i="1"/>
  <c r="X1941" i="1" s="1"/>
  <c r="V1940" i="1"/>
  <c r="T1940" i="1"/>
  <c r="X1940" i="1" s="1"/>
  <c r="V1939" i="1"/>
  <c r="T1939" i="1"/>
  <c r="X1939" i="1" s="1"/>
  <c r="V1938" i="1"/>
  <c r="T1938" i="1"/>
  <c r="X1938" i="1" s="1"/>
  <c r="V1937" i="1"/>
  <c r="T1937" i="1"/>
  <c r="X1937" i="1" s="1"/>
  <c r="V1936" i="1"/>
  <c r="T1936" i="1"/>
  <c r="X1936" i="1" s="1"/>
  <c r="V1935" i="1"/>
  <c r="T1935" i="1"/>
  <c r="X1935" i="1" s="1"/>
  <c r="V1934" i="1"/>
  <c r="T1934" i="1"/>
  <c r="X1934" i="1" s="1"/>
  <c r="V1933" i="1"/>
  <c r="T1933" i="1"/>
  <c r="X1933" i="1" s="1"/>
  <c r="V1932" i="1"/>
  <c r="T1932" i="1"/>
  <c r="X1932" i="1" s="1"/>
  <c r="V1931" i="1"/>
  <c r="T1931" i="1"/>
  <c r="X1931" i="1" s="1"/>
  <c r="V1930" i="1"/>
  <c r="T1930" i="1"/>
  <c r="X1930" i="1" s="1"/>
  <c r="V1929" i="1"/>
  <c r="T1929" i="1"/>
  <c r="X1929" i="1" s="1"/>
  <c r="V1928" i="1"/>
  <c r="T1928" i="1"/>
  <c r="X1928" i="1" s="1"/>
  <c r="V1927" i="1"/>
  <c r="T1927" i="1"/>
  <c r="X1927" i="1" s="1"/>
  <c r="V1926" i="1"/>
  <c r="T1926" i="1"/>
  <c r="X1926" i="1" s="1"/>
  <c r="V1925" i="1"/>
  <c r="T1925" i="1"/>
  <c r="X1925" i="1" s="1"/>
  <c r="V1924" i="1"/>
  <c r="T1924" i="1"/>
  <c r="X1924" i="1" s="1"/>
  <c r="V1923" i="1"/>
  <c r="T1923" i="1"/>
  <c r="X1923" i="1" s="1"/>
  <c r="V1922" i="1"/>
  <c r="T1922" i="1"/>
  <c r="X1922" i="1" s="1"/>
  <c r="V1921" i="1"/>
  <c r="T1921" i="1"/>
  <c r="X1921" i="1" s="1"/>
  <c r="V1920" i="1"/>
  <c r="T1920" i="1"/>
  <c r="X1920" i="1" s="1"/>
  <c r="V1919" i="1"/>
  <c r="T1919" i="1"/>
  <c r="X1919" i="1" s="1"/>
  <c r="V1918" i="1"/>
  <c r="T1918" i="1"/>
  <c r="X1918" i="1" s="1"/>
  <c r="V1917" i="1"/>
  <c r="T1917" i="1"/>
  <c r="X1917" i="1" s="1"/>
  <c r="V1916" i="1"/>
  <c r="T1916" i="1"/>
  <c r="X1916" i="1" s="1"/>
  <c r="V1915" i="1"/>
  <c r="T1915" i="1"/>
  <c r="X1915" i="1" s="1"/>
  <c r="V1914" i="1"/>
  <c r="T1914" i="1"/>
  <c r="X1914" i="1" s="1"/>
  <c r="V1913" i="1"/>
  <c r="T1913" i="1"/>
  <c r="X1913" i="1" s="1"/>
  <c r="V1912" i="1"/>
  <c r="T1912" i="1"/>
  <c r="X1912" i="1" s="1"/>
  <c r="V1911" i="1"/>
  <c r="T1911" i="1"/>
  <c r="X1911" i="1" s="1"/>
  <c r="V1910" i="1"/>
  <c r="T1910" i="1"/>
  <c r="X1910" i="1" s="1"/>
  <c r="V1909" i="1"/>
  <c r="T1909" i="1"/>
  <c r="X1909" i="1" s="1"/>
  <c r="V1908" i="1"/>
  <c r="T1908" i="1"/>
  <c r="X1908" i="1" s="1"/>
  <c r="V1907" i="1"/>
  <c r="T1907" i="1"/>
  <c r="X1907" i="1" s="1"/>
  <c r="V1906" i="1"/>
  <c r="T1906" i="1"/>
  <c r="X1906" i="1" s="1"/>
  <c r="V1905" i="1"/>
  <c r="T1905" i="1"/>
  <c r="X1905" i="1" s="1"/>
  <c r="V1904" i="1"/>
  <c r="T1904" i="1"/>
  <c r="X1904" i="1" s="1"/>
  <c r="V1903" i="1"/>
  <c r="T1903" i="1"/>
  <c r="X1903" i="1" s="1"/>
  <c r="V1902" i="1"/>
  <c r="T1902" i="1"/>
  <c r="X1902" i="1" s="1"/>
  <c r="V1901" i="1"/>
  <c r="T1901" i="1"/>
  <c r="X1901" i="1" s="1"/>
  <c r="V1900" i="1"/>
  <c r="T1900" i="1"/>
  <c r="X1900" i="1" s="1"/>
  <c r="V1899" i="1"/>
  <c r="T1899" i="1"/>
  <c r="X1899" i="1" s="1"/>
  <c r="V1898" i="1"/>
  <c r="T1898" i="1"/>
  <c r="X1898" i="1" s="1"/>
  <c r="V1897" i="1"/>
  <c r="T1897" i="1"/>
  <c r="X1897" i="1" s="1"/>
  <c r="V1896" i="1"/>
  <c r="T1896" i="1"/>
  <c r="X1896" i="1" s="1"/>
  <c r="V1895" i="1"/>
  <c r="T1895" i="1"/>
  <c r="X1895" i="1" s="1"/>
  <c r="V1894" i="1"/>
  <c r="T1894" i="1"/>
  <c r="X1894" i="1" s="1"/>
  <c r="V1893" i="1"/>
  <c r="T1893" i="1"/>
  <c r="X1893" i="1" s="1"/>
  <c r="V1892" i="1"/>
  <c r="T1892" i="1"/>
  <c r="X1892" i="1" s="1"/>
  <c r="V1891" i="1"/>
  <c r="T1891" i="1"/>
  <c r="X1891" i="1" s="1"/>
  <c r="V1890" i="1"/>
  <c r="T1890" i="1"/>
  <c r="X1890" i="1" s="1"/>
  <c r="V1889" i="1"/>
  <c r="T1889" i="1"/>
  <c r="X1889" i="1" s="1"/>
  <c r="V1888" i="1"/>
  <c r="T1888" i="1"/>
  <c r="X1888" i="1" s="1"/>
  <c r="V1887" i="1"/>
  <c r="T1887" i="1"/>
  <c r="X1887" i="1" s="1"/>
  <c r="V1886" i="1"/>
  <c r="T1886" i="1"/>
  <c r="X1886" i="1" s="1"/>
  <c r="V1885" i="1"/>
  <c r="T1885" i="1"/>
  <c r="X1885" i="1" s="1"/>
  <c r="V1884" i="1"/>
  <c r="T1884" i="1"/>
  <c r="X1884" i="1" s="1"/>
  <c r="V1883" i="1"/>
  <c r="T1883" i="1"/>
  <c r="X1883" i="1" s="1"/>
  <c r="V1882" i="1"/>
  <c r="T1882" i="1"/>
  <c r="X1882" i="1" s="1"/>
  <c r="V1881" i="1"/>
  <c r="T1881" i="1"/>
  <c r="X1881" i="1" s="1"/>
  <c r="V1880" i="1"/>
  <c r="T1880" i="1"/>
  <c r="X1880" i="1" s="1"/>
  <c r="V1879" i="1"/>
  <c r="T1879" i="1"/>
  <c r="X1879" i="1" s="1"/>
  <c r="V1878" i="1"/>
  <c r="T1878" i="1"/>
  <c r="X1878" i="1" s="1"/>
  <c r="V1877" i="1"/>
  <c r="T1877" i="1"/>
  <c r="X1877" i="1" s="1"/>
  <c r="V1876" i="1"/>
  <c r="T1876" i="1"/>
  <c r="X1876" i="1" s="1"/>
  <c r="V1875" i="1"/>
  <c r="T1875" i="1"/>
  <c r="X1875" i="1" s="1"/>
  <c r="V1874" i="1"/>
  <c r="T1874" i="1"/>
  <c r="X1874" i="1" s="1"/>
  <c r="V1873" i="1"/>
  <c r="T1873" i="1"/>
  <c r="X1873" i="1" s="1"/>
  <c r="V1872" i="1"/>
  <c r="T1872" i="1"/>
  <c r="X1872" i="1" s="1"/>
  <c r="V1871" i="1"/>
  <c r="T1871" i="1"/>
  <c r="X1871" i="1" s="1"/>
  <c r="V1870" i="1"/>
  <c r="T1870" i="1"/>
  <c r="X1870" i="1" s="1"/>
  <c r="V1869" i="1"/>
  <c r="T1869" i="1"/>
  <c r="X1869" i="1" s="1"/>
  <c r="V1868" i="1"/>
  <c r="T1868" i="1"/>
  <c r="X1868" i="1" s="1"/>
  <c r="V1867" i="1"/>
  <c r="T1867" i="1"/>
  <c r="X1867" i="1" s="1"/>
  <c r="V1866" i="1"/>
  <c r="T1866" i="1"/>
  <c r="X1866" i="1" s="1"/>
  <c r="V1865" i="1"/>
  <c r="T1865" i="1"/>
  <c r="X1865" i="1" s="1"/>
  <c r="V1864" i="1"/>
  <c r="T1864" i="1"/>
  <c r="X1864" i="1" s="1"/>
  <c r="V1863" i="1"/>
  <c r="T1863" i="1"/>
  <c r="X1863" i="1" s="1"/>
  <c r="V1862" i="1"/>
  <c r="T1862" i="1"/>
  <c r="X1862" i="1" s="1"/>
  <c r="V1861" i="1"/>
  <c r="T1861" i="1"/>
  <c r="X1861" i="1" s="1"/>
  <c r="V1860" i="1"/>
  <c r="T1860" i="1"/>
  <c r="X1860" i="1" s="1"/>
  <c r="V1859" i="1"/>
  <c r="T1859" i="1"/>
  <c r="X1859" i="1" s="1"/>
  <c r="V1858" i="1"/>
  <c r="T1858" i="1"/>
  <c r="X1858" i="1" s="1"/>
  <c r="V1857" i="1"/>
  <c r="T1857" i="1"/>
  <c r="X1857" i="1" s="1"/>
  <c r="V1856" i="1"/>
  <c r="T1856" i="1"/>
  <c r="X1856" i="1" s="1"/>
  <c r="V1855" i="1"/>
  <c r="T1855" i="1"/>
  <c r="X1855" i="1" s="1"/>
  <c r="V1854" i="1"/>
  <c r="T1854" i="1"/>
  <c r="X1854" i="1" s="1"/>
  <c r="V1853" i="1"/>
  <c r="T1853" i="1"/>
  <c r="X1853" i="1" s="1"/>
  <c r="V1852" i="1"/>
  <c r="T1852" i="1"/>
  <c r="X1852" i="1" s="1"/>
  <c r="V1851" i="1"/>
  <c r="T1851" i="1"/>
  <c r="X1851" i="1" s="1"/>
  <c r="V1850" i="1"/>
  <c r="T1850" i="1"/>
  <c r="X1850" i="1" s="1"/>
  <c r="V1849" i="1"/>
  <c r="T1849" i="1"/>
  <c r="X1849" i="1" s="1"/>
  <c r="V1848" i="1"/>
  <c r="T1848" i="1"/>
  <c r="X1848" i="1" s="1"/>
  <c r="V1847" i="1"/>
  <c r="T1847" i="1"/>
  <c r="X1847" i="1" s="1"/>
  <c r="V1846" i="1"/>
  <c r="T1846" i="1"/>
  <c r="X1846" i="1" s="1"/>
  <c r="V1845" i="1"/>
  <c r="T1845" i="1"/>
  <c r="X1845" i="1" s="1"/>
  <c r="V1844" i="1"/>
  <c r="T1844" i="1"/>
  <c r="X1844" i="1" s="1"/>
  <c r="V1843" i="1"/>
  <c r="T1843" i="1"/>
  <c r="X1843" i="1" s="1"/>
  <c r="V1842" i="1"/>
  <c r="T1842" i="1"/>
  <c r="X1842" i="1" s="1"/>
  <c r="V1841" i="1"/>
  <c r="T1841" i="1"/>
  <c r="X1841" i="1" s="1"/>
  <c r="V1840" i="1"/>
  <c r="T1840" i="1"/>
  <c r="X1840" i="1" s="1"/>
  <c r="V1839" i="1"/>
  <c r="T1839" i="1"/>
  <c r="X1839" i="1" s="1"/>
  <c r="V1838" i="1"/>
  <c r="T1838" i="1"/>
  <c r="X1838" i="1" s="1"/>
  <c r="V1837" i="1"/>
  <c r="T1837" i="1"/>
  <c r="X1837" i="1" s="1"/>
  <c r="V1836" i="1"/>
  <c r="T1836" i="1"/>
  <c r="X1836" i="1" s="1"/>
  <c r="V1835" i="1"/>
  <c r="T1835" i="1"/>
  <c r="X1835" i="1" s="1"/>
  <c r="V1834" i="1"/>
  <c r="T1834" i="1"/>
  <c r="X1834" i="1" s="1"/>
  <c r="V1833" i="1"/>
  <c r="T1833" i="1"/>
  <c r="X1833" i="1" s="1"/>
  <c r="V1832" i="1"/>
  <c r="T1832" i="1"/>
  <c r="X1832" i="1" s="1"/>
  <c r="V1831" i="1"/>
  <c r="T1831" i="1"/>
  <c r="X1831" i="1" s="1"/>
  <c r="V1830" i="1"/>
  <c r="T1830" i="1"/>
  <c r="X1830" i="1" s="1"/>
  <c r="V1829" i="1"/>
  <c r="T1829" i="1"/>
  <c r="X1829" i="1" s="1"/>
  <c r="V1828" i="1"/>
  <c r="T1828" i="1"/>
  <c r="X1828" i="1" s="1"/>
  <c r="V1827" i="1"/>
  <c r="T1827" i="1"/>
  <c r="X1827" i="1" s="1"/>
  <c r="V1826" i="1"/>
  <c r="T1826" i="1"/>
  <c r="X1826" i="1" s="1"/>
  <c r="V1825" i="1"/>
  <c r="T1825" i="1"/>
  <c r="X1825" i="1" s="1"/>
  <c r="V1824" i="1"/>
  <c r="T1824" i="1"/>
  <c r="X1824" i="1" s="1"/>
  <c r="V1823" i="1"/>
  <c r="T1823" i="1"/>
  <c r="X1823" i="1" s="1"/>
  <c r="V1822" i="1"/>
  <c r="T1822" i="1"/>
  <c r="X1822" i="1" s="1"/>
  <c r="V1821" i="1"/>
  <c r="T1821" i="1"/>
  <c r="X1821" i="1" s="1"/>
  <c r="V1820" i="1"/>
  <c r="T1820" i="1"/>
  <c r="X1820" i="1" s="1"/>
  <c r="V1819" i="1"/>
  <c r="T1819" i="1"/>
  <c r="X1819" i="1" s="1"/>
  <c r="V1818" i="1"/>
  <c r="T1818" i="1"/>
  <c r="X1818" i="1" s="1"/>
  <c r="V1817" i="1"/>
  <c r="T1817" i="1"/>
  <c r="X1817" i="1" s="1"/>
  <c r="V1816" i="1"/>
  <c r="T1816" i="1"/>
  <c r="X1816" i="1" s="1"/>
  <c r="V1815" i="1"/>
  <c r="T1815" i="1"/>
  <c r="X1815" i="1" s="1"/>
  <c r="V1814" i="1"/>
  <c r="T1814" i="1"/>
  <c r="X1814" i="1" s="1"/>
  <c r="V1813" i="1"/>
  <c r="T1813" i="1"/>
  <c r="X1813" i="1" s="1"/>
  <c r="V1812" i="1"/>
  <c r="T1812" i="1"/>
  <c r="X1812" i="1" s="1"/>
  <c r="V1811" i="1"/>
  <c r="T1811" i="1"/>
  <c r="X1811" i="1" s="1"/>
  <c r="V1810" i="1"/>
  <c r="T1810" i="1"/>
  <c r="X1810" i="1" s="1"/>
  <c r="V1809" i="1"/>
  <c r="T1809" i="1"/>
  <c r="X1809" i="1" s="1"/>
  <c r="V1808" i="1"/>
  <c r="T1808" i="1"/>
  <c r="X1808" i="1" s="1"/>
  <c r="V1807" i="1"/>
  <c r="T1807" i="1"/>
  <c r="X1807" i="1" s="1"/>
  <c r="V1806" i="1"/>
  <c r="T1806" i="1"/>
  <c r="X1806" i="1" s="1"/>
  <c r="V1805" i="1"/>
  <c r="T1805" i="1"/>
  <c r="X1805" i="1" s="1"/>
  <c r="V1804" i="1"/>
  <c r="T1804" i="1"/>
  <c r="X1804" i="1" s="1"/>
  <c r="V1803" i="1"/>
  <c r="T1803" i="1"/>
  <c r="X1803" i="1" s="1"/>
  <c r="V1802" i="1"/>
  <c r="T1802" i="1"/>
  <c r="X1802" i="1" s="1"/>
  <c r="V1801" i="1"/>
  <c r="T1801" i="1"/>
  <c r="X1801" i="1" s="1"/>
  <c r="V1800" i="1"/>
  <c r="T1800" i="1"/>
  <c r="X1800" i="1" s="1"/>
  <c r="V1799" i="1"/>
  <c r="T1799" i="1"/>
  <c r="X1799" i="1" s="1"/>
  <c r="V1798" i="1"/>
  <c r="T1798" i="1"/>
  <c r="X1798" i="1" s="1"/>
  <c r="V1797" i="1"/>
  <c r="T1797" i="1"/>
  <c r="X1797" i="1" s="1"/>
  <c r="V1796" i="1"/>
  <c r="T1796" i="1"/>
  <c r="X1796" i="1" s="1"/>
  <c r="V1795" i="1"/>
  <c r="T1795" i="1"/>
  <c r="X1795" i="1" s="1"/>
  <c r="V1794" i="1"/>
  <c r="T1794" i="1"/>
  <c r="X1794" i="1" s="1"/>
  <c r="V1793" i="1"/>
  <c r="T1793" i="1"/>
  <c r="X1793" i="1" s="1"/>
  <c r="V1792" i="1"/>
  <c r="T1792" i="1"/>
  <c r="X1792" i="1" s="1"/>
  <c r="V1791" i="1"/>
  <c r="T1791" i="1"/>
  <c r="X1791" i="1" s="1"/>
  <c r="V1790" i="1"/>
  <c r="T1790" i="1"/>
  <c r="X1790" i="1" s="1"/>
  <c r="V1789" i="1"/>
  <c r="T1789" i="1"/>
  <c r="X1789" i="1" s="1"/>
  <c r="V1788" i="1"/>
  <c r="T1788" i="1"/>
  <c r="X1788" i="1" s="1"/>
  <c r="V1787" i="1"/>
  <c r="T1787" i="1"/>
  <c r="X1787" i="1" s="1"/>
  <c r="V1786" i="1"/>
  <c r="T1786" i="1"/>
  <c r="X1786" i="1" s="1"/>
  <c r="V1785" i="1"/>
  <c r="T1785" i="1"/>
  <c r="X1785" i="1" s="1"/>
  <c r="V1784" i="1"/>
  <c r="T1784" i="1"/>
  <c r="X1784" i="1" s="1"/>
  <c r="V1783" i="1"/>
  <c r="T1783" i="1"/>
  <c r="X1783" i="1" s="1"/>
  <c r="V1782" i="1"/>
  <c r="T1782" i="1"/>
  <c r="X1782" i="1" s="1"/>
  <c r="V1781" i="1"/>
  <c r="T1781" i="1"/>
  <c r="X1781" i="1" s="1"/>
  <c r="V1780" i="1"/>
  <c r="T1780" i="1"/>
  <c r="X1780" i="1" s="1"/>
  <c r="V1779" i="1"/>
  <c r="T1779" i="1"/>
  <c r="X1779" i="1" s="1"/>
  <c r="V1778" i="1"/>
  <c r="T1778" i="1"/>
  <c r="X1778" i="1" s="1"/>
  <c r="V1777" i="1"/>
  <c r="T1777" i="1"/>
  <c r="X1777" i="1" s="1"/>
  <c r="V1776" i="1"/>
  <c r="T1776" i="1"/>
  <c r="X1776" i="1" s="1"/>
  <c r="V1775" i="1"/>
  <c r="T1775" i="1"/>
  <c r="X1775" i="1" s="1"/>
  <c r="V1774" i="1"/>
  <c r="T1774" i="1"/>
  <c r="X1774" i="1" s="1"/>
  <c r="V1773" i="1"/>
  <c r="T1773" i="1"/>
  <c r="X1773" i="1" s="1"/>
  <c r="V1772" i="1"/>
  <c r="T1772" i="1"/>
  <c r="X1772" i="1" s="1"/>
  <c r="V1771" i="1"/>
  <c r="T1771" i="1"/>
  <c r="X1771" i="1" s="1"/>
  <c r="V1770" i="1"/>
  <c r="T1770" i="1"/>
  <c r="X1770" i="1" s="1"/>
  <c r="V1769" i="1"/>
  <c r="T1769" i="1"/>
  <c r="X1769" i="1" s="1"/>
  <c r="V1768" i="1"/>
  <c r="T1768" i="1"/>
  <c r="X1768" i="1" s="1"/>
  <c r="V1767" i="1"/>
  <c r="T1767" i="1"/>
  <c r="X1767" i="1" s="1"/>
  <c r="V1766" i="1"/>
  <c r="T1766" i="1"/>
  <c r="X1766" i="1" s="1"/>
  <c r="V1765" i="1"/>
  <c r="T1765" i="1"/>
  <c r="X1765" i="1" s="1"/>
  <c r="V1764" i="1"/>
  <c r="T1764" i="1"/>
  <c r="X1764" i="1" s="1"/>
  <c r="V1763" i="1"/>
  <c r="T1763" i="1"/>
  <c r="X1763" i="1" s="1"/>
  <c r="V1762" i="1"/>
  <c r="T1762" i="1"/>
  <c r="X1762" i="1" s="1"/>
  <c r="V1761" i="1"/>
  <c r="T1761" i="1"/>
  <c r="X1761" i="1" s="1"/>
  <c r="V1760" i="1"/>
  <c r="T1760" i="1"/>
  <c r="X1760" i="1" s="1"/>
  <c r="V1759" i="1"/>
  <c r="T1759" i="1"/>
  <c r="X1759" i="1" s="1"/>
  <c r="V1758" i="1"/>
  <c r="T1758" i="1"/>
  <c r="X1758" i="1" s="1"/>
  <c r="V1757" i="1"/>
  <c r="T1757" i="1"/>
  <c r="X1757" i="1" s="1"/>
  <c r="V1756" i="1"/>
  <c r="T1756" i="1"/>
  <c r="X1756" i="1" s="1"/>
  <c r="V1755" i="1"/>
  <c r="T1755" i="1"/>
  <c r="X1755" i="1" s="1"/>
  <c r="V1754" i="1"/>
  <c r="T1754" i="1"/>
  <c r="X1754" i="1" s="1"/>
  <c r="V1753" i="1"/>
  <c r="T1753" i="1"/>
  <c r="X1753" i="1" s="1"/>
  <c r="V1752" i="1"/>
  <c r="T1752" i="1"/>
  <c r="X1752" i="1" s="1"/>
  <c r="V1751" i="1"/>
  <c r="T1751" i="1"/>
  <c r="X1751" i="1" s="1"/>
  <c r="V1750" i="1"/>
  <c r="T1750" i="1"/>
  <c r="X1750" i="1" s="1"/>
  <c r="V1749" i="1"/>
  <c r="T1749" i="1"/>
  <c r="X1749" i="1" s="1"/>
  <c r="V1748" i="1"/>
  <c r="T1748" i="1"/>
  <c r="X1748" i="1" s="1"/>
  <c r="V1747" i="1"/>
  <c r="T1747" i="1"/>
  <c r="X1747" i="1" s="1"/>
  <c r="V1746" i="1"/>
  <c r="T1746" i="1"/>
  <c r="X1746" i="1" s="1"/>
  <c r="V1745" i="1"/>
  <c r="T1745" i="1"/>
  <c r="X1745" i="1" s="1"/>
  <c r="V1744" i="1"/>
  <c r="T1744" i="1"/>
  <c r="X1744" i="1" s="1"/>
  <c r="V1743" i="1"/>
  <c r="T1743" i="1"/>
  <c r="X1743" i="1" s="1"/>
  <c r="V1742" i="1"/>
  <c r="T1742" i="1"/>
  <c r="X1742" i="1" s="1"/>
  <c r="V1741" i="1"/>
  <c r="T1741" i="1"/>
  <c r="X1741" i="1" s="1"/>
  <c r="V1740" i="1"/>
  <c r="T1740" i="1"/>
  <c r="X1740" i="1" s="1"/>
  <c r="V1739" i="1"/>
  <c r="T1739" i="1"/>
  <c r="X1739" i="1" s="1"/>
  <c r="V1738" i="1"/>
  <c r="T1738" i="1"/>
  <c r="X1738" i="1" s="1"/>
  <c r="V1737" i="1"/>
  <c r="T1737" i="1"/>
  <c r="X1737" i="1" s="1"/>
  <c r="V1736" i="1"/>
  <c r="T1736" i="1"/>
  <c r="X1736" i="1" s="1"/>
  <c r="V1735" i="1"/>
  <c r="T1735" i="1"/>
  <c r="X1735" i="1" s="1"/>
  <c r="V1734" i="1"/>
  <c r="T1734" i="1"/>
  <c r="X1734" i="1" s="1"/>
  <c r="V1733" i="1"/>
  <c r="T1733" i="1"/>
  <c r="X1733" i="1" s="1"/>
  <c r="V1732" i="1"/>
  <c r="T1732" i="1"/>
  <c r="X1732" i="1" s="1"/>
  <c r="V1731" i="1"/>
  <c r="T1731" i="1"/>
  <c r="X1731" i="1" s="1"/>
  <c r="V1730" i="1"/>
  <c r="T1730" i="1"/>
  <c r="X1730" i="1" s="1"/>
  <c r="V1729" i="1"/>
  <c r="T1729" i="1"/>
  <c r="X1729" i="1" s="1"/>
  <c r="V1728" i="1"/>
  <c r="T1728" i="1"/>
  <c r="X1728" i="1" s="1"/>
  <c r="V1727" i="1"/>
  <c r="T1727" i="1"/>
  <c r="X1727" i="1" s="1"/>
  <c r="V1726" i="1"/>
  <c r="T1726" i="1"/>
  <c r="X1726" i="1" s="1"/>
  <c r="V1725" i="1"/>
  <c r="T1725" i="1"/>
  <c r="X1725" i="1" s="1"/>
  <c r="V1724" i="1"/>
  <c r="T1724" i="1"/>
  <c r="X1724" i="1" s="1"/>
  <c r="V1723" i="1"/>
  <c r="T1723" i="1"/>
  <c r="X1723" i="1" s="1"/>
  <c r="V1722" i="1"/>
  <c r="T1722" i="1"/>
  <c r="X1722" i="1" s="1"/>
  <c r="V1721" i="1"/>
  <c r="T1721" i="1"/>
  <c r="X1721" i="1" s="1"/>
  <c r="V1720" i="1"/>
  <c r="T1720" i="1"/>
  <c r="X1720" i="1" s="1"/>
  <c r="V1719" i="1"/>
  <c r="T1719" i="1"/>
  <c r="X1719" i="1" s="1"/>
  <c r="V1718" i="1"/>
  <c r="T1718" i="1"/>
  <c r="X1718" i="1" s="1"/>
  <c r="V1717" i="1"/>
  <c r="T1717" i="1"/>
  <c r="X1717" i="1" s="1"/>
  <c r="V1716" i="1"/>
  <c r="T1716" i="1"/>
  <c r="X1716" i="1" s="1"/>
  <c r="V1715" i="1"/>
  <c r="T1715" i="1"/>
  <c r="X1715" i="1" s="1"/>
  <c r="V1714" i="1"/>
  <c r="T1714" i="1"/>
  <c r="X1714" i="1" s="1"/>
  <c r="V1713" i="1"/>
  <c r="T1713" i="1"/>
  <c r="X1713" i="1" s="1"/>
  <c r="V1712" i="1"/>
  <c r="T1712" i="1"/>
  <c r="X1712" i="1" s="1"/>
  <c r="V1711" i="1"/>
  <c r="T1711" i="1"/>
  <c r="X1711" i="1" s="1"/>
  <c r="V1710" i="1"/>
  <c r="T1710" i="1"/>
  <c r="X1710" i="1" s="1"/>
  <c r="V1709" i="1"/>
  <c r="T1709" i="1"/>
  <c r="X1709" i="1" s="1"/>
  <c r="V1708" i="1"/>
  <c r="T1708" i="1"/>
  <c r="X1708" i="1" s="1"/>
  <c r="V1707" i="1"/>
  <c r="T1707" i="1"/>
  <c r="X1707" i="1" s="1"/>
  <c r="V1706" i="1"/>
  <c r="T1706" i="1"/>
  <c r="X1706" i="1" s="1"/>
  <c r="V1705" i="1"/>
  <c r="T1705" i="1"/>
  <c r="X1705" i="1" s="1"/>
  <c r="V1704" i="1"/>
  <c r="T1704" i="1"/>
  <c r="X1704" i="1" s="1"/>
  <c r="V1703" i="1"/>
  <c r="T1703" i="1"/>
  <c r="X1703" i="1" s="1"/>
  <c r="V1702" i="1"/>
  <c r="T1702" i="1"/>
  <c r="X1702" i="1" s="1"/>
  <c r="V1701" i="1"/>
  <c r="T1701" i="1"/>
  <c r="X1701" i="1" s="1"/>
  <c r="V1700" i="1"/>
  <c r="T1700" i="1"/>
  <c r="X1700" i="1" s="1"/>
  <c r="V1699" i="1"/>
  <c r="T1699" i="1"/>
  <c r="X1699" i="1" s="1"/>
  <c r="V1698" i="1"/>
  <c r="T1698" i="1"/>
  <c r="X1698" i="1" s="1"/>
  <c r="V1697" i="1"/>
  <c r="T1697" i="1"/>
  <c r="X1697" i="1" s="1"/>
  <c r="V1696" i="1"/>
  <c r="T1696" i="1"/>
  <c r="X1696" i="1" s="1"/>
  <c r="V1695" i="1"/>
  <c r="T1695" i="1"/>
  <c r="X1695" i="1" s="1"/>
  <c r="V1694" i="1"/>
  <c r="T1694" i="1"/>
  <c r="X1694" i="1" s="1"/>
  <c r="V1693" i="1"/>
  <c r="T1693" i="1"/>
  <c r="X1693" i="1" s="1"/>
  <c r="V1692" i="1"/>
  <c r="T1692" i="1"/>
  <c r="X1692" i="1" s="1"/>
  <c r="V1691" i="1"/>
  <c r="T1691" i="1"/>
  <c r="X1691" i="1" s="1"/>
  <c r="V1690" i="1"/>
  <c r="T1690" i="1"/>
  <c r="X1690" i="1" s="1"/>
  <c r="V1689" i="1"/>
  <c r="T1689" i="1"/>
  <c r="X1689" i="1" s="1"/>
  <c r="V1688" i="1"/>
  <c r="T1688" i="1"/>
  <c r="X1688" i="1" s="1"/>
  <c r="V1687" i="1"/>
  <c r="T1687" i="1"/>
  <c r="X1687" i="1" s="1"/>
  <c r="V1686" i="1"/>
  <c r="T1686" i="1"/>
  <c r="X1686" i="1" s="1"/>
  <c r="V1685" i="1"/>
  <c r="T1685" i="1"/>
  <c r="X1685" i="1" s="1"/>
  <c r="V1684" i="1"/>
  <c r="T1684" i="1"/>
  <c r="X1684" i="1" s="1"/>
  <c r="V1683" i="1"/>
  <c r="T1683" i="1"/>
  <c r="X1683" i="1" s="1"/>
  <c r="V1682" i="1"/>
  <c r="T1682" i="1"/>
  <c r="X1682" i="1" s="1"/>
  <c r="V1681" i="1"/>
  <c r="T1681" i="1"/>
  <c r="X1681" i="1" s="1"/>
  <c r="V1680" i="1"/>
  <c r="T1680" i="1"/>
  <c r="X1680" i="1" s="1"/>
  <c r="V1679" i="1"/>
  <c r="T1679" i="1"/>
  <c r="X1679" i="1" s="1"/>
  <c r="V1678" i="1"/>
  <c r="T1678" i="1"/>
  <c r="X1678" i="1" s="1"/>
  <c r="V1677" i="1"/>
  <c r="T1677" i="1"/>
  <c r="X1677" i="1" s="1"/>
  <c r="V1676" i="1"/>
  <c r="T1676" i="1"/>
  <c r="X1676" i="1" s="1"/>
  <c r="V1675" i="1"/>
  <c r="T1675" i="1"/>
  <c r="X1675" i="1" s="1"/>
  <c r="V1674" i="1"/>
  <c r="T1674" i="1"/>
  <c r="X1674" i="1" s="1"/>
  <c r="V1673" i="1"/>
  <c r="T1673" i="1"/>
  <c r="X1673" i="1" s="1"/>
  <c r="V1672" i="1"/>
  <c r="T1672" i="1"/>
  <c r="X1672" i="1" s="1"/>
  <c r="V1671" i="1"/>
  <c r="T1671" i="1"/>
  <c r="X1671" i="1" s="1"/>
  <c r="V1670" i="1"/>
  <c r="T1670" i="1"/>
  <c r="X1670" i="1" s="1"/>
  <c r="V1669" i="1"/>
  <c r="T1669" i="1"/>
  <c r="X1669" i="1" s="1"/>
  <c r="V1668" i="1"/>
  <c r="T1668" i="1"/>
  <c r="X1668" i="1" s="1"/>
  <c r="V1667" i="1"/>
  <c r="T1667" i="1"/>
  <c r="X1667" i="1" s="1"/>
  <c r="V1666" i="1"/>
  <c r="T1666" i="1"/>
  <c r="X1666" i="1" s="1"/>
  <c r="V1665" i="1"/>
  <c r="T1665" i="1"/>
  <c r="X1665" i="1" s="1"/>
  <c r="V1664" i="1"/>
  <c r="T1664" i="1"/>
  <c r="X1664" i="1" s="1"/>
  <c r="V1663" i="1"/>
  <c r="T1663" i="1"/>
  <c r="X1663" i="1" s="1"/>
  <c r="V1662" i="1"/>
  <c r="T1662" i="1"/>
  <c r="X1662" i="1" s="1"/>
  <c r="V1661" i="1"/>
  <c r="T1661" i="1"/>
  <c r="X1661" i="1" s="1"/>
  <c r="V1660" i="1"/>
  <c r="T1660" i="1"/>
  <c r="X1660" i="1" s="1"/>
  <c r="V1659" i="1"/>
  <c r="T1659" i="1"/>
  <c r="X1659" i="1" s="1"/>
  <c r="V1658" i="1"/>
  <c r="T1658" i="1"/>
  <c r="X1658" i="1" s="1"/>
  <c r="V1657" i="1"/>
  <c r="T1657" i="1"/>
  <c r="X1657" i="1" s="1"/>
  <c r="V1656" i="1"/>
  <c r="T1656" i="1"/>
  <c r="X1656" i="1" s="1"/>
  <c r="V1655" i="1"/>
  <c r="T1655" i="1"/>
  <c r="X1655" i="1" s="1"/>
  <c r="V1654" i="1"/>
  <c r="T1654" i="1"/>
  <c r="X1654" i="1" s="1"/>
  <c r="V1653" i="1"/>
  <c r="T1653" i="1"/>
  <c r="X1653" i="1" s="1"/>
  <c r="V1652" i="1"/>
  <c r="T1652" i="1"/>
  <c r="X1652" i="1" s="1"/>
  <c r="V1651" i="1"/>
  <c r="T1651" i="1"/>
  <c r="X1651" i="1" s="1"/>
  <c r="V1650" i="1"/>
  <c r="T1650" i="1"/>
  <c r="X1650" i="1" s="1"/>
  <c r="V1649" i="1"/>
  <c r="T1649" i="1"/>
  <c r="X1649" i="1" s="1"/>
  <c r="V1648" i="1"/>
  <c r="T1648" i="1"/>
  <c r="X1648" i="1" s="1"/>
  <c r="V1647" i="1"/>
  <c r="T1647" i="1"/>
  <c r="X1647" i="1" s="1"/>
  <c r="V1646" i="1"/>
  <c r="T1646" i="1"/>
  <c r="X1646" i="1" s="1"/>
  <c r="V1645" i="1"/>
  <c r="T1645" i="1"/>
  <c r="X1645" i="1" s="1"/>
  <c r="V1644" i="1"/>
  <c r="T1644" i="1"/>
  <c r="X1644" i="1" s="1"/>
  <c r="V1643" i="1"/>
  <c r="T1643" i="1"/>
  <c r="X1643" i="1" s="1"/>
  <c r="V1642" i="1"/>
  <c r="T1642" i="1"/>
  <c r="X1642" i="1" s="1"/>
  <c r="V1641" i="1"/>
  <c r="T1641" i="1"/>
  <c r="X1641" i="1" s="1"/>
  <c r="V1640" i="1"/>
  <c r="T1640" i="1"/>
  <c r="X1640" i="1" s="1"/>
  <c r="V1639" i="1"/>
  <c r="T1639" i="1"/>
  <c r="X1639" i="1" s="1"/>
  <c r="V1638" i="1"/>
  <c r="T1638" i="1"/>
  <c r="X1638" i="1" s="1"/>
  <c r="V1637" i="1"/>
  <c r="T1637" i="1"/>
  <c r="X1637" i="1" s="1"/>
  <c r="V1636" i="1"/>
  <c r="T1636" i="1"/>
  <c r="X1636" i="1" s="1"/>
  <c r="V1635" i="1"/>
  <c r="T1635" i="1"/>
  <c r="X1635" i="1" s="1"/>
  <c r="V1634" i="1"/>
  <c r="T1634" i="1"/>
  <c r="X1634" i="1" s="1"/>
  <c r="V1633" i="1"/>
  <c r="T1633" i="1"/>
  <c r="X1633" i="1" s="1"/>
  <c r="V1632" i="1"/>
  <c r="T1632" i="1"/>
  <c r="X1632" i="1" s="1"/>
  <c r="V1631" i="1"/>
  <c r="T1631" i="1"/>
  <c r="X1631" i="1" s="1"/>
  <c r="V1630" i="1"/>
  <c r="T1630" i="1"/>
  <c r="X1630" i="1" s="1"/>
  <c r="V1629" i="1"/>
  <c r="T1629" i="1"/>
  <c r="X1629" i="1" s="1"/>
  <c r="V1628" i="1"/>
  <c r="T1628" i="1"/>
  <c r="X1628" i="1" s="1"/>
  <c r="V1627" i="1"/>
  <c r="T1627" i="1"/>
  <c r="X1627" i="1" s="1"/>
  <c r="V1626" i="1"/>
  <c r="T1626" i="1"/>
  <c r="X1626" i="1" s="1"/>
  <c r="V1625" i="1"/>
  <c r="T1625" i="1"/>
  <c r="X1625" i="1" s="1"/>
  <c r="V1624" i="1"/>
  <c r="T1624" i="1"/>
  <c r="X1624" i="1" s="1"/>
  <c r="V1623" i="1"/>
  <c r="T1623" i="1"/>
  <c r="X1623" i="1" s="1"/>
  <c r="V1622" i="1"/>
  <c r="T1622" i="1"/>
  <c r="X1622" i="1" s="1"/>
  <c r="V1621" i="1"/>
  <c r="T1621" i="1"/>
  <c r="X1621" i="1" s="1"/>
  <c r="V1620" i="1"/>
  <c r="T1620" i="1"/>
  <c r="X1620" i="1" s="1"/>
  <c r="V1619" i="1"/>
  <c r="T1619" i="1"/>
  <c r="X1619" i="1" s="1"/>
  <c r="V1618" i="1"/>
  <c r="T1618" i="1"/>
  <c r="X1618" i="1" s="1"/>
  <c r="V1617" i="1"/>
  <c r="T1617" i="1"/>
  <c r="X1617" i="1" s="1"/>
  <c r="V1616" i="1"/>
  <c r="T1616" i="1"/>
  <c r="X1616" i="1" s="1"/>
  <c r="V1615" i="1"/>
  <c r="T1615" i="1"/>
  <c r="X1615" i="1" s="1"/>
  <c r="V1614" i="1"/>
  <c r="T1614" i="1"/>
  <c r="X1614" i="1" s="1"/>
  <c r="V1613" i="1"/>
  <c r="T1613" i="1"/>
  <c r="X1613" i="1" s="1"/>
  <c r="V1612" i="1"/>
  <c r="T1612" i="1"/>
  <c r="X1612" i="1" s="1"/>
  <c r="V1611" i="1"/>
  <c r="T1611" i="1"/>
  <c r="X1611" i="1" s="1"/>
  <c r="V1610" i="1"/>
  <c r="T1610" i="1"/>
  <c r="X1610" i="1" s="1"/>
  <c r="V1609" i="1"/>
  <c r="T1609" i="1"/>
  <c r="X1609" i="1" s="1"/>
  <c r="V1608" i="1"/>
  <c r="T1608" i="1"/>
  <c r="X1608" i="1" s="1"/>
  <c r="V1607" i="1"/>
  <c r="T1607" i="1"/>
  <c r="X1607" i="1" s="1"/>
  <c r="V1606" i="1"/>
  <c r="T1606" i="1"/>
  <c r="X1606" i="1" s="1"/>
  <c r="V1605" i="1"/>
  <c r="T1605" i="1"/>
  <c r="X1605" i="1" s="1"/>
  <c r="V1604" i="1"/>
  <c r="T1604" i="1"/>
  <c r="X1604" i="1" s="1"/>
  <c r="V1603" i="1"/>
  <c r="T1603" i="1"/>
  <c r="X1603" i="1" s="1"/>
  <c r="V1602" i="1"/>
  <c r="T1602" i="1"/>
  <c r="X1602" i="1" s="1"/>
  <c r="V1601" i="1"/>
  <c r="T1601" i="1"/>
  <c r="X1601" i="1" s="1"/>
  <c r="V1600" i="1"/>
  <c r="T1600" i="1"/>
  <c r="X1600" i="1" s="1"/>
  <c r="V1599" i="1"/>
  <c r="T1599" i="1"/>
  <c r="X1599" i="1" s="1"/>
  <c r="V1598" i="1"/>
  <c r="T1598" i="1"/>
  <c r="X1598" i="1" s="1"/>
  <c r="V1597" i="1"/>
  <c r="T1597" i="1"/>
  <c r="X1597" i="1" s="1"/>
  <c r="V1596" i="1"/>
  <c r="T1596" i="1"/>
  <c r="X1596" i="1" s="1"/>
  <c r="V1595" i="1"/>
  <c r="T1595" i="1"/>
  <c r="X1595" i="1" s="1"/>
  <c r="V1594" i="1"/>
  <c r="T1594" i="1"/>
  <c r="X1594" i="1" s="1"/>
  <c r="V1593" i="1"/>
  <c r="T1593" i="1"/>
  <c r="X1593" i="1" s="1"/>
  <c r="V1592" i="1"/>
  <c r="T1592" i="1"/>
  <c r="X1592" i="1" s="1"/>
  <c r="V1591" i="1"/>
  <c r="T1591" i="1"/>
  <c r="X1591" i="1" s="1"/>
  <c r="V1590" i="1"/>
  <c r="T1590" i="1"/>
  <c r="X1590" i="1" s="1"/>
  <c r="V1589" i="1"/>
  <c r="T1589" i="1"/>
  <c r="X1589" i="1" s="1"/>
  <c r="V1588" i="1"/>
  <c r="T1588" i="1"/>
  <c r="X1588" i="1" s="1"/>
  <c r="V1587" i="1"/>
  <c r="T1587" i="1"/>
  <c r="X1587" i="1" s="1"/>
  <c r="V1586" i="1"/>
  <c r="T1586" i="1"/>
  <c r="X1586" i="1" s="1"/>
  <c r="V1585" i="1"/>
  <c r="T1585" i="1"/>
  <c r="X1585" i="1" s="1"/>
  <c r="V1584" i="1"/>
  <c r="T1584" i="1"/>
  <c r="X1584" i="1" s="1"/>
  <c r="V1583" i="1"/>
  <c r="T1583" i="1"/>
  <c r="X1583" i="1" s="1"/>
  <c r="V1582" i="1"/>
  <c r="T1582" i="1"/>
  <c r="X1582" i="1" s="1"/>
  <c r="V1581" i="1"/>
  <c r="T1581" i="1"/>
  <c r="X1581" i="1" s="1"/>
  <c r="V1580" i="1"/>
  <c r="T1580" i="1"/>
  <c r="X1580" i="1" s="1"/>
  <c r="V1579" i="1"/>
  <c r="T1579" i="1"/>
  <c r="X1579" i="1" s="1"/>
  <c r="V1578" i="1"/>
  <c r="T1578" i="1"/>
  <c r="X1578" i="1" s="1"/>
  <c r="V1577" i="1"/>
  <c r="T1577" i="1"/>
  <c r="X1577" i="1" s="1"/>
  <c r="V1576" i="1"/>
  <c r="T1576" i="1"/>
  <c r="X1576" i="1" s="1"/>
  <c r="V1575" i="1"/>
  <c r="T1575" i="1"/>
  <c r="X1575" i="1" s="1"/>
  <c r="V1574" i="1"/>
  <c r="T1574" i="1"/>
  <c r="X1574" i="1" s="1"/>
  <c r="V1573" i="1"/>
  <c r="T1573" i="1"/>
  <c r="X1573" i="1" s="1"/>
  <c r="V1572" i="1"/>
  <c r="T1572" i="1"/>
  <c r="X1572" i="1" s="1"/>
  <c r="V1571" i="1"/>
  <c r="T1571" i="1"/>
  <c r="X1571" i="1" s="1"/>
  <c r="V1570" i="1"/>
  <c r="T1570" i="1"/>
  <c r="X1570" i="1" s="1"/>
  <c r="V1569" i="1"/>
  <c r="T1569" i="1"/>
  <c r="X1569" i="1" s="1"/>
  <c r="V1568" i="1"/>
  <c r="T1568" i="1"/>
  <c r="X1568" i="1" s="1"/>
  <c r="V1567" i="1"/>
  <c r="T1567" i="1"/>
  <c r="X1567" i="1" s="1"/>
  <c r="V1566" i="1"/>
  <c r="T1566" i="1"/>
  <c r="X1566" i="1" s="1"/>
  <c r="V1565" i="1"/>
  <c r="T1565" i="1"/>
  <c r="X1565" i="1" s="1"/>
  <c r="V1564" i="1"/>
  <c r="T1564" i="1"/>
  <c r="X1564" i="1" s="1"/>
  <c r="V1563" i="1"/>
  <c r="T1563" i="1"/>
  <c r="X1563" i="1" s="1"/>
  <c r="V1562" i="1"/>
  <c r="T1562" i="1"/>
  <c r="X1562" i="1" s="1"/>
  <c r="V1561" i="1"/>
  <c r="T1561" i="1"/>
  <c r="X1561" i="1" s="1"/>
  <c r="V1560" i="1"/>
  <c r="T1560" i="1"/>
  <c r="X1560" i="1" s="1"/>
  <c r="V1559" i="1"/>
  <c r="T1559" i="1"/>
  <c r="X1559" i="1" s="1"/>
  <c r="V1558" i="1"/>
  <c r="T1558" i="1"/>
  <c r="X1558" i="1" s="1"/>
  <c r="V1557" i="1"/>
  <c r="T1557" i="1"/>
  <c r="X1557" i="1" s="1"/>
  <c r="V1556" i="1"/>
  <c r="T1556" i="1"/>
  <c r="X1556" i="1" s="1"/>
  <c r="V1555" i="1"/>
  <c r="T1555" i="1"/>
  <c r="X1555" i="1" s="1"/>
  <c r="V1554" i="1"/>
  <c r="T1554" i="1"/>
  <c r="X1554" i="1" s="1"/>
  <c r="V1553" i="1"/>
  <c r="T1553" i="1"/>
  <c r="X1553" i="1" s="1"/>
  <c r="V1552" i="1"/>
  <c r="T1552" i="1"/>
  <c r="X1552" i="1" s="1"/>
  <c r="V1551" i="1"/>
  <c r="T1551" i="1"/>
  <c r="X1551" i="1" s="1"/>
  <c r="V1550" i="1"/>
  <c r="T1550" i="1"/>
  <c r="X1550" i="1" s="1"/>
  <c r="V1549" i="1"/>
  <c r="T1549" i="1"/>
  <c r="X1549" i="1" s="1"/>
  <c r="V1548" i="1"/>
  <c r="T1548" i="1"/>
  <c r="X1548" i="1" s="1"/>
  <c r="V1547" i="1"/>
  <c r="T1547" i="1"/>
  <c r="X1547" i="1" s="1"/>
  <c r="V1546" i="1"/>
  <c r="T1546" i="1"/>
  <c r="X1546" i="1" s="1"/>
  <c r="V1545" i="1"/>
  <c r="T1545" i="1"/>
  <c r="X1545" i="1" s="1"/>
  <c r="V1544" i="1"/>
  <c r="T1544" i="1"/>
  <c r="X1544" i="1" s="1"/>
  <c r="V1543" i="1"/>
  <c r="T1543" i="1"/>
  <c r="X1543" i="1" s="1"/>
  <c r="V1542" i="1"/>
  <c r="T1542" i="1"/>
  <c r="X1542" i="1" s="1"/>
  <c r="V1541" i="1"/>
  <c r="T1541" i="1"/>
  <c r="X1541" i="1" s="1"/>
  <c r="V1540" i="1"/>
  <c r="T1540" i="1"/>
  <c r="X1540" i="1" s="1"/>
  <c r="V1539" i="1"/>
  <c r="T1539" i="1"/>
  <c r="X1539" i="1" s="1"/>
  <c r="V1538" i="1"/>
  <c r="T1538" i="1"/>
  <c r="X1538" i="1" s="1"/>
  <c r="V1537" i="1"/>
  <c r="T1537" i="1"/>
  <c r="X1537" i="1" s="1"/>
  <c r="V1536" i="1"/>
  <c r="T1536" i="1"/>
  <c r="X1536" i="1" s="1"/>
  <c r="V1535" i="1"/>
  <c r="T1535" i="1"/>
  <c r="X1535" i="1" s="1"/>
  <c r="V1534" i="1"/>
  <c r="T1534" i="1"/>
  <c r="X1534" i="1" s="1"/>
  <c r="V1533" i="1"/>
  <c r="T1533" i="1"/>
  <c r="X1533" i="1" s="1"/>
  <c r="V1532" i="1"/>
  <c r="T1532" i="1"/>
  <c r="X1532" i="1" s="1"/>
  <c r="V1531" i="1"/>
  <c r="T1531" i="1"/>
  <c r="X1531" i="1" s="1"/>
  <c r="V1530" i="1"/>
  <c r="T1530" i="1"/>
  <c r="X1530" i="1" s="1"/>
  <c r="V1529" i="1"/>
  <c r="T1529" i="1"/>
  <c r="X1529" i="1" s="1"/>
  <c r="V1528" i="1"/>
  <c r="T1528" i="1"/>
  <c r="X1528" i="1" s="1"/>
  <c r="V1527" i="1"/>
  <c r="T1527" i="1"/>
  <c r="X1527" i="1" s="1"/>
  <c r="V1526" i="1"/>
  <c r="T1526" i="1"/>
  <c r="X1526" i="1" s="1"/>
  <c r="V1525" i="1"/>
  <c r="T1525" i="1"/>
  <c r="X1525" i="1" s="1"/>
  <c r="V1524" i="1"/>
  <c r="T1524" i="1"/>
  <c r="X1524" i="1" s="1"/>
  <c r="V1523" i="1"/>
  <c r="T1523" i="1"/>
  <c r="X1523" i="1" s="1"/>
  <c r="V1522" i="1"/>
  <c r="T1522" i="1"/>
  <c r="X1522" i="1" s="1"/>
  <c r="V1521" i="1"/>
  <c r="T1521" i="1"/>
  <c r="X1521" i="1" s="1"/>
  <c r="V1520" i="1"/>
  <c r="T1520" i="1"/>
  <c r="X1520" i="1" s="1"/>
  <c r="V1519" i="1"/>
  <c r="T1519" i="1"/>
  <c r="X1519" i="1" s="1"/>
  <c r="V1518" i="1"/>
  <c r="T1518" i="1"/>
  <c r="X1518" i="1" s="1"/>
  <c r="V1517" i="1"/>
  <c r="T1517" i="1"/>
  <c r="X1517" i="1" s="1"/>
  <c r="V1516" i="1"/>
  <c r="T1516" i="1"/>
  <c r="X1516" i="1" s="1"/>
  <c r="V1515" i="1"/>
  <c r="T1515" i="1"/>
  <c r="X1515" i="1" s="1"/>
  <c r="V1514" i="1"/>
  <c r="T1514" i="1"/>
  <c r="X1514" i="1" s="1"/>
  <c r="V1513" i="1"/>
  <c r="T1513" i="1"/>
  <c r="X1513" i="1" s="1"/>
  <c r="V1512" i="1"/>
  <c r="T1512" i="1"/>
  <c r="X1512" i="1" s="1"/>
  <c r="V1511" i="1"/>
  <c r="T1511" i="1"/>
  <c r="X1511" i="1" s="1"/>
  <c r="V1510" i="1"/>
  <c r="T1510" i="1"/>
  <c r="X1510" i="1" s="1"/>
  <c r="V1509" i="1"/>
  <c r="T1509" i="1"/>
  <c r="X1509" i="1" s="1"/>
  <c r="V1508" i="1"/>
  <c r="T1508" i="1"/>
  <c r="X1508" i="1" s="1"/>
  <c r="V1507" i="1"/>
  <c r="T1507" i="1"/>
  <c r="X1507" i="1" s="1"/>
  <c r="V1506" i="1"/>
  <c r="T1506" i="1"/>
  <c r="X1506" i="1" s="1"/>
  <c r="V1505" i="1"/>
  <c r="T1505" i="1"/>
  <c r="X1505" i="1" s="1"/>
  <c r="V1504" i="1"/>
  <c r="T1504" i="1"/>
  <c r="X1504" i="1" s="1"/>
  <c r="V1503" i="1"/>
  <c r="T1503" i="1"/>
  <c r="X1503" i="1" s="1"/>
  <c r="V1502" i="1"/>
  <c r="T1502" i="1"/>
  <c r="X1502" i="1" s="1"/>
  <c r="V1501" i="1"/>
  <c r="T1501" i="1"/>
  <c r="X1501" i="1" s="1"/>
  <c r="V1500" i="1"/>
  <c r="T1500" i="1"/>
  <c r="X1500" i="1" s="1"/>
  <c r="V1499" i="1"/>
  <c r="T1499" i="1"/>
  <c r="X1499" i="1" s="1"/>
  <c r="V1498" i="1"/>
  <c r="T1498" i="1"/>
  <c r="X1498" i="1" s="1"/>
  <c r="V1497" i="1"/>
  <c r="T1497" i="1"/>
  <c r="X1497" i="1" s="1"/>
  <c r="V1496" i="1"/>
  <c r="T1496" i="1"/>
  <c r="X1496" i="1" s="1"/>
  <c r="V1495" i="1"/>
  <c r="T1495" i="1"/>
  <c r="X1495" i="1" s="1"/>
  <c r="V1494" i="1"/>
  <c r="T1494" i="1"/>
  <c r="X1494" i="1" s="1"/>
  <c r="V1493" i="1"/>
  <c r="T1493" i="1"/>
  <c r="X1493" i="1" s="1"/>
  <c r="V1492" i="1"/>
  <c r="T1492" i="1"/>
  <c r="X1492" i="1" s="1"/>
  <c r="V1491" i="1"/>
  <c r="T1491" i="1"/>
  <c r="X1491" i="1" s="1"/>
  <c r="V1490" i="1"/>
  <c r="T1490" i="1"/>
  <c r="X1490" i="1" s="1"/>
  <c r="V1489" i="1"/>
  <c r="T1489" i="1"/>
  <c r="X1489" i="1" s="1"/>
  <c r="V1488" i="1"/>
  <c r="T1488" i="1"/>
  <c r="X1488" i="1" s="1"/>
  <c r="V1487" i="1"/>
  <c r="T1487" i="1"/>
  <c r="X1487" i="1" s="1"/>
  <c r="V1486" i="1"/>
  <c r="T1486" i="1"/>
  <c r="X1486" i="1" s="1"/>
  <c r="V1485" i="1"/>
  <c r="T1485" i="1"/>
  <c r="X1485" i="1" s="1"/>
  <c r="V1484" i="1"/>
  <c r="T1484" i="1"/>
  <c r="X1484" i="1" s="1"/>
  <c r="V1483" i="1"/>
  <c r="T1483" i="1"/>
  <c r="X1483" i="1" s="1"/>
  <c r="V1482" i="1"/>
  <c r="T1482" i="1"/>
  <c r="X1482" i="1" s="1"/>
  <c r="V1481" i="1"/>
  <c r="T1481" i="1"/>
  <c r="X1481" i="1" s="1"/>
  <c r="V1480" i="1"/>
  <c r="T1480" i="1"/>
  <c r="X1480" i="1" s="1"/>
  <c r="V1479" i="1"/>
  <c r="T1479" i="1"/>
  <c r="X1479" i="1" s="1"/>
  <c r="V1478" i="1"/>
  <c r="T1478" i="1"/>
  <c r="X1478" i="1" s="1"/>
  <c r="V1477" i="1"/>
  <c r="T1477" i="1"/>
  <c r="X1477" i="1" s="1"/>
  <c r="V1476" i="1"/>
  <c r="T1476" i="1"/>
  <c r="X1476" i="1" s="1"/>
  <c r="V1475" i="1"/>
  <c r="T1475" i="1"/>
  <c r="X1475" i="1" s="1"/>
  <c r="V1474" i="1"/>
  <c r="T1474" i="1"/>
  <c r="X1474" i="1" s="1"/>
  <c r="V1473" i="1"/>
  <c r="T1473" i="1"/>
  <c r="X1473" i="1" s="1"/>
  <c r="V1472" i="1"/>
  <c r="T1472" i="1"/>
  <c r="X1472" i="1" s="1"/>
  <c r="V1471" i="1"/>
  <c r="T1471" i="1"/>
  <c r="X1471" i="1" s="1"/>
  <c r="V1470" i="1"/>
  <c r="T1470" i="1"/>
  <c r="X1470" i="1" s="1"/>
  <c r="V1469" i="1"/>
  <c r="T1469" i="1"/>
  <c r="X1469" i="1" s="1"/>
  <c r="V1468" i="1"/>
  <c r="T1468" i="1"/>
  <c r="X1468" i="1" s="1"/>
  <c r="V1467" i="1"/>
  <c r="T1467" i="1"/>
  <c r="X1467" i="1" s="1"/>
  <c r="V1466" i="1"/>
  <c r="T1466" i="1"/>
  <c r="X1466" i="1" s="1"/>
  <c r="V1465" i="1"/>
  <c r="T1465" i="1"/>
  <c r="X1465" i="1" s="1"/>
  <c r="V1464" i="1"/>
  <c r="T1464" i="1"/>
  <c r="X1464" i="1" s="1"/>
  <c r="V1463" i="1"/>
  <c r="T1463" i="1"/>
  <c r="X1463" i="1" s="1"/>
  <c r="V1462" i="1"/>
  <c r="T1462" i="1"/>
  <c r="X1462" i="1" s="1"/>
  <c r="V1461" i="1"/>
  <c r="T1461" i="1"/>
  <c r="X1461" i="1" s="1"/>
  <c r="V1460" i="1"/>
  <c r="T1460" i="1"/>
  <c r="X1460" i="1" s="1"/>
  <c r="V1459" i="1"/>
  <c r="T1459" i="1"/>
  <c r="X1459" i="1" s="1"/>
  <c r="V1458" i="1"/>
  <c r="T1458" i="1"/>
  <c r="X1458" i="1" s="1"/>
  <c r="V1457" i="1"/>
  <c r="T1457" i="1"/>
  <c r="X1457" i="1" s="1"/>
  <c r="V1456" i="1"/>
  <c r="T1456" i="1"/>
  <c r="X1456" i="1" s="1"/>
  <c r="V1455" i="1"/>
  <c r="T1455" i="1"/>
  <c r="X1455" i="1" s="1"/>
  <c r="V1454" i="1"/>
  <c r="T1454" i="1"/>
  <c r="X1454" i="1" s="1"/>
  <c r="V1453" i="1"/>
  <c r="T1453" i="1"/>
  <c r="X1453" i="1" s="1"/>
  <c r="V1452" i="1"/>
  <c r="T1452" i="1"/>
  <c r="X1452" i="1" s="1"/>
  <c r="V1451" i="1"/>
  <c r="T1451" i="1"/>
  <c r="X1451" i="1" s="1"/>
  <c r="V1450" i="1"/>
  <c r="T1450" i="1"/>
  <c r="X1450" i="1" s="1"/>
  <c r="V1449" i="1"/>
  <c r="T1449" i="1"/>
  <c r="X1449" i="1" s="1"/>
  <c r="V1448" i="1"/>
  <c r="T1448" i="1"/>
  <c r="X1448" i="1" s="1"/>
  <c r="V1447" i="1"/>
  <c r="T1447" i="1"/>
  <c r="X1447" i="1" s="1"/>
  <c r="V1446" i="1"/>
  <c r="T1446" i="1"/>
  <c r="X1446" i="1" s="1"/>
  <c r="V1445" i="1"/>
  <c r="T1445" i="1"/>
  <c r="X1445" i="1" s="1"/>
  <c r="V1444" i="1"/>
  <c r="T1444" i="1"/>
  <c r="X1444" i="1" s="1"/>
  <c r="V1443" i="1"/>
  <c r="T1443" i="1"/>
  <c r="X1443" i="1" s="1"/>
  <c r="V1442" i="1"/>
  <c r="T1442" i="1"/>
  <c r="X1442" i="1" s="1"/>
  <c r="V1441" i="1"/>
  <c r="T1441" i="1"/>
  <c r="X1441" i="1" s="1"/>
  <c r="V1440" i="1"/>
  <c r="T1440" i="1"/>
  <c r="X1440" i="1" s="1"/>
  <c r="V1439" i="1"/>
  <c r="T1439" i="1"/>
  <c r="X1439" i="1" s="1"/>
  <c r="V1438" i="1"/>
  <c r="T1438" i="1"/>
  <c r="X1438" i="1" s="1"/>
  <c r="V1437" i="1"/>
  <c r="T1437" i="1"/>
  <c r="X1437" i="1" s="1"/>
  <c r="V1436" i="1"/>
  <c r="T1436" i="1"/>
  <c r="X1436" i="1" s="1"/>
  <c r="V1435" i="1"/>
  <c r="T1435" i="1"/>
  <c r="X1435" i="1" s="1"/>
  <c r="V1434" i="1"/>
  <c r="T1434" i="1"/>
  <c r="X1434" i="1" s="1"/>
  <c r="V1433" i="1"/>
  <c r="T1433" i="1"/>
  <c r="X1433" i="1" s="1"/>
  <c r="V1432" i="1"/>
  <c r="T1432" i="1"/>
  <c r="X1432" i="1" s="1"/>
  <c r="V1431" i="1"/>
  <c r="T1431" i="1"/>
  <c r="X1431" i="1" s="1"/>
  <c r="V1430" i="1"/>
  <c r="T1430" i="1"/>
  <c r="X1430" i="1" s="1"/>
  <c r="V1429" i="1"/>
  <c r="T1429" i="1"/>
  <c r="X1429" i="1" s="1"/>
  <c r="V1428" i="1"/>
  <c r="T1428" i="1"/>
  <c r="X1428" i="1" s="1"/>
  <c r="V1427" i="1"/>
  <c r="T1427" i="1"/>
  <c r="X1427" i="1" s="1"/>
  <c r="V1426" i="1"/>
  <c r="T1426" i="1"/>
  <c r="X1426" i="1" s="1"/>
  <c r="V1425" i="1"/>
  <c r="T1425" i="1"/>
  <c r="X1425" i="1" s="1"/>
  <c r="V1424" i="1"/>
  <c r="T1424" i="1"/>
  <c r="X1424" i="1" s="1"/>
  <c r="V1423" i="1"/>
  <c r="T1423" i="1"/>
  <c r="X1423" i="1" s="1"/>
  <c r="V1422" i="1"/>
  <c r="T1422" i="1"/>
  <c r="X1422" i="1" s="1"/>
  <c r="V1421" i="1"/>
  <c r="T1421" i="1"/>
  <c r="X1421" i="1" s="1"/>
  <c r="V1420" i="1"/>
  <c r="T1420" i="1"/>
  <c r="X1420" i="1" s="1"/>
  <c r="V1419" i="1"/>
  <c r="T1419" i="1"/>
  <c r="X1419" i="1" s="1"/>
  <c r="V1418" i="1"/>
  <c r="T1418" i="1"/>
  <c r="X1418" i="1" s="1"/>
  <c r="V1417" i="1"/>
  <c r="T1417" i="1"/>
  <c r="X1417" i="1" s="1"/>
  <c r="V1416" i="1"/>
  <c r="T1416" i="1"/>
  <c r="X1416" i="1" s="1"/>
  <c r="V1415" i="1"/>
  <c r="T1415" i="1"/>
  <c r="X1415" i="1" s="1"/>
  <c r="V1414" i="1"/>
  <c r="T1414" i="1"/>
  <c r="X1414" i="1" s="1"/>
  <c r="V1413" i="1"/>
  <c r="T1413" i="1"/>
  <c r="X1413" i="1" s="1"/>
  <c r="V1412" i="1"/>
  <c r="T1412" i="1"/>
  <c r="X1412" i="1" s="1"/>
  <c r="V1411" i="1"/>
  <c r="T1411" i="1"/>
  <c r="X1411" i="1" s="1"/>
  <c r="V1410" i="1"/>
  <c r="T1410" i="1"/>
  <c r="X1410" i="1" s="1"/>
  <c r="V1409" i="1"/>
  <c r="T1409" i="1"/>
  <c r="X1409" i="1" s="1"/>
  <c r="V1408" i="1"/>
  <c r="T1408" i="1"/>
  <c r="X1408" i="1" s="1"/>
  <c r="V1407" i="1"/>
  <c r="T1407" i="1"/>
  <c r="X1407" i="1" s="1"/>
  <c r="V1406" i="1"/>
  <c r="T1406" i="1"/>
  <c r="X1406" i="1" s="1"/>
  <c r="V1405" i="1"/>
  <c r="T1405" i="1"/>
  <c r="X1405" i="1" s="1"/>
  <c r="V1404" i="1"/>
  <c r="T1404" i="1"/>
  <c r="X1404" i="1" s="1"/>
  <c r="V1403" i="1"/>
  <c r="T1403" i="1"/>
  <c r="X1403" i="1" s="1"/>
  <c r="V1402" i="1"/>
  <c r="T1402" i="1"/>
  <c r="X1402" i="1" s="1"/>
  <c r="V1401" i="1"/>
  <c r="T1401" i="1"/>
  <c r="X1401" i="1" s="1"/>
  <c r="V1400" i="1"/>
  <c r="T1400" i="1"/>
  <c r="X1400" i="1" s="1"/>
  <c r="V1399" i="1"/>
  <c r="T1399" i="1"/>
  <c r="X1399" i="1" s="1"/>
  <c r="V1398" i="1"/>
  <c r="T1398" i="1"/>
  <c r="X1398" i="1" s="1"/>
  <c r="V1397" i="1"/>
  <c r="T1397" i="1"/>
  <c r="X1397" i="1" s="1"/>
  <c r="V1396" i="1"/>
  <c r="T1396" i="1"/>
  <c r="X1396" i="1" s="1"/>
  <c r="V1395" i="1"/>
  <c r="T1395" i="1"/>
  <c r="X1395" i="1" s="1"/>
  <c r="V1394" i="1"/>
  <c r="T1394" i="1"/>
  <c r="X1394" i="1" s="1"/>
  <c r="V1393" i="1"/>
  <c r="T1393" i="1"/>
  <c r="X1393" i="1" s="1"/>
  <c r="V1392" i="1"/>
  <c r="T1392" i="1"/>
  <c r="X1392" i="1" s="1"/>
  <c r="V1391" i="1"/>
  <c r="T1391" i="1"/>
  <c r="X1391" i="1" s="1"/>
  <c r="V1390" i="1"/>
  <c r="T1390" i="1"/>
  <c r="X1390" i="1" s="1"/>
  <c r="V1389" i="1"/>
  <c r="T1389" i="1"/>
  <c r="X1389" i="1" s="1"/>
  <c r="V1388" i="1"/>
  <c r="T1388" i="1"/>
  <c r="X1388" i="1" s="1"/>
  <c r="V1387" i="1"/>
  <c r="T1387" i="1"/>
  <c r="X1387" i="1" s="1"/>
  <c r="V1386" i="1"/>
  <c r="T1386" i="1"/>
  <c r="X1386" i="1" s="1"/>
  <c r="V1385" i="1"/>
  <c r="T1385" i="1"/>
  <c r="X1385" i="1" s="1"/>
  <c r="V1384" i="1"/>
  <c r="T1384" i="1"/>
  <c r="X1384" i="1" s="1"/>
  <c r="V1383" i="1"/>
  <c r="T1383" i="1"/>
  <c r="X1383" i="1" s="1"/>
  <c r="V1382" i="1"/>
  <c r="T1382" i="1"/>
  <c r="X1382" i="1" s="1"/>
  <c r="V1381" i="1"/>
  <c r="T1381" i="1"/>
  <c r="X1381" i="1" s="1"/>
  <c r="V1380" i="1"/>
  <c r="T1380" i="1"/>
  <c r="X1380" i="1" s="1"/>
  <c r="V1379" i="1"/>
  <c r="T1379" i="1"/>
  <c r="X1379" i="1" s="1"/>
  <c r="V1378" i="1"/>
  <c r="T1378" i="1"/>
  <c r="X1378" i="1" s="1"/>
  <c r="V1377" i="1"/>
  <c r="T1377" i="1"/>
  <c r="X1377" i="1" s="1"/>
  <c r="V1376" i="1"/>
  <c r="T1376" i="1"/>
  <c r="X1376" i="1" s="1"/>
  <c r="V1375" i="1"/>
  <c r="T1375" i="1"/>
  <c r="X1375" i="1" s="1"/>
  <c r="V1374" i="1"/>
  <c r="T1374" i="1"/>
  <c r="X1374" i="1" s="1"/>
  <c r="V1373" i="1"/>
  <c r="T1373" i="1"/>
  <c r="X1373" i="1" s="1"/>
  <c r="V1372" i="1"/>
  <c r="T1372" i="1"/>
  <c r="X1372" i="1" s="1"/>
  <c r="V1371" i="1"/>
  <c r="T1371" i="1"/>
  <c r="X1371" i="1" s="1"/>
  <c r="V1370" i="1"/>
  <c r="T1370" i="1"/>
  <c r="X1370" i="1" s="1"/>
  <c r="V1369" i="1"/>
  <c r="T1369" i="1"/>
  <c r="X1369" i="1" s="1"/>
  <c r="V1368" i="1"/>
  <c r="T1368" i="1"/>
  <c r="X1368" i="1" s="1"/>
  <c r="V1367" i="1"/>
  <c r="T1367" i="1"/>
  <c r="X1367" i="1" s="1"/>
  <c r="V1366" i="1"/>
  <c r="T1366" i="1"/>
  <c r="X1366" i="1" s="1"/>
  <c r="V1365" i="1"/>
  <c r="T1365" i="1"/>
  <c r="X1365" i="1" s="1"/>
  <c r="V1364" i="1"/>
  <c r="T1364" i="1"/>
  <c r="X1364" i="1" s="1"/>
  <c r="V1363" i="1"/>
  <c r="T1363" i="1"/>
  <c r="X1363" i="1" s="1"/>
  <c r="V1362" i="1"/>
  <c r="T1362" i="1"/>
  <c r="X1362" i="1" s="1"/>
  <c r="V1361" i="1"/>
  <c r="T1361" i="1"/>
  <c r="X1361" i="1" s="1"/>
  <c r="V1360" i="1"/>
  <c r="T1360" i="1"/>
  <c r="X1360" i="1" s="1"/>
  <c r="V1359" i="1"/>
  <c r="T1359" i="1"/>
  <c r="X1359" i="1" s="1"/>
  <c r="V1358" i="1"/>
  <c r="T1358" i="1"/>
  <c r="X1358" i="1" s="1"/>
  <c r="V1357" i="1"/>
  <c r="T1357" i="1"/>
  <c r="X1357" i="1" s="1"/>
  <c r="V1356" i="1"/>
  <c r="T1356" i="1"/>
  <c r="X1356" i="1" s="1"/>
  <c r="V1355" i="1"/>
  <c r="T1355" i="1"/>
  <c r="X1355" i="1" s="1"/>
  <c r="V1354" i="1"/>
  <c r="T1354" i="1"/>
  <c r="X1354" i="1" s="1"/>
  <c r="V1353" i="1"/>
  <c r="T1353" i="1"/>
  <c r="X1353" i="1" s="1"/>
  <c r="V1352" i="1"/>
  <c r="T1352" i="1"/>
  <c r="X1352" i="1" s="1"/>
  <c r="V1351" i="1"/>
  <c r="T1351" i="1"/>
  <c r="X1351" i="1" s="1"/>
  <c r="V1350" i="1"/>
  <c r="T1350" i="1"/>
  <c r="X1350" i="1" s="1"/>
  <c r="V1349" i="1"/>
  <c r="T1349" i="1"/>
  <c r="X1349" i="1" s="1"/>
  <c r="V1348" i="1"/>
  <c r="T1348" i="1"/>
  <c r="X1348" i="1" s="1"/>
  <c r="V1347" i="1"/>
  <c r="T1347" i="1"/>
  <c r="X1347" i="1" s="1"/>
  <c r="V1346" i="1"/>
  <c r="T1346" i="1"/>
  <c r="X1346" i="1" s="1"/>
  <c r="V1345" i="1"/>
  <c r="T1345" i="1"/>
  <c r="X1345" i="1" s="1"/>
  <c r="V1344" i="1"/>
  <c r="T1344" i="1"/>
  <c r="X1344" i="1" s="1"/>
  <c r="V1343" i="1"/>
  <c r="T1343" i="1"/>
  <c r="X1343" i="1" s="1"/>
  <c r="V1342" i="1"/>
  <c r="T1342" i="1"/>
  <c r="X1342" i="1" s="1"/>
  <c r="V1341" i="1"/>
  <c r="T1341" i="1"/>
  <c r="X1341" i="1" s="1"/>
  <c r="V1340" i="1"/>
  <c r="T1340" i="1"/>
  <c r="X1340" i="1" s="1"/>
  <c r="V1339" i="1"/>
  <c r="T1339" i="1"/>
  <c r="X1339" i="1" s="1"/>
  <c r="V1338" i="1"/>
  <c r="T1338" i="1"/>
  <c r="X1338" i="1" s="1"/>
  <c r="V1337" i="1"/>
  <c r="T1337" i="1"/>
  <c r="X1337" i="1" s="1"/>
  <c r="V1336" i="1"/>
  <c r="T1336" i="1"/>
  <c r="X1336" i="1" s="1"/>
  <c r="V1335" i="1"/>
  <c r="T1335" i="1"/>
  <c r="X1335" i="1" s="1"/>
  <c r="V1334" i="1"/>
  <c r="T1334" i="1"/>
  <c r="X1334" i="1" s="1"/>
  <c r="V1333" i="1"/>
  <c r="T1333" i="1"/>
  <c r="X1333" i="1" s="1"/>
  <c r="V1332" i="1"/>
  <c r="T1332" i="1"/>
  <c r="X1332" i="1" s="1"/>
  <c r="V1331" i="1"/>
  <c r="T1331" i="1"/>
  <c r="X1331" i="1" s="1"/>
  <c r="V1330" i="1"/>
  <c r="T1330" i="1"/>
  <c r="X1330" i="1" s="1"/>
  <c r="V1329" i="1"/>
  <c r="T1329" i="1"/>
  <c r="X1329" i="1" s="1"/>
  <c r="V1328" i="1"/>
  <c r="T1328" i="1"/>
  <c r="X1328" i="1" s="1"/>
  <c r="V1327" i="1"/>
  <c r="T1327" i="1"/>
  <c r="X1327" i="1" s="1"/>
  <c r="V1326" i="1"/>
  <c r="T1326" i="1"/>
  <c r="X1326" i="1" s="1"/>
  <c r="V1325" i="1"/>
  <c r="T1325" i="1"/>
  <c r="X1325" i="1" s="1"/>
  <c r="V1324" i="1"/>
  <c r="T1324" i="1"/>
  <c r="X1324" i="1" s="1"/>
  <c r="V1323" i="1"/>
  <c r="T1323" i="1"/>
  <c r="X1323" i="1" s="1"/>
  <c r="V1322" i="1"/>
  <c r="T1322" i="1"/>
  <c r="X1322" i="1" s="1"/>
  <c r="V1321" i="1"/>
  <c r="T1321" i="1"/>
  <c r="X1321" i="1" s="1"/>
  <c r="V1320" i="1"/>
  <c r="T1320" i="1"/>
  <c r="X1320" i="1" s="1"/>
  <c r="V1319" i="1"/>
  <c r="T1319" i="1"/>
  <c r="X1319" i="1" s="1"/>
  <c r="V1318" i="1"/>
  <c r="T1318" i="1"/>
  <c r="X1318" i="1" s="1"/>
  <c r="V1317" i="1"/>
  <c r="T1317" i="1"/>
  <c r="X1317" i="1" s="1"/>
  <c r="V1316" i="1"/>
  <c r="T1316" i="1"/>
  <c r="X1316" i="1" s="1"/>
  <c r="V1315" i="1"/>
  <c r="T1315" i="1"/>
  <c r="X1315" i="1" s="1"/>
  <c r="V1314" i="1"/>
  <c r="T1314" i="1"/>
  <c r="X1314" i="1" s="1"/>
  <c r="V1313" i="1"/>
  <c r="T1313" i="1"/>
  <c r="X1313" i="1" s="1"/>
  <c r="V1312" i="1"/>
  <c r="T1312" i="1"/>
  <c r="X1312" i="1" s="1"/>
  <c r="V1311" i="1"/>
  <c r="T1311" i="1"/>
  <c r="X1311" i="1" s="1"/>
  <c r="V1310" i="1"/>
  <c r="T1310" i="1"/>
  <c r="X1310" i="1" s="1"/>
  <c r="V1309" i="1"/>
  <c r="T1309" i="1"/>
  <c r="X1309" i="1" s="1"/>
  <c r="V1308" i="1"/>
  <c r="T1308" i="1"/>
  <c r="X1308" i="1" s="1"/>
  <c r="V1307" i="1"/>
  <c r="T1307" i="1"/>
  <c r="X1307" i="1" s="1"/>
  <c r="V1306" i="1"/>
  <c r="T1306" i="1"/>
  <c r="X1306" i="1" s="1"/>
  <c r="V1305" i="1"/>
  <c r="T1305" i="1"/>
  <c r="X1305" i="1" s="1"/>
  <c r="V1304" i="1"/>
  <c r="T1304" i="1"/>
  <c r="X1304" i="1" s="1"/>
  <c r="V1303" i="1"/>
  <c r="T1303" i="1"/>
  <c r="X1303" i="1" s="1"/>
  <c r="V1302" i="1"/>
  <c r="T1302" i="1"/>
  <c r="X1302" i="1" s="1"/>
  <c r="V1301" i="1"/>
  <c r="T1301" i="1"/>
  <c r="X1301" i="1" s="1"/>
  <c r="V1300" i="1"/>
  <c r="T1300" i="1"/>
  <c r="X1300" i="1" s="1"/>
  <c r="V1299" i="1"/>
  <c r="T1299" i="1"/>
  <c r="X1299" i="1" s="1"/>
  <c r="V1298" i="1"/>
  <c r="T1298" i="1"/>
  <c r="X1298" i="1" s="1"/>
  <c r="V1297" i="1"/>
  <c r="T1297" i="1"/>
  <c r="X1297" i="1" s="1"/>
  <c r="V1296" i="1"/>
  <c r="T1296" i="1"/>
  <c r="X1296" i="1" s="1"/>
  <c r="V1295" i="1"/>
  <c r="T1295" i="1"/>
  <c r="X1295" i="1" s="1"/>
  <c r="V1294" i="1"/>
  <c r="T1294" i="1"/>
  <c r="X1294" i="1" s="1"/>
  <c r="V1293" i="1"/>
  <c r="T1293" i="1"/>
  <c r="X1293" i="1" s="1"/>
  <c r="V1292" i="1"/>
  <c r="T1292" i="1"/>
  <c r="X1292" i="1" s="1"/>
  <c r="V1291" i="1"/>
  <c r="T1291" i="1"/>
  <c r="X1291" i="1" s="1"/>
  <c r="V1290" i="1"/>
  <c r="T1290" i="1"/>
  <c r="X1290" i="1" s="1"/>
  <c r="V1289" i="1"/>
  <c r="T1289" i="1"/>
  <c r="X1289" i="1" s="1"/>
  <c r="V1288" i="1"/>
  <c r="T1288" i="1"/>
  <c r="X1288" i="1" s="1"/>
  <c r="V1287" i="1"/>
  <c r="T1287" i="1"/>
  <c r="X1287" i="1" s="1"/>
  <c r="V1286" i="1"/>
  <c r="T1286" i="1"/>
  <c r="X1286" i="1" s="1"/>
  <c r="V1285" i="1"/>
  <c r="T1285" i="1"/>
  <c r="X1285" i="1" s="1"/>
  <c r="V1284" i="1"/>
  <c r="T1284" i="1"/>
  <c r="X1284" i="1" s="1"/>
  <c r="V1283" i="1"/>
  <c r="T1283" i="1"/>
  <c r="X1283" i="1" s="1"/>
  <c r="V1282" i="1"/>
  <c r="T1282" i="1"/>
  <c r="X1282" i="1" s="1"/>
  <c r="V1281" i="1"/>
  <c r="T1281" i="1"/>
  <c r="X1281" i="1" s="1"/>
  <c r="V1280" i="1"/>
  <c r="T1280" i="1"/>
  <c r="X1280" i="1" s="1"/>
  <c r="V1279" i="1"/>
  <c r="T1279" i="1"/>
  <c r="X1279" i="1" s="1"/>
  <c r="V1278" i="1"/>
  <c r="T1278" i="1"/>
  <c r="X1278" i="1" s="1"/>
  <c r="V1277" i="1"/>
  <c r="T1277" i="1"/>
  <c r="X1277" i="1" s="1"/>
  <c r="V1276" i="1"/>
  <c r="T1276" i="1"/>
  <c r="X1276" i="1" s="1"/>
  <c r="V1275" i="1"/>
  <c r="T1275" i="1"/>
  <c r="X1275" i="1" s="1"/>
  <c r="V1274" i="1"/>
  <c r="T1274" i="1"/>
  <c r="X1274" i="1" s="1"/>
  <c r="V1273" i="1"/>
  <c r="T1273" i="1"/>
  <c r="X1273" i="1" s="1"/>
  <c r="V1272" i="1"/>
  <c r="T1272" i="1"/>
  <c r="X1272" i="1" s="1"/>
  <c r="V1271" i="1"/>
  <c r="T1271" i="1"/>
  <c r="X1271" i="1" s="1"/>
  <c r="V1270" i="1"/>
  <c r="T1270" i="1"/>
  <c r="X1270" i="1" s="1"/>
  <c r="V1269" i="1"/>
  <c r="T1269" i="1"/>
  <c r="X1269" i="1" s="1"/>
  <c r="V1268" i="1"/>
  <c r="T1268" i="1"/>
  <c r="X1268" i="1" s="1"/>
  <c r="V1267" i="1"/>
  <c r="T1267" i="1"/>
  <c r="X1267" i="1" s="1"/>
  <c r="V1266" i="1"/>
  <c r="T1266" i="1"/>
  <c r="X1266" i="1" s="1"/>
  <c r="V1265" i="1"/>
  <c r="T1265" i="1"/>
  <c r="X1265" i="1" s="1"/>
  <c r="V1264" i="1"/>
  <c r="T1264" i="1"/>
  <c r="X1264" i="1" s="1"/>
  <c r="V1263" i="1"/>
  <c r="T1263" i="1"/>
  <c r="X1263" i="1" s="1"/>
  <c r="V1262" i="1"/>
  <c r="T1262" i="1"/>
  <c r="X1262" i="1" s="1"/>
  <c r="V1261" i="1"/>
  <c r="T1261" i="1"/>
  <c r="X1261" i="1" s="1"/>
  <c r="V1260" i="1"/>
  <c r="T1260" i="1"/>
  <c r="X1260" i="1" s="1"/>
  <c r="V1259" i="1"/>
  <c r="T1259" i="1"/>
  <c r="X1259" i="1" s="1"/>
  <c r="V1258" i="1"/>
  <c r="T1258" i="1"/>
  <c r="X1258" i="1" s="1"/>
  <c r="V1257" i="1"/>
  <c r="T1257" i="1"/>
  <c r="X1257" i="1" s="1"/>
  <c r="V1256" i="1"/>
  <c r="T1256" i="1"/>
  <c r="X1256" i="1" s="1"/>
  <c r="V1255" i="1"/>
  <c r="T1255" i="1"/>
  <c r="X1255" i="1" s="1"/>
  <c r="V1254" i="1"/>
  <c r="T1254" i="1"/>
  <c r="X1254" i="1" s="1"/>
  <c r="V1253" i="1"/>
  <c r="T1253" i="1"/>
  <c r="X1253" i="1" s="1"/>
  <c r="V1252" i="1"/>
  <c r="T1252" i="1"/>
  <c r="X1252" i="1" s="1"/>
  <c r="V1251" i="1"/>
  <c r="T1251" i="1"/>
  <c r="X1251" i="1" s="1"/>
  <c r="V1250" i="1"/>
  <c r="T1250" i="1"/>
  <c r="X1250" i="1" s="1"/>
  <c r="V1249" i="1"/>
  <c r="T1249" i="1"/>
  <c r="X1249" i="1" s="1"/>
  <c r="V1248" i="1"/>
  <c r="T1248" i="1"/>
  <c r="X1248" i="1" s="1"/>
  <c r="V1247" i="1"/>
  <c r="T1247" i="1"/>
  <c r="X1247" i="1" s="1"/>
  <c r="V1246" i="1"/>
  <c r="T1246" i="1"/>
  <c r="X1246" i="1" s="1"/>
  <c r="V1245" i="1"/>
  <c r="T1245" i="1"/>
  <c r="X1245" i="1" s="1"/>
  <c r="V1244" i="1"/>
  <c r="T1244" i="1"/>
  <c r="X1244" i="1" s="1"/>
  <c r="V1243" i="1"/>
  <c r="T1243" i="1"/>
  <c r="X1243" i="1" s="1"/>
  <c r="V1242" i="1"/>
  <c r="T1242" i="1"/>
  <c r="X1242" i="1" s="1"/>
  <c r="V1241" i="1"/>
  <c r="T1241" i="1"/>
  <c r="X1241" i="1" s="1"/>
  <c r="V1240" i="1"/>
  <c r="T1240" i="1"/>
  <c r="X1240" i="1" s="1"/>
  <c r="V1239" i="1"/>
  <c r="T1239" i="1"/>
  <c r="X1239" i="1" s="1"/>
  <c r="V1238" i="1"/>
  <c r="T1238" i="1"/>
  <c r="X1238" i="1" s="1"/>
  <c r="V1237" i="1"/>
  <c r="T1237" i="1"/>
  <c r="X1237" i="1" s="1"/>
  <c r="V1236" i="1"/>
  <c r="T1236" i="1"/>
  <c r="X1236" i="1" s="1"/>
  <c r="V1235" i="1"/>
  <c r="T1235" i="1"/>
  <c r="X1235" i="1" s="1"/>
  <c r="V1234" i="1"/>
  <c r="T1234" i="1"/>
  <c r="X1234" i="1" s="1"/>
  <c r="V1233" i="1"/>
  <c r="T1233" i="1"/>
  <c r="X1233" i="1" s="1"/>
  <c r="V1232" i="1"/>
  <c r="T1232" i="1"/>
  <c r="X1232" i="1" s="1"/>
  <c r="V1231" i="1"/>
  <c r="T1231" i="1"/>
  <c r="X1231" i="1" s="1"/>
  <c r="V1230" i="1"/>
  <c r="T1230" i="1"/>
  <c r="X1230" i="1" s="1"/>
  <c r="V1229" i="1"/>
  <c r="T1229" i="1"/>
  <c r="X1229" i="1" s="1"/>
  <c r="V1228" i="1"/>
  <c r="T1228" i="1"/>
  <c r="X1228" i="1" s="1"/>
  <c r="V1227" i="1"/>
  <c r="T1227" i="1"/>
  <c r="X1227" i="1" s="1"/>
  <c r="V1226" i="1"/>
  <c r="T1226" i="1"/>
  <c r="X1226" i="1" s="1"/>
  <c r="V1225" i="1"/>
  <c r="T1225" i="1"/>
  <c r="X1225" i="1" s="1"/>
  <c r="V1224" i="1"/>
  <c r="T1224" i="1"/>
  <c r="X1224" i="1" s="1"/>
  <c r="V1223" i="1"/>
  <c r="T1223" i="1"/>
  <c r="X1223" i="1" s="1"/>
  <c r="V1222" i="1"/>
  <c r="T1222" i="1"/>
  <c r="X1222" i="1" s="1"/>
  <c r="V1221" i="1"/>
  <c r="T1221" i="1"/>
  <c r="X1221" i="1" s="1"/>
  <c r="V1220" i="1"/>
  <c r="T1220" i="1"/>
  <c r="X1220" i="1" s="1"/>
  <c r="V1219" i="1"/>
  <c r="T1219" i="1"/>
  <c r="X1219" i="1" s="1"/>
  <c r="V1218" i="1"/>
  <c r="T1218" i="1"/>
  <c r="X1218" i="1" s="1"/>
  <c r="V1217" i="1"/>
  <c r="T1217" i="1"/>
  <c r="X1217" i="1" s="1"/>
  <c r="V1216" i="1"/>
  <c r="T1216" i="1"/>
  <c r="X1216" i="1" s="1"/>
  <c r="V1215" i="1"/>
  <c r="T1215" i="1"/>
  <c r="X1215" i="1" s="1"/>
  <c r="V1214" i="1"/>
  <c r="T1214" i="1"/>
  <c r="X1214" i="1" s="1"/>
  <c r="V1213" i="1"/>
  <c r="T1213" i="1"/>
  <c r="X1213" i="1" s="1"/>
  <c r="V1212" i="1"/>
  <c r="T1212" i="1"/>
  <c r="X1212" i="1" s="1"/>
  <c r="V1211" i="1"/>
  <c r="T1211" i="1"/>
  <c r="X1211" i="1" s="1"/>
  <c r="V1210" i="1"/>
  <c r="T1210" i="1"/>
  <c r="X1210" i="1" s="1"/>
  <c r="V1209" i="1"/>
  <c r="T1209" i="1"/>
  <c r="X1209" i="1" s="1"/>
  <c r="V1208" i="1"/>
  <c r="T1208" i="1"/>
  <c r="X1208" i="1" s="1"/>
  <c r="V1207" i="1"/>
  <c r="T1207" i="1"/>
  <c r="X1207" i="1" s="1"/>
  <c r="V1206" i="1"/>
  <c r="T1206" i="1"/>
  <c r="X1206" i="1" s="1"/>
  <c r="V1205" i="1"/>
  <c r="T1205" i="1"/>
  <c r="X1205" i="1" s="1"/>
  <c r="V1204" i="1"/>
  <c r="T1204" i="1"/>
  <c r="X1204" i="1" s="1"/>
  <c r="V1203" i="1"/>
  <c r="T1203" i="1"/>
  <c r="X1203" i="1" s="1"/>
  <c r="V1202" i="1"/>
  <c r="T1202" i="1"/>
  <c r="X1202" i="1" s="1"/>
  <c r="V1201" i="1"/>
  <c r="T1201" i="1"/>
  <c r="X1201" i="1" s="1"/>
  <c r="V1200" i="1"/>
  <c r="T1200" i="1"/>
  <c r="X1200" i="1" s="1"/>
  <c r="V1199" i="1"/>
  <c r="T1199" i="1"/>
  <c r="X1199" i="1" s="1"/>
  <c r="V1198" i="1"/>
  <c r="T1198" i="1"/>
  <c r="X1198" i="1" s="1"/>
  <c r="V1197" i="1"/>
  <c r="T1197" i="1"/>
  <c r="X1197" i="1" s="1"/>
  <c r="V1196" i="1"/>
  <c r="T1196" i="1"/>
  <c r="X1196" i="1" s="1"/>
  <c r="V1195" i="1"/>
  <c r="T1195" i="1"/>
  <c r="X1195" i="1" s="1"/>
  <c r="V1194" i="1"/>
  <c r="T1194" i="1"/>
  <c r="X1194" i="1" s="1"/>
  <c r="V1193" i="1"/>
  <c r="T1193" i="1"/>
  <c r="X1193" i="1" s="1"/>
  <c r="V1192" i="1"/>
  <c r="T1192" i="1"/>
  <c r="X1192" i="1" s="1"/>
  <c r="V1191" i="1"/>
  <c r="T1191" i="1"/>
  <c r="X1191" i="1" s="1"/>
  <c r="V1190" i="1"/>
  <c r="T1190" i="1"/>
  <c r="X1190" i="1" s="1"/>
  <c r="V1189" i="1"/>
  <c r="T1189" i="1"/>
  <c r="X1189" i="1" s="1"/>
  <c r="V1188" i="1"/>
  <c r="T1188" i="1"/>
  <c r="X1188" i="1" s="1"/>
  <c r="V1187" i="1"/>
  <c r="T1187" i="1"/>
  <c r="X1187" i="1" s="1"/>
  <c r="V1186" i="1"/>
  <c r="T1186" i="1"/>
  <c r="X1186" i="1" s="1"/>
  <c r="V1185" i="1"/>
  <c r="T1185" i="1"/>
  <c r="X1185" i="1" s="1"/>
  <c r="V1184" i="1"/>
  <c r="T1184" i="1"/>
  <c r="X1184" i="1" s="1"/>
  <c r="V1183" i="1"/>
  <c r="T1183" i="1"/>
  <c r="X1183" i="1" s="1"/>
  <c r="V1182" i="1"/>
  <c r="T1182" i="1"/>
  <c r="X1182" i="1" s="1"/>
  <c r="V1181" i="1"/>
  <c r="T1181" i="1"/>
  <c r="X1181" i="1" s="1"/>
  <c r="V1180" i="1"/>
  <c r="T1180" i="1"/>
  <c r="X1180" i="1" s="1"/>
  <c r="V1179" i="1"/>
  <c r="T1179" i="1"/>
  <c r="X1179" i="1" s="1"/>
  <c r="V1178" i="1"/>
  <c r="T1178" i="1"/>
  <c r="X1178" i="1" s="1"/>
  <c r="V1177" i="1"/>
  <c r="T1177" i="1"/>
  <c r="X1177" i="1" s="1"/>
  <c r="V1176" i="1"/>
  <c r="T1176" i="1"/>
  <c r="X1176" i="1" s="1"/>
  <c r="V1175" i="1"/>
  <c r="T1175" i="1"/>
  <c r="X1175" i="1" s="1"/>
  <c r="V1174" i="1"/>
  <c r="T1174" i="1"/>
  <c r="X1174" i="1" s="1"/>
  <c r="V1173" i="1"/>
  <c r="T1173" i="1"/>
  <c r="X1173" i="1" s="1"/>
  <c r="V1172" i="1"/>
  <c r="T1172" i="1"/>
  <c r="X1172" i="1" s="1"/>
  <c r="V1171" i="1"/>
  <c r="T1171" i="1"/>
  <c r="X1171" i="1" s="1"/>
  <c r="V1170" i="1"/>
  <c r="T1170" i="1"/>
  <c r="X1170" i="1" s="1"/>
  <c r="V1169" i="1"/>
  <c r="T1169" i="1"/>
  <c r="X1169" i="1" s="1"/>
  <c r="V1168" i="1"/>
  <c r="T1168" i="1"/>
  <c r="X1168" i="1" s="1"/>
  <c r="V1167" i="1"/>
  <c r="T1167" i="1"/>
  <c r="X1167" i="1" s="1"/>
  <c r="V1166" i="1"/>
  <c r="T1166" i="1"/>
  <c r="X1166" i="1" s="1"/>
  <c r="V1165" i="1"/>
  <c r="T1165" i="1"/>
  <c r="X1165" i="1" s="1"/>
  <c r="V1164" i="1"/>
  <c r="T1164" i="1"/>
  <c r="X1164" i="1" s="1"/>
  <c r="V1163" i="1"/>
  <c r="T1163" i="1"/>
  <c r="X1163" i="1" s="1"/>
  <c r="V1162" i="1"/>
  <c r="T1162" i="1"/>
  <c r="X1162" i="1" s="1"/>
  <c r="V1161" i="1"/>
  <c r="T1161" i="1"/>
  <c r="X1161" i="1" s="1"/>
  <c r="V1160" i="1"/>
  <c r="T1160" i="1"/>
  <c r="X1160" i="1" s="1"/>
  <c r="V1159" i="1"/>
  <c r="T1159" i="1"/>
  <c r="X1159" i="1" s="1"/>
  <c r="V1158" i="1"/>
  <c r="T1158" i="1"/>
  <c r="X1158" i="1" s="1"/>
  <c r="V1157" i="1"/>
  <c r="T1157" i="1"/>
  <c r="X1157" i="1" s="1"/>
  <c r="V1156" i="1"/>
  <c r="T1156" i="1"/>
  <c r="X1156" i="1" s="1"/>
  <c r="V1155" i="1"/>
  <c r="T1155" i="1"/>
  <c r="X1155" i="1" s="1"/>
  <c r="V1154" i="1"/>
  <c r="T1154" i="1"/>
  <c r="X1154" i="1" s="1"/>
  <c r="V1153" i="1"/>
  <c r="T1153" i="1"/>
  <c r="X1153" i="1" s="1"/>
  <c r="V1152" i="1"/>
  <c r="T1152" i="1"/>
  <c r="X1152" i="1" s="1"/>
  <c r="V1151" i="1"/>
  <c r="T1151" i="1"/>
  <c r="X1151" i="1" s="1"/>
  <c r="V1150" i="1"/>
  <c r="T1150" i="1"/>
  <c r="X1150" i="1" s="1"/>
  <c r="V1149" i="1"/>
  <c r="T1149" i="1"/>
  <c r="X1149" i="1" s="1"/>
  <c r="V1148" i="1"/>
  <c r="T1148" i="1"/>
  <c r="X1148" i="1" s="1"/>
  <c r="V1147" i="1"/>
  <c r="T1147" i="1"/>
  <c r="X1147" i="1" s="1"/>
  <c r="V1146" i="1"/>
  <c r="T1146" i="1"/>
  <c r="X1146" i="1" s="1"/>
  <c r="V1145" i="1"/>
  <c r="T1145" i="1"/>
  <c r="X1145" i="1" s="1"/>
  <c r="V1144" i="1"/>
  <c r="T1144" i="1"/>
  <c r="X1144" i="1" s="1"/>
  <c r="V1143" i="1"/>
  <c r="T1143" i="1"/>
  <c r="X1143" i="1" s="1"/>
  <c r="V1142" i="1"/>
  <c r="T1142" i="1"/>
  <c r="X1142" i="1" s="1"/>
  <c r="V1141" i="1"/>
  <c r="T1141" i="1"/>
  <c r="X1141" i="1" s="1"/>
  <c r="V1140" i="1"/>
  <c r="T1140" i="1"/>
  <c r="X1140" i="1" s="1"/>
  <c r="V1139" i="1"/>
  <c r="T1139" i="1"/>
  <c r="X1139" i="1" s="1"/>
  <c r="V1138" i="1"/>
  <c r="T1138" i="1"/>
  <c r="X1138" i="1" s="1"/>
  <c r="V1137" i="1"/>
  <c r="T1137" i="1"/>
  <c r="X1137" i="1" s="1"/>
  <c r="V1136" i="1"/>
  <c r="T1136" i="1"/>
  <c r="X1136" i="1" s="1"/>
  <c r="V1135" i="1"/>
  <c r="T1135" i="1"/>
  <c r="X1135" i="1" s="1"/>
  <c r="V1134" i="1"/>
  <c r="T1134" i="1"/>
  <c r="X1134" i="1" s="1"/>
  <c r="V1133" i="1"/>
  <c r="T1133" i="1"/>
  <c r="X1133" i="1" s="1"/>
  <c r="V1132" i="1"/>
  <c r="T1132" i="1"/>
  <c r="X1132" i="1" s="1"/>
  <c r="V1131" i="1"/>
  <c r="T1131" i="1"/>
  <c r="X1131" i="1" s="1"/>
  <c r="V1130" i="1"/>
  <c r="T1130" i="1"/>
  <c r="X1130" i="1" s="1"/>
  <c r="V1129" i="1"/>
  <c r="T1129" i="1"/>
  <c r="X1129" i="1" s="1"/>
  <c r="V1128" i="1"/>
  <c r="T1128" i="1"/>
  <c r="X1128" i="1" s="1"/>
  <c r="V1127" i="1"/>
  <c r="T1127" i="1"/>
  <c r="X1127" i="1" s="1"/>
  <c r="V1126" i="1"/>
  <c r="T1126" i="1"/>
  <c r="X1126" i="1" s="1"/>
  <c r="V1125" i="1"/>
  <c r="T1125" i="1"/>
  <c r="X1125" i="1" s="1"/>
  <c r="V1124" i="1"/>
  <c r="T1124" i="1"/>
  <c r="X1124" i="1" s="1"/>
  <c r="V1123" i="1"/>
  <c r="T1123" i="1"/>
  <c r="X1123" i="1" s="1"/>
  <c r="V1122" i="1"/>
  <c r="T1122" i="1"/>
  <c r="X1122" i="1" s="1"/>
  <c r="V1121" i="1"/>
  <c r="T1121" i="1"/>
  <c r="X1121" i="1" s="1"/>
  <c r="V1120" i="1"/>
  <c r="T1120" i="1"/>
  <c r="X1120" i="1" s="1"/>
  <c r="V1119" i="1"/>
  <c r="T1119" i="1"/>
  <c r="X1119" i="1" s="1"/>
  <c r="V1118" i="1"/>
  <c r="T1118" i="1"/>
  <c r="X1118" i="1" s="1"/>
  <c r="V1117" i="1"/>
  <c r="T1117" i="1"/>
  <c r="X1117" i="1" s="1"/>
  <c r="V1116" i="1"/>
  <c r="T1116" i="1"/>
  <c r="X1116" i="1" s="1"/>
  <c r="V1115" i="1"/>
  <c r="T1115" i="1"/>
  <c r="X1115" i="1" s="1"/>
  <c r="V1114" i="1"/>
  <c r="T1114" i="1"/>
  <c r="X1114" i="1" s="1"/>
  <c r="V1113" i="1"/>
  <c r="T1113" i="1"/>
  <c r="X1113" i="1" s="1"/>
  <c r="V1112" i="1"/>
  <c r="T1112" i="1"/>
  <c r="X1112" i="1" s="1"/>
  <c r="V1111" i="1"/>
  <c r="T1111" i="1"/>
  <c r="X1111" i="1" s="1"/>
  <c r="V1110" i="1"/>
  <c r="T1110" i="1"/>
  <c r="X1110" i="1" s="1"/>
  <c r="V1109" i="1"/>
  <c r="T1109" i="1"/>
  <c r="X1109" i="1" s="1"/>
  <c r="V1108" i="1"/>
  <c r="T1108" i="1"/>
  <c r="X1108" i="1" s="1"/>
  <c r="V1107" i="1"/>
  <c r="T1107" i="1"/>
  <c r="X1107" i="1" s="1"/>
  <c r="V1106" i="1"/>
  <c r="T1106" i="1"/>
  <c r="X1106" i="1" s="1"/>
  <c r="V1105" i="1"/>
  <c r="T1105" i="1"/>
  <c r="X1105" i="1" s="1"/>
  <c r="V1104" i="1"/>
  <c r="T1104" i="1"/>
  <c r="X1104" i="1" s="1"/>
  <c r="V1103" i="1"/>
  <c r="T1103" i="1"/>
  <c r="X1103" i="1" s="1"/>
  <c r="V1102" i="1"/>
  <c r="T1102" i="1"/>
  <c r="X1102" i="1" s="1"/>
  <c r="V1101" i="1"/>
  <c r="T1101" i="1"/>
  <c r="X1101" i="1" s="1"/>
  <c r="V1100" i="1"/>
  <c r="T1100" i="1"/>
  <c r="X1100" i="1" s="1"/>
  <c r="V1099" i="1"/>
  <c r="T1099" i="1"/>
  <c r="X1099" i="1" s="1"/>
  <c r="V1098" i="1"/>
  <c r="T1098" i="1"/>
  <c r="X1098" i="1" s="1"/>
  <c r="V1097" i="1"/>
  <c r="T1097" i="1"/>
  <c r="X1097" i="1" s="1"/>
  <c r="V1096" i="1"/>
  <c r="T1096" i="1"/>
  <c r="X1096" i="1" s="1"/>
  <c r="V1095" i="1"/>
  <c r="T1095" i="1"/>
  <c r="X1095" i="1" s="1"/>
  <c r="V1094" i="1"/>
  <c r="T1094" i="1"/>
  <c r="X1094" i="1" s="1"/>
  <c r="V1093" i="1"/>
  <c r="T1093" i="1"/>
  <c r="X1093" i="1" s="1"/>
  <c r="V1092" i="1"/>
  <c r="T1092" i="1"/>
  <c r="X1092" i="1" s="1"/>
  <c r="V1091" i="1"/>
  <c r="T1091" i="1"/>
  <c r="X1091" i="1" s="1"/>
  <c r="V1090" i="1"/>
  <c r="T1090" i="1"/>
  <c r="X1090" i="1" s="1"/>
  <c r="V1089" i="1"/>
  <c r="T1089" i="1"/>
  <c r="X1089" i="1" s="1"/>
  <c r="V1088" i="1"/>
  <c r="T1088" i="1"/>
  <c r="X1088" i="1" s="1"/>
  <c r="V1087" i="1"/>
  <c r="T1087" i="1"/>
  <c r="X1087" i="1" s="1"/>
  <c r="V1086" i="1"/>
  <c r="T1086" i="1"/>
  <c r="X1086" i="1" s="1"/>
  <c r="V1085" i="1"/>
  <c r="T1085" i="1"/>
  <c r="X1085" i="1" s="1"/>
  <c r="V1084" i="1"/>
  <c r="T1084" i="1"/>
  <c r="X1084" i="1" s="1"/>
  <c r="V1083" i="1"/>
  <c r="T1083" i="1"/>
  <c r="X1083" i="1" s="1"/>
  <c r="V1082" i="1"/>
  <c r="T1082" i="1"/>
  <c r="X1082" i="1" s="1"/>
  <c r="V1081" i="1"/>
  <c r="T1081" i="1"/>
  <c r="X1081" i="1" s="1"/>
  <c r="V1080" i="1"/>
  <c r="T1080" i="1"/>
  <c r="X1080" i="1" s="1"/>
  <c r="V1079" i="1"/>
  <c r="T1079" i="1"/>
  <c r="X1079" i="1" s="1"/>
  <c r="V1078" i="1"/>
  <c r="T1078" i="1"/>
  <c r="X1078" i="1" s="1"/>
  <c r="V1077" i="1"/>
  <c r="T1077" i="1"/>
  <c r="X1077" i="1" s="1"/>
  <c r="V1076" i="1"/>
  <c r="T1076" i="1"/>
  <c r="X1076" i="1" s="1"/>
  <c r="V1075" i="1"/>
  <c r="T1075" i="1"/>
  <c r="X1075" i="1" s="1"/>
  <c r="V1074" i="1"/>
  <c r="T1074" i="1"/>
  <c r="X1074" i="1" s="1"/>
  <c r="V1073" i="1"/>
  <c r="T1073" i="1"/>
  <c r="X1073" i="1" s="1"/>
  <c r="V1072" i="1"/>
  <c r="T1072" i="1"/>
  <c r="X1072" i="1" s="1"/>
  <c r="V1071" i="1"/>
  <c r="T1071" i="1"/>
  <c r="X1071" i="1" s="1"/>
  <c r="V1070" i="1"/>
  <c r="T1070" i="1"/>
  <c r="X1070" i="1" s="1"/>
  <c r="V1069" i="1"/>
  <c r="T1069" i="1"/>
  <c r="X1069" i="1" s="1"/>
  <c r="V1068" i="1"/>
  <c r="T1068" i="1"/>
  <c r="X1068" i="1" s="1"/>
  <c r="V1067" i="1"/>
  <c r="T1067" i="1"/>
  <c r="X1067" i="1" s="1"/>
  <c r="V1066" i="1"/>
  <c r="T1066" i="1"/>
  <c r="X1066" i="1" s="1"/>
  <c r="V1065" i="1"/>
  <c r="T1065" i="1"/>
  <c r="X1065" i="1" s="1"/>
  <c r="V1064" i="1"/>
  <c r="T1064" i="1"/>
  <c r="X1064" i="1" s="1"/>
  <c r="V1063" i="1"/>
  <c r="T1063" i="1"/>
  <c r="X1063" i="1" s="1"/>
  <c r="V1062" i="1"/>
  <c r="T1062" i="1"/>
  <c r="X1062" i="1" s="1"/>
  <c r="V1061" i="1"/>
  <c r="T1061" i="1"/>
  <c r="X1061" i="1" s="1"/>
  <c r="V1060" i="1"/>
  <c r="T1060" i="1"/>
  <c r="X1060" i="1" s="1"/>
  <c r="V1059" i="1"/>
  <c r="T1059" i="1"/>
  <c r="X1059" i="1" s="1"/>
  <c r="V1058" i="1"/>
  <c r="T1058" i="1"/>
  <c r="X1058" i="1" s="1"/>
  <c r="V1057" i="1"/>
  <c r="T1057" i="1"/>
  <c r="X1057" i="1" s="1"/>
  <c r="V1056" i="1"/>
  <c r="T1056" i="1"/>
  <c r="X1056" i="1" s="1"/>
  <c r="V1055" i="1"/>
  <c r="T1055" i="1"/>
  <c r="X1055" i="1" s="1"/>
  <c r="V1054" i="1"/>
  <c r="T1054" i="1"/>
  <c r="X1054" i="1" s="1"/>
  <c r="V1053" i="1"/>
  <c r="T1053" i="1"/>
  <c r="X1053" i="1" s="1"/>
  <c r="V1052" i="1"/>
  <c r="T1052" i="1"/>
  <c r="X1052" i="1" s="1"/>
  <c r="V1051" i="1"/>
  <c r="T1051" i="1"/>
  <c r="X1051" i="1" s="1"/>
  <c r="V1050" i="1"/>
  <c r="T1050" i="1"/>
  <c r="X1050" i="1" s="1"/>
  <c r="V1049" i="1"/>
  <c r="T1049" i="1"/>
  <c r="X1049" i="1" s="1"/>
  <c r="V1048" i="1"/>
  <c r="T1048" i="1"/>
  <c r="X1048" i="1" s="1"/>
  <c r="V1047" i="1"/>
  <c r="T1047" i="1"/>
  <c r="X1047" i="1" s="1"/>
  <c r="V1046" i="1"/>
  <c r="T1046" i="1"/>
  <c r="X1046" i="1" s="1"/>
  <c r="V1045" i="1"/>
  <c r="T1045" i="1"/>
  <c r="X1045" i="1" s="1"/>
  <c r="V1044" i="1"/>
  <c r="T1044" i="1"/>
  <c r="X1044" i="1" s="1"/>
  <c r="V1043" i="1"/>
  <c r="T1043" i="1"/>
  <c r="X1043" i="1" s="1"/>
  <c r="V1042" i="1"/>
  <c r="T1042" i="1"/>
  <c r="X1042" i="1" s="1"/>
  <c r="V1041" i="1"/>
  <c r="T1041" i="1"/>
  <c r="X1041" i="1" s="1"/>
  <c r="V1040" i="1"/>
  <c r="T1040" i="1"/>
  <c r="X1040" i="1" s="1"/>
  <c r="V1039" i="1"/>
  <c r="T1039" i="1"/>
  <c r="X1039" i="1" s="1"/>
  <c r="V1038" i="1"/>
  <c r="T1038" i="1"/>
  <c r="X1038" i="1" s="1"/>
  <c r="V1037" i="1"/>
  <c r="T1037" i="1"/>
  <c r="X1037" i="1" s="1"/>
  <c r="V1036" i="1"/>
  <c r="T1036" i="1"/>
  <c r="X1036" i="1" s="1"/>
  <c r="V1035" i="1"/>
  <c r="T1035" i="1"/>
  <c r="X1035" i="1" s="1"/>
  <c r="V1034" i="1"/>
  <c r="T1034" i="1"/>
  <c r="X1034" i="1" s="1"/>
  <c r="V1033" i="1"/>
  <c r="T1033" i="1"/>
  <c r="X1033" i="1" s="1"/>
  <c r="V1032" i="1"/>
  <c r="T1032" i="1"/>
  <c r="X1032" i="1" s="1"/>
  <c r="V1031" i="1"/>
  <c r="T1031" i="1"/>
  <c r="X1031" i="1" s="1"/>
  <c r="V1030" i="1"/>
  <c r="T1030" i="1"/>
  <c r="X1030" i="1" s="1"/>
  <c r="V1029" i="1"/>
  <c r="T1029" i="1"/>
  <c r="X1029" i="1" s="1"/>
  <c r="V1028" i="1"/>
  <c r="T1028" i="1"/>
  <c r="X1028" i="1" s="1"/>
  <c r="V1027" i="1"/>
  <c r="T1027" i="1"/>
  <c r="X1027" i="1" s="1"/>
  <c r="V1026" i="1"/>
  <c r="T1026" i="1"/>
  <c r="X1026" i="1" s="1"/>
  <c r="V1025" i="1"/>
  <c r="T1025" i="1"/>
  <c r="X1025" i="1" s="1"/>
  <c r="V1024" i="1"/>
  <c r="T1024" i="1"/>
  <c r="X1024" i="1" s="1"/>
  <c r="V1023" i="1"/>
  <c r="T1023" i="1"/>
  <c r="X1023" i="1" s="1"/>
  <c r="V1022" i="1"/>
  <c r="T1022" i="1"/>
  <c r="X1022" i="1" s="1"/>
  <c r="V1021" i="1"/>
  <c r="T1021" i="1"/>
  <c r="X1021" i="1" s="1"/>
  <c r="V1020" i="1"/>
  <c r="T1020" i="1"/>
  <c r="X1020" i="1" s="1"/>
  <c r="V1019" i="1"/>
  <c r="T1019" i="1"/>
  <c r="X1019" i="1" s="1"/>
  <c r="V1018" i="1"/>
  <c r="T1018" i="1"/>
  <c r="X1018" i="1" s="1"/>
  <c r="V1017" i="1"/>
  <c r="T1017" i="1"/>
  <c r="X1017" i="1" s="1"/>
  <c r="V1016" i="1"/>
  <c r="T1016" i="1"/>
  <c r="X1016" i="1" s="1"/>
  <c r="V1015" i="1"/>
  <c r="T1015" i="1"/>
  <c r="X1015" i="1" s="1"/>
  <c r="V1014" i="1"/>
  <c r="T1014" i="1"/>
  <c r="X1014" i="1" s="1"/>
  <c r="V1013" i="1"/>
  <c r="T1013" i="1"/>
  <c r="X1013" i="1" s="1"/>
  <c r="V1012" i="1"/>
  <c r="T1012" i="1"/>
  <c r="X1012" i="1" s="1"/>
  <c r="V1011" i="1"/>
  <c r="T1011" i="1"/>
  <c r="X1011" i="1" s="1"/>
  <c r="V1010" i="1"/>
  <c r="T1010" i="1"/>
  <c r="X1010" i="1" s="1"/>
  <c r="V1009" i="1"/>
  <c r="T1009" i="1"/>
  <c r="X1009" i="1" s="1"/>
  <c r="V1008" i="1"/>
  <c r="T1008" i="1"/>
  <c r="X1008" i="1" s="1"/>
  <c r="V1007" i="1"/>
  <c r="T1007" i="1"/>
  <c r="X1007" i="1" s="1"/>
  <c r="V1006" i="1"/>
  <c r="T1006" i="1"/>
  <c r="X1006" i="1" s="1"/>
  <c r="V1005" i="1"/>
  <c r="T1005" i="1"/>
  <c r="X1005" i="1" s="1"/>
  <c r="V1004" i="1"/>
  <c r="T1004" i="1"/>
  <c r="X1004" i="1" s="1"/>
  <c r="V1003" i="1"/>
  <c r="T1003" i="1"/>
  <c r="X1003" i="1" s="1"/>
  <c r="V1002" i="1"/>
  <c r="T1002" i="1"/>
  <c r="X1002" i="1" s="1"/>
  <c r="V1001" i="1"/>
  <c r="T1001" i="1"/>
  <c r="X1001" i="1" s="1"/>
  <c r="V1000" i="1"/>
  <c r="T1000" i="1"/>
  <c r="X1000" i="1" s="1"/>
  <c r="V999" i="1"/>
  <c r="T999" i="1"/>
  <c r="X999" i="1" s="1"/>
  <c r="V998" i="1"/>
  <c r="T998" i="1"/>
  <c r="X998" i="1" s="1"/>
  <c r="V997" i="1"/>
  <c r="T997" i="1"/>
  <c r="X997" i="1" s="1"/>
  <c r="V996" i="1"/>
  <c r="T996" i="1"/>
  <c r="X996" i="1" s="1"/>
  <c r="V995" i="1"/>
  <c r="T995" i="1"/>
  <c r="X995" i="1" s="1"/>
  <c r="V994" i="1"/>
  <c r="T994" i="1"/>
  <c r="X994" i="1" s="1"/>
  <c r="V993" i="1"/>
  <c r="T993" i="1"/>
  <c r="X993" i="1" s="1"/>
  <c r="V992" i="1"/>
  <c r="T992" i="1"/>
  <c r="X992" i="1" s="1"/>
  <c r="V991" i="1"/>
  <c r="T991" i="1"/>
  <c r="X991" i="1" s="1"/>
  <c r="V990" i="1"/>
  <c r="T990" i="1"/>
  <c r="X990" i="1" s="1"/>
  <c r="V989" i="1"/>
  <c r="T989" i="1"/>
  <c r="X989" i="1" s="1"/>
  <c r="V988" i="1"/>
  <c r="T988" i="1"/>
  <c r="X988" i="1" s="1"/>
  <c r="V987" i="1"/>
  <c r="T987" i="1"/>
  <c r="X987" i="1" s="1"/>
  <c r="V986" i="1"/>
  <c r="T986" i="1"/>
  <c r="X986" i="1" s="1"/>
  <c r="V985" i="1"/>
  <c r="T985" i="1"/>
  <c r="X985" i="1" s="1"/>
  <c r="V984" i="1"/>
  <c r="T984" i="1"/>
  <c r="X984" i="1" s="1"/>
  <c r="V983" i="1"/>
  <c r="T983" i="1"/>
  <c r="X983" i="1" s="1"/>
  <c r="V982" i="1"/>
  <c r="T982" i="1"/>
  <c r="X982" i="1" s="1"/>
  <c r="V981" i="1"/>
  <c r="T981" i="1"/>
  <c r="X981" i="1" s="1"/>
  <c r="V980" i="1"/>
  <c r="T980" i="1"/>
  <c r="X980" i="1" s="1"/>
  <c r="V979" i="1"/>
  <c r="T979" i="1"/>
  <c r="X979" i="1" s="1"/>
  <c r="V978" i="1"/>
  <c r="T978" i="1"/>
  <c r="X978" i="1" s="1"/>
  <c r="V977" i="1"/>
  <c r="T977" i="1"/>
  <c r="X977" i="1" s="1"/>
  <c r="V976" i="1"/>
  <c r="T976" i="1"/>
  <c r="X976" i="1" s="1"/>
  <c r="V975" i="1"/>
  <c r="T975" i="1"/>
  <c r="X975" i="1" s="1"/>
  <c r="V974" i="1"/>
  <c r="T974" i="1"/>
  <c r="X974" i="1" s="1"/>
  <c r="V973" i="1"/>
  <c r="T973" i="1"/>
  <c r="X973" i="1" s="1"/>
  <c r="V972" i="1"/>
  <c r="T972" i="1"/>
  <c r="X972" i="1" s="1"/>
  <c r="V971" i="1"/>
  <c r="T971" i="1"/>
  <c r="X971" i="1" s="1"/>
  <c r="V970" i="1"/>
  <c r="T970" i="1"/>
  <c r="X970" i="1" s="1"/>
  <c r="V969" i="1"/>
  <c r="T969" i="1"/>
  <c r="X969" i="1" s="1"/>
  <c r="V968" i="1"/>
  <c r="T968" i="1"/>
  <c r="X968" i="1" s="1"/>
  <c r="V967" i="1"/>
  <c r="T967" i="1"/>
  <c r="X967" i="1" s="1"/>
  <c r="V966" i="1"/>
  <c r="T966" i="1"/>
  <c r="X966" i="1" s="1"/>
  <c r="V965" i="1"/>
  <c r="T965" i="1"/>
  <c r="X965" i="1" s="1"/>
  <c r="V964" i="1"/>
  <c r="T964" i="1"/>
  <c r="X964" i="1" s="1"/>
  <c r="V963" i="1"/>
  <c r="T963" i="1"/>
  <c r="X963" i="1" s="1"/>
  <c r="V962" i="1"/>
  <c r="T962" i="1"/>
  <c r="X962" i="1" s="1"/>
  <c r="V961" i="1"/>
  <c r="T961" i="1"/>
  <c r="X961" i="1" s="1"/>
  <c r="V960" i="1"/>
  <c r="T960" i="1"/>
  <c r="X960" i="1" s="1"/>
  <c r="V959" i="1"/>
  <c r="T959" i="1"/>
  <c r="X959" i="1" s="1"/>
  <c r="V958" i="1"/>
  <c r="T958" i="1"/>
  <c r="X958" i="1" s="1"/>
  <c r="V957" i="1"/>
  <c r="T957" i="1"/>
  <c r="X957" i="1" s="1"/>
  <c r="V956" i="1"/>
  <c r="T956" i="1"/>
  <c r="X956" i="1" s="1"/>
  <c r="V955" i="1"/>
  <c r="T955" i="1"/>
  <c r="X955" i="1" s="1"/>
  <c r="V954" i="1"/>
  <c r="T954" i="1"/>
  <c r="X954" i="1" s="1"/>
  <c r="V953" i="1"/>
  <c r="T953" i="1"/>
  <c r="X953" i="1" s="1"/>
  <c r="V952" i="1"/>
  <c r="T952" i="1"/>
  <c r="X952" i="1" s="1"/>
  <c r="V951" i="1"/>
  <c r="T951" i="1"/>
  <c r="X951" i="1" s="1"/>
  <c r="V950" i="1"/>
  <c r="T950" i="1"/>
  <c r="X950" i="1" s="1"/>
  <c r="V949" i="1"/>
  <c r="T949" i="1"/>
  <c r="X949" i="1" s="1"/>
  <c r="V948" i="1"/>
  <c r="T948" i="1"/>
  <c r="X948" i="1" s="1"/>
  <c r="V947" i="1"/>
  <c r="T947" i="1"/>
  <c r="X947" i="1" s="1"/>
  <c r="V946" i="1"/>
  <c r="T946" i="1"/>
  <c r="X946" i="1" s="1"/>
  <c r="V945" i="1"/>
  <c r="T945" i="1"/>
  <c r="X945" i="1" s="1"/>
  <c r="V944" i="1"/>
  <c r="T944" i="1"/>
  <c r="X944" i="1" s="1"/>
  <c r="V943" i="1"/>
  <c r="T943" i="1"/>
  <c r="X943" i="1" s="1"/>
  <c r="V942" i="1"/>
  <c r="T942" i="1"/>
  <c r="X942" i="1" s="1"/>
  <c r="V941" i="1"/>
  <c r="T941" i="1"/>
  <c r="X941" i="1" s="1"/>
  <c r="V940" i="1"/>
  <c r="T940" i="1"/>
  <c r="X940" i="1" s="1"/>
  <c r="V939" i="1"/>
  <c r="T939" i="1"/>
  <c r="X939" i="1" s="1"/>
  <c r="V938" i="1"/>
  <c r="T938" i="1"/>
  <c r="X938" i="1" s="1"/>
  <c r="V937" i="1"/>
  <c r="T937" i="1"/>
  <c r="X937" i="1" s="1"/>
  <c r="V936" i="1"/>
  <c r="T936" i="1"/>
  <c r="X936" i="1" s="1"/>
  <c r="V935" i="1"/>
  <c r="T935" i="1"/>
  <c r="X935" i="1" s="1"/>
  <c r="V934" i="1"/>
  <c r="T934" i="1"/>
  <c r="X934" i="1" s="1"/>
  <c r="V933" i="1"/>
  <c r="T933" i="1"/>
  <c r="X933" i="1" s="1"/>
  <c r="V932" i="1"/>
  <c r="T932" i="1"/>
  <c r="X932" i="1" s="1"/>
  <c r="V931" i="1"/>
  <c r="T931" i="1"/>
  <c r="X931" i="1" s="1"/>
  <c r="V930" i="1"/>
  <c r="T930" i="1"/>
  <c r="X930" i="1" s="1"/>
  <c r="V929" i="1"/>
  <c r="T929" i="1"/>
  <c r="X929" i="1" s="1"/>
  <c r="V928" i="1"/>
  <c r="T928" i="1"/>
  <c r="X928" i="1" s="1"/>
  <c r="V927" i="1"/>
  <c r="T927" i="1"/>
  <c r="X927" i="1" s="1"/>
  <c r="V926" i="1"/>
  <c r="T926" i="1"/>
  <c r="X926" i="1" s="1"/>
  <c r="V925" i="1"/>
  <c r="T925" i="1"/>
  <c r="X925" i="1" s="1"/>
  <c r="V924" i="1"/>
  <c r="T924" i="1"/>
  <c r="X924" i="1" s="1"/>
  <c r="V923" i="1"/>
  <c r="T923" i="1"/>
  <c r="X923" i="1" s="1"/>
  <c r="V922" i="1"/>
  <c r="T922" i="1"/>
  <c r="X922" i="1" s="1"/>
  <c r="V921" i="1"/>
  <c r="T921" i="1"/>
  <c r="X921" i="1" s="1"/>
  <c r="V920" i="1"/>
  <c r="T920" i="1"/>
  <c r="X920" i="1" s="1"/>
  <c r="V919" i="1"/>
  <c r="T919" i="1"/>
  <c r="X919" i="1" s="1"/>
  <c r="V918" i="1"/>
  <c r="T918" i="1"/>
  <c r="X918" i="1" s="1"/>
  <c r="V917" i="1"/>
  <c r="T917" i="1"/>
  <c r="X917" i="1" s="1"/>
  <c r="V916" i="1"/>
  <c r="T916" i="1"/>
  <c r="X916" i="1" s="1"/>
  <c r="V915" i="1"/>
  <c r="T915" i="1"/>
  <c r="X915" i="1" s="1"/>
  <c r="V914" i="1"/>
  <c r="T914" i="1"/>
  <c r="X914" i="1" s="1"/>
  <c r="V913" i="1"/>
  <c r="T913" i="1"/>
  <c r="X913" i="1" s="1"/>
  <c r="V912" i="1"/>
  <c r="T912" i="1"/>
  <c r="X912" i="1" s="1"/>
  <c r="V911" i="1"/>
  <c r="T911" i="1"/>
  <c r="X911" i="1" s="1"/>
  <c r="V910" i="1"/>
  <c r="T910" i="1"/>
  <c r="X910" i="1" s="1"/>
  <c r="V909" i="1"/>
  <c r="T909" i="1"/>
  <c r="X909" i="1" s="1"/>
  <c r="V908" i="1"/>
  <c r="T908" i="1"/>
  <c r="X908" i="1" s="1"/>
  <c r="V907" i="1"/>
  <c r="T907" i="1"/>
  <c r="X907" i="1" s="1"/>
  <c r="V906" i="1"/>
  <c r="T906" i="1"/>
  <c r="X906" i="1" s="1"/>
  <c r="V905" i="1"/>
  <c r="T905" i="1"/>
  <c r="X905" i="1" s="1"/>
  <c r="V904" i="1"/>
  <c r="T904" i="1"/>
  <c r="X904" i="1" s="1"/>
  <c r="V903" i="1"/>
  <c r="T903" i="1"/>
  <c r="X903" i="1" s="1"/>
  <c r="V902" i="1"/>
  <c r="T902" i="1"/>
  <c r="X902" i="1" s="1"/>
  <c r="V901" i="1"/>
  <c r="T901" i="1"/>
  <c r="X901" i="1" s="1"/>
  <c r="V900" i="1"/>
  <c r="T900" i="1"/>
  <c r="X900" i="1" s="1"/>
  <c r="V899" i="1"/>
  <c r="T899" i="1"/>
  <c r="X899" i="1" s="1"/>
  <c r="V898" i="1"/>
  <c r="T898" i="1"/>
  <c r="X898" i="1" s="1"/>
  <c r="V897" i="1"/>
  <c r="T897" i="1"/>
  <c r="X897" i="1" s="1"/>
  <c r="V896" i="1"/>
  <c r="T896" i="1"/>
  <c r="X896" i="1" s="1"/>
  <c r="V895" i="1"/>
  <c r="T895" i="1"/>
  <c r="X895" i="1" s="1"/>
  <c r="V894" i="1"/>
  <c r="T894" i="1"/>
  <c r="X894" i="1" s="1"/>
  <c r="V893" i="1"/>
  <c r="T893" i="1"/>
  <c r="X893" i="1" s="1"/>
  <c r="V892" i="1"/>
  <c r="T892" i="1"/>
  <c r="X892" i="1" s="1"/>
  <c r="V891" i="1"/>
  <c r="T891" i="1"/>
  <c r="X891" i="1" s="1"/>
  <c r="V890" i="1"/>
  <c r="T890" i="1"/>
  <c r="X890" i="1" s="1"/>
  <c r="V889" i="1"/>
  <c r="T889" i="1"/>
  <c r="X889" i="1" s="1"/>
  <c r="V888" i="1"/>
  <c r="T888" i="1"/>
  <c r="X888" i="1" s="1"/>
  <c r="V887" i="1"/>
  <c r="T887" i="1"/>
  <c r="X887" i="1" s="1"/>
  <c r="V886" i="1"/>
  <c r="T886" i="1"/>
  <c r="X886" i="1" s="1"/>
  <c r="V885" i="1"/>
  <c r="T885" i="1"/>
  <c r="X885" i="1" s="1"/>
  <c r="V884" i="1"/>
  <c r="T884" i="1"/>
  <c r="X884" i="1" s="1"/>
  <c r="V883" i="1"/>
  <c r="T883" i="1"/>
  <c r="X883" i="1" s="1"/>
  <c r="V882" i="1"/>
  <c r="T882" i="1"/>
  <c r="X882" i="1" s="1"/>
  <c r="V881" i="1"/>
  <c r="T881" i="1"/>
  <c r="X881" i="1" s="1"/>
  <c r="V880" i="1"/>
  <c r="T880" i="1"/>
  <c r="X880" i="1" s="1"/>
  <c r="V879" i="1"/>
  <c r="T879" i="1"/>
  <c r="X879" i="1" s="1"/>
  <c r="V878" i="1"/>
  <c r="T878" i="1"/>
  <c r="X878" i="1" s="1"/>
  <c r="V877" i="1"/>
  <c r="T877" i="1"/>
  <c r="X877" i="1" s="1"/>
  <c r="V876" i="1"/>
  <c r="T876" i="1"/>
  <c r="X876" i="1" s="1"/>
  <c r="V875" i="1"/>
  <c r="T875" i="1"/>
  <c r="X875" i="1" s="1"/>
  <c r="V874" i="1"/>
  <c r="T874" i="1"/>
  <c r="X874" i="1" s="1"/>
  <c r="V873" i="1"/>
  <c r="T873" i="1"/>
  <c r="X873" i="1" s="1"/>
  <c r="V872" i="1"/>
  <c r="T872" i="1"/>
  <c r="X872" i="1" s="1"/>
  <c r="V871" i="1"/>
  <c r="T871" i="1"/>
  <c r="X871" i="1" s="1"/>
  <c r="V870" i="1"/>
  <c r="T870" i="1"/>
  <c r="X870" i="1" s="1"/>
  <c r="V869" i="1"/>
  <c r="T869" i="1"/>
  <c r="X869" i="1" s="1"/>
  <c r="V868" i="1"/>
  <c r="T868" i="1"/>
  <c r="X868" i="1" s="1"/>
  <c r="V867" i="1"/>
  <c r="T867" i="1"/>
  <c r="X867" i="1" s="1"/>
  <c r="V866" i="1"/>
  <c r="T866" i="1"/>
  <c r="X866" i="1" s="1"/>
  <c r="V865" i="1"/>
  <c r="T865" i="1"/>
  <c r="X865" i="1" s="1"/>
  <c r="V864" i="1"/>
  <c r="T864" i="1"/>
  <c r="X864" i="1" s="1"/>
  <c r="V863" i="1"/>
  <c r="T863" i="1"/>
  <c r="X863" i="1" s="1"/>
  <c r="V862" i="1"/>
  <c r="T862" i="1"/>
  <c r="X862" i="1" s="1"/>
  <c r="V861" i="1"/>
  <c r="T861" i="1"/>
  <c r="X861" i="1" s="1"/>
  <c r="V860" i="1"/>
  <c r="T860" i="1"/>
  <c r="X860" i="1" s="1"/>
  <c r="V859" i="1"/>
  <c r="T859" i="1"/>
  <c r="X859" i="1" s="1"/>
  <c r="V858" i="1"/>
  <c r="T858" i="1"/>
  <c r="X858" i="1" s="1"/>
  <c r="V857" i="1"/>
  <c r="T857" i="1"/>
  <c r="X857" i="1" s="1"/>
  <c r="V856" i="1"/>
  <c r="T856" i="1"/>
  <c r="X856" i="1" s="1"/>
  <c r="V855" i="1"/>
  <c r="T855" i="1"/>
  <c r="X855" i="1" s="1"/>
  <c r="V854" i="1"/>
  <c r="T854" i="1"/>
  <c r="X854" i="1" s="1"/>
  <c r="V853" i="1"/>
  <c r="T853" i="1"/>
  <c r="X853" i="1" s="1"/>
  <c r="V852" i="1"/>
  <c r="T852" i="1"/>
  <c r="X852" i="1" s="1"/>
  <c r="V851" i="1"/>
  <c r="T851" i="1"/>
  <c r="X851" i="1" s="1"/>
  <c r="V850" i="1"/>
  <c r="T850" i="1"/>
  <c r="X850" i="1" s="1"/>
  <c r="V849" i="1"/>
  <c r="T849" i="1"/>
  <c r="X849" i="1" s="1"/>
  <c r="V848" i="1"/>
  <c r="T848" i="1"/>
  <c r="X848" i="1" s="1"/>
  <c r="V847" i="1"/>
  <c r="T847" i="1"/>
  <c r="X847" i="1" s="1"/>
  <c r="V846" i="1"/>
  <c r="T846" i="1"/>
  <c r="X846" i="1" s="1"/>
  <c r="V845" i="1"/>
  <c r="T845" i="1"/>
  <c r="X845" i="1" s="1"/>
  <c r="V844" i="1"/>
  <c r="T844" i="1"/>
  <c r="X844" i="1" s="1"/>
  <c r="V843" i="1"/>
  <c r="T843" i="1"/>
  <c r="X843" i="1" s="1"/>
  <c r="V842" i="1"/>
  <c r="T842" i="1"/>
  <c r="X842" i="1" s="1"/>
  <c r="V841" i="1"/>
  <c r="T841" i="1"/>
  <c r="X841" i="1" s="1"/>
  <c r="V840" i="1"/>
  <c r="T840" i="1"/>
  <c r="X840" i="1" s="1"/>
  <c r="V839" i="1"/>
  <c r="T839" i="1"/>
  <c r="X839" i="1" s="1"/>
  <c r="V838" i="1"/>
  <c r="T838" i="1"/>
  <c r="X838" i="1" s="1"/>
  <c r="V837" i="1"/>
  <c r="T837" i="1"/>
  <c r="X837" i="1" s="1"/>
  <c r="V836" i="1"/>
  <c r="T836" i="1"/>
  <c r="X836" i="1" s="1"/>
  <c r="V835" i="1"/>
  <c r="T835" i="1"/>
  <c r="X835" i="1" s="1"/>
  <c r="V834" i="1"/>
  <c r="T834" i="1"/>
  <c r="X834" i="1" s="1"/>
  <c r="V833" i="1"/>
  <c r="T833" i="1"/>
  <c r="X833" i="1" s="1"/>
  <c r="V832" i="1"/>
  <c r="T832" i="1"/>
  <c r="X832" i="1" s="1"/>
  <c r="V831" i="1"/>
  <c r="T831" i="1"/>
  <c r="X831" i="1" s="1"/>
  <c r="O1685" i="1"/>
  <c r="K1685" i="1"/>
  <c r="I1685" i="1"/>
  <c r="H1685" i="1"/>
  <c r="F1685" i="1"/>
  <c r="O1681" i="1"/>
  <c r="K1681" i="1"/>
  <c r="I1681" i="1"/>
  <c r="H1681" i="1"/>
  <c r="F1681" i="1"/>
  <c r="O1677" i="1"/>
  <c r="K1677" i="1"/>
  <c r="I1677" i="1"/>
  <c r="H1677" i="1"/>
  <c r="F1677" i="1"/>
  <c r="O1668" i="1"/>
  <c r="K1668" i="1"/>
  <c r="I1668" i="1"/>
  <c r="H1668" i="1"/>
  <c r="F1668" i="1"/>
  <c r="O1663" i="1"/>
  <c r="K1663" i="1"/>
  <c r="I1663" i="1"/>
  <c r="H1663" i="1"/>
  <c r="F1663" i="1"/>
  <c r="O1652" i="1"/>
  <c r="K1652" i="1"/>
  <c r="I1652" i="1"/>
  <c r="H1652" i="1"/>
  <c r="F1652" i="1"/>
  <c r="O1645" i="1"/>
  <c r="K1645" i="1"/>
  <c r="I1645" i="1"/>
  <c r="H1645" i="1"/>
  <c r="F1645" i="1"/>
  <c r="O1640" i="1"/>
  <c r="K1640" i="1"/>
  <c r="I1640" i="1"/>
  <c r="H1640" i="1"/>
  <c r="F1640" i="1"/>
  <c r="O1636" i="1"/>
  <c r="K1636" i="1"/>
  <c r="I1636" i="1"/>
  <c r="H1636" i="1"/>
  <c r="F1636" i="1"/>
  <c r="O1631" i="1"/>
  <c r="K1631" i="1"/>
  <c r="I1631" i="1"/>
  <c r="H1631" i="1"/>
  <c r="F1631" i="1"/>
  <c r="O1618" i="1"/>
  <c r="K1618" i="1"/>
  <c r="I1618" i="1"/>
  <c r="H1618" i="1"/>
  <c r="F1618" i="1"/>
  <c r="O1605" i="1"/>
  <c r="K1605" i="1"/>
  <c r="I1605" i="1"/>
  <c r="H1605" i="1"/>
  <c r="F1605" i="1"/>
  <c r="O1593" i="1"/>
  <c r="K1593" i="1"/>
  <c r="I1593" i="1"/>
  <c r="H1593" i="1"/>
  <c r="F1593" i="1"/>
  <c r="O1581" i="1"/>
  <c r="K1581" i="1"/>
  <c r="I1581" i="1"/>
  <c r="H1581" i="1"/>
  <c r="F1581" i="1"/>
  <c r="O1545" i="1"/>
  <c r="K1545" i="1"/>
  <c r="I1545" i="1"/>
  <c r="H1545" i="1"/>
  <c r="F1545" i="1"/>
  <c r="O1523" i="1"/>
  <c r="K1523" i="1"/>
  <c r="I1523" i="1"/>
  <c r="H1523" i="1"/>
  <c r="F1523" i="1"/>
  <c r="O1502" i="1"/>
  <c r="K1502" i="1"/>
  <c r="I1502" i="1"/>
  <c r="H1502" i="1"/>
  <c r="F1502" i="1"/>
  <c r="O1497" i="1"/>
  <c r="K1497" i="1"/>
  <c r="I1497" i="1"/>
  <c r="H1497" i="1"/>
  <c r="F1497" i="1"/>
  <c r="O1492" i="1"/>
  <c r="K1492" i="1"/>
  <c r="I1492" i="1"/>
  <c r="H1492" i="1"/>
  <c r="F1492" i="1"/>
  <c r="O1487" i="1"/>
  <c r="K1487" i="1"/>
  <c r="I1487" i="1"/>
  <c r="H1487" i="1"/>
  <c r="F1487" i="1"/>
  <c r="O1483" i="1"/>
  <c r="K1483" i="1"/>
  <c r="I1483" i="1"/>
  <c r="H1483" i="1"/>
  <c r="F1483" i="1"/>
  <c r="O1479" i="1"/>
  <c r="K1479" i="1"/>
  <c r="I1479" i="1"/>
  <c r="H1479" i="1"/>
  <c r="F1479" i="1"/>
  <c r="O1476" i="1"/>
  <c r="K1476" i="1"/>
  <c r="I1476" i="1"/>
  <c r="H1476" i="1"/>
  <c r="F1476" i="1"/>
  <c r="O1467" i="1"/>
  <c r="K1467" i="1"/>
  <c r="I1467" i="1"/>
  <c r="H1467" i="1"/>
  <c r="F1467" i="1"/>
  <c r="O1452" i="1"/>
  <c r="K1452" i="1"/>
  <c r="I1452" i="1"/>
  <c r="H1452" i="1"/>
  <c r="F1452" i="1"/>
  <c r="O1442" i="1"/>
  <c r="K1442" i="1"/>
  <c r="I1442" i="1"/>
  <c r="H1442" i="1"/>
  <c r="F1442" i="1"/>
  <c r="O1431" i="1"/>
  <c r="K1431" i="1"/>
  <c r="I1431" i="1"/>
  <c r="H1431" i="1"/>
  <c r="F1431" i="1"/>
  <c r="O1426" i="1"/>
  <c r="K1426" i="1"/>
  <c r="I1426" i="1"/>
  <c r="H1426" i="1"/>
  <c r="F1426" i="1"/>
  <c r="O1421" i="1"/>
  <c r="K1421" i="1"/>
  <c r="I1421" i="1"/>
  <c r="H1421" i="1"/>
  <c r="F1421" i="1"/>
  <c r="O1416" i="1"/>
  <c r="K1416" i="1"/>
  <c r="I1416" i="1"/>
  <c r="H1416" i="1"/>
  <c r="F1416" i="1"/>
  <c r="O1412" i="1"/>
  <c r="K1412" i="1"/>
  <c r="I1412" i="1"/>
  <c r="H1412" i="1"/>
  <c r="F1412" i="1"/>
  <c r="O1407" i="1"/>
  <c r="K1407" i="1"/>
  <c r="I1407" i="1"/>
  <c r="H1407" i="1"/>
  <c r="F1407" i="1"/>
  <c r="O1403" i="1"/>
  <c r="K1403" i="1"/>
  <c r="I1403" i="1"/>
  <c r="H1403" i="1"/>
  <c r="F1403" i="1"/>
  <c r="O1399" i="1"/>
  <c r="K1399" i="1"/>
  <c r="I1399" i="1"/>
  <c r="H1399" i="1"/>
  <c r="F1399" i="1"/>
  <c r="O1394" i="1"/>
  <c r="K1394" i="1"/>
  <c r="I1394" i="1"/>
  <c r="H1394" i="1"/>
  <c r="F1394" i="1"/>
  <c r="O1390" i="1"/>
  <c r="K1390" i="1"/>
  <c r="I1390" i="1"/>
  <c r="H1390" i="1"/>
  <c r="F1390" i="1"/>
  <c r="O1384" i="1"/>
  <c r="K1384" i="1"/>
  <c r="I1384" i="1"/>
  <c r="H1384" i="1"/>
  <c r="F1384" i="1"/>
  <c r="O1379" i="1"/>
  <c r="K1379" i="1"/>
  <c r="I1379" i="1"/>
  <c r="H1379" i="1"/>
  <c r="F1379" i="1"/>
  <c r="O1373" i="1"/>
  <c r="K1373" i="1"/>
  <c r="I1373" i="1"/>
  <c r="H1373" i="1"/>
  <c r="F1373" i="1"/>
  <c r="O1369" i="1"/>
  <c r="K1369" i="1"/>
  <c r="I1369" i="1"/>
  <c r="H1369" i="1"/>
  <c r="F1369" i="1"/>
  <c r="O1363" i="1"/>
  <c r="K1363" i="1"/>
  <c r="J1363" i="1"/>
  <c r="I1363" i="1"/>
  <c r="H1363" i="1"/>
  <c r="F1363" i="1"/>
  <c r="O1357" i="1"/>
  <c r="K1357" i="1"/>
  <c r="J1357" i="1"/>
  <c r="M1357" i="1" s="1"/>
  <c r="I1357" i="1"/>
  <c r="H1357" i="1"/>
  <c r="F1357" i="1"/>
  <c r="O1352" i="1"/>
  <c r="K1352" i="1"/>
  <c r="J1352" i="1"/>
  <c r="I1352" i="1"/>
  <c r="H1352" i="1"/>
  <c r="F1352" i="1"/>
  <c r="O1349" i="1"/>
  <c r="K1349" i="1"/>
  <c r="J1349" i="1"/>
  <c r="M1349" i="1" s="1"/>
  <c r="I1349" i="1"/>
  <c r="H1349" i="1"/>
  <c r="F1349" i="1"/>
  <c r="O1346" i="1"/>
  <c r="K1346" i="1"/>
  <c r="J1346" i="1"/>
  <c r="I1346" i="1"/>
  <c r="H1346" i="1"/>
  <c r="F1346" i="1"/>
  <c r="O1343" i="1"/>
  <c r="K1343" i="1"/>
  <c r="J1343" i="1"/>
  <c r="M1343" i="1" s="1"/>
  <c r="I1343" i="1"/>
  <c r="H1343" i="1"/>
  <c r="F1343" i="1"/>
  <c r="O1340" i="1"/>
  <c r="K1340" i="1"/>
  <c r="J1340" i="1"/>
  <c r="I1340" i="1"/>
  <c r="H1340" i="1"/>
  <c r="F1340" i="1"/>
  <c r="O1337" i="1"/>
  <c r="K1337" i="1"/>
  <c r="J1337" i="1"/>
  <c r="M1337" i="1" s="1"/>
  <c r="I1337" i="1"/>
  <c r="H1337" i="1"/>
  <c r="F1337" i="1"/>
  <c r="O1334" i="1"/>
  <c r="K1334" i="1"/>
  <c r="J1334" i="1"/>
  <c r="I1334" i="1"/>
  <c r="H1334" i="1"/>
  <c r="F1334" i="1"/>
  <c r="O1331" i="1"/>
  <c r="K1331" i="1"/>
  <c r="J1331" i="1"/>
  <c r="M1331" i="1" s="1"/>
  <c r="I1331" i="1"/>
  <c r="H1331" i="1"/>
  <c r="F1331" i="1"/>
  <c r="O1328" i="1"/>
  <c r="K1328" i="1"/>
  <c r="J1328" i="1"/>
  <c r="I1328" i="1"/>
  <c r="H1328" i="1"/>
  <c r="F1328" i="1"/>
  <c r="O1325" i="1"/>
  <c r="K1325" i="1"/>
  <c r="J1325" i="1"/>
  <c r="M1325" i="1" s="1"/>
  <c r="I1325" i="1"/>
  <c r="H1325" i="1"/>
  <c r="F1325" i="1"/>
  <c r="O1322" i="1"/>
  <c r="K1322" i="1"/>
  <c r="J1322" i="1"/>
  <c r="I1322" i="1"/>
  <c r="H1322" i="1"/>
  <c r="F1322" i="1"/>
  <c r="O1319" i="1"/>
  <c r="K1319" i="1"/>
  <c r="J1319" i="1"/>
  <c r="M1319" i="1" s="1"/>
  <c r="I1319" i="1"/>
  <c r="H1319" i="1"/>
  <c r="F1319" i="1"/>
  <c r="O1316" i="1"/>
  <c r="K1316" i="1"/>
  <c r="J1316" i="1"/>
  <c r="I1316" i="1"/>
  <c r="H1316" i="1"/>
  <c r="F1316" i="1"/>
  <c r="O1313" i="1"/>
  <c r="K1313" i="1"/>
  <c r="J1313" i="1"/>
  <c r="M1313" i="1" s="1"/>
  <c r="I1313" i="1"/>
  <c r="H1313" i="1"/>
  <c r="F1313" i="1"/>
  <c r="O1309" i="1"/>
  <c r="K1309" i="1"/>
  <c r="J1309" i="1"/>
  <c r="I1309" i="1"/>
  <c r="H1309" i="1"/>
  <c r="F1309" i="1"/>
  <c r="O1305" i="1"/>
  <c r="K1305" i="1"/>
  <c r="J1305" i="1"/>
  <c r="M1305" i="1" s="1"/>
  <c r="I1305" i="1"/>
  <c r="H1305" i="1"/>
  <c r="F1305" i="1"/>
  <c r="O1301" i="1"/>
  <c r="K1301" i="1"/>
  <c r="J1301" i="1"/>
  <c r="I1301" i="1"/>
  <c r="H1301" i="1"/>
  <c r="F1301" i="1"/>
  <c r="O1296" i="1"/>
  <c r="K1296" i="1"/>
  <c r="J1296" i="1"/>
  <c r="M1296" i="1" s="1"/>
  <c r="I1296" i="1"/>
  <c r="H1296" i="1"/>
  <c r="F1296" i="1"/>
  <c r="O1290" i="1"/>
  <c r="K1290" i="1"/>
  <c r="J1290" i="1"/>
  <c r="I1290" i="1"/>
  <c r="H1290" i="1"/>
  <c r="F1290" i="1"/>
  <c r="O1284" i="1"/>
  <c r="K1284" i="1"/>
  <c r="J1284" i="1"/>
  <c r="M1284" i="1" s="1"/>
  <c r="I1284" i="1"/>
  <c r="H1284" i="1"/>
  <c r="F1284" i="1"/>
  <c r="O1274" i="1"/>
  <c r="K1274" i="1"/>
  <c r="J1274" i="1"/>
  <c r="I1274" i="1"/>
  <c r="H1274" i="1"/>
  <c r="F1274" i="1"/>
  <c r="O1264" i="1"/>
  <c r="K1264" i="1"/>
  <c r="J1264" i="1"/>
  <c r="M1264" i="1" s="1"/>
  <c r="I1264" i="1"/>
  <c r="H1264" i="1"/>
  <c r="F1264" i="1"/>
  <c r="O1254" i="1"/>
  <c r="K1254" i="1"/>
  <c r="J1254" i="1"/>
  <c r="I1254" i="1"/>
  <c r="H1254" i="1"/>
  <c r="F1254" i="1"/>
  <c r="O1252" i="1"/>
  <c r="K1252" i="1"/>
  <c r="J1252" i="1"/>
  <c r="M1252" i="1" s="1"/>
  <c r="I1252" i="1"/>
  <c r="H1252" i="1"/>
  <c r="F1252" i="1"/>
  <c r="O1250" i="1"/>
  <c r="K1250" i="1"/>
  <c r="J1250" i="1"/>
  <c r="I1250" i="1"/>
  <c r="H1250" i="1"/>
  <c r="F1250" i="1"/>
  <c r="O1248" i="1"/>
  <c r="K1248" i="1"/>
  <c r="J1248" i="1"/>
  <c r="M1248" i="1" s="1"/>
  <c r="I1248" i="1"/>
  <c r="H1248" i="1"/>
  <c r="F1248" i="1"/>
  <c r="O1246" i="1"/>
  <c r="K1246" i="1"/>
  <c r="J1246" i="1"/>
  <c r="I1246" i="1"/>
  <c r="H1246" i="1"/>
  <c r="F1246" i="1"/>
  <c r="O1244" i="1"/>
  <c r="K1244" i="1"/>
  <c r="J1244" i="1"/>
  <c r="M1244" i="1" s="1"/>
  <c r="I1244" i="1"/>
  <c r="H1244" i="1"/>
  <c r="F1244" i="1"/>
  <c r="O1229" i="1"/>
  <c r="K1229" i="1"/>
  <c r="I1229" i="1"/>
  <c r="H1229" i="1"/>
  <c r="F1229" i="1"/>
  <c r="O1215" i="1"/>
  <c r="K1215" i="1"/>
  <c r="I1215" i="1"/>
  <c r="H1215" i="1"/>
  <c r="F1215" i="1"/>
  <c r="O1200" i="1"/>
  <c r="K1200" i="1"/>
  <c r="I1200" i="1"/>
  <c r="H1200" i="1"/>
  <c r="F1200" i="1"/>
  <c r="O1195" i="1"/>
  <c r="K1195" i="1"/>
  <c r="J1195" i="1"/>
  <c r="M1195" i="1" s="1"/>
  <c r="I1195" i="1"/>
  <c r="H1195" i="1"/>
  <c r="F1195" i="1"/>
  <c r="O1192" i="1"/>
  <c r="K1192" i="1"/>
  <c r="J1192" i="1"/>
  <c r="I1192" i="1"/>
  <c r="H1192" i="1"/>
  <c r="F1192" i="1"/>
  <c r="O1188" i="1"/>
  <c r="K1188" i="1"/>
  <c r="J1188" i="1"/>
  <c r="M1188" i="1" s="1"/>
  <c r="I1188" i="1"/>
  <c r="H1188" i="1"/>
  <c r="F1188" i="1"/>
  <c r="O1184" i="1"/>
  <c r="K1184" i="1"/>
  <c r="J1184" i="1"/>
  <c r="I1184" i="1"/>
  <c r="H1184" i="1"/>
  <c r="F1184" i="1"/>
  <c r="O1178" i="1"/>
  <c r="K1178" i="1"/>
  <c r="J1178" i="1"/>
  <c r="M1178" i="1" s="1"/>
  <c r="I1178" i="1"/>
  <c r="H1178" i="1"/>
  <c r="F1178" i="1"/>
  <c r="O1171" i="1"/>
  <c r="K1171" i="1"/>
  <c r="J1171" i="1"/>
  <c r="I1171" i="1"/>
  <c r="H1171" i="1"/>
  <c r="F1171" i="1"/>
  <c r="O1167" i="1"/>
  <c r="K1167" i="1"/>
  <c r="J1167" i="1"/>
  <c r="M1167" i="1" s="1"/>
  <c r="I1167" i="1"/>
  <c r="H1167" i="1"/>
  <c r="F1167" i="1"/>
  <c r="O1164" i="1"/>
  <c r="K1164" i="1"/>
  <c r="J1164" i="1"/>
  <c r="I1164" i="1"/>
  <c r="H1164" i="1"/>
  <c r="F1164" i="1"/>
  <c r="O1159" i="1"/>
  <c r="K1159" i="1"/>
  <c r="J1159" i="1"/>
  <c r="M1159" i="1" s="1"/>
  <c r="I1159" i="1"/>
  <c r="H1159" i="1"/>
  <c r="F1159" i="1"/>
  <c r="O1155" i="1"/>
  <c r="K1155" i="1"/>
  <c r="J1155" i="1"/>
  <c r="I1155" i="1"/>
  <c r="H1155" i="1"/>
  <c r="F1155" i="1"/>
  <c r="O1148" i="1"/>
  <c r="K1148" i="1"/>
  <c r="J1148" i="1"/>
  <c r="M1148" i="1" s="1"/>
  <c r="I1148" i="1"/>
  <c r="H1148" i="1"/>
  <c r="F1148" i="1"/>
  <c r="O1143" i="1"/>
  <c r="K1143" i="1"/>
  <c r="J1143" i="1"/>
  <c r="I1143" i="1"/>
  <c r="H1143" i="1"/>
  <c r="F1143" i="1"/>
  <c r="O1139" i="1"/>
  <c r="K1139" i="1"/>
  <c r="J1139" i="1"/>
  <c r="M1139" i="1" s="1"/>
  <c r="I1139" i="1"/>
  <c r="H1139" i="1"/>
  <c r="F1139" i="1"/>
  <c r="O1123" i="1"/>
  <c r="K1123" i="1"/>
  <c r="J1123" i="1"/>
  <c r="I1123" i="1"/>
  <c r="H1123" i="1"/>
  <c r="F1123" i="1"/>
  <c r="O1108" i="1"/>
  <c r="K1108" i="1"/>
  <c r="I1108" i="1"/>
  <c r="H1108" i="1"/>
  <c r="F1108" i="1"/>
  <c r="O1093" i="1"/>
  <c r="K1093" i="1"/>
  <c r="I1093" i="1"/>
  <c r="H1093" i="1"/>
  <c r="F1093" i="1"/>
  <c r="O1078" i="1"/>
  <c r="K1078" i="1"/>
  <c r="I1078" i="1"/>
  <c r="H1078" i="1"/>
  <c r="F1078" i="1"/>
  <c r="O1069" i="1"/>
  <c r="K1069" i="1"/>
  <c r="I1069" i="1"/>
  <c r="H1069" i="1"/>
  <c r="F1069" i="1"/>
  <c r="O1060" i="1"/>
  <c r="K1060" i="1"/>
  <c r="I1060" i="1"/>
  <c r="H1060" i="1"/>
  <c r="F1060" i="1"/>
  <c r="O1051" i="1"/>
  <c r="K1051" i="1"/>
  <c r="I1051" i="1"/>
  <c r="H1051" i="1"/>
  <c r="F1051" i="1"/>
  <c r="O1048" i="1"/>
  <c r="K1048" i="1"/>
  <c r="J1048" i="1"/>
  <c r="M1048" i="1" s="1"/>
  <c r="I1048" i="1"/>
  <c r="H1048" i="1"/>
  <c r="F1048" i="1"/>
  <c r="O1045" i="1"/>
  <c r="K1045" i="1"/>
  <c r="J1045" i="1"/>
  <c r="I1045" i="1"/>
  <c r="H1045" i="1"/>
  <c r="F1045" i="1"/>
  <c r="O1037" i="1"/>
  <c r="K1037" i="1"/>
  <c r="J1037" i="1"/>
  <c r="M1037" i="1" s="1"/>
  <c r="I1037" i="1"/>
  <c r="H1037" i="1"/>
  <c r="F1037" i="1"/>
  <c r="O1030" i="1"/>
  <c r="K1030" i="1"/>
  <c r="J1030" i="1"/>
  <c r="I1030" i="1"/>
  <c r="H1030" i="1"/>
  <c r="F1030" i="1"/>
  <c r="O1025" i="1"/>
  <c r="K1025" i="1"/>
  <c r="J1025" i="1"/>
  <c r="M1025" i="1" s="1"/>
  <c r="I1025" i="1"/>
  <c r="H1025" i="1"/>
  <c r="F1025" i="1"/>
  <c r="O1022" i="1"/>
  <c r="K1022" i="1"/>
  <c r="J1022" i="1"/>
  <c r="I1022" i="1"/>
  <c r="H1022" i="1"/>
  <c r="F1022" i="1"/>
  <c r="O1019" i="1"/>
  <c r="K1019" i="1"/>
  <c r="J1019" i="1"/>
  <c r="M1019" i="1" s="1"/>
  <c r="I1019" i="1"/>
  <c r="H1019" i="1"/>
  <c r="F1019" i="1"/>
  <c r="O1016" i="1"/>
  <c r="K1016" i="1"/>
  <c r="J1016" i="1"/>
  <c r="I1016" i="1"/>
  <c r="H1016" i="1"/>
  <c r="F1016" i="1"/>
  <c r="O1014" i="1"/>
  <c r="K1014" i="1"/>
  <c r="I1014" i="1"/>
  <c r="H1014" i="1"/>
  <c r="F1014" i="1"/>
  <c r="O998" i="1"/>
  <c r="K998" i="1"/>
  <c r="I998" i="1"/>
  <c r="H998" i="1"/>
  <c r="F998" i="1"/>
  <c r="O992" i="1"/>
  <c r="K992" i="1"/>
  <c r="I992" i="1"/>
  <c r="H992" i="1"/>
  <c r="F992" i="1"/>
  <c r="O986" i="1"/>
  <c r="K986" i="1"/>
  <c r="I986" i="1"/>
  <c r="H986" i="1"/>
  <c r="F986" i="1"/>
  <c r="O980" i="1"/>
  <c r="K980" i="1"/>
  <c r="I980" i="1"/>
  <c r="H980" i="1"/>
  <c r="F980" i="1"/>
  <c r="O976" i="1"/>
  <c r="K976" i="1"/>
  <c r="I976" i="1"/>
  <c r="H976" i="1"/>
  <c r="F976" i="1"/>
  <c r="O971" i="1"/>
  <c r="K971" i="1"/>
  <c r="I971" i="1"/>
  <c r="H971" i="1"/>
  <c r="F971" i="1"/>
  <c r="O966" i="1"/>
  <c r="K966" i="1"/>
  <c r="I966" i="1"/>
  <c r="H966" i="1"/>
  <c r="F966" i="1"/>
  <c r="O953" i="1"/>
  <c r="K953" i="1"/>
  <c r="I953" i="1"/>
  <c r="H953" i="1"/>
  <c r="F953" i="1"/>
  <c r="O932" i="1"/>
  <c r="K932" i="1"/>
  <c r="I932" i="1"/>
  <c r="H932" i="1"/>
  <c r="F932" i="1"/>
  <c r="O919" i="1"/>
  <c r="K919" i="1"/>
  <c r="I919" i="1"/>
  <c r="H919" i="1"/>
  <c r="F919" i="1"/>
  <c r="O914" i="1"/>
  <c r="K914" i="1"/>
  <c r="J914" i="1"/>
  <c r="I914" i="1"/>
  <c r="H914" i="1"/>
  <c r="F914" i="1"/>
  <c r="O911" i="1"/>
  <c r="K911" i="1"/>
  <c r="J911" i="1"/>
  <c r="M911" i="1" s="1"/>
  <c r="I911" i="1"/>
  <c r="H911" i="1"/>
  <c r="F911" i="1"/>
  <c r="O907" i="1"/>
  <c r="K907" i="1"/>
  <c r="I907" i="1"/>
  <c r="H907" i="1"/>
  <c r="F907" i="1"/>
  <c r="O903" i="1"/>
  <c r="K903" i="1"/>
  <c r="J903" i="1"/>
  <c r="M903" i="1" s="1"/>
  <c r="I903" i="1"/>
  <c r="H903" i="1"/>
  <c r="F903" i="1"/>
  <c r="O895" i="1"/>
  <c r="K895" i="1"/>
  <c r="J895" i="1"/>
  <c r="I895" i="1"/>
  <c r="H895" i="1"/>
  <c r="F895" i="1"/>
  <c r="O891" i="1"/>
  <c r="K891" i="1"/>
  <c r="J891" i="1"/>
  <c r="M891" i="1" s="1"/>
  <c r="I891" i="1"/>
  <c r="H891" i="1"/>
  <c r="F891" i="1"/>
  <c r="O884" i="1"/>
  <c r="K884" i="1"/>
  <c r="J884" i="1"/>
  <c r="I884" i="1"/>
  <c r="H884" i="1"/>
  <c r="F884" i="1"/>
  <c r="O881" i="1"/>
  <c r="K881" i="1"/>
  <c r="J881" i="1"/>
  <c r="M881" i="1" s="1"/>
  <c r="I881" i="1"/>
  <c r="H881" i="1"/>
  <c r="F881" i="1"/>
  <c r="O874" i="1"/>
  <c r="K874" i="1"/>
  <c r="J874" i="1"/>
  <c r="I874" i="1"/>
  <c r="H874" i="1"/>
  <c r="F874" i="1"/>
  <c r="O870" i="1"/>
  <c r="K870" i="1"/>
  <c r="J870" i="1"/>
  <c r="M870" i="1" s="1"/>
  <c r="I870" i="1"/>
  <c r="H870" i="1"/>
  <c r="F870" i="1"/>
  <c r="O863" i="1"/>
  <c r="K863" i="1"/>
  <c r="J863" i="1"/>
  <c r="I863" i="1"/>
  <c r="H863" i="1"/>
  <c r="F863" i="1"/>
  <c r="O860" i="1"/>
  <c r="K860" i="1"/>
  <c r="J860" i="1"/>
  <c r="M860" i="1" s="1"/>
  <c r="I860" i="1"/>
  <c r="H860" i="1"/>
  <c r="F860" i="1"/>
  <c r="O851" i="1"/>
  <c r="K851" i="1"/>
  <c r="J851" i="1"/>
  <c r="I851" i="1"/>
  <c r="H851" i="1"/>
  <c r="F851" i="1"/>
  <c r="O843" i="1"/>
  <c r="K843" i="1"/>
  <c r="J843" i="1"/>
  <c r="M843" i="1" s="1"/>
  <c r="I843" i="1"/>
  <c r="H843" i="1"/>
  <c r="F843" i="1"/>
  <c r="O836" i="1"/>
  <c r="K836" i="1"/>
  <c r="J836" i="1"/>
  <c r="I836" i="1"/>
  <c r="H836" i="1"/>
  <c r="F836" i="1"/>
  <c r="O827" i="1"/>
  <c r="K827" i="1"/>
  <c r="J827" i="1"/>
  <c r="M827" i="1" s="1"/>
  <c r="I827" i="1"/>
  <c r="H827" i="1"/>
  <c r="F827" i="1"/>
  <c r="O819" i="1"/>
  <c r="K819" i="1"/>
  <c r="J819" i="1"/>
  <c r="I819" i="1"/>
  <c r="H819" i="1"/>
  <c r="F819" i="1"/>
  <c r="O815" i="1"/>
  <c r="K815" i="1"/>
  <c r="I815" i="1"/>
  <c r="H815" i="1"/>
  <c r="F815" i="1"/>
  <c r="O812" i="1"/>
  <c r="K812" i="1"/>
  <c r="I812" i="1"/>
  <c r="H812" i="1"/>
  <c r="F812" i="1"/>
  <c r="O808" i="1"/>
  <c r="K808" i="1"/>
  <c r="J808" i="1"/>
  <c r="M808" i="1" s="1"/>
  <c r="I808" i="1"/>
  <c r="H808" i="1"/>
  <c r="F808" i="1"/>
  <c r="O805" i="1"/>
  <c r="K805" i="1"/>
  <c r="I805" i="1"/>
  <c r="H805" i="1"/>
  <c r="F805" i="1"/>
  <c r="O801" i="1"/>
  <c r="K801" i="1"/>
  <c r="I801" i="1"/>
  <c r="H801" i="1"/>
  <c r="F801" i="1"/>
  <c r="O798" i="1"/>
  <c r="K798" i="1"/>
  <c r="I798" i="1"/>
  <c r="H798" i="1"/>
  <c r="F798" i="1"/>
  <c r="O794" i="1"/>
  <c r="K794" i="1"/>
  <c r="I794" i="1"/>
  <c r="H794" i="1"/>
  <c r="F794" i="1"/>
  <c r="O791" i="1"/>
  <c r="K791" i="1"/>
  <c r="I791" i="1"/>
  <c r="H791" i="1"/>
  <c r="F791" i="1"/>
  <c r="O787" i="1"/>
  <c r="K787" i="1"/>
  <c r="J787" i="1"/>
  <c r="M787" i="1" s="1"/>
  <c r="I787" i="1"/>
  <c r="H787" i="1"/>
  <c r="F787" i="1"/>
  <c r="O784" i="1"/>
  <c r="K784" i="1"/>
  <c r="I784" i="1"/>
  <c r="H784" i="1"/>
  <c r="F784" i="1"/>
  <c r="O780" i="1"/>
  <c r="K780" i="1"/>
  <c r="J780" i="1"/>
  <c r="M780" i="1" s="1"/>
  <c r="I780" i="1"/>
  <c r="H780" i="1"/>
  <c r="F780" i="1"/>
  <c r="O777" i="1"/>
  <c r="K777" i="1"/>
  <c r="J777" i="1"/>
  <c r="I777" i="1"/>
  <c r="H777" i="1"/>
  <c r="F777" i="1"/>
  <c r="O773" i="1"/>
  <c r="K773" i="1"/>
  <c r="J773" i="1"/>
  <c r="M773" i="1" s="1"/>
  <c r="I773" i="1"/>
  <c r="H773" i="1"/>
  <c r="F773" i="1"/>
  <c r="O770" i="1"/>
  <c r="K770" i="1"/>
  <c r="J770" i="1"/>
  <c r="I770" i="1"/>
  <c r="H770" i="1"/>
  <c r="F770" i="1"/>
  <c r="O766" i="1"/>
  <c r="K766" i="1"/>
  <c r="J766" i="1"/>
  <c r="M766" i="1" s="1"/>
  <c r="I766" i="1"/>
  <c r="H766" i="1"/>
  <c r="F766" i="1"/>
  <c r="O762" i="1"/>
  <c r="K762" i="1"/>
  <c r="J762" i="1"/>
  <c r="I762" i="1"/>
  <c r="H762" i="1"/>
  <c r="F762" i="1"/>
  <c r="O759" i="1"/>
  <c r="K759" i="1"/>
  <c r="J759" i="1"/>
  <c r="M759" i="1" s="1"/>
  <c r="I759" i="1"/>
  <c r="H759" i="1"/>
  <c r="F759" i="1"/>
  <c r="O755" i="1"/>
  <c r="K755" i="1"/>
  <c r="J755" i="1"/>
  <c r="I755" i="1"/>
  <c r="H755" i="1"/>
  <c r="F755" i="1"/>
  <c r="O752" i="1"/>
  <c r="K752" i="1"/>
  <c r="I752" i="1"/>
  <c r="H752" i="1"/>
  <c r="F752" i="1"/>
  <c r="O748" i="1"/>
  <c r="K748" i="1"/>
  <c r="J748" i="1"/>
  <c r="I748" i="1"/>
  <c r="H748" i="1"/>
  <c r="F748" i="1"/>
  <c r="O745" i="1"/>
  <c r="K745" i="1"/>
  <c r="I745" i="1"/>
  <c r="H745" i="1"/>
  <c r="F745" i="1"/>
  <c r="O743" i="1"/>
  <c r="K743" i="1"/>
  <c r="I743" i="1"/>
  <c r="H743" i="1"/>
  <c r="F743" i="1"/>
  <c r="O739" i="1"/>
  <c r="K739" i="1"/>
  <c r="J739" i="1"/>
  <c r="M739" i="1" s="1"/>
  <c r="I739" i="1"/>
  <c r="H739" i="1"/>
  <c r="F739" i="1"/>
  <c r="O734" i="1"/>
  <c r="K734" i="1"/>
  <c r="I734" i="1"/>
  <c r="H734" i="1"/>
  <c r="F734" i="1"/>
  <c r="O730" i="1"/>
  <c r="K730" i="1"/>
  <c r="J730" i="1"/>
  <c r="M730" i="1" s="1"/>
  <c r="I730" i="1"/>
  <c r="H730" i="1"/>
  <c r="F730" i="1"/>
  <c r="O727" i="1"/>
  <c r="K727" i="1"/>
  <c r="I727" i="1"/>
  <c r="H727" i="1"/>
  <c r="F727" i="1"/>
  <c r="O725" i="1"/>
  <c r="K725" i="1"/>
  <c r="I725" i="1"/>
  <c r="H725" i="1"/>
  <c r="F725" i="1"/>
  <c r="O721" i="1"/>
  <c r="K721" i="1"/>
  <c r="J721" i="1"/>
  <c r="I721" i="1"/>
  <c r="H721" i="1"/>
  <c r="F721" i="1"/>
  <c r="O718" i="1"/>
  <c r="K718" i="1"/>
  <c r="I718" i="1"/>
  <c r="H718" i="1"/>
  <c r="F718" i="1"/>
  <c r="O714" i="1"/>
  <c r="K714" i="1"/>
  <c r="I714" i="1"/>
  <c r="H714" i="1"/>
  <c r="F714" i="1"/>
  <c r="O711" i="1"/>
  <c r="K711" i="1"/>
  <c r="I711" i="1"/>
  <c r="H711" i="1"/>
  <c r="F711" i="1"/>
  <c r="V5" i="1"/>
  <c r="V830" i="1"/>
  <c r="T830" i="1"/>
  <c r="X830" i="1" s="1"/>
  <c r="V829" i="1"/>
  <c r="T829" i="1"/>
  <c r="X829" i="1" s="1"/>
  <c r="V828" i="1"/>
  <c r="T828" i="1"/>
  <c r="X828" i="1" s="1"/>
  <c r="V827" i="1"/>
  <c r="T827" i="1"/>
  <c r="X827" i="1" s="1"/>
  <c r="V826" i="1"/>
  <c r="T826" i="1"/>
  <c r="X826" i="1" s="1"/>
  <c r="V825" i="1"/>
  <c r="T825" i="1"/>
  <c r="X825" i="1" s="1"/>
  <c r="V824" i="1"/>
  <c r="T824" i="1"/>
  <c r="X824" i="1" s="1"/>
  <c r="V823" i="1"/>
  <c r="T823" i="1"/>
  <c r="X823" i="1" s="1"/>
  <c r="V822" i="1"/>
  <c r="T822" i="1"/>
  <c r="X822" i="1" s="1"/>
  <c r="V821" i="1"/>
  <c r="T821" i="1"/>
  <c r="X821" i="1" s="1"/>
  <c r="V820" i="1"/>
  <c r="T820" i="1"/>
  <c r="X820" i="1" s="1"/>
  <c r="V819" i="1"/>
  <c r="T819" i="1"/>
  <c r="X819" i="1" s="1"/>
  <c r="V818" i="1"/>
  <c r="T818" i="1"/>
  <c r="X818" i="1" s="1"/>
  <c r="V817" i="1"/>
  <c r="T817" i="1"/>
  <c r="X817" i="1" s="1"/>
  <c r="V816" i="1"/>
  <c r="T816" i="1"/>
  <c r="X816" i="1" s="1"/>
  <c r="V815" i="1"/>
  <c r="T815" i="1"/>
  <c r="X815" i="1" s="1"/>
  <c r="V814" i="1"/>
  <c r="T814" i="1"/>
  <c r="X814" i="1" s="1"/>
  <c r="V813" i="1"/>
  <c r="T813" i="1"/>
  <c r="X813" i="1" s="1"/>
  <c r="V812" i="1"/>
  <c r="T812" i="1"/>
  <c r="X812" i="1" s="1"/>
  <c r="V811" i="1"/>
  <c r="T811" i="1"/>
  <c r="X811" i="1" s="1"/>
  <c r="V810" i="1"/>
  <c r="T810" i="1"/>
  <c r="X810" i="1" s="1"/>
  <c r="V809" i="1"/>
  <c r="T809" i="1"/>
  <c r="X809" i="1" s="1"/>
  <c r="V808" i="1"/>
  <c r="T808" i="1"/>
  <c r="X808" i="1" s="1"/>
  <c r="V807" i="1"/>
  <c r="T807" i="1"/>
  <c r="X807" i="1" s="1"/>
  <c r="V806" i="1"/>
  <c r="T806" i="1"/>
  <c r="X806" i="1" s="1"/>
  <c r="V805" i="1"/>
  <c r="T805" i="1"/>
  <c r="X805" i="1" s="1"/>
  <c r="V804" i="1"/>
  <c r="T804" i="1"/>
  <c r="X804" i="1" s="1"/>
  <c r="V803" i="1"/>
  <c r="T803" i="1"/>
  <c r="X803" i="1" s="1"/>
  <c r="V802" i="1"/>
  <c r="T802" i="1"/>
  <c r="X802" i="1" s="1"/>
  <c r="V801" i="1"/>
  <c r="T801" i="1"/>
  <c r="X801" i="1" s="1"/>
  <c r="V800" i="1"/>
  <c r="T800" i="1"/>
  <c r="X800" i="1" s="1"/>
  <c r="V799" i="1"/>
  <c r="T799" i="1"/>
  <c r="X799" i="1" s="1"/>
  <c r="V798" i="1"/>
  <c r="T798" i="1"/>
  <c r="X798" i="1" s="1"/>
  <c r="V797" i="1"/>
  <c r="T797" i="1"/>
  <c r="X797" i="1" s="1"/>
  <c r="V796" i="1"/>
  <c r="T796" i="1"/>
  <c r="X796" i="1" s="1"/>
  <c r="V795" i="1"/>
  <c r="T795" i="1"/>
  <c r="X795" i="1" s="1"/>
  <c r="V794" i="1"/>
  <c r="T794" i="1"/>
  <c r="X794" i="1" s="1"/>
  <c r="V793" i="1"/>
  <c r="T793" i="1"/>
  <c r="X793" i="1" s="1"/>
  <c r="V792" i="1"/>
  <c r="T792" i="1"/>
  <c r="X792" i="1" s="1"/>
  <c r="V791" i="1"/>
  <c r="T791" i="1"/>
  <c r="X791" i="1" s="1"/>
  <c r="V790" i="1"/>
  <c r="T790" i="1"/>
  <c r="X790" i="1" s="1"/>
  <c r="V789" i="1"/>
  <c r="T789" i="1"/>
  <c r="X789" i="1" s="1"/>
  <c r="V788" i="1"/>
  <c r="T788" i="1"/>
  <c r="X788" i="1" s="1"/>
  <c r="V787" i="1"/>
  <c r="T787" i="1"/>
  <c r="X787" i="1" s="1"/>
  <c r="V786" i="1"/>
  <c r="T786" i="1"/>
  <c r="X786" i="1" s="1"/>
  <c r="V785" i="1"/>
  <c r="T785" i="1"/>
  <c r="X785" i="1" s="1"/>
  <c r="V784" i="1"/>
  <c r="T784" i="1"/>
  <c r="X784" i="1" s="1"/>
  <c r="V783" i="1"/>
  <c r="T783" i="1"/>
  <c r="X783" i="1" s="1"/>
  <c r="V782" i="1"/>
  <c r="T782" i="1"/>
  <c r="X782" i="1" s="1"/>
  <c r="V781" i="1"/>
  <c r="T781" i="1"/>
  <c r="X781" i="1" s="1"/>
  <c r="V780" i="1"/>
  <c r="T780" i="1"/>
  <c r="X780" i="1" s="1"/>
  <c r="V779" i="1"/>
  <c r="T779" i="1"/>
  <c r="X779" i="1" s="1"/>
  <c r="V778" i="1"/>
  <c r="T778" i="1"/>
  <c r="X778" i="1" s="1"/>
  <c r="V777" i="1"/>
  <c r="T777" i="1"/>
  <c r="X777" i="1" s="1"/>
  <c r="V776" i="1"/>
  <c r="T776" i="1"/>
  <c r="X776" i="1" s="1"/>
  <c r="V775" i="1"/>
  <c r="T775" i="1"/>
  <c r="X775" i="1" s="1"/>
  <c r="V774" i="1"/>
  <c r="T774" i="1"/>
  <c r="X774" i="1" s="1"/>
  <c r="V773" i="1"/>
  <c r="T773" i="1"/>
  <c r="X773" i="1" s="1"/>
  <c r="V772" i="1"/>
  <c r="T772" i="1"/>
  <c r="X772" i="1" s="1"/>
  <c r="V771" i="1"/>
  <c r="T771" i="1"/>
  <c r="X771" i="1" s="1"/>
  <c r="V770" i="1"/>
  <c r="T770" i="1"/>
  <c r="X770" i="1" s="1"/>
  <c r="V769" i="1"/>
  <c r="T769" i="1"/>
  <c r="X769" i="1" s="1"/>
  <c r="V768" i="1"/>
  <c r="T768" i="1"/>
  <c r="X768" i="1" s="1"/>
  <c r="V767" i="1"/>
  <c r="T767" i="1"/>
  <c r="X767" i="1" s="1"/>
  <c r="V766" i="1"/>
  <c r="T766" i="1"/>
  <c r="X766" i="1" s="1"/>
  <c r="V765" i="1"/>
  <c r="T765" i="1"/>
  <c r="X765" i="1" s="1"/>
  <c r="V764" i="1"/>
  <c r="T764" i="1"/>
  <c r="X764" i="1" s="1"/>
  <c r="V763" i="1"/>
  <c r="T763" i="1"/>
  <c r="X763" i="1" s="1"/>
  <c r="V762" i="1"/>
  <c r="T762" i="1"/>
  <c r="X762" i="1" s="1"/>
  <c r="V761" i="1"/>
  <c r="T761" i="1"/>
  <c r="X761" i="1" s="1"/>
  <c r="V760" i="1"/>
  <c r="T760" i="1"/>
  <c r="X760" i="1" s="1"/>
  <c r="V759" i="1"/>
  <c r="T759" i="1"/>
  <c r="X759" i="1" s="1"/>
  <c r="V758" i="1"/>
  <c r="T758" i="1"/>
  <c r="X758" i="1" s="1"/>
  <c r="V757" i="1"/>
  <c r="T757" i="1"/>
  <c r="X757" i="1" s="1"/>
  <c r="V756" i="1"/>
  <c r="T756" i="1"/>
  <c r="X756" i="1" s="1"/>
  <c r="V755" i="1"/>
  <c r="T755" i="1"/>
  <c r="X755" i="1" s="1"/>
  <c r="V754" i="1"/>
  <c r="T754" i="1"/>
  <c r="X754" i="1" s="1"/>
  <c r="V753" i="1"/>
  <c r="T753" i="1"/>
  <c r="X753" i="1" s="1"/>
  <c r="V752" i="1"/>
  <c r="T752" i="1"/>
  <c r="X752" i="1" s="1"/>
  <c r="V751" i="1"/>
  <c r="T751" i="1"/>
  <c r="X751" i="1" s="1"/>
  <c r="V750" i="1"/>
  <c r="T750" i="1"/>
  <c r="X750" i="1" s="1"/>
  <c r="V749" i="1"/>
  <c r="T749" i="1"/>
  <c r="X749" i="1" s="1"/>
  <c r="V748" i="1"/>
  <c r="T748" i="1"/>
  <c r="X748" i="1" s="1"/>
  <c r="V747" i="1"/>
  <c r="T747" i="1"/>
  <c r="X747" i="1" s="1"/>
  <c r="V746" i="1"/>
  <c r="T746" i="1"/>
  <c r="X746" i="1" s="1"/>
  <c r="V745" i="1"/>
  <c r="T745" i="1"/>
  <c r="X745" i="1" s="1"/>
  <c r="V744" i="1"/>
  <c r="T744" i="1"/>
  <c r="X744" i="1" s="1"/>
  <c r="V743" i="1"/>
  <c r="T743" i="1"/>
  <c r="X743" i="1" s="1"/>
  <c r="V742" i="1"/>
  <c r="T742" i="1"/>
  <c r="X742" i="1" s="1"/>
  <c r="V741" i="1"/>
  <c r="T741" i="1"/>
  <c r="X741" i="1" s="1"/>
  <c r="V740" i="1"/>
  <c r="T740" i="1"/>
  <c r="X740" i="1" s="1"/>
  <c r="V739" i="1"/>
  <c r="T739" i="1"/>
  <c r="X739" i="1" s="1"/>
  <c r="V738" i="1"/>
  <c r="T738" i="1"/>
  <c r="X738" i="1" s="1"/>
  <c r="V737" i="1"/>
  <c r="T737" i="1"/>
  <c r="X737" i="1" s="1"/>
  <c r="V736" i="1"/>
  <c r="T736" i="1"/>
  <c r="X736" i="1" s="1"/>
  <c r="V735" i="1"/>
  <c r="T735" i="1"/>
  <c r="X735" i="1" s="1"/>
  <c r="V734" i="1"/>
  <c r="T734" i="1"/>
  <c r="X734" i="1" s="1"/>
  <c r="V733" i="1"/>
  <c r="T733" i="1"/>
  <c r="X733" i="1" s="1"/>
  <c r="V732" i="1"/>
  <c r="T732" i="1"/>
  <c r="X732" i="1" s="1"/>
  <c r="V731" i="1"/>
  <c r="T731" i="1"/>
  <c r="X731" i="1" s="1"/>
  <c r="V730" i="1"/>
  <c r="T730" i="1"/>
  <c r="X730" i="1" s="1"/>
  <c r="V729" i="1"/>
  <c r="T729" i="1"/>
  <c r="X729" i="1" s="1"/>
  <c r="V728" i="1"/>
  <c r="T728" i="1"/>
  <c r="X728" i="1" s="1"/>
  <c r="V727" i="1"/>
  <c r="T727" i="1"/>
  <c r="X727" i="1" s="1"/>
  <c r="V726" i="1"/>
  <c r="T726" i="1"/>
  <c r="X726" i="1" s="1"/>
  <c r="V725" i="1"/>
  <c r="T725" i="1"/>
  <c r="X725" i="1" s="1"/>
  <c r="V724" i="1"/>
  <c r="T724" i="1"/>
  <c r="X724" i="1" s="1"/>
  <c r="V723" i="1"/>
  <c r="T723" i="1"/>
  <c r="X723" i="1" s="1"/>
  <c r="V722" i="1"/>
  <c r="T722" i="1"/>
  <c r="X722" i="1" s="1"/>
  <c r="V721" i="1"/>
  <c r="T721" i="1"/>
  <c r="X721" i="1" s="1"/>
  <c r="V720" i="1"/>
  <c r="T720" i="1"/>
  <c r="X720" i="1" s="1"/>
  <c r="V719" i="1"/>
  <c r="T719" i="1"/>
  <c r="X719" i="1" s="1"/>
  <c r="V718" i="1"/>
  <c r="T718" i="1"/>
  <c r="X718" i="1" s="1"/>
  <c r="V717" i="1"/>
  <c r="T717" i="1"/>
  <c r="X717" i="1" s="1"/>
  <c r="V716" i="1"/>
  <c r="T716" i="1"/>
  <c r="X716" i="1" s="1"/>
  <c r="V715" i="1"/>
  <c r="T715" i="1"/>
  <c r="X715" i="1" s="1"/>
  <c r="V714" i="1"/>
  <c r="T714" i="1"/>
  <c r="X714" i="1" s="1"/>
  <c r="V713" i="1"/>
  <c r="T713" i="1"/>
  <c r="X713" i="1" s="1"/>
  <c r="V712" i="1"/>
  <c r="T712" i="1"/>
  <c r="X712" i="1" s="1"/>
  <c r="V711" i="1"/>
  <c r="T711" i="1"/>
  <c r="X711" i="1" s="1"/>
  <c r="V710" i="1"/>
  <c r="T710" i="1"/>
  <c r="X710" i="1" s="1"/>
  <c r="V709" i="1"/>
  <c r="T709" i="1"/>
  <c r="X709" i="1" s="1"/>
  <c r="V708" i="1"/>
  <c r="T708" i="1"/>
  <c r="X708" i="1" s="1"/>
  <c r="V707" i="1"/>
  <c r="T707" i="1"/>
  <c r="X707" i="1" s="1"/>
  <c r="V706" i="1"/>
  <c r="T706" i="1"/>
  <c r="X706" i="1" s="1"/>
  <c r="V705" i="1"/>
  <c r="T705" i="1"/>
  <c r="X705" i="1" s="1"/>
  <c r="V704" i="1"/>
  <c r="T704" i="1"/>
  <c r="X704" i="1" s="1"/>
  <c r="V703" i="1"/>
  <c r="T703" i="1"/>
  <c r="X703" i="1" s="1"/>
  <c r="V702" i="1"/>
  <c r="T702" i="1"/>
  <c r="X702" i="1" s="1"/>
  <c r="V701" i="1"/>
  <c r="T701" i="1"/>
  <c r="V700" i="1"/>
  <c r="T700" i="1"/>
  <c r="X700" i="1" s="1"/>
  <c r="V699" i="1"/>
  <c r="T699" i="1"/>
  <c r="X699" i="1" s="1"/>
  <c r="V698" i="1"/>
  <c r="T698" i="1"/>
  <c r="X698" i="1" s="1"/>
  <c r="V697" i="1"/>
  <c r="T697" i="1"/>
  <c r="X697" i="1" s="1"/>
  <c r="V696" i="1"/>
  <c r="T696" i="1"/>
  <c r="V695" i="1"/>
  <c r="T695" i="1"/>
  <c r="X695" i="1" s="1"/>
  <c r="V694" i="1"/>
  <c r="T694" i="1"/>
  <c r="X694" i="1" s="1"/>
  <c r="V693" i="1"/>
  <c r="T693" i="1"/>
  <c r="X693" i="1" s="1"/>
  <c r="V692" i="1"/>
  <c r="T692" i="1"/>
  <c r="X692" i="1" s="1"/>
  <c r="V691" i="1"/>
  <c r="T691" i="1"/>
  <c r="X691" i="1" s="1"/>
  <c r="V690" i="1"/>
  <c r="T690" i="1"/>
  <c r="V689" i="1"/>
  <c r="T689" i="1"/>
  <c r="X689" i="1" s="1"/>
  <c r="V688" i="1"/>
  <c r="T688" i="1"/>
  <c r="X688" i="1" s="1"/>
  <c r="V687" i="1"/>
  <c r="T687" i="1"/>
  <c r="X687" i="1" s="1"/>
  <c r="V686" i="1"/>
  <c r="T686" i="1"/>
  <c r="X686" i="1" s="1"/>
  <c r="V685" i="1"/>
  <c r="T685" i="1"/>
  <c r="X685" i="1" s="1"/>
  <c r="V684" i="1"/>
  <c r="T684" i="1"/>
  <c r="V683" i="1"/>
  <c r="T683" i="1"/>
  <c r="X683" i="1" s="1"/>
  <c r="V682" i="1"/>
  <c r="T682" i="1"/>
  <c r="X682" i="1" s="1"/>
  <c r="V681" i="1"/>
  <c r="T681" i="1"/>
  <c r="X681" i="1" s="1"/>
  <c r="V680" i="1"/>
  <c r="T680" i="1"/>
  <c r="X680" i="1" s="1"/>
  <c r="V679" i="1"/>
  <c r="T679" i="1"/>
  <c r="X679" i="1" s="1"/>
  <c r="V678" i="1"/>
  <c r="T678" i="1"/>
  <c r="X678" i="1" s="1"/>
  <c r="V677" i="1"/>
  <c r="T677" i="1"/>
  <c r="X677" i="1" s="1"/>
  <c r="V676" i="1"/>
  <c r="T676" i="1"/>
  <c r="V675" i="1"/>
  <c r="T675" i="1"/>
  <c r="X675" i="1" s="1"/>
  <c r="V674" i="1"/>
  <c r="T674" i="1"/>
  <c r="X674" i="1" s="1"/>
  <c r="V673" i="1"/>
  <c r="T673" i="1"/>
  <c r="X673" i="1" s="1"/>
  <c r="V672" i="1"/>
  <c r="T672" i="1"/>
  <c r="X672" i="1" s="1"/>
  <c r="V671" i="1"/>
  <c r="T671" i="1"/>
  <c r="X671" i="1" s="1"/>
  <c r="V670" i="1"/>
  <c r="T670" i="1"/>
  <c r="X670" i="1" s="1"/>
  <c r="V669" i="1"/>
  <c r="T669" i="1"/>
  <c r="X669" i="1" s="1"/>
  <c r="V668" i="1"/>
  <c r="T668" i="1"/>
  <c r="X668" i="1" s="1"/>
  <c r="V667" i="1"/>
  <c r="T667" i="1"/>
  <c r="V666" i="1"/>
  <c r="T666" i="1"/>
  <c r="X666" i="1" s="1"/>
  <c r="V665" i="1"/>
  <c r="T665" i="1"/>
  <c r="X665" i="1" s="1"/>
  <c r="V664" i="1"/>
  <c r="T664" i="1"/>
  <c r="X664" i="1" s="1"/>
  <c r="V663" i="1"/>
  <c r="T663" i="1"/>
  <c r="X663" i="1" s="1"/>
  <c r="V662" i="1"/>
  <c r="T662" i="1"/>
  <c r="X662" i="1" s="1"/>
  <c r="V661" i="1"/>
  <c r="T661" i="1"/>
  <c r="X661" i="1" s="1"/>
  <c r="V660" i="1"/>
  <c r="T660" i="1"/>
  <c r="X660" i="1" s="1"/>
  <c r="V659" i="1"/>
  <c r="T659" i="1"/>
  <c r="X659" i="1" s="1"/>
  <c r="V658" i="1"/>
  <c r="T658" i="1"/>
  <c r="V657" i="1"/>
  <c r="T657" i="1"/>
  <c r="X657" i="1" s="1"/>
  <c r="V656" i="1"/>
  <c r="T656" i="1"/>
  <c r="X656" i="1" s="1"/>
  <c r="V655" i="1"/>
  <c r="T655" i="1"/>
  <c r="X655" i="1" s="1"/>
  <c r="V654" i="1"/>
  <c r="T654" i="1"/>
  <c r="X654" i="1" s="1"/>
  <c r="V653" i="1"/>
  <c r="T653" i="1"/>
  <c r="X653" i="1" s="1"/>
  <c r="V652" i="1"/>
  <c r="T652" i="1"/>
  <c r="X652" i="1" s="1"/>
  <c r="V651" i="1"/>
  <c r="T651" i="1"/>
  <c r="X651" i="1" s="1"/>
  <c r="V650" i="1"/>
  <c r="T650" i="1"/>
  <c r="X650" i="1" s="1"/>
  <c r="V649" i="1"/>
  <c r="T649" i="1"/>
  <c r="V648" i="1"/>
  <c r="T648" i="1"/>
  <c r="X648" i="1" s="1"/>
  <c r="V647" i="1"/>
  <c r="T647" i="1"/>
  <c r="X647" i="1" s="1"/>
  <c r="V646" i="1"/>
  <c r="T646" i="1"/>
  <c r="X646" i="1" s="1"/>
  <c r="V645" i="1"/>
  <c r="T645" i="1"/>
  <c r="X645" i="1" s="1"/>
  <c r="V644" i="1"/>
  <c r="T644" i="1"/>
  <c r="X644" i="1" s="1"/>
  <c r="V643" i="1"/>
  <c r="T643" i="1"/>
  <c r="X643" i="1" s="1"/>
  <c r="V642" i="1"/>
  <c r="T642" i="1"/>
  <c r="X642" i="1" s="1"/>
  <c r="V641" i="1"/>
  <c r="T641" i="1"/>
  <c r="V640" i="1"/>
  <c r="T640" i="1"/>
  <c r="V639" i="1"/>
  <c r="T639" i="1"/>
  <c r="X639" i="1" s="1"/>
  <c r="V638" i="1"/>
  <c r="T638" i="1"/>
  <c r="X638" i="1" s="1"/>
  <c r="V637" i="1"/>
  <c r="T637" i="1"/>
  <c r="X637" i="1" s="1"/>
  <c r="V636" i="1"/>
  <c r="T636" i="1"/>
  <c r="X636" i="1" s="1"/>
  <c r="V635" i="1"/>
  <c r="T635" i="1"/>
  <c r="X635" i="1" s="1"/>
  <c r="V634" i="1"/>
  <c r="T634" i="1"/>
  <c r="X634" i="1" s="1"/>
  <c r="V633" i="1"/>
  <c r="T633" i="1"/>
  <c r="X633" i="1" s="1"/>
  <c r="V632" i="1"/>
  <c r="T632" i="1"/>
  <c r="X632" i="1" s="1"/>
  <c r="V631" i="1"/>
  <c r="T631" i="1"/>
  <c r="X631" i="1" s="1"/>
  <c r="V630" i="1"/>
  <c r="T630" i="1"/>
  <c r="V629" i="1"/>
  <c r="T629" i="1"/>
  <c r="X629" i="1" s="1"/>
  <c r="V628" i="1"/>
  <c r="T628" i="1"/>
  <c r="X628" i="1" s="1"/>
  <c r="V627" i="1"/>
  <c r="T627" i="1"/>
  <c r="X627" i="1" s="1"/>
  <c r="V626" i="1"/>
  <c r="T626" i="1"/>
  <c r="X626" i="1" s="1"/>
  <c r="V625" i="1"/>
  <c r="T625" i="1"/>
  <c r="X625" i="1" s="1"/>
  <c r="V624" i="1"/>
  <c r="T624" i="1"/>
  <c r="V623" i="1"/>
  <c r="T623" i="1"/>
  <c r="V622" i="1"/>
  <c r="T622" i="1"/>
  <c r="X622" i="1" s="1"/>
  <c r="V621" i="1"/>
  <c r="T621" i="1"/>
  <c r="X621" i="1" s="1"/>
  <c r="V620" i="1"/>
  <c r="T620" i="1"/>
  <c r="X620" i="1" s="1"/>
  <c r="V619" i="1"/>
  <c r="T619" i="1"/>
  <c r="X619" i="1" s="1"/>
  <c r="V618" i="1"/>
  <c r="T618" i="1"/>
  <c r="X618" i="1" s="1"/>
  <c r="V617" i="1"/>
  <c r="T617" i="1"/>
  <c r="X617" i="1" s="1"/>
  <c r="V616" i="1"/>
  <c r="T616" i="1"/>
  <c r="X616" i="1" s="1"/>
  <c r="V615" i="1"/>
  <c r="T615" i="1"/>
  <c r="V614" i="1"/>
  <c r="T614" i="1"/>
  <c r="V613" i="1"/>
  <c r="T613" i="1"/>
  <c r="X613" i="1" s="1"/>
  <c r="V612" i="1"/>
  <c r="T612" i="1"/>
  <c r="X612" i="1" s="1"/>
  <c r="V611" i="1"/>
  <c r="T611" i="1"/>
  <c r="X611" i="1" s="1"/>
  <c r="V610" i="1"/>
  <c r="T610" i="1"/>
  <c r="X610" i="1" s="1"/>
  <c r="V609" i="1"/>
  <c r="T609" i="1"/>
  <c r="X609" i="1" s="1"/>
  <c r="V608" i="1"/>
  <c r="T608" i="1"/>
  <c r="X608" i="1" s="1"/>
  <c r="V607" i="1"/>
  <c r="T607" i="1"/>
  <c r="V606" i="1"/>
  <c r="T606" i="1"/>
  <c r="V605" i="1"/>
  <c r="T605" i="1"/>
  <c r="X605" i="1" s="1"/>
  <c r="V604" i="1"/>
  <c r="T604" i="1"/>
  <c r="X604" i="1" s="1"/>
  <c r="V603" i="1"/>
  <c r="T603" i="1"/>
  <c r="X603" i="1" s="1"/>
  <c r="V602" i="1"/>
  <c r="T602" i="1"/>
  <c r="X602" i="1" s="1"/>
  <c r="V601" i="1"/>
  <c r="T601" i="1"/>
  <c r="X601" i="1" s="1"/>
  <c r="V600" i="1"/>
  <c r="T600" i="1"/>
  <c r="X600" i="1" s="1"/>
  <c r="V599" i="1"/>
  <c r="T599" i="1"/>
  <c r="V598" i="1"/>
  <c r="T598" i="1"/>
  <c r="V597" i="1"/>
  <c r="T597" i="1"/>
  <c r="X597" i="1" s="1"/>
  <c r="V596" i="1"/>
  <c r="T596" i="1"/>
  <c r="X596" i="1" s="1"/>
  <c r="V595" i="1"/>
  <c r="T595" i="1"/>
  <c r="X595" i="1" s="1"/>
  <c r="V594" i="1"/>
  <c r="T594" i="1"/>
  <c r="X594" i="1" s="1"/>
  <c r="V593" i="1"/>
  <c r="T593" i="1"/>
  <c r="V592" i="1"/>
  <c r="T592" i="1"/>
  <c r="V591" i="1"/>
  <c r="T591" i="1"/>
  <c r="X591" i="1" s="1"/>
  <c r="V590" i="1"/>
  <c r="T590" i="1"/>
  <c r="X590" i="1" s="1"/>
  <c r="V589" i="1"/>
  <c r="T589" i="1"/>
  <c r="X589" i="1" s="1"/>
  <c r="V588" i="1"/>
  <c r="T588" i="1"/>
  <c r="X588" i="1" s="1"/>
  <c r="V587" i="1"/>
  <c r="T587" i="1"/>
  <c r="X587" i="1" s="1"/>
  <c r="V586" i="1"/>
  <c r="T586" i="1"/>
  <c r="X586" i="1" s="1"/>
  <c r="V585" i="1"/>
  <c r="T585" i="1"/>
  <c r="V584" i="1"/>
  <c r="T584" i="1"/>
  <c r="V583" i="1"/>
  <c r="T583" i="1"/>
  <c r="X583" i="1" s="1"/>
  <c r="V582" i="1"/>
  <c r="T582" i="1"/>
  <c r="X582" i="1" s="1"/>
  <c r="V581" i="1"/>
  <c r="T581" i="1"/>
  <c r="X581" i="1" s="1"/>
  <c r="V580" i="1"/>
  <c r="T580" i="1"/>
  <c r="X580" i="1" s="1"/>
  <c r="V579" i="1"/>
  <c r="T579" i="1"/>
  <c r="X579" i="1" s="1"/>
  <c r="V578" i="1"/>
  <c r="T578" i="1"/>
  <c r="X578" i="1" s="1"/>
  <c r="V577" i="1"/>
  <c r="T577" i="1"/>
  <c r="V576" i="1"/>
  <c r="T576" i="1"/>
  <c r="V575" i="1"/>
  <c r="T575" i="1"/>
  <c r="X575" i="1" s="1"/>
  <c r="V574" i="1"/>
  <c r="T574" i="1"/>
  <c r="X574" i="1" s="1"/>
  <c r="V573" i="1"/>
  <c r="T573" i="1"/>
  <c r="X573" i="1" s="1"/>
  <c r="V572" i="1"/>
  <c r="T572" i="1"/>
  <c r="X572" i="1" s="1"/>
  <c r="V571" i="1"/>
  <c r="T571" i="1"/>
  <c r="X571" i="1" s="1"/>
  <c r="V570" i="1"/>
  <c r="T570" i="1"/>
  <c r="X570" i="1" s="1"/>
  <c r="V569" i="1"/>
  <c r="T569" i="1"/>
  <c r="X569" i="1" s="1"/>
  <c r="V568" i="1"/>
  <c r="T568" i="1"/>
  <c r="V567" i="1"/>
  <c r="T567" i="1"/>
  <c r="V566" i="1"/>
  <c r="T566" i="1"/>
  <c r="X566" i="1" s="1"/>
  <c r="V565" i="1"/>
  <c r="T565" i="1"/>
  <c r="X565" i="1" s="1"/>
  <c r="V564" i="1"/>
  <c r="T564" i="1"/>
  <c r="X564" i="1" s="1"/>
  <c r="V563" i="1"/>
  <c r="T563" i="1"/>
  <c r="X563" i="1" s="1"/>
  <c r="V562" i="1"/>
  <c r="T562" i="1"/>
  <c r="X562" i="1" s="1"/>
  <c r="V561" i="1"/>
  <c r="T561" i="1"/>
  <c r="X561" i="1" s="1"/>
  <c r="V560" i="1"/>
  <c r="T560" i="1"/>
  <c r="V559" i="1"/>
  <c r="T559" i="1"/>
  <c r="V558" i="1"/>
  <c r="T558" i="1"/>
  <c r="X558" i="1" s="1"/>
  <c r="V557" i="1"/>
  <c r="T557" i="1"/>
  <c r="X557" i="1" s="1"/>
  <c r="V556" i="1"/>
  <c r="T556" i="1"/>
  <c r="X556" i="1" s="1"/>
  <c r="V555" i="1"/>
  <c r="T555" i="1"/>
  <c r="X555" i="1" s="1"/>
  <c r="V554" i="1"/>
  <c r="T554" i="1"/>
  <c r="X554" i="1" s="1"/>
  <c r="V553" i="1"/>
  <c r="T553" i="1"/>
  <c r="X553" i="1" s="1"/>
  <c r="V552" i="1"/>
  <c r="T552" i="1"/>
  <c r="X552" i="1" s="1"/>
  <c r="V551" i="1"/>
  <c r="T551" i="1"/>
  <c r="X551" i="1" s="1"/>
  <c r="V550" i="1"/>
  <c r="T550" i="1"/>
  <c r="V549" i="1"/>
  <c r="T549" i="1"/>
  <c r="V548" i="1"/>
  <c r="T548" i="1"/>
  <c r="X548" i="1" s="1"/>
  <c r="V547" i="1"/>
  <c r="T547" i="1"/>
  <c r="X547" i="1" s="1"/>
  <c r="V546" i="1"/>
  <c r="T546" i="1"/>
  <c r="X546" i="1" s="1"/>
  <c r="V545" i="1"/>
  <c r="T545" i="1"/>
  <c r="X545" i="1" s="1"/>
  <c r="V544" i="1"/>
  <c r="T544" i="1"/>
  <c r="X544" i="1" s="1"/>
  <c r="V543" i="1"/>
  <c r="T543" i="1"/>
  <c r="X543" i="1" s="1"/>
  <c r="V542" i="1"/>
  <c r="T542" i="1"/>
  <c r="V541" i="1"/>
  <c r="T541" i="1"/>
  <c r="V540" i="1"/>
  <c r="T540" i="1"/>
  <c r="X540" i="1" s="1"/>
  <c r="V539" i="1"/>
  <c r="T539" i="1"/>
  <c r="X539" i="1" s="1"/>
  <c r="V538" i="1"/>
  <c r="T538" i="1"/>
  <c r="X538" i="1" s="1"/>
  <c r="V537" i="1"/>
  <c r="T537" i="1"/>
  <c r="X537" i="1" s="1"/>
  <c r="V536" i="1"/>
  <c r="T536" i="1"/>
  <c r="X536" i="1" s="1"/>
  <c r="V535" i="1"/>
  <c r="T535" i="1"/>
  <c r="X535" i="1" s="1"/>
  <c r="V534" i="1"/>
  <c r="T534" i="1"/>
  <c r="X534" i="1" s="1"/>
  <c r="V533" i="1"/>
  <c r="T533" i="1"/>
  <c r="X533" i="1" s="1"/>
  <c r="V532" i="1"/>
  <c r="T532" i="1"/>
  <c r="X532" i="1" s="1"/>
  <c r="V531" i="1"/>
  <c r="T531" i="1"/>
  <c r="V530" i="1"/>
  <c r="T530" i="1"/>
  <c r="V529" i="1"/>
  <c r="T529" i="1"/>
  <c r="X529" i="1" s="1"/>
  <c r="V528" i="1"/>
  <c r="T528" i="1"/>
  <c r="X528" i="1" s="1"/>
  <c r="V527" i="1"/>
  <c r="T527" i="1"/>
  <c r="X527" i="1" s="1"/>
  <c r="V526" i="1"/>
  <c r="T526" i="1"/>
  <c r="X526" i="1" s="1"/>
  <c r="V525" i="1"/>
  <c r="T525" i="1"/>
  <c r="X525" i="1" s="1"/>
  <c r="V524" i="1"/>
  <c r="T524" i="1"/>
  <c r="X524" i="1" s="1"/>
  <c r="V523" i="1"/>
  <c r="T523" i="1"/>
  <c r="X523" i="1" s="1"/>
  <c r="V522" i="1"/>
  <c r="T522" i="1"/>
  <c r="X522" i="1" s="1"/>
  <c r="V521" i="1"/>
  <c r="T521" i="1"/>
  <c r="V520" i="1"/>
  <c r="T520" i="1"/>
  <c r="V519" i="1"/>
  <c r="T519" i="1"/>
  <c r="X519" i="1" s="1"/>
  <c r="V518" i="1"/>
  <c r="T518" i="1"/>
  <c r="X518" i="1" s="1"/>
  <c r="V517" i="1"/>
  <c r="T517" i="1"/>
  <c r="X517" i="1" s="1"/>
  <c r="V516" i="1"/>
  <c r="T516" i="1"/>
  <c r="X516" i="1" s="1"/>
  <c r="V515" i="1"/>
  <c r="T515" i="1"/>
  <c r="X515" i="1" s="1"/>
  <c r="V514" i="1"/>
  <c r="T514" i="1"/>
  <c r="X514" i="1" s="1"/>
  <c r="V513" i="1"/>
  <c r="T513" i="1"/>
  <c r="V512" i="1"/>
  <c r="T512" i="1"/>
  <c r="V511" i="1"/>
  <c r="T511" i="1"/>
  <c r="X511" i="1" s="1"/>
  <c r="V510" i="1"/>
  <c r="T510" i="1"/>
  <c r="X510" i="1" s="1"/>
  <c r="V509" i="1"/>
  <c r="T509" i="1"/>
  <c r="X509" i="1" s="1"/>
  <c r="V508" i="1"/>
  <c r="T508" i="1"/>
  <c r="X508" i="1" s="1"/>
  <c r="V507" i="1"/>
  <c r="T507" i="1"/>
  <c r="X507" i="1" s="1"/>
  <c r="V506" i="1"/>
  <c r="T506" i="1"/>
  <c r="X506" i="1" s="1"/>
  <c r="V505" i="1"/>
  <c r="T505" i="1"/>
  <c r="V504" i="1"/>
  <c r="T504" i="1"/>
  <c r="V503" i="1"/>
  <c r="T503" i="1"/>
  <c r="X503" i="1" s="1"/>
  <c r="V502" i="1"/>
  <c r="T502" i="1"/>
  <c r="X502" i="1" s="1"/>
  <c r="V501" i="1"/>
  <c r="T501" i="1"/>
  <c r="X501" i="1" s="1"/>
  <c r="V500" i="1"/>
  <c r="T500" i="1"/>
  <c r="X500" i="1" s="1"/>
  <c r="V499" i="1"/>
  <c r="T499" i="1"/>
  <c r="X499" i="1" s="1"/>
  <c r="V498" i="1"/>
  <c r="T498" i="1"/>
  <c r="V497" i="1"/>
  <c r="T497" i="1"/>
  <c r="V496" i="1"/>
  <c r="T496" i="1"/>
  <c r="X496" i="1" s="1"/>
  <c r="V495" i="1"/>
  <c r="T495" i="1"/>
  <c r="X495" i="1" s="1"/>
  <c r="V494" i="1"/>
  <c r="T494" i="1"/>
  <c r="X494" i="1" s="1"/>
  <c r="V493" i="1"/>
  <c r="T493" i="1"/>
  <c r="X493" i="1" s="1"/>
  <c r="V492" i="1"/>
  <c r="T492" i="1"/>
  <c r="X492" i="1" s="1"/>
  <c r="V491" i="1"/>
  <c r="T491" i="1"/>
  <c r="X491" i="1" s="1"/>
  <c r="V490" i="1"/>
  <c r="T490" i="1"/>
  <c r="X490" i="1" s="1"/>
  <c r="V489" i="1"/>
  <c r="T489" i="1"/>
  <c r="X489" i="1" s="1"/>
  <c r="V488" i="1"/>
  <c r="T488" i="1"/>
  <c r="X488" i="1" s="1"/>
  <c r="V487" i="1"/>
  <c r="T487" i="1"/>
  <c r="V486" i="1"/>
  <c r="T486" i="1"/>
  <c r="V485" i="1"/>
  <c r="T485" i="1"/>
  <c r="X485" i="1" s="1"/>
  <c r="V484" i="1"/>
  <c r="T484" i="1"/>
  <c r="X484" i="1" s="1"/>
  <c r="V483" i="1"/>
  <c r="T483" i="1"/>
  <c r="X483" i="1" s="1"/>
  <c r="V482" i="1"/>
  <c r="T482" i="1"/>
  <c r="X482" i="1" s="1"/>
  <c r="V481" i="1"/>
  <c r="T481" i="1"/>
  <c r="X481" i="1" s="1"/>
  <c r="V480" i="1"/>
  <c r="T480" i="1"/>
  <c r="X480" i="1" s="1"/>
  <c r="V479" i="1"/>
  <c r="T479" i="1"/>
  <c r="X479" i="1" s="1"/>
  <c r="V478" i="1"/>
  <c r="T478" i="1"/>
  <c r="V477" i="1"/>
  <c r="T477" i="1"/>
  <c r="V476" i="1"/>
  <c r="T476" i="1"/>
  <c r="X476" i="1" s="1"/>
  <c r="V475" i="1"/>
  <c r="T475" i="1"/>
  <c r="X475" i="1" s="1"/>
  <c r="V474" i="1"/>
  <c r="T474" i="1"/>
  <c r="X474" i="1" s="1"/>
  <c r="V473" i="1"/>
  <c r="T473" i="1"/>
  <c r="X473" i="1" s="1"/>
  <c r="V472" i="1"/>
  <c r="T472" i="1"/>
  <c r="X472" i="1" s="1"/>
  <c r="V471" i="1"/>
  <c r="T471" i="1"/>
  <c r="X471" i="1" s="1"/>
  <c r="V470" i="1"/>
  <c r="T470" i="1"/>
  <c r="X470" i="1" s="1"/>
  <c r="V469" i="1"/>
  <c r="T469" i="1"/>
  <c r="V468" i="1"/>
  <c r="T468" i="1"/>
  <c r="V467" i="1"/>
  <c r="T467" i="1"/>
  <c r="X467" i="1" s="1"/>
  <c r="V466" i="1"/>
  <c r="T466" i="1"/>
  <c r="X466" i="1" s="1"/>
  <c r="V465" i="1"/>
  <c r="T465" i="1"/>
  <c r="X465" i="1" s="1"/>
  <c r="V464" i="1"/>
  <c r="T464" i="1"/>
  <c r="X464" i="1" s="1"/>
  <c r="V463" i="1"/>
  <c r="T463" i="1"/>
  <c r="X463" i="1" s="1"/>
  <c r="V462" i="1"/>
  <c r="T462" i="1"/>
  <c r="X462" i="1" s="1"/>
  <c r="V461" i="1"/>
  <c r="T461" i="1"/>
  <c r="X461" i="1" s="1"/>
  <c r="V460" i="1"/>
  <c r="T460" i="1"/>
  <c r="V459" i="1"/>
  <c r="T459" i="1"/>
  <c r="V458" i="1"/>
  <c r="T458" i="1"/>
  <c r="X458" i="1" s="1"/>
  <c r="V457" i="1"/>
  <c r="T457" i="1"/>
  <c r="X457" i="1" s="1"/>
  <c r="V456" i="1"/>
  <c r="T456" i="1"/>
  <c r="X456" i="1" s="1"/>
  <c r="V455" i="1"/>
  <c r="T455" i="1"/>
  <c r="X455" i="1" s="1"/>
  <c r="V454" i="1"/>
  <c r="T454" i="1"/>
  <c r="X454" i="1" s="1"/>
  <c r="V453" i="1"/>
  <c r="T453" i="1"/>
  <c r="X453" i="1" s="1"/>
  <c r="V452" i="1"/>
  <c r="T452" i="1"/>
  <c r="X452" i="1" s="1"/>
  <c r="V451" i="1"/>
  <c r="T451" i="1"/>
  <c r="X451" i="1" s="1"/>
  <c r="V450" i="1"/>
  <c r="T450" i="1"/>
  <c r="V449" i="1"/>
  <c r="T449" i="1"/>
  <c r="V448" i="1"/>
  <c r="T448" i="1"/>
  <c r="X448" i="1" s="1"/>
  <c r="V447" i="1"/>
  <c r="T447" i="1"/>
  <c r="X447" i="1" s="1"/>
  <c r="V446" i="1"/>
  <c r="T446" i="1"/>
  <c r="X446" i="1" s="1"/>
  <c r="V445" i="1"/>
  <c r="T445" i="1"/>
  <c r="X445" i="1" s="1"/>
  <c r="V444" i="1"/>
  <c r="T444" i="1"/>
  <c r="X444" i="1" s="1"/>
  <c r="V443" i="1"/>
  <c r="T443" i="1"/>
  <c r="X443" i="1" s="1"/>
  <c r="V442" i="1"/>
  <c r="T442" i="1"/>
  <c r="X442" i="1" s="1"/>
  <c r="V441" i="1"/>
  <c r="T441" i="1"/>
  <c r="V440" i="1"/>
  <c r="T440" i="1"/>
  <c r="V439" i="1"/>
  <c r="T439" i="1"/>
  <c r="X439" i="1" s="1"/>
  <c r="V438" i="1"/>
  <c r="T438" i="1"/>
  <c r="X438" i="1" s="1"/>
  <c r="V437" i="1"/>
  <c r="T437" i="1"/>
  <c r="X437" i="1" s="1"/>
  <c r="V436" i="1"/>
  <c r="T436" i="1"/>
  <c r="X436" i="1" s="1"/>
  <c r="V435" i="1"/>
  <c r="T435" i="1"/>
  <c r="X435" i="1" s="1"/>
  <c r="V434" i="1"/>
  <c r="T434" i="1"/>
  <c r="X434" i="1" s="1"/>
  <c r="V433" i="1"/>
  <c r="T433" i="1"/>
  <c r="X433" i="1" s="1"/>
  <c r="V432" i="1"/>
  <c r="T432" i="1"/>
  <c r="V431" i="1"/>
  <c r="T431" i="1"/>
  <c r="V430" i="1"/>
  <c r="T430" i="1"/>
  <c r="X430" i="1" s="1"/>
  <c r="V429" i="1"/>
  <c r="T429" i="1"/>
  <c r="X429" i="1" s="1"/>
  <c r="V428" i="1"/>
  <c r="T428" i="1"/>
  <c r="X428" i="1" s="1"/>
  <c r="V427" i="1"/>
  <c r="T427" i="1"/>
  <c r="V426" i="1"/>
  <c r="T426" i="1"/>
  <c r="V425" i="1"/>
  <c r="T425" i="1"/>
  <c r="X425" i="1" s="1"/>
  <c r="V424" i="1"/>
  <c r="T424" i="1"/>
  <c r="X424" i="1" s="1"/>
  <c r="V423" i="1"/>
  <c r="T423" i="1"/>
  <c r="X423" i="1" s="1"/>
  <c r="V422" i="1"/>
  <c r="T422" i="1"/>
  <c r="X422" i="1" s="1"/>
  <c r="V421" i="1"/>
  <c r="T421" i="1"/>
  <c r="X421" i="1" s="1"/>
  <c r="V420" i="1"/>
  <c r="T420" i="1"/>
  <c r="X420" i="1" s="1"/>
  <c r="V419" i="1"/>
  <c r="T419" i="1"/>
  <c r="X419" i="1" s="1"/>
  <c r="V418" i="1"/>
  <c r="T418" i="1"/>
  <c r="X418" i="1" s="1"/>
  <c r="V417" i="1"/>
  <c r="T417" i="1"/>
  <c r="X417" i="1" s="1"/>
  <c r="V416" i="1"/>
  <c r="T416" i="1"/>
  <c r="V415" i="1"/>
  <c r="T415" i="1"/>
  <c r="X415" i="1" s="1"/>
  <c r="V414" i="1"/>
  <c r="T414" i="1"/>
  <c r="X414" i="1" s="1"/>
  <c r="V413" i="1"/>
  <c r="T413" i="1"/>
  <c r="X413" i="1" s="1"/>
  <c r="V412" i="1"/>
  <c r="T412" i="1"/>
  <c r="X412" i="1" s="1"/>
  <c r="V411" i="1"/>
  <c r="T411" i="1"/>
  <c r="X411" i="1" s="1"/>
  <c r="V410" i="1"/>
  <c r="T410" i="1"/>
  <c r="X410" i="1" s="1"/>
  <c r="V409" i="1"/>
  <c r="T409" i="1"/>
  <c r="X409" i="1" s="1"/>
  <c r="V408" i="1"/>
  <c r="T408" i="1"/>
  <c r="V407" i="1"/>
  <c r="T407" i="1"/>
  <c r="V406" i="1"/>
  <c r="T406" i="1"/>
  <c r="X406" i="1" s="1"/>
  <c r="V405" i="1"/>
  <c r="T405" i="1"/>
  <c r="X405" i="1" s="1"/>
  <c r="V404" i="1"/>
  <c r="T404" i="1"/>
  <c r="X404" i="1" s="1"/>
  <c r="V403" i="1"/>
  <c r="T403" i="1"/>
  <c r="X403" i="1" s="1"/>
  <c r="V402" i="1"/>
  <c r="T402" i="1"/>
  <c r="X402" i="1" s="1"/>
  <c r="V401" i="1"/>
  <c r="T401" i="1"/>
  <c r="X401" i="1" s="1"/>
  <c r="V400" i="1"/>
  <c r="T400" i="1"/>
  <c r="X400" i="1" s="1"/>
  <c r="V399" i="1"/>
  <c r="T399" i="1"/>
  <c r="V398" i="1"/>
  <c r="T398" i="1"/>
  <c r="V397" i="1"/>
  <c r="T397" i="1"/>
  <c r="X397" i="1" s="1"/>
  <c r="V396" i="1"/>
  <c r="T396" i="1"/>
  <c r="X396" i="1" s="1"/>
  <c r="V395" i="1"/>
  <c r="T395" i="1"/>
  <c r="X395" i="1" s="1"/>
  <c r="V394" i="1"/>
  <c r="T394" i="1"/>
  <c r="X394" i="1" s="1"/>
  <c r="V393" i="1"/>
  <c r="T393" i="1"/>
  <c r="V392" i="1"/>
  <c r="T392" i="1"/>
  <c r="V391" i="1"/>
  <c r="T391" i="1"/>
  <c r="X391" i="1" s="1"/>
  <c r="V390" i="1"/>
  <c r="T390" i="1"/>
  <c r="X390" i="1" s="1"/>
  <c r="V389" i="1"/>
  <c r="T389" i="1"/>
  <c r="X389" i="1" s="1"/>
  <c r="V388" i="1"/>
  <c r="T388" i="1"/>
  <c r="X388" i="1" s="1"/>
  <c r="V387" i="1"/>
  <c r="T387" i="1"/>
  <c r="X387" i="1" s="1"/>
  <c r="V386" i="1"/>
  <c r="T386" i="1"/>
  <c r="X386" i="1" s="1"/>
  <c r="V385" i="1"/>
  <c r="T385" i="1"/>
  <c r="X385" i="1" s="1"/>
  <c r="V384" i="1"/>
  <c r="T384" i="1"/>
  <c r="V383" i="1"/>
  <c r="T383" i="1"/>
  <c r="V382" i="1"/>
  <c r="T382" i="1"/>
  <c r="X382" i="1" s="1"/>
  <c r="V381" i="1"/>
  <c r="T381" i="1"/>
  <c r="X381" i="1" s="1"/>
  <c r="V380" i="1"/>
  <c r="T380" i="1"/>
  <c r="X380" i="1" s="1"/>
  <c r="V379" i="1"/>
  <c r="T379" i="1"/>
  <c r="X379" i="1" s="1"/>
  <c r="V378" i="1"/>
  <c r="T378" i="1"/>
  <c r="X378" i="1" s="1"/>
  <c r="V377" i="1"/>
  <c r="T377" i="1"/>
  <c r="X377" i="1" s="1"/>
  <c r="V376" i="1"/>
  <c r="T376" i="1"/>
  <c r="V375" i="1"/>
  <c r="T375" i="1"/>
  <c r="V374" i="1"/>
  <c r="T374" i="1"/>
  <c r="X374" i="1" s="1"/>
  <c r="V373" i="1"/>
  <c r="T373" i="1"/>
  <c r="X373" i="1" s="1"/>
  <c r="V372" i="1"/>
  <c r="T372" i="1"/>
  <c r="X372" i="1" s="1"/>
  <c r="V371" i="1"/>
  <c r="T371" i="1"/>
  <c r="X371" i="1" s="1"/>
  <c r="V370" i="1"/>
  <c r="T370" i="1"/>
  <c r="X370" i="1" s="1"/>
  <c r="V369" i="1"/>
  <c r="T369" i="1"/>
  <c r="V368" i="1"/>
  <c r="T368" i="1"/>
  <c r="V367" i="1"/>
  <c r="T367" i="1"/>
  <c r="X367" i="1" s="1"/>
  <c r="V366" i="1"/>
  <c r="T366" i="1"/>
  <c r="X366" i="1" s="1"/>
  <c r="V365" i="1"/>
  <c r="T365" i="1"/>
  <c r="X365" i="1" s="1"/>
  <c r="V364" i="1"/>
  <c r="T364" i="1"/>
  <c r="X364" i="1" s="1"/>
  <c r="V363" i="1"/>
  <c r="T363" i="1"/>
  <c r="X363" i="1" s="1"/>
  <c r="V362" i="1"/>
  <c r="T362" i="1"/>
  <c r="X362" i="1" s="1"/>
  <c r="V361" i="1"/>
  <c r="T361" i="1"/>
  <c r="X361" i="1" s="1"/>
  <c r="V360" i="1"/>
  <c r="T360" i="1"/>
  <c r="V359" i="1"/>
  <c r="T359" i="1"/>
  <c r="V358" i="1"/>
  <c r="T358" i="1"/>
  <c r="X358" i="1" s="1"/>
  <c r="V357" i="1"/>
  <c r="T357" i="1"/>
  <c r="X357" i="1" s="1"/>
  <c r="V356" i="1"/>
  <c r="T356" i="1"/>
  <c r="X356" i="1" s="1"/>
  <c r="V355" i="1"/>
  <c r="T355" i="1"/>
  <c r="X355" i="1" s="1"/>
  <c r="V354" i="1"/>
  <c r="T354" i="1"/>
  <c r="X354" i="1" s="1"/>
  <c r="V353" i="1"/>
  <c r="T353" i="1"/>
  <c r="X353" i="1" s="1"/>
  <c r="V352" i="1"/>
  <c r="T352" i="1"/>
  <c r="V351" i="1"/>
  <c r="T351" i="1"/>
  <c r="V350" i="1"/>
  <c r="T350" i="1"/>
  <c r="X350" i="1" s="1"/>
  <c r="V349" i="1"/>
  <c r="T349" i="1"/>
  <c r="X349" i="1" s="1"/>
  <c r="V348" i="1"/>
  <c r="T348" i="1"/>
  <c r="X348" i="1" s="1"/>
  <c r="V347" i="1"/>
  <c r="T347" i="1"/>
  <c r="X347" i="1" s="1"/>
  <c r="V346" i="1"/>
  <c r="T346" i="1"/>
  <c r="X346" i="1" s="1"/>
  <c r="V345" i="1"/>
  <c r="T345" i="1"/>
  <c r="V344" i="1"/>
  <c r="T344" i="1"/>
  <c r="V343" i="1"/>
  <c r="T343" i="1"/>
  <c r="X343" i="1" s="1"/>
  <c r="V342" i="1"/>
  <c r="T342" i="1"/>
  <c r="X342" i="1" s="1"/>
  <c r="V341" i="1"/>
  <c r="T341" i="1"/>
  <c r="X341" i="1" s="1"/>
  <c r="V340" i="1"/>
  <c r="T340" i="1"/>
  <c r="X340" i="1" s="1"/>
  <c r="V339" i="1"/>
  <c r="T339" i="1"/>
  <c r="X339" i="1" s="1"/>
  <c r="V338" i="1"/>
  <c r="T338" i="1"/>
  <c r="X338" i="1" s="1"/>
  <c r="V337" i="1"/>
  <c r="T337" i="1"/>
  <c r="X337" i="1" s="1"/>
  <c r="V336" i="1"/>
  <c r="T336" i="1"/>
  <c r="V335" i="1"/>
  <c r="T335" i="1"/>
  <c r="V334" i="1"/>
  <c r="T334" i="1"/>
  <c r="X334" i="1" s="1"/>
  <c r="V333" i="1"/>
  <c r="T333" i="1"/>
  <c r="X333" i="1" s="1"/>
  <c r="V332" i="1"/>
  <c r="T332" i="1"/>
  <c r="X332" i="1" s="1"/>
  <c r="V331" i="1"/>
  <c r="T331" i="1"/>
  <c r="X331" i="1" s="1"/>
  <c r="V330" i="1"/>
  <c r="T330" i="1"/>
  <c r="V329" i="1"/>
  <c r="T329" i="1"/>
  <c r="V328" i="1"/>
  <c r="T328" i="1"/>
  <c r="X328" i="1" s="1"/>
  <c r="V327" i="1"/>
  <c r="T327" i="1"/>
  <c r="X327" i="1" s="1"/>
  <c r="V326" i="1"/>
  <c r="T326" i="1"/>
  <c r="X326" i="1" s="1"/>
  <c r="V325" i="1"/>
  <c r="T325" i="1"/>
  <c r="X325" i="1" s="1"/>
  <c r="V324" i="1"/>
  <c r="T324" i="1"/>
  <c r="X324" i="1" s="1"/>
  <c r="V323" i="1"/>
  <c r="T323" i="1"/>
  <c r="X323" i="1" s="1"/>
  <c r="V322" i="1"/>
  <c r="T322" i="1"/>
  <c r="X322" i="1" s="1"/>
  <c r="V321" i="1"/>
  <c r="T321" i="1"/>
  <c r="V320" i="1"/>
  <c r="T320" i="1"/>
  <c r="V319" i="1"/>
  <c r="T319" i="1"/>
  <c r="X319" i="1" s="1"/>
  <c r="V318" i="1"/>
  <c r="T318" i="1"/>
  <c r="X318" i="1" s="1"/>
  <c r="V317" i="1"/>
  <c r="T317" i="1"/>
  <c r="X317" i="1" s="1"/>
  <c r="V316" i="1"/>
  <c r="T316" i="1"/>
  <c r="X316" i="1" s="1"/>
  <c r="V315" i="1"/>
  <c r="T315" i="1"/>
  <c r="X315" i="1" s="1"/>
  <c r="V314" i="1"/>
  <c r="T314" i="1"/>
  <c r="X314" i="1" s="1"/>
  <c r="V313" i="1"/>
  <c r="T313" i="1"/>
  <c r="X313" i="1" s="1"/>
  <c r="V312" i="1"/>
  <c r="T312" i="1"/>
  <c r="V311" i="1"/>
  <c r="T311" i="1"/>
  <c r="V310" i="1"/>
  <c r="T310" i="1"/>
  <c r="X310" i="1" s="1"/>
  <c r="V309" i="1"/>
  <c r="T309" i="1"/>
  <c r="X309" i="1" s="1"/>
  <c r="V308" i="1"/>
  <c r="T308" i="1"/>
  <c r="X308" i="1" s="1"/>
  <c r="V307" i="1"/>
  <c r="T307" i="1"/>
  <c r="X307" i="1" s="1"/>
  <c r="V306" i="1"/>
  <c r="T306" i="1"/>
  <c r="X306" i="1" s="1"/>
  <c r="V305" i="1"/>
  <c r="T305" i="1"/>
  <c r="X305" i="1" s="1"/>
  <c r="V304" i="1"/>
  <c r="T304" i="1"/>
  <c r="X304" i="1" s="1"/>
  <c r="V303" i="1"/>
  <c r="T303" i="1"/>
  <c r="V302" i="1"/>
  <c r="T302" i="1"/>
  <c r="V301" i="1"/>
  <c r="T301" i="1"/>
  <c r="X301" i="1" s="1"/>
  <c r="V300" i="1"/>
  <c r="T300" i="1"/>
  <c r="X300" i="1" s="1"/>
  <c r="V299" i="1"/>
  <c r="T299" i="1"/>
  <c r="X299" i="1" s="1"/>
  <c r="V298" i="1"/>
  <c r="T298" i="1"/>
  <c r="X298" i="1" s="1"/>
  <c r="V297" i="1"/>
  <c r="T297" i="1"/>
  <c r="V296" i="1"/>
  <c r="T296" i="1"/>
  <c r="V295" i="1"/>
  <c r="T295" i="1"/>
  <c r="X295" i="1" s="1"/>
  <c r="V294" i="1"/>
  <c r="T294" i="1"/>
  <c r="X294" i="1" s="1"/>
  <c r="V293" i="1"/>
  <c r="T293" i="1"/>
  <c r="X293" i="1" s="1"/>
  <c r="V292" i="1"/>
  <c r="T292" i="1"/>
  <c r="X292" i="1" s="1"/>
  <c r="V291" i="1"/>
  <c r="T291" i="1"/>
  <c r="X291" i="1" s="1"/>
  <c r="V290" i="1"/>
  <c r="T290" i="1"/>
  <c r="X290" i="1" s="1"/>
  <c r="V289" i="1"/>
  <c r="T289" i="1"/>
  <c r="V288" i="1"/>
  <c r="T288" i="1"/>
  <c r="V287" i="1"/>
  <c r="T287" i="1"/>
  <c r="X287" i="1" s="1"/>
  <c r="V286" i="1"/>
  <c r="T286" i="1"/>
  <c r="X286" i="1" s="1"/>
  <c r="V285" i="1"/>
  <c r="T285" i="1"/>
  <c r="X285" i="1" s="1"/>
  <c r="V284" i="1"/>
  <c r="T284" i="1"/>
  <c r="X284" i="1" s="1"/>
  <c r="V283" i="1"/>
  <c r="T283" i="1"/>
  <c r="X283" i="1" s="1"/>
  <c r="V282" i="1"/>
  <c r="T282" i="1"/>
  <c r="X282" i="1" s="1"/>
  <c r="V281" i="1"/>
  <c r="T281" i="1"/>
  <c r="V280" i="1"/>
  <c r="T280" i="1"/>
  <c r="V279" i="1"/>
  <c r="T279" i="1"/>
  <c r="X279" i="1" s="1"/>
  <c r="V278" i="1"/>
  <c r="T278" i="1"/>
  <c r="X278" i="1" s="1"/>
  <c r="V277" i="1"/>
  <c r="T277" i="1"/>
  <c r="X277" i="1" s="1"/>
  <c r="V276" i="1"/>
  <c r="T276" i="1"/>
  <c r="X276" i="1" s="1"/>
  <c r="V275" i="1"/>
  <c r="T275" i="1"/>
  <c r="X275" i="1" s="1"/>
  <c r="V274" i="1"/>
  <c r="T274" i="1"/>
  <c r="V273" i="1"/>
  <c r="T273" i="1"/>
  <c r="V272" i="1"/>
  <c r="T272" i="1"/>
  <c r="X272" i="1" s="1"/>
  <c r="V271" i="1"/>
  <c r="T271" i="1"/>
  <c r="X271" i="1" s="1"/>
  <c r="V270" i="1"/>
  <c r="T270" i="1"/>
  <c r="X270" i="1" s="1"/>
  <c r="V269" i="1"/>
  <c r="T269" i="1"/>
  <c r="X269" i="1" s="1"/>
  <c r="V268" i="1"/>
  <c r="T268" i="1"/>
  <c r="X268" i="1" s="1"/>
  <c r="V267" i="1"/>
  <c r="T267" i="1"/>
  <c r="V266" i="1"/>
  <c r="T266" i="1"/>
  <c r="V265" i="1"/>
  <c r="T265" i="1"/>
  <c r="X265" i="1" s="1"/>
  <c r="V264" i="1"/>
  <c r="T264" i="1"/>
  <c r="X264" i="1" s="1"/>
  <c r="V263" i="1"/>
  <c r="T263" i="1"/>
  <c r="X263" i="1" s="1"/>
  <c r="V262" i="1"/>
  <c r="T262" i="1"/>
  <c r="X262" i="1" s="1"/>
  <c r="V261" i="1"/>
  <c r="T261" i="1"/>
  <c r="X261" i="1" s="1"/>
  <c r="V260" i="1"/>
  <c r="T260" i="1"/>
  <c r="V259" i="1"/>
  <c r="T259" i="1"/>
  <c r="X259" i="1" s="1"/>
  <c r="V258" i="1"/>
  <c r="T258" i="1"/>
  <c r="X258" i="1" s="1"/>
  <c r="V257" i="1"/>
  <c r="T257" i="1"/>
  <c r="X257" i="1" s="1"/>
  <c r="V256" i="1"/>
  <c r="T256" i="1"/>
  <c r="X256" i="1" s="1"/>
  <c r="V255" i="1"/>
  <c r="T255" i="1"/>
  <c r="X255" i="1" s="1"/>
  <c r="V254" i="1"/>
  <c r="T254" i="1"/>
  <c r="X254" i="1" s="1"/>
  <c r="V253" i="1"/>
  <c r="T253" i="1"/>
  <c r="X253" i="1" s="1"/>
  <c r="V252" i="1"/>
  <c r="T252" i="1"/>
  <c r="X252" i="1" s="1"/>
  <c r="V251" i="1"/>
  <c r="T251" i="1"/>
  <c r="V250" i="1"/>
  <c r="T250" i="1"/>
  <c r="X250" i="1" s="1"/>
  <c r="V249" i="1"/>
  <c r="T249" i="1"/>
  <c r="X249" i="1" s="1"/>
  <c r="V248" i="1"/>
  <c r="T248" i="1"/>
  <c r="X248" i="1" s="1"/>
  <c r="V247" i="1"/>
  <c r="T247" i="1"/>
  <c r="X247" i="1" s="1"/>
  <c r="V246" i="1"/>
  <c r="T246" i="1"/>
  <c r="X246" i="1" s="1"/>
  <c r="V245" i="1"/>
  <c r="T245" i="1"/>
  <c r="V244" i="1"/>
  <c r="T244" i="1"/>
  <c r="X244" i="1" s="1"/>
  <c r="V243" i="1"/>
  <c r="T243" i="1"/>
  <c r="X243" i="1" s="1"/>
  <c r="V242" i="1"/>
  <c r="T242" i="1"/>
  <c r="X242" i="1" s="1"/>
  <c r="V241" i="1"/>
  <c r="T241" i="1"/>
  <c r="X241" i="1" s="1"/>
  <c r="V240" i="1"/>
  <c r="T240" i="1"/>
  <c r="X240" i="1" s="1"/>
  <c r="V239" i="1"/>
  <c r="T239" i="1"/>
  <c r="X239" i="1" s="1"/>
  <c r="V238" i="1"/>
  <c r="T238" i="1"/>
  <c r="X238" i="1" s="1"/>
  <c r="V237" i="1"/>
  <c r="T237" i="1"/>
  <c r="X237" i="1" s="1"/>
  <c r="V236" i="1"/>
  <c r="T236" i="1"/>
  <c r="X236" i="1" s="1"/>
  <c r="V235" i="1"/>
  <c r="T235" i="1"/>
  <c r="V234" i="1"/>
  <c r="T234" i="1"/>
  <c r="X234" i="1" s="1"/>
  <c r="V233" i="1"/>
  <c r="T233" i="1"/>
  <c r="X233" i="1" s="1"/>
  <c r="V232" i="1"/>
  <c r="T232" i="1"/>
  <c r="X232" i="1" s="1"/>
  <c r="V231" i="1"/>
  <c r="T231" i="1"/>
  <c r="X231" i="1" s="1"/>
  <c r="V230" i="1"/>
  <c r="T230" i="1"/>
  <c r="X230" i="1" s="1"/>
  <c r="V229" i="1"/>
  <c r="T229" i="1"/>
  <c r="X229" i="1" s="1"/>
  <c r="V228" i="1"/>
  <c r="T228" i="1"/>
  <c r="X228" i="1" s="1"/>
  <c r="V227" i="1"/>
  <c r="T227" i="1"/>
  <c r="V226" i="1"/>
  <c r="T226" i="1"/>
  <c r="X226" i="1" s="1"/>
  <c r="V225" i="1"/>
  <c r="T225" i="1"/>
  <c r="X225" i="1" s="1"/>
  <c r="V224" i="1"/>
  <c r="T224" i="1"/>
  <c r="X224" i="1" s="1"/>
  <c r="V223" i="1"/>
  <c r="T223" i="1"/>
  <c r="X223" i="1" s="1"/>
  <c r="V222" i="1"/>
  <c r="T222" i="1"/>
  <c r="X222" i="1" s="1"/>
  <c r="V221" i="1"/>
  <c r="T221" i="1"/>
  <c r="X221" i="1" s="1"/>
  <c r="V220" i="1"/>
  <c r="T220" i="1"/>
  <c r="X220" i="1" s="1"/>
  <c r="V219" i="1"/>
  <c r="T219" i="1"/>
  <c r="V218" i="1"/>
  <c r="T218" i="1"/>
  <c r="X218" i="1" s="1"/>
  <c r="V217" i="1"/>
  <c r="T217" i="1"/>
  <c r="X217" i="1" s="1"/>
  <c r="V216" i="1"/>
  <c r="T216" i="1"/>
  <c r="X216" i="1" s="1"/>
  <c r="V215" i="1"/>
  <c r="T215" i="1"/>
  <c r="X215" i="1" s="1"/>
  <c r="V214" i="1"/>
  <c r="T214" i="1"/>
  <c r="X214" i="1" s="1"/>
  <c r="V213" i="1"/>
  <c r="T213" i="1"/>
  <c r="X213" i="1" s="1"/>
  <c r="V212" i="1"/>
  <c r="T212" i="1"/>
  <c r="X212" i="1" s="1"/>
  <c r="V211" i="1"/>
  <c r="T211" i="1"/>
  <c r="V210" i="1"/>
  <c r="T210" i="1"/>
  <c r="X210" i="1" s="1"/>
  <c r="V209" i="1"/>
  <c r="T209" i="1"/>
  <c r="X209" i="1" s="1"/>
  <c r="V208" i="1"/>
  <c r="T208" i="1"/>
  <c r="X208" i="1" s="1"/>
  <c r="V207" i="1"/>
  <c r="T207" i="1"/>
  <c r="X207" i="1" s="1"/>
  <c r="V206" i="1"/>
  <c r="T206" i="1"/>
  <c r="X206" i="1" s="1"/>
  <c r="V205" i="1"/>
  <c r="T205" i="1"/>
  <c r="V204" i="1"/>
  <c r="T204" i="1"/>
  <c r="X204" i="1" s="1"/>
  <c r="V203" i="1"/>
  <c r="T203" i="1"/>
  <c r="X203" i="1" s="1"/>
  <c r="V202" i="1"/>
  <c r="T202" i="1"/>
  <c r="X202" i="1" s="1"/>
  <c r="V201" i="1"/>
  <c r="T201" i="1"/>
  <c r="X201" i="1" s="1"/>
  <c r="V200" i="1"/>
  <c r="T200" i="1"/>
  <c r="X200" i="1" s="1"/>
  <c r="V199" i="1"/>
  <c r="T199" i="1"/>
  <c r="X199" i="1" s="1"/>
  <c r="V198" i="1"/>
  <c r="T198" i="1"/>
  <c r="X198" i="1" s="1"/>
  <c r="V197" i="1"/>
  <c r="T197" i="1"/>
  <c r="V196" i="1"/>
  <c r="T196" i="1"/>
  <c r="X196" i="1" s="1"/>
  <c r="V195" i="1"/>
  <c r="T195" i="1"/>
  <c r="X195" i="1" s="1"/>
  <c r="V194" i="1"/>
  <c r="T194" i="1"/>
  <c r="X194" i="1" s="1"/>
  <c r="V193" i="1"/>
  <c r="T193" i="1"/>
  <c r="X193" i="1" s="1"/>
  <c r="V192" i="1"/>
  <c r="T192" i="1"/>
  <c r="X192" i="1" s="1"/>
  <c r="V191" i="1"/>
  <c r="T191" i="1"/>
  <c r="X191" i="1" s="1"/>
  <c r="V190" i="1"/>
  <c r="T190" i="1"/>
  <c r="X190" i="1" s="1"/>
  <c r="V189" i="1"/>
  <c r="T189" i="1"/>
  <c r="V188" i="1"/>
  <c r="T188" i="1"/>
  <c r="X188" i="1" s="1"/>
  <c r="V187" i="1"/>
  <c r="T187" i="1"/>
  <c r="X187" i="1" s="1"/>
  <c r="V186" i="1"/>
  <c r="T186" i="1"/>
  <c r="X186" i="1" s="1"/>
  <c r="V185" i="1"/>
  <c r="T185" i="1"/>
  <c r="X185" i="1" s="1"/>
  <c r="V184" i="1"/>
  <c r="T184" i="1"/>
  <c r="X184" i="1" s="1"/>
  <c r="V183" i="1"/>
  <c r="T183" i="1"/>
  <c r="X183" i="1" s="1"/>
  <c r="V182" i="1"/>
  <c r="T182" i="1"/>
  <c r="X182" i="1" s="1"/>
  <c r="V181" i="1"/>
  <c r="T181" i="1"/>
  <c r="V180" i="1"/>
  <c r="T180" i="1"/>
  <c r="X180" i="1" s="1"/>
  <c r="V179" i="1"/>
  <c r="T179" i="1"/>
  <c r="X179" i="1" s="1"/>
  <c r="V178" i="1"/>
  <c r="T178" i="1"/>
  <c r="X178" i="1" s="1"/>
  <c r="V177" i="1"/>
  <c r="T177" i="1"/>
  <c r="X177" i="1" s="1"/>
  <c r="V176" i="1"/>
  <c r="T176" i="1"/>
  <c r="X176" i="1" s="1"/>
  <c r="V175" i="1"/>
  <c r="T175" i="1"/>
  <c r="X175" i="1" s="1"/>
  <c r="V174" i="1"/>
  <c r="T174" i="1"/>
  <c r="X174" i="1" s="1"/>
  <c r="V173" i="1"/>
  <c r="T173" i="1"/>
  <c r="V172" i="1"/>
  <c r="T172" i="1"/>
  <c r="X172" i="1" s="1"/>
  <c r="V171" i="1"/>
  <c r="T171" i="1"/>
  <c r="X171" i="1" s="1"/>
  <c r="V170" i="1"/>
  <c r="T170" i="1"/>
  <c r="X170" i="1" s="1"/>
  <c r="V169" i="1"/>
  <c r="T169" i="1"/>
  <c r="X169" i="1" s="1"/>
  <c r="V168" i="1"/>
  <c r="T168" i="1"/>
  <c r="X168" i="1" s="1"/>
  <c r="V167" i="1"/>
  <c r="T167" i="1"/>
  <c r="X167" i="1" s="1"/>
  <c r="V166" i="1"/>
  <c r="T166" i="1"/>
  <c r="X166" i="1" s="1"/>
  <c r="V165" i="1"/>
  <c r="T165" i="1"/>
  <c r="X165" i="1" s="1"/>
  <c r="V164" i="1"/>
  <c r="T164" i="1"/>
  <c r="V163" i="1"/>
  <c r="T163" i="1"/>
  <c r="X163" i="1" s="1"/>
  <c r="V162" i="1"/>
  <c r="T162" i="1"/>
  <c r="X162" i="1" s="1"/>
  <c r="V161" i="1"/>
  <c r="T161" i="1"/>
  <c r="X161" i="1" s="1"/>
  <c r="V160" i="1"/>
  <c r="T160" i="1"/>
  <c r="X160" i="1" s="1"/>
  <c r="V159" i="1"/>
  <c r="T159" i="1"/>
  <c r="X159" i="1" s="1"/>
  <c r="V158" i="1"/>
  <c r="T158" i="1"/>
  <c r="X158" i="1" s="1"/>
  <c r="V157" i="1"/>
  <c r="T157" i="1"/>
  <c r="X157" i="1" s="1"/>
  <c r="V156" i="1"/>
  <c r="T156" i="1"/>
  <c r="X156" i="1" s="1"/>
  <c r="V155" i="1"/>
  <c r="T155" i="1"/>
  <c r="V154" i="1"/>
  <c r="T154" i="1"/>
  <c r="X154" i="1" s="1"/>
  <c r="V153" i="1"/>
  <c r="T153" i="1"/>
  <c r="X153" i="1" s="1"/>
  <c r="V152" i="1"/>
  <c r="T152" i="1"/>
  <c r="X152" i="1" s="1"/>
  <c r="V151" i="1"/>
  <c r="T151" i="1"/>
  <c r="X151" i="1" s="1"/>
  <c r="V150" i="1"/>
  <c r="T150" i="1"/>
  <c r="X150" i="1" s="1"/>
  <c r="V149" i="1"/>
  <c r="T149" i="1"/>
  <c r="X149" i="1" s="1"/>
  <c r="V148" i="1"/>
  <c r="T148" i="1"/>
  <c r="V147" i="1"/>
  <c r="T147" i="1"/>
  <c r="X147" i="1" s="1"/>
  <c r="V146" i="1"/>
  <c r="T146" i="1"/>
  <c r="X146" i="1" s="1"/>
  <c r="V145" i="1"/>
  <c r="T145" i="1"/>
  <c r="X145" i="1" s="1"/>
  <c r="V144" i="1"/>
  <c r="T144" i="1"/>
  <c r="X144" i="1" s="1"/>
  <c r="V143" i="1"/>
  <c r="T143" i="1"/>
  <c r="X143" i="1" s="1"/>
  <c r="V142" i="1"/>
  <c r="T142" i="1"/>
  <c r="X142" i="1" s="1"/>
  <c r="V141" i="1"/>
  <c r="T141" i="1"/>
  <c r="X141" i="1" s="1"/>
  <c r="V140" i="1"/>
  <c r="T140" i="1"/>
  <c r="V139" i="1"/>
  <c r="T139" i="1"/>
  <c r="X139" i="1" s="1"/>
  <c r="V138" i="1"/>
  <c r="T138" i="1"/>
  <c r="X138" i="1" s="1"/>
  <c r="V137" i="1"/>
  <c r="T137" i="1"/>
  <c r="X137" i="1" s="1"/>
  <c r="V136" i="1"/>
  <c r="T136" i="1"/>
  <c r="X136" i="1" s="1"/>
  <c r="V135" i="1"/>
  <c r="T135" i="1"/>
  <c r="X135" i="1" s="1"/>
  <c r="V134" i="1"/>
  <c r="T134" i="1"/>
  <c r="X134" i="1" s="1"/>
  <c r="V133" i="1"/>
  <c r="T133" i="1"/>
  <c r="X133" i="1" s="1"/>
  <c r="V132" i="1"/>
  <c r="T132" i="1"/>
  <c r="X132" i="1" s="1"/>
  <c r="V131" i="1"/>
  <c r="T131" i="1"/>
  <c r="V130" i="1"/>
  <c r="T130" i="1"/>
  <c r="X130" i="1" s="1"/>
  <c r="V129" i="1"/>
  <c r="T129" i="1"/>
  <c r="X129" i="1" s="1"/>
  <c r="V128" i="1"/>
  <c r="T128" i="1"/>
  <c r="X128" i="1" s="1"/>
  <c r="V127" i="1"/>
  <c r="T127" i="1"/>
  <c r="X127" i="1" s="1"/>
  <c r="V126" i="1"/>
  <c r="T126" i="1"/>
  <c r="X126" i="1" s="1"/>
  <c r="V125" i="1"/>
  <c r="T125" i="1"/>
  <c r="X125" i="1" s="1"/>
  <c r="V124" i="1"/>
  <c r="T124" i="1"/>
  <c r="X124" i="1" s="1"/>
  <c r="V123" i="1"/>
  <c r="T123" i="1"/>
  <c r="X123" i="1" s="1"/>
  <c r="V122" i="1"/>
  <c r="T122" i="1"/>
  <c r="V121" i="1"/>
  <c r="T121" i="1"/>
  <c r="X121" i="1" s="1"/>
  <c r="V120" i="1"/>
  <c r="T120" i="1"/>
  <c r="X120" i="1" s="1"/>
  <c r="V119" i="1"/>
  <c r="T119" i="1"/>
  <c r="X119" i="1" s="1"/>
  <c r="V118" i="1"/>
  <c r="T118" i="1"/>
  <c r="X118" i="1" s="1"/>
  <c r="V117" i="1"/>
  <c r="T117" i="1"/>
  <c r="X117" i="1" s="1"/>
  <c r="V116" i="1"/>
  <c r="T116" i="1"/>
  <c r="X116" i="1" s="1"/>
  <c r="V115" i="1"/>
  <c r="T115" i="1"/>
  <c r="V114" i="1"/>
  <c r="T114" i="1"/>
  <c r="X114" i="1" s="1"/>
  <c r="V113" i="1"/>
  <c r="T113" i="1"/>
  <c r="X113" i="1" s="1"/>
  <c r="V112" i="1"/>
  <c r="T112" i="1"/>
  <c r="X112" i="1" s="1"/>
  <c r="V111" i="1"/>
  <c r="T111" i="1"/>
  <c r="X111" i="1" s="1"/>
  <c r="V110" i="1"/>
  <c r="T110" i="1"/>
  <c r="X110" i="1" s="1"/>
  <c r="V109" i="1"/>
  <c r="T109" i="1"/>
  <c r="X109" i="1" s="1"/>
  <c r="V108" i="1"/>
  <c r="T108" i="1"/>
  <c r="X108" i="1" s="1"/>
  <c r="V107" i="1"/>
  <c r="T107" i="1"/>
  <c r="X107" i="1" s="1"/>
  <c r="V106" i="1"/>
  <c r="T106" i="1"/>
  <c r="V105" i="1"/>
  <c r="T105" i="1"/>
  <c r="X105" i="1" s="1"/>
  <c r="V104" i="1"/>
  <c r="T104" i="1"/>
  <c r="X104" i="1" s="1"/>
  <c r="V103" i="1"/>
  <c r="T103" i="1"/>
  <c r="X103" i="1" s="1"/>
  <c r="V102" i="1"/>
  <c r="T102" i="1"/>
  <c r="X102" i="1" s="1"/>
  <c r="V101" i="1"/>
  <c r="T101" i="1"/>
  <c r="X101" i="1" s="1"/>
  <c r="V100" i="1"/>
  <c r="T100" i="1"/>
  <c r="X100" i="1" s="1"/>
  <c r="V99" i="1"/>
  <c r="T99" i="1"/>
  <c r="X99" i="1" s="1"/>
  <c r="V98" i="1"/>
  <c r="T98" i="1"/>
  <c r="V97" i="1"/>
  <c r="T97" i="1"/>
  <c r="X97" i="1" s="1"/>
  <c r="V96" i="1"/>
  <c r="T96" i="1"/>
  <c r="X96" i="1" s="1"/>
  <c r="V95" i="1"/>
  <c r="T95" i="1"/>
  <c r="X95" i="1" s="1"/>
  <c r="V94" i="1"/>
  <c r="T94" i="1"/>
  <c r="X94" i="1" s="1"/>
  <c r="V93" i="1"/>
  <c r="T93" i="1"/>
  <c r="X93" i="1" s="1"/>
  <c r="V92" i="1"/>
  <c r="T92" i="1"/>
  <c r="X92" i="1" s="1"/>
  <c r="V91" i="1"/>
  <c r="T91" i="1"/>
  <c r="X91" i="1" s="1"/>
  <c r="V90" i="1"/>
  <c r="T90" i="1"/>
  <c r="X90" i="1" s="1"/>
  <c r="V89" i="1"/>
  <c r="T89" i="1"/>
  <c r="V88" i="1"/>
  <c r="T88" i="1"/>
  <c r="X88" i="1" s="1"/>
  <c r="V87" i="1"/>
  <c r="T87" i="1"/>
  <c r="X87" i="1" s="1"/>
  <c r="V86" i="1"/>
  <c r="T86" i="1"/>
  <c r="X86" i="1" s="1"/>
  <c r="V85" i="1"/>
  <c r="T85" i="1"/>
  <c r="X85" i="1" s="1"/>
  <c r="V84" i="1"/>
  <c r="T84" i="1"/>
  <c r="X84" i="1" s="1"/>
  <c r="V83" i="1"/>
  <c r="T83" i="1"/>
  <c r="X83" i="1" s="1"/>
  <c r="V82" i="1"/>
  <c r="T82" i="1"/>
  <c r="X82" i="1" s="1"/>
  <c r="V81" i="1"/>
  <c r="T81" i="1"/>
  <c r="X81" i="1" s="1"/>
  <c r="V80" i="1"/>
  <c r="T80" i="1"/>
  <c r="V79" i="1"/>
  <c r="T79" i="1"/>
  <c r="X79" i="1" s="1"/>
  <c r="V78" i="1"/>
  <c r="T78" i="1"/>
  <c r="X78" i="1" s="1"/>
  <c r="V77" i="1"/>
  <c r="T77" i="1"/>
  <c r="X77" i="1" s="1"/>
  <c r="V76" i="1"/>
  <c r="T76" i="1"/>
  <c r="X76" i="1" s="1"/>
  <c r="V75" i="1"/>
  <c r="T75" i="1"/>
  <c r="X75" i="1" s="1"/>
  <c r="V74" i="1"/>
  <c r="T74" i="1"/>
  <c r="X74" i="1" s="1"/>
  <c r="V73" i="1"/>
  <c r="T73" i="1"/>
  <c r="X73" i="1" s="1"/>
  <c r="V72" i="1"/>
  <c r="T72" i="1"/>
  <c r="V71" i="1"/>
  <c r="T71" i="1"/>
  <c r="X71" i="1" s="1"/>
  <c r="V70" i="1"/>
  <c r="T70" i="1"/>
  <c r="X70" i="1" s="1"/>
  <c r="V69" i="1"/>
  <c r="T69" i="1"/>
  <c r="X69" i="1" s="1"/>
  <c r="V68" i="1"/>
  <c r="T68" i="1"/>
  <c r="X68" i="1" s="1"/>
  <c r="V67" i="1"/>
  <c r="T67" i="1"/>
  <c r="X67" i="1" s="1"/>
  <c r="V66" i="1"/>
  <c r="T66" i="1"/>
  <c r="X66" i="1" s="1"/>
  <c r="V65" i="1"/>
  <c r="T65" i="1"/>
  <c r="X65" i="1" s="1"/>
  <c r="V64" i="1"/>
  <c r="T64" i="1"/>
  <c r="V63" i="1"/>
  <c r="T63" i="1"/>
  <c r="X63" i="1" s="1"/>
  <c r="V62" i="1"/>
  <c r="T62" i="1"/>
  <c r="X62" i="1" s="1"/>
  <c r="V61" i="1"/>
  <c r="T61" i="1"/>
  <c r="X61" i="1" s="1"/>
  <c r="V60" i="1"/>
  <c r="T60" i="1"/>
  <c r="X60" i="1" s="1"/>
  <c r="V58" i="1"/>
  <c r="T58" i="1"/>
  <c r="X58" i="1" s="1"/>
  <c r="V57" i="1"/>
  <c r="T57" i="1"/>
  <c r="X57" i="1" s="1"/>
  <c r="V56" i="1"/>
  <c r="T56" i="1"/>
  <c r="V55" i="1"/>
  <c r="T55" i="1"/>
  <c r="X55" i="1" s="1"/>
  <c r="V54" i="1"/>
  <c r="T54" i="1"/>
  <c r="X54" i="1" s="1"/>
  <c r="V53" i="1"/>
  <c r="T53" i="1"/>
  <c r="X53" i="1" s="1"/>
  <c r="V52" i="1"/>
  <c r="T52" i="1"/>
  <c r="X52" i="1" s="1"/>
  <c r="V51" i="1"/>
  <c r="T51" i="1"/>
  <c r="X51" i="1" s="1"/>
  <c r="V50" i="1"/>
  <c r="T50" i="1"/>
  <c r="X50" i="1" s="1"/>
  <c r="V49" i="1"/>
  <c r="T49" i="1"/>
  <c r="X49" i="1" s="1"/>
  <c r="V48" i="1"/>
  <c r="T48" i="1"/>
  <c r="V47" i="1"/>
  <c r="T47" i="1"/>
  <c r="X47" i="1" s="1"/>
  <c r="V46" i="1"/>
  <c r="T46" i="1"/>
  <c r="X46" i="1" s="1"/>
  <c r="V45" i="1"/>
  <c r="T45" i="1"/>
  <c r="X45" i="1" s="1"/>
  <c r="V44" i="1"/>
  <c r="T44" i="1"/>
  <c r="X44" i="1" s="1"/>
  <c r="V43" i="1"/>
  <c r="T43" i="1"/>
  <c r="X43" i="1" s="1"/>
  <c r="V42" i="1"/>
  <c r="T42" i="1"/>
  <c r="X42" i="1" s="1"/>
  <c r="V41" i="1"/>
  <c r="T41" i="1"/>
  <c r="X41" i="1" s="1"/>
  <c r="V40" i="1"/>
  <c r="T40" i="1"/>
  <c r="X40" i="1" s="1"/>
  <c r="V39" i="1"/>
  <c r="T39" i="1"/>
  <c r="V38" i="1"/>
  <c r="T38" i="1"/>
  <c r="X38" i="1" s="1"/>
  <c r="V37" i="1"/>
  <c r="T37" i="1"/>
  <c r="X37" i="1" s="1"/>
  <c r="V36" i="1"/>
  <c r="T36" i="1"/>
  <c r="X36" i="1" s="1"/>
  <c r="V35" i="1"/>
  <c r="T35" i="1"/>
  <c r="X35" i="1" s="1"/>
  <c r="V34" i="1"/>
  <c r="T34" i="1"/>
  <c r="X34" i="1" s="1"/>
  <c r="V33" i="1"/>
  <c r="T33" i="1"/>
  <c r="X33" i="1" s="1"/>
  <c r="V32" i="1"/>
  <c r="T32" i="1"/>
  <c r="X32" i="1" s="1"/>
  <c r="V31" i="1"/>
  <c r="T31" i="1"/>
  <c r="V30" i="1"/>
  <c r="T30" i="1"/>
  <c r="X30" i="1" s="1"/>
  <c r="V29" i="1"/>
  <c r="T29" i="1"/>
  <c r="X29" i="1" s="1"/>
  <c r="V28" i="1"/>
  <c r="T28" i="1"/>
  <c r="X28" i="1" s="1"/>
  <c r="V27" i="1"/>
  <c r="T27" i="1"/>
  <c r="X27" i="1" s="1"/>
  <c r="V26" i="1"/>
  <c r="T26" i="1"/>
  <c r="X26" i="1" s="1"/>
  <c r="V25" i="1"/>
  <c r="T25" i="1"/>
  <c r="X25" i="1" s="1"/>
  <c r="V24" i="1"/>
  <c r="T24" i="1"/>
  <c r="X24" i="1" s="1"/>
  <c r="V23" i="1"/>
  <c r="T23" i="1"/>
  <c r="X23" i="1" s="1"/>
  <c r="V22" i="1"/>
  <c r="T22" i="1"/>
  <c r="X22" i="1" s="1"/>
  <c r="V21" i="1"/>
  <c r="T21" i="1"/>
  <c r="X21" i="1" s="1"/>
  <c r="V20" i="1"/>
  <c r="T20" i="1"/>
  <c r="V19" i="1"/>
  <c r="T19" i="1"/>
  <c r="V18" i="1"/>
  <c r="T18" i="1"/>
  <c r="V17" i="1"/>
  <c r="T17" i="1"/>
  <c r="V16" i="1"/>
  <c r="T16" i="1"/>
  <c r="V15" i="1"/>
  <c r="T15" i="1"/>
  <c r="V14" i="1"/>
  <c r="T14" i="1"/>
  <c r="X14" i="1" s="1"/>
  <c r="V13" i="1"/>
  <c r="T13" i="1"/>
  <c r="X13" i="1" s="1"/>
  <c r="V12" i="1"/>
  <c r="T12" i="1"/>
  <c r="X12" i="1" s="1"/>
  <c r="V11" i="1"/>
  <c r="T11" i="1"/>
  <c r="V10" i="1"/>
  <c r="T10" i="1"/>
  <c r="V9" i="1"/>
  <c r="T9" i="1"/>
  <c r="V8" i="1"/>
  <c r="T8" i="1"/>
  <c r="V7" i="1"/>
  <c r="T7" i="1"/>
  <c r="V6" i="1"/>
  <c r="T6" i="1"/>
  <c r="T5" i="1"/>
  <c r="M721" i="1" l="1"/>
  <c r="M748" i="1"/>
  <c r="M755" i="1"/>
  <c r="M762" i="1"/>
  <c r="M770" i="1"/>
  <c r="M777" i="1"/>
  <c r="M819" i="1"/>
  <c r="M836" i="1"/>
  <c r="M851" i="1"/>
  <c r="M863" i="1"/>
  <c r="M874" i="1"/>
  <c r="M884" i="1"/>
  <c r="M895" i="1"/>
  <c r="M914" i="1"/>
  <c r="M1016" i="1"/>
  <c r="M1022" i="1"/>
  <c r="M1030" i="1"/>
  <c r="M1045" i="1"/>
  <c r="M1123" i="1"/>
  <c r="M1143" i="1"/>
  <c r="M1155" i="1"/>
  <c r="M1164" i="1"/>
  <c r="M1171" i="1"/>
  <c r="M1184" i="1"/>
  <c r="M1192" i="1"/>
  <c r="M1246" i="1"/>
  <c r="M1250" i="1"/>
  <c r="M1254" i="1"/>
  <c r="M1274" i="1"/>
  <c r="M1290" i="1"/>
  <c r="M1301" i="1"/>
  <c r="M1309" i="1"/>
  <c r="M1316" i="1"/>
  <c r="M1322" i="1"/>
  <c r="M1328" i="1"/>
  <c r="M1334" i="1"/>
  <c r="M1340" i="1"/>
  <c r="M1346" i="1"/>
  <c r="M1352" i="1"/>
  <c r="M1363" i="1"/>
  <c r="X15" i="1"/>
  <c r="U15" i="1"/>
  <c r="G18" i="1"/>
  <c r="G17" i="1"/>
  <c r="X16" i="1"/>
  <c r="U16" i="1"/>
  <c r="D648" i="1"/>
  <c r="C696" i="1"/>
  <c r="G696" i="1" s="1"/>
  <c r="X696" i="1" s="1"/>
  <c r="C690" i="1"/>
  <c r="G690" i="1" s="1"/>
  <c r="X690" i="1" s="1"/>
  <c r="C684" i="1"/>
  <c r="G684" i="1" s="1"/>
  <c r="X684" i="1" s="1"/>
  <c r="C676" i="1"/>
  <c r="G676" i="1" s="1"/>
  <c r="X676" i="1" s="1"/>
  <c r="C667" i="1"/>
  <c r="G667" i="1" s="1"/>
  <c r="X667" i="1" s="1"/>
  <c r="C658" i="1"/>
  <c r="G658" i="1" s="1"/>
  <c r="X658" i="1" s="1"/>
  <c r="G19" i="1" l="1"/>
  <c r="G20" i="1"/>
  <c r="X18" i="1"/>
  <c r="U18" i="1"/>
  <c r="X17" i="1"/>
  <c r="U17" i="1"/>
  <c r="O8" i="1"/>
  <c r="O7" i="1"/>
  <c r="E8" i="1"/>
  <c r="D8" i="1"/>
  <c r="E7" i="1"/>
  <c r="D7" i="1"/>
  <c r="C280" i="1"/>
  <c r="G280" i="1" s="1"/>
  <c r="X280" i="1" s="1"/>
  <c r="E280" i="1"/>
  <c r="F280" i="1"/>
  <c r="H280" i="1"/>
  <c r="K280" i="1"/>
  <c r="O280" i="1"/>
  <c r="C288" i="1"/>
  <c r="G288" i="1" s="1"/>
  <c r="X288" i="1" s="1"/>
  <c r="D288" i="1"/>
  <c r="H288" i="1"/>
  <c r="I288" i="1"/>
  <c r="O288" i="1"/>
  <c r="C289" i="1"/>
  <c r="G289" i="1" s="1"/>
  <c r="X289" i="1" s="1"/>
  <c r="J289" i="1"/>
  <c r="M289" i="1" s="1"/>
  <c r="U289" i="1" s="1"/>
  <c r="C296" i="1"/>
  <c r="G296" i="1" s="1"/>
  <c r="X296" i="1" s="1"/>
  <c r="E296" i="1"/>
  <c r="F296" i="1"/>
  <c r="H296" i="1"/>
  <c r="K296" i="1"/>
  <c r="O296" i="1"/>
  <c r="C302" i="1"/>
  <c r="G302" i="1" s="1"/>
  <c r="X302" i="1" s="1"/>
  <c r="D302" i="1"/>
  <c r="H302" i="1"/>
  <c r="I302" i="1"/>
  <c r="O302" i="1"/>
  <c r="C303" i="1"/>
  <c r="G303" i="1" s="1"/>
  <c r="X303" i="1" s="1"/>
  <c r="J303" i="1"/>
  <c r="M303" i="1" s="1"/>
  <c r="U303" i="1" s="1"/>
  <c r="C311" i="1"/>
  <c r="G311" i="1" s="1"/>
  <c r="X311" i="1" s="1"/>
  <c r="E311" i="1"/>
  <c r="F311" i="1"/>
  <c r="H311" i="1"/>
  <c r="K311" i="1"/>
  <c r="O311" i="1"/>
  <c r="C320" i="1"/>
  <c r="G320" i="1" s="1"/>
  <c r="X320" i="1" s="1"/>
  <c r="D320" i="1"/>
  <c r="H320" i="1"/>
  <c r="I320" i="1"/>
  <c r="O320" i="1"/>
  <c r="C321" i="1"/>
  <c r="G321" i="1" s="1"/>
  <c r="X321" i="1" s="1"/>
  <c r="J321" i="1"/>
  <c r="M321" i="1" s="1"/>
  <c r="U321" i="1" s="1"/>
  <c r="C329" i="1"/>
  <c r="G329" i="1" s="1"/>
  <c r="X329" i="1" s="1"/>
  <c r="E329" i="1"/>
  <c r="F329" i="1"/>
  <c r="H329" i="1"/>
  <c r="K329" i="1"/>
  <c r="O329" i="1"/>
  <c r="C335" i="1"/>
  <c r="G335" i="1" s="1"/>
  <c r="X335" i="1" s="1"/>
  <c r="D335" i="1"/>
  <c r="H335" i="1"/>
  <c r="I335" i="1"/>
  <c r="O335" i="1"/>
  <c r="C336" i="1"/>
  <c r="G336" i="1" s="1"/>
  <c r="X336" i="1" s="1"/>
  <c r="J336" i="1"/>
  <c r="M336" i="1" s="1"/>
  <c r="U336" i="1" s="1"/>
  <c r="C344" i="1"/>
  <c r="G344" i="1" s="1"/>
  <c r="X344" i="1" s="1"/>
  <c r="E344" i="1"/>
  <c r="F344" i="1"/>
  <c r="H344" i="1"/>
  <c r="K344" i="1"/>
  <c r="O344" i="1"/>
  <c r="C351" i="1"/>
  <c r="G351" i="1" s="1"/>
  <c r="X351" i="1" s="1"/>
  <c r="D351" i="1"/>
  <c r="H351" i="1"/>
  <c r="I351" i="1"/>
  <c r="O351" i="1"/>
  <c r="C352" i="1"/>
  <c r="G352" i="1" s="1"/>
  <c r="X352" i="1" s="1"/>
  <c r="J352" i="1"/>
  <c r="M352" i="1" s="1"/>
  <c r="U352" i="1" s="1"/>
  <c r="C359" i="1"/>
  <c r="G359" i="1" s="1"/>
  <c r="X359" i="1" s="1"/>
  <c r="E359" i="1"/>
  <c r="F359" i="1"/>
  <c r="H359" i="1"/>
  <c r="K359" i="1"/>
  <c r="O359" i="1"/>
  <c r="C368" i="1"/>
  <c r="G368" i="1" s="1"/>
  <c r="X368" i="1" s="1"/>
  <c r="D368" i="1"/>
  <c r="H368" i="1"/>
  <c r="I368" i="1"/>
  <c r="O368" i="1"/>
  <c r="C369" i="1"/>
  <c r="G369" i="1" s="1"/>
  <c r="X369" i="1" s="1"/>
  <c r="J369" i="1"/>
  <c r="M369" i="1" s="1"/>
  <c r="U369" i="1" s="1"/>
  <c r="C375" i="1"/>
  <c r="G375" i="1" s="1"/>
  <c r="X375" i="1" s="1"/>
  <c r="E375" i="1"/>
  <c r="F375" i="1"/>
  <c r="H375" i="1"/>
  <c r="K375" i="1"/>
  <c r="O375" i="1"/>
  <c r="C383" i="1"/>
  <c r="G383" i="1" s="1"/>
  <c r="X383" i="1" s="1"/>
  <c r="D383" i="1"/>
  <c r="H383" i="1"/>
  <c r="I383" i="1"/>
  <c r="O383" i="1"/>
  <c r="C384" i="1"/>
  <c r="G384" i="1" s="1"/>
  <c r="X384" i="1" s="1"/>
  <c r="J384" i="1"/>
  <c r="M384" i="1" s="1"/>
  <c r="U384" i="1" s="1"/>
  <c r="C392" i="1"/>
  <c r="G392" i="1" s="1"/>
  <c r="X392" i="1" s="1"/>
  <c r="E392" i="1"/>
  <c r="F392" i="1"/>
  <c r="H392" i="1"/>
  <c r="K392" i="1"/>
  <c r="O392" i="1"/>
  <c r="C398" i="1"/>
  <c r="G398" i="1" s="1"/>
  <c r="X398" i="1" s="1"/>
  <c r="D398" i="1"/>
  <c r="H398" i="1"/>
  <c r="I398" i="1"/>
  <c r="O398" i="1"/>
  <c r="C399" i="1"/>
  <c r="G399" i="1" s="1"/>
  <c r="X399" i="1" s="1"/>
  <c r="J399" i="1"/>
  <c r="M399" i="1" s="1"/>
  <c r="U399" i="1" s="1"/>
  <c r="C407" i="1"/>
  <c r="G407" i="1" s="1"/>
  <c r="X407" i="1" s="1"/>
  <c r="E407" i="1"/>
  <c r="F407" i="1"/>
  <c r="H407" i="1"/>
  <c r="K407" i="1"/>
  <c r="O407" i="1"/>
  <c r="C416" i="1"/>
  <c r="G416" i="1" s="1"/>
  <c r="X416" i="1" s="1"/>
  <c r="D416" i="1"/>
  <c r="H416" i="1"/>
  <c r="I416" i="1"/>
  <c r="O416" i="1"/>
  <c r="D417" i="1"/>
  <c r="E417" i="1"/>
  <c r="F417" i="1"/>
  <c r="J417" i="1"/>
  <c r="M417" i="1" s="1"/>
  <c r="U417" i="1" s="1"/>
  <c r="C426" i="1"/>
  <c r="G426" i="1" s="1"/>
  <c r="X426" i="1" s="1"/>
  <c r="H426" i="1"/>
  <c r="O426" i="1"/>
  <c r="C431" i="1"/>
  <c r="G431" i="1" s="1"/>
  <c r="X431" i="1" s="1"/>
  <c r="D431" i="1"/>
  <c r="E431" i="1"/>
  <c r="F431" i="1"/>
  <c r="H431" i="1"/>
  <c r="I431" i="1"/>
  <c r="K431" i="1"/>
  <c r="O431" i="1"/>
  <c r="C432" i="1"/>
  <c r="G432" i="1" s="1"/>
  <c r="X432" i="1" s="1"/>
  <c r="D432" i="1"/>
  <c r="J432" i="1"/>
  <c r="M432" i="1" s="1"/>
  <c r="U432" i="1" s="1"/>
  <c r="C440" i="1"/>
  <c r="G440" i="1" s="1"/>
  <c r="X440" i="1" s="1"/>
  <c r="H440" i="1"/>
  <c r="O440" i="1"/>
  <c r="C449" i="1"/>
  <c r="G449" i="1" s="1"/>
  <c r="X449" i="1" s="1"/>
  <c r="D449" i="1"/>
  <c r="E449" i="1"/>
  <c r="F449" i="1"/>
  <c r="H449" i="1"/>
  <c r="I449" i="1"/>
  <c r="K449" i="1"/>
  <c r="O449" i="1"/>
  <c r="C450" i="1"/>
  <c r="G450" i="1" s="1"/>
  <c r="X450" i="1" s="1"/>
  <c r="D450" i="1"/>
  <c r="J450" i="1"/>
  <c r="M450" i="1" s="1"/>
  <c r="U450" i="1" s="1"/>
  <c r="C459" i="1"/>
  <c r="G459" i="1" s="1"/>
  <c r="X459" i="1" s="1"/>
  <c r="H459" i="1"/>
  <c r="O459" i="1"/>
  <c r="C468" i="1"/>
  <c r="G468" i="1" s="1"/>
  <c r="X468" i="1" s="1"/>
  <c r="D468" i="1"/>
  <c r="E468" i="1"/>
  <c r="F468" i="1"/>
  <c r="H468" i="1"/>
  <c r="I468" i="1"/>
  <c r="K468" i="1"/>
  <c r="O468" i="1"/>
  <c r="C469" i="1"/>
  <c r="G469" i="1" s="1"/>
  <c r="X469" i="1" s="1"/>
  <c r="D469" i="1"/>
  <c r="J469" i="1"/>
  <c r="M469" i="1" s="1"/>
  <c r="U469" i="1" s="1"/>
  <c r="C477" i="1"/>
  <c r="G477" i="1" s="1"/>
  <c r="X477" i="1" s="1"/>
  <c r="H477" i="1"/>
  <c r="O477" i="1"/>
  <c r="C486" i="1"/>
  <c r="G486" i="1" s="1"/>
  <c r="X486" i="1" s="1"/>
  <c r="D486" i="1"/>
  <c r="E486" i="1"/>
  <c r="F486" i="1"/>
  <c r="H486" i="1"/>
  <c r="I486" i="1"/>
  <c r="K486" i="1"/>
  <c r="O486" i="1"/>
  <c r="C487" i="1"/>
  <c r="G487" i="1" s="1"/>
  <c r="X487" i="1" s="1"/>
  <c r="D487" i="1"/>
  <c r="J487" i="1"/>
  <c r="M487" i="1" s="1"/>
  <c r="U487" i="1" s="1"/>
  <c r="C497" i="1"/>
  <c r="G497" i="1" s="1"/>
  <c r="X497" i="1" s="1"/>
  <c r="C504" i="1"/>
  <c r="G504" i="1" s="1"/>
  <c r="X504" i="1" s="1"/>
  <c r="D504" i="1"/>
  <c r="E504" i="1"/>
  <c r="H504" i="1"/>
  <c r="I504" i="1"/>
  <c r="O504" i="1"/>
  <c r="C505" i="1"/>
  <c r="G505" i="1" s="1"/>
  <c r="X505" i="1" s="1"/>
  <c r="D505" i="1"/>
  <c r="J505" i="1"/>
  <c r="M505" i="1" s="1"/>
  <c r="U505" i="1" s="1"/>
  <c r="C512" i="1"/>
  <c r="G512" i="1" s="1"/>
  <c r="X512" i="1" s="1"/>
  <c r="H512" i="1"/>
  <c r="O512" i="1"/>
  <c r="C520" i="1"/>
  <c r="G520" i="1" s="1"/>
  <c r="X520" i="1" s="1"/>
  <c r="D520" i="1"/>
  <c r="E520" i="1"/>
  <c r="H520" i="1"/>
  <c r="I520" i="1"/>
  <c r="O520" i="1"/>
  <c r="C521" i="1"/>
  <c r="G521" i="1" s="1"/>
  <c r="X521" i="1" s="1"/>
  <c r="D521" i="1"/>
  <c r="J521" i="1"/>
  <c r="M521" i="1" s="1"/>
  <c r="U521" i="1" s="1"/>
  <c r="C530" i="1"/>
  <c r="G530" i="1" s="1"/>
  <c r="X530" i="1" s="1"/>
  <c r="H530" i="1"/>
  <c r="O530" i="1"/>
  <c r="C541" i="1"/>
  <c r="G541" i="1" s="1"/>
  <c r="X541" i="1" s="1"/>
  <c r="D541" i="1"/>
  <c r="E541" i="1"/>
  <c r="H541" i="1"/>
  <c r="I541" i="1"/>
  <c r="O541" i="1"/>
  <c r="C542" i="1"/>
  <c r="G542" i="1" s="1"/>
  <c r="X542" i="1" s="1"/>
  <c r="D542" i="1"/>
  <c r="C549" i="1"/>
  <c r="G549" i="1" s="1"/>
  <c r="X549" i="1" s="1"/>
  <c r="H549" i="1"/>
  <c r="O549" i="1"/>
  <c r="C559" i="1"/>
  <c r="G559" i="1" s="1"/>
  <c r="X559" i="1" s="1"/>
  <c r="D559" i="1"/>
  <c r="E559" i="1"/>
  <c r="H559" i="1"/>
  <c r="I559" i="1"/>
  <c r="O559" i="1"/>
  <c r="C560" i="1"/>
  <c r="G560" i="1" s="1"/>
  <c r="X560" i="1" s="1"/>
  <c r="D560" i="1"/>
  <c r="J560" i="1"/>
  <c r="M560" i="1" s="1"/>
  <c r="U560" i="1" s="1"/>
  <c r="C567" i="1"/>
  <c r="G567" i="1" s="1"/>
  <c r="X567" i="1" s="1"/>
  <c r="H567" i="1"/>
  <c r="O567" i="1"/>
  <c r="C576" i="1"/>
  <c r="G576" i="1" s="1"/>
  <c r="X576" i="1" s="1"/>
  <c r="D576" i="1"/>
  <c r="E576" i="1"/>
  <c r="H576" i="1"/>
  <c r="I576" i="1"/>
  <c r="O576" i="1"/>
  <c r="C577" i="1"/>
  <c r="G577" i="1" s="1"/>
  <c r="X577" i="1" s="1"/>
  <c r="D577" i="1"/>
  <c r="J577" i="1"/>
  <c r="M577" i="1" s="1"/>
  <c r="U577" i="1" s="1"/>
  <c r="C584" i="1"/>
  <c r="G584" i="1" s="1"/>
  <c r="X584" i="1" s="1"/>
  <c r="H584" i="1"/>
  <c r="O584" i="1"/>
  <c r="C592" i="1"/>
  <c r="G592" i="1" s="1"/>
  <c r="X592" i="1" s="1"/>
  <c r="D592" i="1"/>
  <c r="E592" i="1"/>
  <c r="H592" i="1"/>
  <c r="I592" i="1"/>
  <c r="O592" i="1"/>
  <c r="C593" i="1"/>
  <c r="G593" i="1" s="1"/>
  <c r="X593" i="1" s="1"/>
  <c r="D593" i="1"/>
  <c r="J593" i="1"/>
  <c r="M593" i="1" s="1"/>
  <c r="U593" i="1" s="1"/>
  <c r="C598" i="1"/>
  <c r="G598" i="1" s="1"/>
  <c r="X598" i="1" s="1"/>
  <c r="H598" i="1"/>
  <c r="O598" i="1"/>
  <c r="C606" i="1"/>
  <c r="G606" i="1" s="1"/>
  <c r="X606" i="1" s="1"/>
  <c r="D606" i="1"/>
  <c r="E606" i="1"/>
  <c r="H606" i="1"/>
  <c r="I606" i="1"/>
  <c r="O606" i="1"/>
  <c r="C607" i="1"/>
  <c r="G607" i="1" s="1"/>
  <c r="X607" i="1" s="1"/>
  <c r="D607" i="1"/>
  <c r="J607" i="1"/>
  <c r="M607" i="1" s="1"/>
  <c r="U607" i="1" s="1"/>
  <c r="C614" i="1"/>
  <c r="G614" i="1" s="1"/>
  <c r="X614" i="1" s="1"/>
  <c r="H614" i="1"/>
  <c r="O614" i="1"/>
  <c r="C623" i="1"/>
  <c r="G623" i="1" s="1"/>
  <c r="X623" i="1" s="1"/>
  <c r="D623" i="1"/>
  <c r="E623" i="1"/>
  <c r="H623" i="1"/>
  <c r="I623" i="1"/>
  <c r="O623" i="1"/>
  <c r="C624" i="1"/>
  <c r="G624" i="1" s="1"/>
  <c r="X624" i="1" s="1"/>
  <c r="D624" i="1"/>
  <c r="J624" i="1"/>
  <c r="M624" i="1" s="1"/>
  <c r="U624" i="1" s="1"/>
  <c r="C630" i="1"/>
  <c r="G630" i="1" s="1"/>
  <c r="X630" i="1" s="1"/>
  <c r="H630" i="1"/>
  <c r="O630" i="1"/>
  <c r="D631" i="1"/>
  <c r="E631" i="1"/>
  <c r="F631" i="1"/>
  <c r="J631" i="1"/>
  <c r="M631" i="1" s="1"/>
  <c r="U631" i="1" s="1"/>
  <c r="C640" i="1"/>
  <c r="G640" i="1" s="1"/>
  <c r="X640" i="1" s="1"/>
  <c r="D640" i="1"/>
  <c r="E640" i="1"/>
  <c r="F640" i="1"/>
  <c r="H640" i="1"/>
  <c r="I640" i="1"/>
  <c r="K640" i="1"/>
  <c r="O640" i="1"/>
  <c r="C641" i="1"/>
  <c r="G641" i="1" s="1"/>
  <c r="X641" i="1" s="1"/>
  <c r="D641" i="1"/>
  <c r="E641" i="1"/>
  <c r="J641" i="1"/>
  <c r="M641" i="1" s="1"/>
  <c r="E648" i="1"/>
  <c r="F648" i="1"/>
  <c r="H648" i="1"/>
  <c r="I648" i="1"/>
  <c r="K648" i="1"/>
  <c r="O648" i="1"/>
  <c r="C649" i="1"/>
  <c r="G649" i="1" s="1"/>
  <c r="X649" i="1" s="1"/>
  <c r="D649" i="1"/>
  <c r="E649" i="1"/>
  <c r="J649" i="1"/>
  <c r="M649" i="1" s="1"/>
  <c r="U649" i="1" s="1"/>
  <c r="C260" i="1"/>
  <c r="G260" i="1" s="1"/>
  <c r="X260" i="1" s="1"/>
  <c r="C251" i="1"/>
  <c r="G251" i="1" s="1"/>
  <c r="X251" i="1" s="1"/>
  <c r="C245" i="1"/>
  <c r="G245" i="1" s="1"/>
  <c r="X245" i="1" s="1"/>
  <c r="D657" i="1"/>
  <c r="E657" i="1"/>
  <c r="F657" i="1"/>
  <c r="H657" i="1"/>
  <c r="I657" i="1"/>
  <c r="K657" i="1"/>
  <c r="O657" i="1"/>
  <c r="D658" i="1"/>
  <c r="E658" i="1"/>
  <c r="F658" i="1"/>
  <c r="J658" i="1"/>
  <c r="M658" i="1" s="1"/>
  <c r="U658" i="1" s="1"/>
  <c r="D666" i="1"/>
  <c r="E666" i="1"/>
  <c r="F666" i="1"/>
  <c r="H666" i="1"/>
  <c r="I666" i="1"/>
  <c r="K666" i="1"/>
  <c r="O666" i="1"/>
  <c r="D667" i="1"/>
  <c r="E667" i="1"/>
  <c r="F667" i="1"/>
  <c r="J667" i="1"/>
  <c r="M667" i="1" s="1"/>
  <c r="U667" i="1" s="1"/>
  <c r="D675" i="1"/>
  <c r="E675" i="1"/>
  <c r="F675" i="1"/>
  <c r="H675" i="1"/>
  <c r="I675" i="1"/>
  <c r="K675" i="1"/>
  <c r="O675" i="1"/>
  <c r="D676" i="1"/>
  <c r="E676" i="1"/>
  <c r="F676" i="1"/>
  <c r="J676" i="1"/>
  <c r="M676" i="1" s="1"/>
  <c r="U676" i="1" s="1"/>
  <c r="D683" i="1"/>
  <c r="E683" i="1"/>
  <c r="F683" i="1"/>
  <c r="H683" i="1"/>
  <c r="I683" i="1"/>
  <c r="K683" i="1"/>
  <c r="O683" i="1"/>
  <c r="D684" i="1"/>
  <c r="E684" i="1"/>
  <c r="F684" i="1"/>
  <c r="J684" i="1"/>
  <c r="M684" i="1" s="1"/>
  <c r="U684" i="1" s="1"/>
  <c r="D689" i="1"/>
  <c r="E689" i="1"/>
  <c r="F689" i="1"/>
  <c r="H689" i="1"/>
  <c r="I689" i="1"/>
  <c r="K689" i="1"/>
  <c r="O689" i="1"/>
  <c r="D690" i="1"/>
  <c r="E690" i="1"/>
  <c r="F690" i="1"/>
  <c r="J690" i="1"/>
  <c r="M690" i="1" s="1"/>
  <c r="U690" i="1" s="1"/>
  <c r="D695" i="1"/>
  <c r="E695" i="1"/>
  <c r="F695" i="1"/>
  <c r="H695" i="1"/>
  <c r="I695" i="1"/>
  <c r="K695" i="1"/>
  <c r="O695" i="1"/>
  <c r="D696" i="1"/>
  <c r="E696" i="1"/>
  <c r="F696" i="1"/>
  <c r="J696" i="1"/>
  <c r="M696" i="1" s="1"/>
  <c r="U696" i="1" s="1"/>
  <c r="C701" i="1"/>
  <c r="G701" i="1" s="1"/>
  <c r="X701" i="1" s="1"/>
  <c r="D701" i="1"/>
  <c r="E701" i="1"/>
  <c r="F701" i="1"/>
  <c r="H701" i="1"/>
  <c r="I701" i="1"/>
  <c r="J701" i="1"/>
  <c r="K701" i="1"/>
  <c r="O701" i="1"/>
  <c r="D702" i="1"/>
  <c r="E702" i="1"/>
  <c r="F702" i="1"/>
  <c r="J702" i="1"/>
  <c r="M702" i="1" s="1"/>
  <c r="U702" i="1" s="1"/>
  <c r="C273" i="1"/>
  <c r="O273" i="1" s="1"/>
  <c r="C266" i="1"/>
  <c r="O266" i="1" s="1"/>
  <c r="I273" i="1"/>
  <c r="E273" i="1"/>
  <c r="D273" i="1"/>
  <c r="I266" i="1"/>
  <c r="D266" i="1"/>
  <c r="E260" i="1"/>
  <c r="D260" i="1"/>
  <c r="O259" i="1"/>
  <c r="K259" i="1"/>
  <c r="I259" i="1"/>
  <c r="H259" i="1"/>
  <c r="F259" i="1"/>
  <c r="E259" i="1"/>
  <c r="D259" i="1"/>
  <c r="D251" i="1"/>
  <c r="O250" i="1"/>
  <c r="K250" i="1"/>
  <c r="I250" i="1"/>
  <c r="H250" i="1"/>
  <c r="F250" i="1"/>
  <c r="E250" i="1"/>
  <c r="D250" i="1"/>
  <c r="E251" i="1" l="1"/>
  <c r="K614" i="1"/>
  <c r="F614" i="1"/>
  <c r="K584" i="1"/>
  <c r="F584" i="1"/>
  <c r="K512" i="1"/>
  <c r="F512" i="1"/>
  <c r="K497" i="1"/>
  <c r="F497" i="1"/>
  <c r="K477" i="1"/>
  <c r="F477" i="1"/>
  <c r="K459" i="1"/>
  <c r="F459" i="1"/>
  <c r="K440" i="1"/>
  <c r="F440" i="1"/>
  <c r="K426" i="1"/>
  <c r="F426" i="1"/>
  <c r="F399" i="1"/>
  <c r="F384" i="1"/>
  <c r="F369" i="1"/>
  <c r="F352" i="1"/>
  <c r="F336" i="1"/>
  <c r="F321" i="1"/>
  <c r="F303" i="1"/>
  <c r="F289" i="1"/>
  <c r="K598" i="1"/>
  <c r="F598" i="1"/>
  <c r="K567" i="1"/>
  <c r="F567" i="1"/>
  <c r="K549" i="1"/>
  <c r="F549" i="1"/>
  <c r="J542" i="1"/>
  <c r="M542" i="1" s="1"/>
  <c r="U542" i="1" s="1"/>
  <c r="K530" i="1"/>
  <c r="F530" i="1"/>
  <c r="F251" i="1"/>
  <c r="F260" i="1"/>
  <c r="F266" i="1"/>
  <c r="K266" i="1"/>
  <c r="F273" i="1"/>
  <c r="K273" i="1"/>
  <c r="E630" i="1"/>
  <c r="F624" i="1"/>
  <c r="E614" i="1"/>
  <c r="F607" i="1"/>
  <c r="E598" i="1"/>
  <c r="F593" i="1"/>
  <c r="E584" i="1"/>
  <c r="F577" i="1"/>
  <c r="E567" i="1"/>
  <c r="F560" i="1"/>
  <c r="E549" i="1"/>
  <c r="F542" i="1"/>
  <c r="E530" i="1"/>
  <c r="F521" i="1"/>
  <c r="E512" i="1"/>
  <c r="F505" i="1"/>
  <c r="E497" i="1"/>
  <c r="F487" i="1"/>
  <c r="E477" i="1"/>
  <c r="F469" i="1"/>
  <c r="E459" i="1"/>
  <c r="F450" i="1"/>
  <c r="E440" i="1"/>
  <c r="F432" i="1"/>
  <c r="E426" i="1"/>
  <c r="K416" i="1"/>
  <c r="F416" i="1"/>
  <c r="C408" i="1"/>
  <c r="I407" i="1"/>
  <c r="D407" i="1"/>
  <c r="E399" i="1"/>
  <c r="K398" i="1"/>
  <c r="F398" i="1"/>
  <c r="C393" i="1"/>
  <c r="I392" i="1"/>
  <c r="D392" i="1"/>
  <c r="E384" i="1"/>
  <c r="K383" i="1"/>
  <c r="F383" i="1"/>
  <c r="C376" i="1"/>
  <c r="I375" i="1"/>
  <c r="D375" i="1"/>
  <c r="E369" i="1"/>
  <c r="K368" i="1"/>
  <c r="F368" i="1"/>
  <c r="C360" i="1"/>
  <c r="I359" i="1"/>
  <c r="D359" i="1"/>
  <c r="E352" i="1"/>
  <c r="K351" i="1"/>
  <c r="F351" i="1"/>
  <c r="C345" i="1"/>
  <c r="I344" i="1"/>
  <c r="D344" i="1"/>
  <c r="E336" i="1"/>
  <c r="K335" i="1"/>
  <c r="F335" i="1"/>
  <c r="C330" i="1"/>
  <c r="I329" i="1"/>
  <c r="D329" i="1"/>
  <c r="E321" i="1"/>
  <c r="K320" i="1"/>
  <c r="F320" i="1"/>
  <c r="C312" i="1"/>
  <c r="I311" i="1"/>
  <c r="D311" i="1"/>
  <c r="E303" i="1"/>
  <c r="K302" i="1"/>
  <c r="F302" i="1"/>
  <c r="C297" i="1"/>
  <c r="I296" i="1"/>
  <c r="D296" i="1"/>
  <c r="E289" i="1"/>
  <c r="K288" i="1"/>
  <c r="F288" i="1"/>
  <c r="C281" i="1"/>
  <c r="I280" i="1"/>
  <c r="D280" i="1"/>
  <c r="O497" i="1"/>
  <c r="H497" i="1"/>
  <c r="E266" i="1"/>
  <c r="K630" i="1"/>
  <c r="F630" i="1"/>
  <c r="J251" i="1"/>
  <c r="M251" i="1" s="1"/>
  <c r="U251" i="1" s="1"/>
  <c r="J260" i="1"/>
  <c r="M260" i="1" s="1"/>
  <c r="U260" i="1" s="1"/>
  <c r="H266" i="1"/>
  <c r="H273" i="1"/>
  <c r="F649" i="1"/>
  <c r="F641" i="1"/>
  <c r="I630" i="1"/>
  <c r="D630" i="1"/>
  <c r="E624" i="1"/>
  <c r="K623" i="1"/>
  <c r="F623" i="1"/>
  <c r="C615" i="1"/>
  <c r="I614" i="1"/>
  <c r="D614" i="1"/>
  <c r="E607" i="1"/>
  <c r="K606" i="1"/>
  <c r="F606" i="1"/>
  <c r="C599" i="1"/>
  <c r="I598" i="1"/>
  <c r="D598" i="1"/>
  <c r="E593" i="1"/>
  <c r="K592" i="1"/>
  <c r="F592" i="1"/>
  <c r="C585" i="1"/>
  <c r="I584" i="1"/>
  <c r="D584" i="1"/>
  <c r="E577" i="1"/>
  <c r="K576" i="1"/>
  <c r="F576" i="1"/>
  <c r="C568" i="1"/>
  <c r="I567" i="1"/>
  <c r="D567" i="1"/>
  <c r="E560" i="1"/>
  <c r="K559" i="1"/>
  <c r="F559" i="1"/>
  <c r="C550" i="1"/>
  <c r="I549" i="1"/>
  <c r="D549" i="1"/>
  <c r="E542" i="1"/>
  <c r="K541" i="1"/>
  <c r="F541" i="1"/>
  <c r="C531" i="1"/>
  <c r="I530" i="1"/>
  <c r="D530" i="1"/>
  <c r="E521" i="1"/>
  <c r="K520" i="1"/>
  <c r="F520" i="1"/>
  <c r="C513" i="1"/>
  <c r="I512" i="1"/>
  <c r="D512" i="1"/>
  <c r="E505" i="1"/>
  <c r="K504" i="1"/>
  <c r="F504" i="1"/>
  <c r="C498" i="1"/>
  <c r="I497" i="1"/>
  <c r="D497" i="1"/>
  <c r="E487" i="1"/>
  <c r="C478" i="1"/>
  <c r="I477" i="1"/>
  <c r="D477" i="1"/>
  <c r="E469" i="1"/>
  <c r="C460" i="1"/>
  <c r="I459" i="1"/>
  <c r="D459" i="1"/>
  <c r="E450" i="1"/>
  <c r="C441" i="1"/>
  <c r="I440" i="1"/>
  <c r="D440" i="1"/>
  <c r="E432" i="1"/>
  <c r="C427" i="1"/>
  <c r="I426" i="1"/>
  <c r="D426" i="1"/>
  <c r="E416" i="1"/>
  <c r="D399" i="1"/>
  <c r="E398" i="1"/>
  <c r="D384" i="1"/>
  <c r="E383" i="1"/>
  <c r="D369" i="1"/>
  <c r="E368" i="1"/>
  <c r="D352" i="1"/>
  <c r="E351" i="1"/>
  <c r="D336" i="1"/>
  <c r="E335" i="1"/>
  <c r="D321" i="1"/>
  <c r="E320" i="1"/>
  <c r="D303" i="1"/>
  <c r="E302" i="1"/>
  <c r="D289" i="1"/>
  <c r="E288" i="1"/>
  <c r="X20" i="1"/>
  <c r="U20" i="1"/>
  <c r="X19" i="1"/>
  <c r="U19" i="1"/>
  <c r="U641" i="1"/>
  <c r="C267" i="1"/>
  <c r="G267" i="1" s="1"/>
  <c r="X267" i="1" s="1"/>
  <c r="G266" i="1"/>
  <c r="C274" i="1"/>
  <c r="G274" i="1" s="1"/>
  <c r="X274" i="1" s="1"/>
  <c r="G273" i="1"/>
  <c r="M701" i="1"/>
  <c r="J267" i="1"/>
  <c r="M267" i="1" s="1"/>
  <c r="U267" i="1" s="1"/>
  <c r="F267" i="1"/>
  <c r="D267" i="1"/>
  <c r="F274" i="1"/>
  <c r="J245" i="1"/>
  <c r="M245" i="1" s="1"/>
  <c r="U245" i="1" s="1"/>
  <c r="O244" i="1"/>
  <c r="K244" i="1"/>
  <c r="I244" i="1"/>
  <c r="H244" i="1"/>
  <c r="F244" i="1"/>
  <c r="E244" i="1"/>
  <c r="D244" i="1"/>
  <c r="J274" i="1" l="1"/>
  <c r="M274" i="1" s="1"/>
  <c r="U274" i="1" s="1"/>
  <c r="G427" i="1"/>
  <c r="X427" i="1" s="1"/>
  <c r="J427" i="1"/>
  <c r="M427" i="1" s="1"/>
  <c r="U427" i="1" s="1"/>
  <c r="D427" i="1"/>
  <c r="E427" i="1"/>
  <c r="F427" i="1"/>
  <c r="G441" i="1"/>
  <c r="X441" i="1" s="1"/>
  <c r="J441" i="1"/>
  <c r="M441" i="1" s="1"/>
  <c r="D441" i="1"/>
  <c r="E441" i="1"/>
  <c r="F441" i="1"/>
  <c r="G460" i="1"/>
  <c r="X460" i="1" s="1"/>
  <c r="J460" i="1"/>
  <c r="M460" i="1" s="1"/>
  <c r="U460" i="1" s="1"/>
  <c r="D460" i="1"/>
  <c r="E460" i="1"/>
  <c r="F460" i="1"/>
  <c r="G478" i="1"/>
  <c r="X478" i="1" s="1"/>
  <c r="J478" i="1"/>
  <c r="M478" i="1" s="1"/>
  <c r="D478" i="1"/>
  <c r="E478" i="1"/>
  <c r="F478" i="1"/>
  <c r="G498" i="1"/>
  <c r="X498" i="1" s="1"/>
  <c r="J498" i="1"/>
  <c r="M498" i="1" s="1"/>
  <c r="U498" i="1" s="1"/>
  <c r="F498" i="1"/>
  <c r="D498" i="1"/>
  <c r="E498" i="1"/>
  <c r="G531" i="1"/>
  <c r="X531" i="1" s="1"/>
  <c r="J531" i="1"/>
  <c r="M531" i="1" s="1"/>
  <c r="U531" i="1" s="1"/>
  <c r="D531" i="1"/>
  <c r="E531" i="1"/>
  <c r="F531" i="1"/>
  <c r="G568" i="1"/>
  <c r="X568" i="1" s="1"/>
  <c r="J568" i="1"/>
  <c r="M568" i="1" s="1"/>
  <c r="U568" i="1" s="1"/>
  <c r="D568" i="1"/>
  <c r="E568" i="1"/>
  <c r="F568" i="1"/>
  <c r="G599" i="1"/>
  <c r="X599" i="1" s="1"/>
  <c r="J599" i="1"/>
  <c r="M599" i="1" s="1"/>
  <c r="D599" i="1"/>
  <c r="E599" i="1"/>
  <c r="F599" i="1"/>
  <c r="G297" i="1"/>
  <c r="X297" i="1" s="1"/>
  <c r="F297" i="1"/>
  <c r="J297" i="1"/>
  <c r="M297" i="1" s="1"/>
  <c r="U297" i="1" s="1"/>
  <c r="D297" i="1"/>
  <c r="E297" i="1"/>
  <c r="G330" i="1"/>
  <c r="X330" i="1" s="1"/>
  <c r="F330" i="1"/>
  <c r="J330" i="1"/>
  <c r="M330" i="1" s="1"/>
  <c r="U330" i="1" s="1"/>
  <c r="D330" i="1"/>
  <c r="E330" i="1"/>
  <c r="G360" i="1"/>
  <c r="X360" i="1" s="1"/>
  <c r="F360" i="1"/>
  <c r="J360" i="1"/>
  <c r="M360" i="1" s="1"/>
  <c r="U360" i="1" s="1"/>
  <c r="D360" i="1"/>
  <c r="E360" i="1"/>
  <c r="G393" i="1"/>
  <c r="X393" i="1" s="1"/>
  <c r="F393" i="1"/>
  <c r="J393" i="1"/>
  <c r="M393" i="1" s="1"/>
  <c r="D393" i="1"/>
  <c r="E393" i="1"/>
  <c r="D274" i="1"/>
  <c r="E274" i="1"/>
  <c r="E267" i="1"/>
  <c r="G513" i="1"/>
  <c r="X513" i="1" s="1"/>
  <c r="J513" i="1"/>
  <c r="M513" i="1" s="1"/>
  <c r="D513" i="1"/>
  <c r="F513" i="1"/>
  <c r="E513" i="1"/>
  <c r="G550" i="1"/>
  <c r="X550" i="1" s="1"/>
  <c r="J550" i="1"/>
  <c r="M550" i="1" s="1"/>
  <c r="D550" i="1"/>
  <c r="E550" i="1"/>
  <c r="F550" i="1"/>
  <c r="G585" i="1"/>
  <c r="X585" i="1" s="1"/>
  <c r="J585" i="1"/>
  <c r="M585" i="1" s="1"/>
  <c r="U585" i="1" s="1"/>
  <c r="D585" i="1"/>
  <c r="E585" i="1"/>
  <c r="F585" i="1"/>
  <c r="G615" i="1"/>
  <c r="X615" i="1" s="1"/>
  <c r="J615" i="1"/>
  <c r="M615" i="1" s="1"/>
  <c r="U615" i="1" s="1"/>
  <c r="D615" i="1"/>
  <c r="E615" i="1"/>
  <c r="F615" i="1"/>
  <c r="G281" i="1"/>
  <c r="X281" i="1" s="1"/>
  <c r="F281" i="1"/>
  <c r="J281" i="1"/>
  <c r="M281" i="1" s="1"/>
  <c r="D281" i="1"/>
  <c r="E281" i="1"/>
  <c r="G312" i="1"/>
  <c r="X312" i="1" s="1"/>
  <c r="F312" i="1"/>
  <c r="J312" i="1"/>
  <c r="M312" i="1" s="1"/>
  <c r="U312" i="1" s="1"/>
  <c r="D312" i="1"/>
  <c r="E312" i="1"/>
  <c r="G345" i="1"/>
  <c r="X345" i="1" s="1"/>
  <c r="F345" i="1"/>
  <c r="J345" i="1"/>
  <c r="M345" i="1" s="1"/>
  <c r="U345" i="1" s="1"/>
  <c r="D345" i="1"/>
  <c r="E345" i="1"/>
  <c r="G376" i="1"/>
  <c r="X376" i="1" s="1"/>
  <c r="F376" i="1"/>
  <c r="J376" i="1"/>
  <c r="M376" i="1" s="1"/>
  <c r="U376" i="1" s="1"/>
  <c r="D376" i="1"/>
  <c r="E376" i="1"/>
  <c r="G408" i="1"/>
  <c r="X408" i="1" s="1"/>
  <c r="F408" i="1"/>
  <c r="J408" i="1"/>
  <c r="M408" i="1" s="1"/>
  <c r="D408" i="1"/>
  <c r="E408" i="1"/>
  <c r="X266" i="1"/>
  <c r="X273" i="1"/>
  <c r="N701" i="1"/>
  <c r="U701" i="1"/>
  <c r="D245" i="1"/>
  <c r="E245" i="1"/>
  <c r="F245" i="1"/>
  <c r="U441" i="1" l="1"/>
  <c r="U408" i="1"/>
  <c r="U281" i="1"/>
  <c r="U550" i="1"/>
  <c r="U393" i="1"/>
  <c r="U513" i="1"/>
  <c r="U599" i="1"/>
  <c r="U478" i="1"/>
  <c r="K234" i="1"/>
  <c r="K226" i="1"/>
  <c r="K218" i="1"/>
  <c r="K210" i="1"/>
  <c r="K204" i="1"/>
  <c r="K196" i="1"/>
  <c r="K188" i="1"/>
  <c r="K180" i="1"/>
  <c r="K172" i="1"/>
  <c r="K163" i="1"/>
  <c r="K154" i="1"/>
  <c r="K147" i="1"/>
  <c r="K139" i="1"/>
  <c r="K130" i="1"/>
  <c r="K121" i="1"/>
  <c r="K114" i="1"/>
  <c r="K105" i="1"/>
  <c r="K97" i="1"/>
  <c r="K88" i="1"/>
  <c r="K79" i="1"/>
  <c r="K71" i="1"/>
  <c r="K63" i="1"/>
  <c r="K55" i="1"/>
  <c r="K47" i="1"/>
  <c r="K38" i="1"/>
  <c r="K30" i="1"/>
  <c r="K21" i="1"/>
  <c r="K12" i="1"/>
  <c r="J6" i="1"/>
  <c r="M6" i="1" s="1"/>
  <c r="O226" i="1"/>
  <c r="I226" i="1"/>
  <c r="H226" i="1"/>
  <c r="O218" i="1"/>
  <c r="I218" i="1"/>
  <c r="H218" i="1"/>
  <c r="O210" i="1"/>
  <c r="I210" i="1"/>
  <c r="H210" i="1"/>
  <c r="O204" i="1"/>
  <c r="I204" i="1"/>
  <c r="H204" i="1"/>
  <c r="O196" i="1"/>
  <c r="I196" i="1"/>
  <c r="H196" i="1"/>
  <c r="O188" i="1"/>
  <c r="I188" i="1"/>
  <c r="H188" i="1"/>
  <c r="O180" i="1"/>
  <c r="I180" i="1"/>
  <c r="H180" i="1"/>
  <c r="O172" i="1"/>
  <c r="I172" i="1"/>
  <c r="H172" i="1"/>
  <c r="O163" i="1"/>
  <c r="I163" i="1"/>
  <c r="H163" i="1"/>
  <c r="O154" i="1"/>
  <c r="I154" i="1"/>
  <c r="H154" i="1"/>
  <c r="O147" i="1"/>
  <c r="I147" i="1"/>
  <c r="H147" i="1"/>
  <c r="O139" i="1"/>
  <c r="I139" i="1"/>
  <c r="H139" i="1"/>
  <c r="O130" i="1"/>
  <c r="I130" i="1"/>
  <c r="H130" i="1"/>
  <c r="O121" i="1"/>
  <c r="I121" i="1"/>
  <c r="H121" i="1"/>
  <c r="O114" i="1"/>
  <c r="I114" i="1"/>
  <c r="H114" i="1"/>
  <c r="O105" i="1"/>
  <c r="I105" i="1"/>
  <c r="H105" i="1"/>
  <c r="O97" i="1"/>
  <c r="I97" i="1"/>
  <c r="H97" i="1"/>
  <c r="O88" i="1"/>
  <c r="I88" i="1"/>
  <c r="H88" i="1"/>
  <c r="O79" i="1"/>
  <c r="I79" i="1"/>
  <c r="H79" i="1"/>
  <c r="O71" i="1"/>
  <c r="I71" i="1"/>
  <c r="H71" i="1"/>
  <c r="O63" i="1"/>
  <c r="I63" i="1"/>
  <c r="H63" i="1"/>
  <c r="O55" i="1"/>
  <c r="I55" i="1"/>
  <c r="H55" i="1"/>
  <c r="O47" i="1"/>
  <c r="I47" i="1"/>
  <c r="H47" i="1"/>
  <c r="O38" i="1"/>
  <c r="I38" i="1"/>
  <c r="H38" i="1"/>
  <c r="O30" i="1"/>
  <c r="I30" i="1"/>
  <c r="H30" i="1"/>
  <c r="O21" i="1"/>
  <c r="I21" i="1"/>
  <c r="H21" i="1"/>
  <c r="O12" i="1"/>
  <c r="I12" i="1"/>
  <c r="H12" i="1"/>
  <c r="F234" i="1"/>
  <c r="E234" i="1"/>
  <c r="D234" i="1"/>
  <c r="F226" i="1"/>
  <c r="E226" i="1"/>
  <c r="D226" i="1"/>
  <c r="F218" i="1"/>
  <c r="E218" i="1"/>
  <c r="D218" i="1"/>
  <c r="F210" i="1"/>
  <c r="E210" i="1"/>
  <c r="D210" i="1"/>
  <c r="F204" i="1"/>
  <c r="E204" i="1"/>
  <c r="D204" i="1"/>
  <c r="F196" i="1"/>
  <c r="E196" i="1"/>
  <c r="D196" i="1"/>
  <c r="F188" i="1"/>
  <c r="E188" i="1"/>
  <c r="D188" i="1"/>
  <c r="F180" i="1"/>
  <c r="E180" i="1"/>
  <c r="D180" i="1"/>
  <c r="F172" i="1"/>
  <c r="E172" i="1"/>
  <c r="D172" i="1"/>
  <c r="F163" i="1"/>
  <c r="E163" i="1"/>
  <c r="D163" i="1"/>
  <c r="F154" i="1"/>
  <c r="E154" i="1"/>
  <c r="D154" i="1"/>
  <c r="F147" i="1"/>
  <c r="E147" i="1"/>
  <c r="D147" i="1"/>
  <c r="F139" i="1"/>
  <c r="E139" i="1"/>
  <c r="D139" i="1"/>
  <c r="F130" i="1"/>
  <c r="E130" i="1"/>
  <c r="D130" i="1"/>
  <c r="F121" i="1"/>
  <c r="E121" i="1"/>
  <c r="D121" i="1"/>
  <c r="F114" i="1"/>
  <c r="E114" i="1"/>
  <c r="D114" i="1"/>
  <c r="F105" i="1"/>
  <c r="E105" i="1"/>
  <c r="D105" i="1"/>
  <c r="F97" i="1"/>
  <c r="E97" i="1"/>
  <c r="D97" i="1"/>
  <c r="F88" i="1"/>
  <c r="E88" i="1"/>
  <c r="D88" i="1"/>
  <c r="F79" i="1"/>
  <c r="E79" i="1"/>
  <c r="D79" i="1"/>
  <c r="F71" i="1"/>
  <c r="E71" i="1"/>
  <c r="D71" i="1"/>
  <c r="F63" i="1"/>
  <c r="E63" i="1"/>
  <c r="D63" i="1"/>
  <c r="F55" i="1"/>
  <c r="E55" i="1"/>
  <c r="D55" i="1"/>
  <c r="F47" i="1"/>
  <c r="E47" i="1"/>
  <c r="D47" i="1"/>
  <c r="F38" i="1"/>
  <c r="E38" i="1"/>
  <c r="D38" i="1"/>
  <c r="F30" i="1"/>
  <c r="E30" i="1"/>
  <c r="D30" i="1"/>
  <c r="F21" i="1"/>
  <c r="E21" i="1"/>
  <c r="D21" i="1"/>
  <c r="F12" i="1"/>
  <c r="E12" i="1"/>
  <c r="D12" i="1"/>
  <c r="C13" i="1"/>
  <c r="F13" i="1" s="1"/>
  <c r="C22" i="1"/>
  <c r="F22" i="1" s="1"/>
  <c r="C31" i="1"/>
  <c r="G31" i="1" s="1"/>
  <c r="X31" i="1" s="1"/>
  <c r="C39" i="1"/>
  <c r="C48" i="1"/>
  <c r="C56" i="1"/>
  <c r="C64" i="1"/>
  <c r="C72" i="1"/>
  <c r="C80" i="1"/>
  <c r="C89" i="1"/>
  <c r="C98" i="1"/>
  <c r="C106" i="1"/>
  <c r="C115" i="1"/>
  <c r="C122" i="1"/>
  <c r="C131" i="1"/>
  <c r="C140" i="1"/>
  <c r="C148" i="1"/>
  <c r="C155" i="1"/>
  <c r="C164" i="1"/>
  <c r="C173" i="1"/>
  <c r="C181" i="1"/>
  <c r="C189" i="1"/>
  <c r="C197" i="1"/>
  <c r="C205" i="1"/>
  <c r="C211" i="1"/>
  <c r="C219" i="1"/>
  <c r="C227" i="1"/>
  <c r="C235" i="1"/>
  <c r="E6" i="1"/>
  <c r="E5" i="1"/>
  <c r="F6" i="1"/>
  <c r="D6" i="1"/>
  <c r="D5" i="1"/>
  <c r="F235" i="1" l="1"/>
  <c r="G235" i="1"/>
  <c r="X235" i="1" s="1"/>
  <c r="F227" i="1"/>
  <c r="G227" i="1"/>
  <c r="X227" i="1" s="1"/>
  <c r="F219" i="1"/>
  <c r="G219" i="1"/>
  <c r="X219" i="1" s="1"/>
  <c r="F211" i="1"/>
  <c r="G211" i="1"/>
  <c r="X211" i="1" s="1"/>
  <c r="F205" i="1"/>
  <c r="G205" i="1"/>
  <c r="X205" i="1" s="1"/>
  <c r="F197" i="1"/>
  <c r="G197" i="1"/>
  <c r="X197" i="1" s="1"/>
  <c r="F189" i="1"/>
  <c r="G189" i="1"/>
  <c r="X189" i="1" s="1"/>
  <c r="F181" i="1"/>
  <c r="G181" i="1"/>
  <c r="X181" i="1" s="1"/>
  <c r="F173" i="1"/>
  <c r="G173" i="1"/>
  <c r="X173" i="1" s="1"/>
  <c r="F164" i="1"/>
  <c r="G164" i="1"/>
  <c r="X164" i="1" s="1"/>
  <c r="F155" i="1"/>
  <c r="G155" i="1"/>
  <c r="X155" i="1" s="1"/>
  <c r="F148" i="1"/>
  <c r="G148" i="1"/>
  <c r="X148" i="1" s="1"/>
  <c r="F140" i="1"/>
  <c r="G140" i="1"/>
  <c r="X140" i="1" s="1"/>
  <c r="F131" i="1"/>
  <c r="G131" i="1"/>
  <c r="X131" i="1" s="1"/>
  <c r="F122" i="1"/>
  <c r="G122" i="1"/>
  <c r="X122" i="1" s="1"/>
  <c r="F115" i="1"/>
  <c r="G115" i="1"/>
  <c r="X115" i="1" s="1"/>
  <c r="F106" i="1"/>
  <c r="G106" i="1"/>
  <c r="X106" i="1" s="1"/>
  <c r="F98" i="1"/>
  <c r="G98" i="1"/>
  <c r="X98" i="1" s="1"/>
  <c r="F89" i="1"/>
  <c r="G89" i="1"/>
  <c r="X89" i="1" s="1"/>
  <c r="F80" i="1"/>
  <c r="G80" i="1"/>
  <c r="X80" i="1" s="1"/>
  <c r="F72" i="1"/>
  <c r="G72" i="1"/>
  <c r="X72" i="1" s="1"/>
  <c r="F64" i="1"/>
  <c r="G64" i="1"/>
  <c r="X64" i="1" s="1"/>
  <c r="F56" i="1"/>
  <c r="G56" i="1"/>
  <c r="X56" i="1" s="1"/>
  <c r="F48" i="1"/>
  <c r="G48" i="1"/>
  <c r="X48" i="1" s="1"/>
  <c r="F39" i="1"/>
  <c r="G39" i="1"/>
  <c r="X39" i="1" s="1"/>
  <c r="F31" i="1"/>
  <c r="J13" i="1"/>
  <c r="M13" i="1" s="1"/>
  <c r="U13" i="1" s="1"/>
  <c r="J22" i="1"/>
  <c r="M22" i="1" s="1"/>
  <c r="U22" i="1" s="1"/>
  <c r="J31" i="1"/>
  <c r="M31" i="1" s="1"/>
  <c r="U31" i="1" s="1"/>
  <c r="J39" i="1"/>
  <c r="M39" i="1" s="1"/>
  <c r="J48" i="1"/>
  <c r="M48" i="1" s="1"/>
  <c r="J56" i="1"/>
  <c r="M56" i="1" s="1"/>
  <c r="U56" i="1" s="1"/>
  <c r="J64" i="1"/>
  <c r="M64" i="1" s="1"/>
  <c r="J72" i="1"/>
  <c r="M72" i="1" s="1"/>
  <c r="J80" i="1"/>
  <c r="M80" i="1" s="1"/>
  <c r="J89" i="1"/>
  <c r="M89" i="1" s="1"/>
  <c r="U89" i="1" s="1"/>
  <c r="J98" i="1"/>
  <c r="M98" i="1" s="1"/>
  <c r="J106" i="1"/>
  <c r="M106" i="1" s="1"/>
  <c r="J115" i="1"/>
  <c r="M115" i="1" s="1"/>
  <c r="J122" i="1"/>
  <c r="M122" i="1" s="1"/>
  <c r="U122" i="1" s="1"/>
  <c r="J131" i="1"/>
  <c r="M131" i="1" s="1"/>
  <c r="J140" i="1"/>
  <c r="M140" i="1" s="1"/>
  <c r="J148" i="1"/>
  <c r="M148" i="1" s="1"/>
  <c r="J155" i="1"/>
  <c r="M155" i="1" s="1"/>
  <c r="U155" i="1" s="1"/>
  <c r="J164" i="1"/>
  <c r="M164" i="1" s="1"/>
  <c r="J173" i="1"/>
  <c r="M173" i="1" s="1"/>
  <c r="J181" i="1"/>
  <c r="M181" i="1" s="1"/>
  <c r="J189" i="1"/>
  <c r="M189" i="1" s="1"/>
  <c r="U189" i="1" s="1"/>
  <c r="J197" i="1"/>
  <c r="M197" i="1" s="1"/>
  <c r="J205" i="1"/>
  <c r="M205" i="1" s="1"/>
  <c r="J211" i="1"/>
  <c r="M211" i="1" s="1"/>
  <c r="J219" i="1"/>
  <c r="M219" i="1" s="1"/>
  <c r="U219" i="1" s="1"/>
  <c r="J227" i="1"/>
  <c r="M227" i="1" s="1"/>
  <c r="J235" i="1"/>
  <c r="M235" i="1" s="1"/>
  <c r="D13" i="1"/>
  <c r="E13" i="1"/>
  <c r="D22" i="1"/>
  <c r="E22" i="1"/>
  <c r="D31" i="1"/>
  <c r="E31" i="1"/>
  <c r="D39" i="1"/>
  <c r="E39" i="1"/>
  <c r="D48" i="1"/>
  <c r="E48" i="1"/>
  <c r="D56" i="1"/>
  <c r="E56" i="1"/>
  <c r="D64" i="1"/>
  <c r="E64" i="1"/>
  <c r="D72" i="1"/>
  <c r="E72" i="1"/>
  <c r="D80" i="1"/>
  <c r="E80" i="1"/>
  <c r="D89" i="1"/>
  <c r="E89" i="1"/>
  <c r="D98" i="1"/>
  <c r="E98" i="1"/>
  <c r="D106" i="1"/>
  <c r="E106" i="1"/>
  <c r="D115" i="1"/>
  <c r="E115" i="1"/>
  <c r="D122" i="1"/>
  <c r="E122" i="1"/>
  <c r="D131" i="1"/>
  <c r="E131" i="1"/>
  <c r="D140" i="1"/>
  <c r="E140" i="1"/>
  <c r="D148" i="1"/>
  <c r="E148" i="1"/>
  <c r="D155" i="1"/>
  <c r="E155" i="1"/>
  <c r="D164" i="1"/>
  <c r="E164" i="1"/>
  <c r="D173" i="1"/>
  <c r="E173" i="1"/>
  <c r="D181" i="1"/>
  <c r="E181" i="1"/>
  <c r="D189" i="1"/>
  <c r="E189" i="1"/>
  <c r="D197" i="1"/>
  <c r="E197" i="1"/>
  <c r="D205" i="1"/>
  <c r="E205" i="1"/>
  <c r="D211" i="1"/>
  <c r="E211" i="1"/>
  <c r="D219" i="1"/>
  <c r="E219" i="1"/>
  <c r="D227" i="1"/>
  <c r="E227" i="1"/>
  <c r="D235" i="1"/>
  <c r="E235" i="1"/>
  <c r="U235" i="1" l="1"/>
  <c r="U205" i="1"/>
  <c r="U173" i="1"/>
  <c r="U140" i="1"/>
  <c r="U106" i="1"/>
  <c r="U72" i="1"/>
  <c r="U39" i="1"/>
  <c r="U181" i="1"/>
  <c r="U115" i="1"/>
  <c r="U48" i="1"/>
  <c r="U211" i="1"/>
  <c r="U148" i="1"/>
  <c r="U80" i="1"/>
  <c r="U227" i="1"/>
  <c r="U197" i="1"/>
  <c r="U164" i="1"/>
  <c r="U131" i="1"/>
  <c r="U98" i="1"/>
  <c r="U64" i="1"/>
  <c r="K5" i="1"/>
  <c r="I5" i="1"/>
  <c r="H5" i="1"/>
  <c r="G5" i="1"/>
  <c r="F5" i="1"/>
  <c r="G7" i="1" l="1"/>
  <c r="X5" i="1"/>
  <c r="G6" i="1"/>
  <c r="L1992" i="3"/>
  <c r="L1991" i="3"/>
  <c r="L1990" i="3"/>
  <c r="L1989" i="3"/>
  <c r="L1988" i="3"/>
  <c r="L1987" i="3"/>
  <c r="L1986" i="3"/>
  <c r="L1985" i="3"/>
  <c r="L1984" i="3"/>
  <c r="L1983" i="3"/>
  <c r="L1982" i="3"/>
  <c r="L1981" i="3"/>
  <c r="L1980" i="3"/>
  <c r="L1979" i="3"/>
  <c r="L1978" i="3"/>
  <c r="L1977" i="3"/>
  <c r="L1976" i="3"/>
  <c r="L1975" i="3"/>
  <c r="L1974" i="3"/>
  <c r="L1973" i="3"/>
  <c r="L1972" i="3"/>
  <c r="L1971" i="3"/>
  <c r="L1970" i="3"/>
  <c r="L1969" i="3"/>
  <c r="L1968" i="3"/>
  <c r="L1967" i="3"/>
  <c r="L1966" i="3"/>
  <c r="L1965" i="3"/>
  <c r="L1964" i="3"/>
  <c r="L1963" i="3"/>
  <c r="L1962" i="3"/>
  <c r="L1961" i="3"/>
  <c r="L1960" i="3"/>
  <c r="L1959" i="3"/>
  <c r="L1958" i="3"/>
  <c r="L1957" i="3"/>
  <c r="L1956" i="3"/>
  <c r="L1955" i="3"/>
  <c r="L1954" i="3"/>
  <c r="L1953" i="3"/>
  <c r="L1952" i="3"/>
  <c r="L1951" i="3"/>
  <c r="L1950" i="3"/>
  <c r="L1949" i="3"/>
  <c r="L1948" i="3"/>
  <c r="L1947" i="3"/>
  <c r="L1946" i="3"/>
  <c r="L1945" i="3"/>
  <c r="L1944" i="3"/>
  <c r="L1943" i="3"/>
  <c r="L1942" i="3"/>
  <c r="L1941" i="3"/>
  <c r="L1940" i="3"/>
  <c r="L1939" i="3"/>
  <c r="L1938" i="3"/>
  <c r="L1937" i="3"/>
  <c r="L1936" i="3"/>
  <c r="L1935" i="3"/>
  <c r="L1934" i="3"/>
  <c r="L1933" i="3"/>
  <c r="L1932" i="3"/>
  <c r="L1931" i="3"/>
  <c r="L1930" i="3"/>
  <c r="L1929" i="3"/>
  <c r="L1928" i="3"/>
  <c r="L1927" i="3"/>
  <c r="L1926" i="3"/>
  <c r="L1925" i="3"/>
  <c r="L1924" i="3"/>
  <c r="L1923" i="3"/>
  <c r="L1922" i="3"/>
  <c r="L1921" i="3"/>
  <c r="L1920" i="3"/>
  <c r="L1919" i="3"/>
  <c r="L1918" i="3"/>
  <c r="L1917" i="3"/>
  <c r="L1916" i="3"/>
  <c r="L1915" i="3"/>
  <c r="L1914" i="3"/>
  <c r="L1913" i="3"/>
  <c r="L1912" i="3"/>
  <c r="L1911" i="3"/>
  <c r="L1910" i="3"/>
  <c r="L1909" i="3"/>
  <c r="L1908" i="3"/>
  <c r="L1907" i="3"/>
  <c r="L1906" i="3"/>
  <c r="L1905" i="3"/>
  <c r="L1904" i="3"/>
  <c r="L1903" i="3"/>
  <c r="L1902" i="3"/>
  <c r="L1901" i="3"/>
  <c r="L1900" i="3"/>
  <c r="L1899" i="3"/>
  <c r="L1898" i="3"/>
  <c r="L1897" i="3"/>
  <c r="L1896" i="3"/>
  <c r="L1895" i="3"/>
  <c r="L1894" i="3"/>
  <c r="L1893" i="3"/>
  <c r="L1892" i="3"/>
  <c r="L1891" i="3"/>
  <c r="L1890" i="3"/>
  <c r="L1889" i="3"/>
  <c r="L1888" i="3"/>
  <c r="L1887" i="3"/>
  <c r="L1886" i="3"/>
  <c r="L1885" i="3"/>
  <c r="L1884" i="3"/>
  <c r="L1883" i="3"/>
  <c r="L1882" i="3"/>
  <c r="L1881" i="3"/>
  <c r="L1880" i="3"/>
  <c r="L1879" i="3"/>
  <c r="L1878" i="3"/>
  <c r="L1877" i="3"/>
  <c r="L1876" i="3"/>
  <c r="L1875" i="3"/>
  <c r="L1874" i="3"/>
  <c r="L1873" i="3"/>
  <c r="L1872" i="3"/>
  <c r="L1871" i="3"/>
  <c r="L1870" i="3"/>
  <c r="L1869" i="3"/>
  <c r="L1868" i="3"/>
  <c r="L1867" i="3"/>
  <c r="L1866" i="3"/>
  <c r="L1865" i="3"/>
  <c r="L1864" i="3"/>
  <c r="L1863" i="3"/>
  <c r="L1862" i="3"/>
  <c r="L1861" i="3"/>
  <c r="L1860" i="3"/>
  <c r="L1859" i="3"/>
  <c r="L1858" i="3"/>
  <c r="L1857" i="3"/>
  <c r="L1856" i="3"/>
  <c r="L1855" i="3"/>
  <c r="L1854" i="3"/>
  <c r="L1853" i="3"/>
  <c r="L1852" i="3"/>
  <c r="L1851" i="3"/>
  <c r="L1850" i="3"/>
  <c r="L1849" i="3"/>
  <c r="L1848" i="3"/>
  <c r="L1847" i="3"/>
  <c r="L1846" i="3"/>
  <c r="L1845" i="3"/>
  <c r="L1844" i="3"/>
  <c r="L1843" i="3"/>
  <c r="L1842" i="3"/>
  <c r="L1841" i="3"/>
  <c r="L1840" i="3"/>
  <c r="L1839" i="3"/>
  <c r="L1838" i="3"/>
  <c r="L1837" i="3"/>
  <c r="L1836" i="3"/>
  <c r="L1835" i="3"/>
  <c r="L1834" i="3"/>
  <c r="L1833" i="3"/>
  <c r="L1832" i="3"/>
  <c r="L1831" i="3"/>
  <c r="L1830" i="3"/>
  <c r="L1829" i="3"/>
  <c r="L1828" i="3"/>
  <c r="L1827" i="3"/>
  <c r="L1826" i="3"/>
  <c r="L1825" i="3"/>
  <c r="L1824" i="3"/>
  <c r="L1823" i="3"/>
  <c r="L1822" i="3"/>
  <c r="L1821" i="3"/>
  <c r="L1820" i="3"/>
  <c r="L1819" i="3"/>
  <c r="L1818" i="3"/>
  <c r="L1817" i="3"/>
  <c r="L1816" i="3"/>
  <c r="L1815" i="3"/>
  <c r="L1814" i="3"/>
  <c r="L1813" i="3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J907" i="1" s="1"/>
  <c r="M907" i="1" s="1"/>
  <c r="L1725" i="3"/>
  <c r="L1724" i="3"/>
  <c r="L1723" i="3"/>
  <c r="L1722" i="3"/>
  <c r="L1721" i="3"/>
  <c r="L1720" i="3"/>
  <c r="L1719" i="3"/>
  <c r="L1718" i="3"/>
  <c r="L1717" i="3"/>
  <c r="L1716" i="3"/>
  <c r="L1715" i="3"/>
  <c r="J1685" i="1" s="1"/>
  <c r="M1685" i="1" s="1"/>
  <c r="L1714" i="3"/>
  <c r="L1713" i="3"/>
  <c r="L1712" i="3"/>
  <c r="L1711" i="3"/>
  <c r="L1710" i="3"/>
  <c r="L1709" i="3"/>
  <c r="J1681" i="1" s="1"/>
  <c r="M1681" i="1" s="1"/>
  <c r="L1708" i="3"/>
  <c r="J1677" i="1" s="1"/>
  <c r="M1677" i="1" s="1"/>
  <c r="L1707" i="3"/>
  <c r="L1706" i="3"/>
  <c r="L1705" i="3"/>
  <c r="J1668" i="1" s="1"/>
  <c r="M1668" i="1" s="1"/>
  <c r="L1704" i="3"/>
  <c r="J1663" i="1" s="1"/>
  <c r="M1663" i="1" s="1"/>
  <c r="L1703" i="3"/>
  <c r="J1652" i="1" s="1"/>
  <c r="M1652" i="1" s="1"/>
  <c r="L1702" i="3"/>
  <c r="J1645" i="1" s="1"/>
  <c r="M1645" i="1" s="1"/>
  <c r="L1701" i="3"/>
  <c r="J1640" i="1" s="1"/>
  <c r="M1640" i="1" s="1"/>
  <c r="L1700" i="3"/>
  <c r="J1636" i="1" s="1"/>
  <c r="M1636" i="1" s="1"/>
  <c r="L1699" i="3"/>
  <c r="J1631" i="1" s="1"/>
  <c r="M1631" i="1" s="1"/>
  <c r="L1698" i="3"/>
  <c r="L1697" i="3"/>
  <c r="L1696" i="3"/>
  <c r="J1545" i="1" s="1"/>
  <c r="M1545" i="1" s="1"/>
  <c r="L1695" i="3"/>
  <c r="J1523" i="1" s="1"/>
  <c r="M1523" i="1" s="1"/>
  <c r="L1694" i="3"/>
  <c r="J1502" i="1" s="1"/>
  <c r="M1502" i="1" s="1"/>
  <c r="L1693" i="3"/>
  <c r="L1692" i="3"/>
  <c r="L1691" i="3"/>
  <c r="L1690" i="3"/>
  <c r="L1689" i="3"/>
  <c r="L1688" i="3"/>
  <c r="L1687" i="3"/>
  <c r="L1686" i="3"/>
  <c r="J1467" i="1" s="1"/>
  <c r="M1467" i="1" s="1"/>
  <c r="L1685" i="3"/>
  <c r="J1426" i="1" s="1"/>
  <c r="M1426" i="1" s="1"/>
  <c r="L1684" i="3"/>
  <c r="J1421" i="1" s="1"/>
  <c r="M1421" i="1" s="1"/>
  <c r="L1683" i="3"/>
  <c r="J1416" i="1" s="1"/>
  <c r="M1416" i="1" s="1"/>
  <c r="L1682" i="3"/>
  <c r="J1412" i="1" s="1"/>
  <c r="M1412" i="1" s="1"/>
  <c r="L1681" i="3"/>
  <c r="J1407" i="1" s="1"/>
  <c r="M1407" i="1" s="1"/>
  <c r="L1680" i="3"/>
  <c r="J1403" i="1" s="1"/>
  <c r="M1403" i="1" s="1"/>
  <c r="L1679" i="3"/>
  <c r="J1399" i="1" s="1"/>
  <c r="M1399" i="1" s="1"/>
  <c r="L1678" i="3"/>
  <c r="J1394" i="1" s="1"/>
  <c r="M1394" i="1" s="1"/>
  <c r="L1677" i="3"/>
  <c r="J1390" i="1" s="1"/>
  <c r="M1390" i="1" s="1"/>
  <c r="L1676" i="3"/>
  <c r="J1384" i="1" s="1"/>
  <c r="M1384" i="1" s="1"/>
  <c r="L1675" i="3"/>
  <c r="J1379" i="1" s="1"/>
  <c r="M1379" i="1" s="1"/>
  <c r="L1674" i="3"/>
  <c r="J1373" i="1" s="1"/>
  <c r="M1373" i="1" s="1"/>
  <c r="L1673" i="3"/>
  <c r="J1014" i="1" s="1"/>
  <c r="M1014" i="1" s="1"/>
  <c r="L1672" i="3"/>
  <c r="J1369" i="1" s="1"/>
  <c r="M1369" i="1" s="1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J1229" i="1" s="1"/>
  <c r="M1229" i="1" s="1"/>
  <c r="L1644" i="3"/>
  <c r="J1215" i="1" s="1"/>
  <c r="M1215" i="1" s="1"/>
  <c r="L1643" i="3"/>
  <c r="J1200" i="1" s="1"/>
  <c r="M1200" i="1" s="1"/>
  <c r="L1642" i="3"/>
  <c r="J919" i="1" s="1"/>
  <c r="M919" i="1" s="1"/>
  <c r="L1641" i="3"/>
  <c r="L1640" i="3"/>
  <c r="L1639" i="3"/>
  <c r="L1638" i="3"/>
  <c r="L1637" i="3"/>
  <c r="L1636" i="3"/>
  <c r="L1635" i="3"/>
  <c r="L1634" i="3"/>
  <c r="L1633" i="3"/>
  <c r="L1632" i="3"/>
  <c r="L1631" i="3"/>
  <c r="J1108" i="1" s="1"/>
  <c r="M1108" i="1" s="1"/>
  <c r="L1630" i="3"/>
  <c r="J1093" i="1" s="1"/>
  <c r="M1093" i="1" s="1"/>
  <c r="L1629" i="3"/>
  <c r="J1078" i="1" s="1"/>
  <c r="M1078" i="1" s="1"/>
  <c r="L1628" i="3"/>
  <c r="J1069" i="1" s="1"/>
  <c r="M1069" i="1" s="1"/>
  <c r="L1627" i="3"/>
  <c r="J1060" i="1" s="1"/>
  <c r="M1060" i="1" s="1"/>
  <c r="L1626" i="3"/>
  <c r="J1051" i="1" s="1"/>
  <c r="M1051" i="1" s="1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J640" i="1" s="1"/>
  <c r="M640" i="1" s="1"/>
  <c r="L224" i="3"/>
  <c r="J576" i="1" s="1"/>
  <c r="M576" i="1" s="1"/>
  <c r="L223" i="3"/>
  <c r="J623" i="1" s="1"/>
  <c r="M623" i="1" s="1"/>
  <c r="L222" i="3"/>
  <c r="J606" i="1" s="1"/>
  <c r="M606" i="1" s="1"/>
  <c r="L221" i="3"/>
  <c r="J598" i="1" s="1"/>
  <c r="M598" i="1" s="1"/>
  <c r="L220" i="3"/>
  <c r="J512" i="1" s="1"/>
  <c r="M512" i="1" s="1"/>
  <c r="L219" i="3"/>
  <c r="J584" i="1" s="1"/>
  <c r="M584" i="1" s="1"/>
  <c r="L218" i="3"/>
  <c r="J210" i="1" s="1"/>
  <c r="M210" i="1" s="1"/>
  <c r="L217" i="3"/>
  <c r="J559" i="1" s="1"/>
  <c r="M559" i="1" s="1"/>
  <c r="L216" i="3"/>
  <c r="J520" i="1" s="1"/>
  <c r="M520" i="1" s="1"/>
  <c r="L215" i="3"/>
  <c r="J459" i="1" s="1"/>
  <c r="M459" i="1" s="1"/>
  <c r="L214" i="3"/>
  <c r="J530" i="1" s="1"/>
  <c r="M530" i="1" s="1"/>
  <c r="L213" i="3"/>
  <c r="J486" i="1" s="1"/>
  <c r="M486" i="1" s="1"/>
  <c r="L212" i="3"/>
  <c r="J449" i="1" s="1"/>
  <c r="M449" i="1" s="1"/>
  <c r="L211" i="3"/>
  <c r="J549" i="1" s="1"/>
  <c r="M549" i="1" s="1"/>
  <c r="L210" i="3"/>
  <c r="J234" i="1" s="1"/>
  <c r="L209" i="3"/>
  <c r="J504" i="1" s="1"/>
  <c r="M504" i="1" s="1"/>
  <c r="L208" i="3"/>
  <c r="L207" i="3"/>
  <c r="J329" i="1" s="1"/>
  <c r="M329" i="1" s="1"/>
  <c r="L206" i="3"/>
  <c r="J344" i="1" s="1"/>
  <c r="M344" i="1" s="1"/>
  <c r="L205" i="3"/>
  <c r="J121" i="1" s="1"/>
  <c r="M121" i="1" s="1"/>
  <c r="L204" i="3"/>
  <c r="J407" i="1" s="1"/>
  <c r="M407" i="1" s="1"/>
  <c r="L203" i="3"/>
  <c r="J302" i="1" s="1"/>
  <c r="M302" i="1" s="1"/>
  <c r="L202" i="3"/>
  <c r="J71" i="1" s="1"/>
  <c r="M71" i="1" s="1"/>
  <c r="L201" i="3"/>
  <c r="J368" i="1" s="1"/>
  <c r="M368" i="1" s="1"/>
  <c r="L200" i="3"/>
  <c r="L199" i="3"/>
  <c r="J38" i="1" s="1"/>
  <c r="M38" i="1" s="1"/>
  <c r="L198" i="3"/>
  <c r="J139" i="1" s="1"/>
  <c r="M139" i="1" s="1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J614" i="1" s="1"/>
  <c r="M614" i="1" s="1"/>
  <c r="L179" i="3"/>
  <c r="J567" i="1" s="1"/>
  <c r="M567" i="1" s="1"/>
  <c r="L178" i="3"/>
  <c r="J218" i="1" s="1"/>
  <c r="M218" i="1" s="1"/>
  <c r="L177" i="3"/>
  <c r="J196" i="1" s="1"/>
  <c r="M196" i="1" s="1"/>
  <c r="L176" i="3"/>
  <c r="J180" i="1" s="1"/>
  <c r="M180" i="1" s="1"/>
  <c r="L175" i="3"/>
  <c r="J226" i="1" s="1"/>
  <c r="M226" i="1" s="1"/>
  <c r="L174" i="3"/>
  <c r="J172" i="1" s="1"/>
  <c r="M172" i="1" s="1"/>
  <c r="L173" i="3"/>
  <c r="J188" i="1" s="1"/>
  <c r="M188" i="1" s="1"/>
  <c r="L172" i="3"/>
  <c r="L171" i="3"/>
  <c r="J5" i="1" s="1"/>
  <c r="M5" i="1" s="1"/>
  <c r="L170" i="3"/>
  <c r="L169" i="3"/>
  <c r="L168" i="3"/>
  <c r="J1442" i="1" s="1"/>
  <c r="M1442" i="1" s="1"/>
  <c r="L167" i="3"/>
  <c r="J1431" i="1" s="1"/>
  <c r="M1431" i="1" s="1"/>
  <c r="L166" i="3"/>
  <c r="L165" i="3"/>
  <c r="J998" i="1" s="1"/>
  <c r="M998" i="1" s="1"/>
  <c r="L164" i="3"/>
  <c r="L163" i="3"/>
  <c r="L162" i="3"/>
  <c r="L161" i="3"/>
  <c r="J932" i="1" s="1"/>
  <c r="M932" i="1" s="1"/>
  <c r="L160" i="3"/>
  <c r="L159" i="3"/>
  <c r="J114" i="1" s="1"/>
  <c r="M114" i="1" s="1"/>
  <c r="L158" i="3"/>
  <c r="J630" i="1" s="1"/>
  <c r="M630" i="1" s="1"/>
  <c r="L157" i="3"/>
  <c r="J416" i="1" s="1"/>
  <c r="M416" i="1" s="1"/>
  <c r="L156" i="3"/>
  <c r="J335" i="1" s="1"/>
  <c r="M335" i="1" s="1"/>
  <c r="L155" i="3"/>
  <c r="J250" i="1" s="1"/>
  <c r="M250" i="1" s="1"/>
  <c r="L154" i="3"/>
  <c r="J88" i="1" s="1"/>
  <c r="M88" i="1" s="1"/>
  <c r="L153" i="3"/>
  <c r="J383" i="1" s="1"/>
  <c r="M383" i="1" s="1"/>
  <c r="L152" i="3"/>
  <c r="J12" i="1" s="1"/>
  <c r="M12" i="1" s="1"/>
  <c r="L151" i="3"/>
  <c r="J273" i="1" s="1"/>
  <c r="M273" i="1" s="1"/>
  <c r="L150" i="3"/>
  <c r="L149" i="3"/>
  <c r="J163" i="1" s="1"/>
  <c r="M163" i="1" s="1"/>
  <c r="L148" i="3"/>
  <c r="L147" i="3"/>
  <c r="L146" i="3"/>
  <c r="L145" i="3"/>
  <c r="L144" i="3"/>
  <c r="L143" i="3"/>
  <c r="L142" i="3"/>
  <c r="L141" i="3"/>
  <c r="L140" i="3"/>
  <c r="J468" i="1" s="1"/>
  <c r="M468" i="1" s="1"/>
  <c r="L139" i="3"/>
  <c r="J359" i="1" s="1"/>
  <c r="M359" i="1" s="1"/>
  <c r="L138" i="3"/>
  <c r="L137" i="3"/>
  <c r="J426" i="1" s="1"/>
  <c r="M426" i="1" s="1"/>
  <c r="L136" i="3"/>
  <c r="L135" i="3"/>
  <c r="L134" i="3"/>
  <c r="L133" i="3"/>
  <c r="J477" i="1" s="1"/>
  <c r="M477" i="1" s="1"/>
  <c r="L132" i="3"/>
  <c r="J541" i="1" s="1"/>
  <c r="M541" i="1" s="1"/>
  <c r="L131" i="3"/>
  <c r="L130" i="3"/>
  <c r="J431" i="1" s="1"/>
  <c r="M431" i="1" s="1"/>
  <c r="L129" i="3"/>
  <c r="J311" i="1" s="1"/>
  <c r="M311" i="1" s="1"/>
  <c r="L128" i="3"/>
  <c r="J440" i="1" s="1"/>
  <c r="M440" i="1" s="1"/>
  <c r="L127" i="3"/>
  <c r="J105" i="1" s="1"/>
  <c r="M105" i="1" s="1"/>
  <c r="L126" i="3"/>
  <c r="J320" i="1" s="1"/>
  <c r="M320" i="1" s="1"/>
  <c r="L125" i="3"/>
  <c r="J130" i="1" s="1"/>
  <c r="M130" i="1" s="1"/>
  <c r="L124" i="3"/>
  <c r="J398" i="1" s="1"/>
  <c r="M398" i="1" s="1"/>
  <c r="L123" i="3"/>
  <c r="J154" i="1" s="1"/>
  <c r="M154" i="1" s="1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J695" i="1" s="1"/>
  <c r="M695" i="1" s="1"/>
  <c r="L96" i="3"/>
  <c r="L95" i="3"/>
  <c r="J204" i="1" s="1"/>
  <c r="M204" i="1" s="1"/>
  <c r="L94" i="3"/>
  <c r="J689" i="1" s="1"/>
  <c r="M689" i="1" s="1"/>
  <c r="L93" i="3"/>
  <c r="J683" i="1" s="1"/>
  <c r="M683" i="1" s="1"/>
  <c r="L92" i="3"/>
  <c r="J675" i="1" s="1"/>
  <c r="M675" i="1" s="1"/>
  <c r="L91" i="3"/>
  <c r="J666" i="1" s="1"/>
  <c r="M666" i="1" s="1"/>
  <c r="L90" i="3"/>
  <c r="J47" i="1" s="1"/>
  <c r="M47" i="1" s="1"/>
  <c r="L89" i="3"/>
  <c r="J79" i="1" s="1"/>
  <c r="M79" i="1" s="1"/>
  <c r="L88" i="3"/>
  <c r="J21" i="1" s="1"/>
  <c r="M21" i="1" s="1"/>
  <c r="L87" i="3"/>
  <c r="J657" i="1" s="1"/>
  <c r="M657" i="1" s="1"/>
  <c r="L86" i="3"/>
  <c r="J648" i="1" s="1"/>
  <c r="M648" i="1" s="1"/>
  <c r="L85" i="3"/>
  <c r="J55" i="1" s="1"/>
  <c r="M55" i="1" s="1"/>
  <c r="L84" i="3"/>
  <c r="J30" i="1" s="1"/>
  <c r="M30" i="1" s="1"/>
  <c r="L83" i="3"/>
  <c r="J63" i="1" s="1"/>
  <c r="M63" i="1" s="1"/>
  <c r="L82" i="3"/>
  <c r="L81" i="3"/>
  <c r="L80" i="3"/>
  <c r="L79" i="3"/>
  <c r="L78" i="3"/>
  <c r="L77" i="3"/>
  <c r="L76" i="3"/>
  <c r="L75" i="3"/>
  <c r="L74" i="3"/>
  <c r="L73" i="3"/>
  <c r="L72" i="3"/>
  <c r="L71" i="3"/>
  <c r="J351" i="1" s="1"/>
  <c r="M351" i="1" s="1"/>
  <c r="L70" i="3"/>
  <c r="J296" i="1" s="1"/>
  <c r="M296" i="1" s="1"/>
  <c r="L69" i="3"/>
  <c r="J259" i="1" s="1"/>
  <c r="M259" i="1" s="1"/>
  <c r="L68" i="3"/>
  <c r="J266" i="1" s="1"/>
  <c r="M266" i="1" s="1"/>
  <c r="L67" i="3"/>
  <c r="J592" i="1" s="1"/>
  <c r="M592" i="1" s="1"/>
  <c r="L66" i="3"/>
  <c r="J497" i="1" s="1"/>
  <c r="M497" i="1" s="1"/>
  <c r="L65" i="3"/>
  <c r="J147" i="1" s="1"/>
  <c r="M147" i="1" s="1"/>
  <c r="L64" i="3"/>
  <c r="J375" i="1" s="1"/>
  <c r="M375" i="1" s="1"/>
  <c r="L63" i="3"/>
  <c r="J280" i="1" s="1"/>
  <c r="M280" i="1" s="1"/>
  <c r="L62" i="3"/>
  <c r="J244" i="1" s="1"/>
  <c r="M244" i="1" s="1"/>
  <c r="L61" i="3"/>
  <c r="J392" i="1" s="1"/>
  <c r="M392" i="1" s="1"/>
  <c r="L60" i="3"/>
  <c r="J97" i="1" s="1"/>
  <c r="M97" i="1" s="1"/>
  <c r="L59" i="3"/>
  <c r="J288" i="1" s="1"/>
  <c r="M288" i="1" s="1"/>
  <c r="L58" i="3"/>
  <c r="L57" i="3"/>
  <c r="L56" i="3"/>
  <c r="J805" i="1" s="1"/>
  <c r="M805" i="1" s="1"/>
  <c r="L55" i="3"/>
  <c r="L54" i="3"/>
  <c r="L53" i="3"/>
  <c r="L52" i="3"/>
  <c r="L51" i="3"/>
  <c r="L50" i="3"/>
  <c r="L49" i="3"/>
  <c r="L48" i="3"/>
  <c r="L47" i="3"/>
  <c r="J784" i="1" s="1"/>
  <c r="M784" i="1" s="1"/>
  <c r="L46" i="3"/>
  <c r="L45" i="3"/>
  <c r="L44" i="3"/>
  <c r="L43" i="3"/>
  <c r="L42" i="3"/>
  <c r="L41" i="3"/>
  <c r="L40" i="3"/>
  <c r="L39" i="3"/>
  <c r="L38" i="3"/>
  <c r="J752" i="1" s="1"/>
  <c r="M752" i="1" s="1"/>
  <c r="L37" i="3"/>
  <c r="L36" i="3"/>
  <c r="J734" i="1" s="1"/>
  <c r="M734" i="1" s="1"/>
  <c r="L35" i="3"/>
  <c r="L34" i="3"/>
  <c r="L33" i="3"/>
  <c r="L32" i="3"/>
  <c r="J718" i="1" s="1"/>
  <c r="M718" i="1" s="1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U288" i="1" l="1"/>
  <c r="N288" i="1"/>
  <c r="U351" i="1"/>
  <c r="N351" i="1"/>
  <c r="N666" i="1"/>
  <c r="U666" i="1"/>
  <c r="U154" i="1"/>
  <c r="N154" i="1"/>
  <c r="N359" i="1"/>
  <c r="U359" i="1"/>
  <c r="J725" i="1"/>
  <c r="M725" i="1" s="1"/>
  <c r="J727" i="1"/>
  <c r="M727" i="1" s="1"/>
  <c r="J745" i="1"/>
  <c r="M745" i="1" s="1"/>
  <c r="J743" i="1"/>
  <c r="M743" i="1" s="1"/>
  <c r="J815" i="1"/>
  <c r="M815" i="1" s="1"/>
  <c r="J812" i="1"/>
  <c r="M812" i="1" s="1"/>
  <c r="N392" i="1"/>
  <c r="U392" i="1"/>
  <c r="U147" i="1"/>
  <c r="N147" i="1"/>
  <c r="U259" i="1"/>
  <c r="N259" i="1"/>
  <c r="U55" i="1"/>
  <c r="N55" i="1"/>
  <c r="U79" i="1"/>
  <c r="N79" i="1"/>
  <c r="N683" i="1"/>
  <c r="U683" i="1"/>
  <c r="N695" i="1"/>
  <c r="U695" i="1"/>
  <c r="U130" i="1"/>
  <c r="N130" i="1"/>
  <c r="N311" i="1"/>
  <c r="U311" i="1"/>
  <c r="N477" i="1"/>
  <c r="U477" i="1"/>
  <c r="N426" i="1"/>
  <c r="U426" i="1"/>
  <c r="U163" i="1"/>
  <c r="N163" i="1"/>
  <c r="U383" i="1"/>
  <c r="N383" i="1"/>
  <c r="U416" i="1"/>
  <c r="N416" i="1"/>
  <c r="J953" i="1"/>
  <c r="M953" i="1" s="1"/>
  <c r="J1452" i="1"/>
  <c r="M1452" i="1" s="1"/>
  <c r="U188" i="1"/>
  <c r="N188" i="1"/>
  <c r="U196" i="1"/>
  <c r="N196" i="1"/>
  <c r="U368" i="1"/>
  <c r="N368" i="1"/>
  <c r="U121" i="1"/>
  <c r="N121" i="1"/>
  <c r="N504" i="1"/>
  <c r="U504" i="1"/>
  <c r="N486" i="1"/>
  <c r="U486" i="1"/>
  <c r="N559" i="1"/>
  <c r="U559" i="1"/>
  <c r="N598" i="1"/>
  <c r="U598" i="1"/>
  <c r="N640" i="1"/>
  <c r="U640" i="1"/>
  <c r="J1483" i="1"/>
  <c r="M1483" i="1" s="1"/>
  <c r="J976" i="1"/>
  <c r="M976" i="1" s="1"/>
  <c r="J1581" i="1"/>
  <c r="M1581" i="1" s="1"/>
  <c r="J1593" i="1"/>
  <c r="M1593" i="1" s="1"/>
  <c r="U244" i="1"/>
  <c r="N244" i="1"/>
  <c r="N497" i="1"/>
  <c r="U497" i="1"/>
  <c r="N296" i="1"/>
  <c r="U296" i="1"/>
  <c r="N648" i="1"/>
  <c r="U648" i="1"/>
  <c r="U47" i="1"/>
  <c r="N47" i="1"/>
  <c r="U689" i="1"/>
  <c r="N689" i="1"/>
  <c r="U320" i="1"/>
  <c r="N320" i="1"/>
  <c r="U431" i="1"/>
  <c r="N431" i="1"/>
  <c r="U88" i="1"/>
  <c r="N88" i="1"/>
  <c r="N630" i="1"/>
  <c r="U630" i="1"/>
  <c r="U172" i="1"/>
  <c r="N172" i="1"/>
  <c r="U218" i="1"/>
  <c r="N218" i="1"/>
  <c r="U139" i="1"/>
  <c r="N139" i="1"/>
  <c r="U71" i="1"/>
  <c r="N71" i="1"/>
  <c r="N344" i="1"/>
  <c r="U344" i="1"/>
  <c r="N234" i="1"/>
  <c r="M234" i="1"/>
  <c r="U234" i="1" s="1"/>
  <c r="N530" i="1"/>
  <c r="U530" i="1"/>
  <c r="U210" i="1"/>
  <c r="N210" i="1"/>
  <c r="U606" i="1"/>
  <c r="N606" i="1"/>
  <c r="J1497" i="1"/>
  <c r="M1497" i="1" s="1"/>
  <c r="J992" i="1"/>
  <c r="M992" i="1" s="1"/>
  <c r="J1605" i="1"/>
  <c r="M1605" i="1" s="1"/>
  <c r="J1618" i="1"/>
  <c r="M1618" i="1" s="1"/>
  <c r="J711" i="1"/>
  <c r="M711" i="1" s="1"/>
  <c r="J714" i="1"/>
  <c r="M714" i="1" s="1"/>
  <c r="N592" i="1"/>
  <c r="U592" i="1"/>
  <c r="U657" i="1"/>
  <c r="N657" i="1"/>
  <c r="U105" i="1"/>
  <c r="N105" i="1"/>
  <c r="U250" i="1"/>
  <c r="N250" i="1"/>
  <c r="U114" i="1"/>
  <c r="N114" i="1"/>
  <c r="U226" i="1"/>
  <c r="N226" i="1"/>
  <c r="N567" i="1"/>
  <c r="U567" i="1"/>
  <c r="U38" i="1"/>
  <c r="N38" i="1"/>
  <c r="U302" i="1"/>
  <c r="N302" i="1"/>
  <c r="N329" i="1"/>
  <c r="U329" i="1"/>
  <c r="N549" i="1"/>
  <c r="U549" i="1"/>
  <c r="N459" i="1"/>
  <c r="U459" i="1"/>
  <c r="N584" i="1"/>
  <c r="U584" i="1"/>
  <c r="N623" i="1"/>
  <c r="U623" i="1"/>
  <c r="J1476" i="1"/>
  <c r="M1476" i="1" s="1"/>
  <c r="J966" i="1"/>
  <c r="M966" i="1" s="1"/>
  <c r="J801" i="1"/>
  <c r="M801" i="1" s="1"/>
  <c r="J798" i="1"/>
  <c r="M798" i="1" s="1"/>
  <c r="N280" i="1"/>
  <c r="U280" i="1"/>
  <c r="U63" i="1"/>
  <c r="N63" i="1"/>
  <c r="U204" i="1"/>
  <c r="N204" i="1"/>
  <c r="N273" i="1"/>
  <c r="U273" i="1"/>
  <c r="J794" i="1"/>
  <c r="M794" i="1" s="1"/>
  <c r="J791" i="1"/>
  <c r="M791" i="1" s="1"/>
  <c r="U97" i="1"/>
  <c r="N97" i="1"/>
  <c r="N375" i="1"/>
  <c r="U375" i="1"/>
  <c r="U266" i="1"/>
  <c r="N266" i="1"/>
  <c r="U30" i="1"/>
  <c r="N30" i="1"/>
  <c r="U21" i="1"/>
  <c r="N21" i="1"/>
  <c r="N675" i="1"/>
  <c r="U675" i="1"/>
  <c r="U398" i="1"/>
  <c r="N398" i="1"/>
  <c r="N440" i="1"/>
  <c r="U440" i="1"/>
  <c r="U541" i="1"/>
  <c r="N541" i="1"/>
  <c r="U468" i="1"/>
  <c r="N468" i="1"/>
  <c r="U12" i="1"/>
  <c r="N12" i="1"/>
  <c r="U335" i="1"/>
  <c r="N335" i="1"/>
  <c r="U180" i="1"/>
  <c r="N180" i="1"/>
  <c r="N614" i="1"/>
  <c r="U614" i="1"/>
  <c r="N407" i="1"/>
  <c r="U407" i="1"/>
  <c r="U449" i="1"/>
  <c r="N449" i="1"/>
  <c r="U520" i="1"/>
  <c r="N520" i="1"/>
  <c r="N512" i="1"/>
  <c r="U512" i="1"/>
  <c r="U576" i="1"/>
  <c r="N576" i="1"/>
  <c r="J1479" i="1"/>
  <c r="M1479" i="1" s="1"/>
  <c r="J971" i="1"/>
  <c r="M971" i="1" s="1"/>
  <c r="J1487" i="1"/>
  <c r="M1487" i="1" s="1"/>
  <c r="J980" i="1"/>
  <c r="M980" i="1" s="1"/>
  <c r="J1492" i="1"/>
  <c r="M1492" i="1" s="1"/>
  <c r="J986" i="1"/>
  <c r="M986" i="1" s="1"/>
  <c r="G8" i="1"/>
  <c r="X6" i="1"/>
  <c r="U6" i="1"/>
  <c r="X7" i="1"/>
  <c r="G9" i="1"/>
  <c r="U7" i="1"/>
  <c r="N5" i="1"/>
  <c r="U5" i="1"/>
  <c r="G767" i="5"/>
  <c r="F767" i="5"/>
  <c r="H767" i="5" s="1"/>
  <c r="E767" i="5"/>
  <c r="D767" i="5"/>
  <c r="C767" i="5"/>
  <c r="X9" i="1" l="1"/>
  <c r="G11" i="1"/>
  <c r="U9" i="1"/>
  <c r="G10" i="1"/>
  <c r="X8" i="1"/>
  <c r="U8" i="1"/>
  <c r="W5" i="1"/>
  <c r="X11" i="1" l="1"/>
  <c r="U11" i="1"/>
  <c r="X10" i="1"/>
  <c r="U10" i="1"/>
</calcChain>
</file>

<file path=xl/comments1.xml><?xml version="1.0" encoding="utf-8"?>
<comments xmlns="http://schemas.openxmlformats.org/spreadsheetml/2006/main">
  <authors>
    <author>作者</author>
  </authors>
  <commentList>
    <comment ref="X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30天量</t>
        </r>
      </text>
    </comment>
    <comment ref="Q716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23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32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37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41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50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57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64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68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71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75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78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82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89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796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803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810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817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912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917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1017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1020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1023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1028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1035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1043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1046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1049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D1159" authorId="0">
      <text>
        <r>
          <rPr>
            <sz val="9"/>
            <rFont val="宋体"/>
            <family val="3"/>
            <charset val="134"/>
          </rPr>
          <t>作者:
09、10开始生产</t>
        </r>
      </text>
    </comment>
    <comment ref="Q1162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D1178" authorId="0">
      <text>
        <r>
          <rPr>
            <sz val="9"/>
            <rFont val="宋体"/>
            <family val="3"/>
            <charset val="134"/>
          </rPr>
          <t>作者:
09年10月开始生产</t>
        </r>
      </text>
    </comment>
    <comment ref="Q1182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D139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201105</t>
        </r>
      </text>
    </comment>
    <comment ref="D163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201105
</t>
        </r>
      </text>
    </comment>
    <comment ref="D164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201105</t>
        </r>
      </text>
    </comment>
    <comment ref="D164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201105</t>
        </r>
      </text>
    </comment>
    <comment ref="D171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201105</t>
        </r>
      </text>
    </comment>
    <comment ref="D1728" authorId="0">
      <text>
        <r>
          <rPr>
            <sz val="9"/>
            <rFont val="宋体"/>
            <family val="3"/>
            <charset val="134"/>
          </rPr>
          <t>作者:
09年10月开始生产</t>
        </r>
      </text>
    </comment>
    <comment ref="R2079" authorId="0">
      <text>
        <r>
          <rPr>
            <sz val="9"/>
            <rFont val="宋体"/>
            <family val="3"/>
            <charset val="134"/>
          </rPr>
          <t>作者:
首批纸盒无净含量，增加了R2WM009 净含量18ml标贴（金底红字）</t>
        </r>
      </text>
    </comment>
    <comment ref="Q2273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2377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2381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2400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2403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R25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不用收缩膜</t>
        </r>
      </text>
    </comment>
    <comment ref="Q2680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  <comment ref="Q2833" authorId="0">
      <text>
        <r>
          <rPr>
            <sz val="9"/>
            <rFont val="宋体"/>
            <family val="3"/>
            <charset val="134"/>
          </rPr>
          <t>作者:
原代码M3002</t>
        </r>
      </text>
    </comment>
  </commentList>
</comments>
</file>

<file path=xl/sharedStrings.xml><?xml version="1.0" encoding="utf-8"?>
<sst xmlns="http://schemas.openxmlformats.org/spreadsheetml/2006/main" count="22772" uniqueCount="12142">
  <si>
    <t>规格</t>
  </si>
  <si>
    <t>物料编码</t>
  </si>
  <si>
    <t>物料名称</t>
  </si>
  <si>
    <t>WA001</t>
  </si>
  <si>
    <t>120ml</t>
  </si>
  <si>
    <t>B2119</t>
  </si>
  <si>
    <t>C2127</t>
  </si>
  <si>
    <t>E2336</t>
  </si>
  <si>
    <t>S2003</t>
  </si>
  <si>
    <t>封口贴</t>
  </si>
  <si>
    <t>F2037a</t>
  </si>
  <si>
    <t>Y2077</t>
  </si>
  <si>
    <t>H2181az</t>
  </si>
  <si>
    <t>H2181a</t>
  </si>
  <si>
    <t>WA002</t>
  </si>
  <si>
    <t>丸美深肌保湿精华露</t>
  </si>
  <si>
    <t>100ml</t>
  </si>
  <si>
    <t>A2185</t>
  </si>
  <si>
    <t>100ml丸美丸美深肌保湿精华露瓶</t>
  </si>
  <si>
    <t>C2128</t>
  </si>
  <si>
    <t>100mL丸美深肌保湿精华露外盖</t>
  </si>
  <si>
    <t>K2032</t>
  </si>
  <si>
    <t>100mL丸美深肌保湿系列内塞</t>
  </si>
  <si>
    <t>E2337</t>
  </si>
  <si>
    <t>Y2051</t>
  </si>
  <si>
    <t>H2183az</t>
  </si>
  <si>
    <t>H2183a</t>
  </si>
  <si>
    <t>WA003</t>
  </si>
  <si>
    <t>丸美深肌保湿精华</t>
  </si>
  <si>
    <t>30ml</t>
  </si>
  <si>
    <t>A2187</t>
  </si>
  <si>
    <t>30ml丸美深肌保湿精华瓶</t>
  </si>
  <si>
    <t>C2130</t>
  </si>
  <si>
    <t>30mL丸美深肌保湿精华外罩</t>
  </si>
  <si>
    <t>D2047</t>
  </si>
  <si>
    <t>30mL丸美深肌保湿精华喷头</t>
  </si>
  <si>
    <t>E2339</t>
  </si>
  <si>
    <t>30ml丸美深肌保湿精华盒</t>
  </si>
  <si>
    <t>Y2078</t>
  </si>
  <si>
    <t>H2185</t>
  </si>
  <si>
    <t>H2185az</t>
  </si>
  <si>
    <t>H2185a</t>
  </si>
  <si>
    <t>WA004</t>
  </si>
  <si>
    <t>80ml</t>
  </si>
  <si>
    <t>A2186</t>
  </si>
  <si>
    <t>80ml丸美深肌保湿精华乳瓶</t>
  </si>
  <si>
    <t>C2129</t>
  </si>
  <si>
    <t>D2046</t>
  </si>
  <si>
    <t>E2338</t>
  </si>
  <si>
    <t>80ml丸美深肌保湿精华乳盒</t>
  </si>
  <si>
    <t>h2182az</t>
  </si>
  <si>
    <t>H2182a</t>
  </si>
  <si>
    <t>WA005</t>
  </si>
  <si>
    <t>50g</t>
  </si>
  <si>
    <t>A2188</t>
  </si>
  <si>
    <t>50g丸美深肌保湿精华霜瓶</t>
  </si>
  <si>
    <t>C2131</t>
  </si>
  <si>
    <t>50g丸美深肌保湿精华系列外盖</t>
  </si>
  <si>
    <t>J2011</t>
  </si>
  <si>
    <t>50g丸美深肌保湿系列拉手垫</t>
  </si>
  <si>
    <t>E2340</t>
  </si>
  <si>
    <t>V2013</t>
  </si>
  <si>
    <t>Y2079</t>
  </si>
  <si>
    <t>H2187az</t>
  </si>
  <si>
    <t>WA006</t>
  </si>
  <si>
    <t>A2189</t>
  </si>
  <si>
    <t>50g丸美深肌保湿精华凝露瓶</t>
  </si>
  <si>
    <t>E2341</t>
  </si>
  <si>
    <t>丸美深肌保湿精华凝露盒</t>
  </si>
  <si>
    <t>WA007</t>
  </si>
  <si>
    <t>丸美深肌保湿精华BB霜</t>
  </si>
  <si>
    <t>40ml</t>
  </si>
  <si>
    <t>B2120</t>
  </si>
  <si>
    <t>40ml丸美深肌保湿精华BB霜管</t>
  </si>
  <si>
    <t>C2126</t>
  </si>
  <si>
    <t>40mL丸美深肌保湿精华BB霜外盖</t>
  </si>
  <si>
    <t>E2342</t>
  </si>
  <si>
    <t>40ml丸美深肌保湿精华BB霜盒</t>
  </si>
  <si>
    <t>Y2085</t>
  </si>
  <si>
    <t>h2186az</t>
  </si>
  <si>
    <t>H2186a</t>
  </si>
  <si>
    <t>WA008</t>
  </si>
  <si>
    <t>丸美深肌保湿眼精华</t>
  </si>
  <si>
    <t>15ml</t>
  </si>
  <si>
    <t>A2184</t>
  </si>
  <si>
    <t>15ml丸美深肌保湿眼精华瓶</t>
  </si>
  <si>
    <t>D2005</t>
  </si>
  <si>
    <t>E2343</t>
  </si>
  <si>
    <t>15ml丸美深肌保湿眼精华盒</t>
  </si>
  <si>
    <t>H2184az</t>
  </si>
  <si>
    <t>H2184a</t>
  </si>
  <si>
    <t>K2001</t>
  </si>
  <si>
    <t>15ml玻瓶通用玻璃滴管</t>
  </si>
  <si>
    <t>Y2081</t>
  </si>
  <si>
    <t>WA009</t>
  </si>
  <si>
    <t>丸美深肌保湿3D隐形面膜</t>
  </si>
  <si>
    <t>E2344</t>
  </si>
  <si>
    <t>丸美深肌保湿3D隐形面膜盒</t>
  </si>
  <si>
    <t>P2067</t>
  </si>
  <si>
    <t>深肌保湿3D隐形面膜袋</t>
  </si>
  <si>
    <t>P2071</t>
  </si>
  <si>
    <t>二层隐形面膜纸</t>
  </si>
  <si>
    <t>Y2080</t>
  </si>
  <si>
    <t>H2188</t>
  </si>
  <si>
    <t>H2188a</t>
  </si>
  <si>
    <t>H2188az</t>
  </si>
  <si>
    <t>WA010</t>
  </si>
  <si>
    <t>WA011</t>
  </si>
  <si>
    <t>WA012</t>
  </si>
  <si>
    <t>C2144</t>
  </si>
  <si>
    <t>D2048</t>
  </si>
  <si>
    <t>h2182a</t>
  </si>
  <si>
    <t>WA013</t>
  </si>
  <si>
    <t>WB010</t>
  </si>
  <si>
    <t>20ml</t>
  </si>
  <si>
    <t>A2005</t>
  </si>
  <si>
    <t>20ml白金至尊眼精华瓶</t>
  </si>
  <si>
    <t>D2006</t>
  </si>
  <si>
    <t>E2143</t>
  </si>
  <si>
    <t>20ml白金至尊眼精华盒</t>
  </si>
  <si>
    <t>H2021</t>
  </si>
  <si>
    <t>F2004A</t>
  </si>
  <si>
    <t>丸美雪肤樱花说明书</t>
  </si>
  <si>
    <t>WC001</t>
  </si>
  <si>
    <t>丸美BB新肌洁面乳</t>
  </si>
  <si>
    <t>B2142</t>
  </si>
  <si>
    <t>C2193</t>
  </si>
  <si>
    <t>E2433</t>
  </si>
  <si>
    <t>F2042</t>
  </si>
  <si>
    <t>BB新肌系列说明书(65g丽光纸)</t>
  </si>
  <si>
    <t>WC002</t>
  </si>
  <si>
    <t>丸美BB新肌嫩肤露</t>
  </si>
  <si>
    <t>A2255</t>
  </si>
  <si>
    <t>C2194</t>
  </si>
  <si>
    <t>E2434</t>
  </si>
  <si>
    <t>WC003</t>
  </si>
  <si>
    <t>丸美BB新肌活肤乳</t>
  </si>
  <si>
    <t>A2256</t>
  </si>
  <si>
    <t>C2195</t>
  </si>
  <si>
    <t>D2044</t>
  </si>
  <si>
    <t>E2435</t>
  </si>
  <si>
    <t>WC004</t>
  </si>
  <si>
    <t>A2257</t>
  </si>
  <si>
    <t>C2197</t>
  </si>
  <si>
    <t>E2436</t>
  </si>
  <si>
    <t>WC005</t>
  </si>
  <si>
    <t>丸美BB新肌幼肤晚霜</t>
  </si>
  <si>
    <t>A2258</t>
  </si>
  <si>
    <t>E2437</t>
  </si>
  <si>
    <t>WC006</t>
  </si>
  <si>
    <t>丸美紧致除袋眼凝胶</t>
  </si>
  <si>
    <t>20g</t>
  </si>
  <si>
    <t>A2261</t>
  </si>
  <si>
    <t>C2198</t>
  </si>
  <si>
    <t>J2012</t>
  </si>
  <si>
    <t>E2438</t>
  </si>
  <si>
    <t>H2232az</t>
  </si>
  <si>
    <t>148号外箱中盒(中盒12支装)</t>
  </si>
  <si>
    <t>H2232a</t>
  </si>
  <si>
    <t>148号外箱(BB新肌眼霜72支装)</t>
  </si>
  <si>
    <t>Y1019</t>
  </si>
  <si>
    <t>116*0.03*72</t>
  </si>
  <si>
    <t>WC007</t>
  </si>
  <si>
    <t>A2260</t>
  </si>
  <si>
    <t>E2439</t>
  </si>
  <si>
    <t>WC008</t>
  </si>
  <si>
    <t>丸美眼部多元细胞修护素</t>
  </si>
  <si>
    <t>A2037a</t>
  </si>
  <si>
    <t>D2005b</t>
  </si>
  <si>
    <t>E2440</t>
  </si>
  <si>
    <t>WC009</t>
  </si>
  <si>
    <t>A2259</t>
  </si>
  <si>
    <t>C2196</t>
  </si>
  <si>
    <t>D2045</t>
  </si>
  <si>
    <t>E2441</t>
  </si>
  <si>
    <t>WC010</t>
  </si>
  <si>
    <t>B2143</t>
  </si>
  <si>
    <t>C2192</t>
  </si>
  <si>
    <t>E2442</t>
  </si>
  <si>
    <t>K2035</t>
  </si>
  <si>
    <t>h2186a</t>
  </si>
  <si>
    <t>WE001</t>
  </si>
  <si>
    <t>20g丸美三肽胶原日夜提升眼凝霜瓶</t>
  </si>
  <si>
    <t>C2206</t>
  </si>
  <si>
    <t>20g丸美三肽胶原日夜提升眼凝霜喷头加外罩</t>
  </si>
  <si>
    <t>E2447</t>
  </si>
  <si>
    <t>F2043</t>
  </si>
  <si>
    <t>眼部护理大师系列说明书(65g丽光纸)</t>
  </si>
  <si>
    <t>Y2067</t>
  </si>
  <si>
    <t>H2192</t>
  </si>
  <si>
    <t>WE002</t>
  </si>
  <si>
    <t>20ml丸美雪松日夜美白眼部精华素瓶</t>
  </si>
  <si>
    <t>C2205</t>
  </si>
  <si>
    <t>20ml丸美雪松日夜美白眼部精华素喷头加外罩</t>
  </si>
  <si>
    <t>E2446</t>
  </si>
  <si>
    <t>WE003</t>
  </si>
  <si>
    <t>A2267</t>
  </si>
  <si>
    <t>C2204</t>
  </si>
  <si>
    <t>20g丸美巧克力日夜丝滑眼乳霜喷头加外罩</t>
  </si>
  <si>
    <t>E2445</t>
  </si>
  <si>
    <t>WE005</t>
  </si>
  <si>
    <t>20ml丸美多元细胞日夜修护素瓶</t>
  </si>
  <si>
    <t>C2207</t>
  </si>
  <si>
    <t>20ml丸美多元细胞日夜修护素喷头及外罩</t>
  </si>
  <si>
    <t>E2448</t>
  </si>
  <si>
    <t>WF006</t>
  </si>
  <si>
    <t>B2092</t>
  </si>
  <si>
    <t>100ml金沙海蓝冰河洗颜泥软管</t>
  </si>
  <si>
    <t>C2094</t>
  </si>
  <si>
    <t>100ml金沙海蓝软管外盖</t>
  </si>
  <si>
    <t>E2282</t>
  </si>
  <si>
    <t>100ml金沙海蓝冰河洗颜泥盒</t>
  </si>
  <si>
    <t>E2282a</t>
  </si>
  <si>
    <t>100ml金沙海蓝冰河洗颜泥盒(加二维码)</t>
  </si>
  <si>
    <t>F2032b</t>
  </si>
  <si>
    <t>H2126</t>
  </si>
  <si>
    <t>WF007</t>
  </si>
  <si>
    <t>丸美金沙海蓝冰河保湿喷雾60ml</t>
  </si>
  <si>
    <t>60ml</t>
  </si>
  <si>
    <t>A2143</t>
  </si>
  <si>
    <t>60ml金沙海蓝冰河保湿喷雾瓶</t>
  </si>
  <si>
    <t>D2033</t>
  </si>
  <si>
    <t>C2092</t>
  </si>
  <si>
    <t>60ml金沙海蓝喷雾外盖</t>
  </si>
  <si>
    <t>Q2010</t>
  </si>
  <si>
    <t>60ml金沙海蓝系列内卡</t>
  </si>
  <si>
    <t>E2283</t>
  </si>
  <si>
    <t>60ml金沙海蓝冰河保湿喷雾盒</t>
  </si>
  <si>
    <t>E2283a</t>
  </si>
  <si>
    <t>Y2049</t>
  </si>
  <si>
    <t>H2127</t>
  </si>
  <si>
    <t>WF008</t>
  </si>
  <si>
    <t>B2093</t>
  </si>
  <si>
    <t>60ml金沙海蓝冰河修护凝露软管</t>
  </si>
  <si>
    <t>C2093</t>
  </si>
  <si>
    <t>60ml金沙海蓝软管外盖</t>
  </si>
  <si>
    <t>E2284</t>
  </si>
  <si>
    <t>60ml金沙海蓝冰河修护凝露盒</t>
  </si>
  <si>
    <t>E2284a</t>
  </si>
  <si>
    <t>H2128</t>
  </si>
  <si>
    <t>WF009</t>
  </si>
  <si>
    <t>A2144</t>
  </si>
  <si>
    <t>15mL金沙海蓝眼部防晒乳SPF16风琴瓶</t>
  </si>
  <si>
    <t>A2144a</t>
  </si>
  <si>
    <t>15mL眼部防晒乳SPF19风琴瓶</t>
  </si>
  <si>
    <t>A2144b</t>
  </si>
  <si>
    <t>15mL丸美眼部防晒乳SPF16风琴瓶</t>
  </si>
  <si>
    <t>C2095</t>
  </si>
  <si>
    <t>D2032</t>
  </si>
  <si>
    <t>E2281a</t>
  </si>
  <si>
    <t>15ml眼部防晒乳SPF19盒</t>
  </si>
  <si>
    <t>E2281b</t>
  </si>
  <si>
    <t>15ml丸美眼部防晒乳SPF16盒</t>
  </si>
  <si>
    <t>H2125</t>
  </si>
  <si>
    <t>Q2009</t>
  </si>
  <si>
    <t>15ml金沙海蓝系列内卡</t>
  </si>
  <si>
    <t>WF010</t>
  </si>
  <si>
    <t>45ml</t>
  </si>
  <si>
    <t>A2139a</t>
  </si>
  <si>
    <t>45ml嫩白防晒乳SPF18 瓶</t>
  </si>
  <si>
    <t>C2091</t>
  </si>
  <si>
    <t>45ml金沙海蓝防晒乳通用外盖</t>
  </si>
  <si>
    <t>K2028</t>
  </si>
  <si>
    <t>45mL金沙海蓝防晒乳通用内塞</t>
  </si>
  <si>
    <t>E2277a</t>
  </si>
  <si>
    <t>45ml嫩白防晒乳SPF18盒</t>
  </si>
  <si>
    <t>E2277b</t>
  </si>
  <si>
    <t>45ml丸美嫩白防晒乳SPF18盒(加二维码)</t>
  </si>
  <si>
    <t>H2124</t>
  </si>
  <si>
    <t>Q2008</t>
  </si>
  <si>
    <t>45ml金沙海蓝系列内卡</t>
  </si>
  <si>
    <t>WF011</t>
  </si>
  <si>
    <t>A2140a</t>
  </si>
  <si>
    <t>45ml嫩白防晒乳SPF30瓶</t>
  </si>
  <si>
    <t>E2278</t>
  </si>
  <si>
    <t>45ml金沙海蓝嫩白防晒乳SPF30盒</t>
  </si>
  <si>
    <t>E2278a</t>
  </si>
  <si>
    <t>45ml嫩白防晒乳SPF30盒</t>
  </si>
  <si>
    <t>E2278b</t>
  </si>
  <si>
    <t>WF012</t>
  </si>
  <si>
    <t>A2141a</t>
  </si>
  <si>
    <t>45ml防晒精华隔离乳 SPF18瓶</t>
  </si>
  <si>
    <t>E2279a</t>
  </si>
  <si>
    <t>45ml防晒精华隔离乳SPF18盒</t>
  </si>
  <si>
    <t>E2279b</t>
  </si>
  <si>
    <t>WF013</t>
  </si>
  <si>
    <t>A2142a</t>
  </si>
  <si>
    <t>45ml激白防晒精华隔离乳 SPF30瓶</t>
  </si>
  <si>
    <t>E2280</t>
  </si>
  <si>
    <t>45ml金沙海蓝防晒精华隔离乳SPF30盒</t>
  </si>
  <si>
    <t>E2280a</t>
  </si>
  <si>
    <t>45ml激白防晒精华隔离乳SPF30盒</t>
  </si>
  <si>
    <t>E2280b</t>
  </si>
  <si>
    <t>WF014</t>
  </si>
  <si>
    <t>B2175</t>
  </si>
  <si>
    <t>C2214</t>
  </si>
  <si>
    <t>40ml深肌保湿及BB新肌BB霜小嘴内塞</t>
  </si>
  <si>
    <t>B2092a</t>
  </si>
  <si>
    <t>E2461</t>
  </si>
  <si>
    <t>丸美嫩白防晒乳SPF18PA加加 买一送一特惠套盒</t>
  </si>
  <si>
    <t>E2461a</t>
  </si>
  <si>
    <t>丸美嫩白防晒乳SPF18PA加加 买一送一特惠套盒吸塑</t>
  </si>
  <si>
    <t>H2239</t>
  </si>
  <si>
    <t>WF015</t>
  </si>
  <si>
    <t>B2176</t>
  </si>
  <si>
    <t>B2183</t>
  </si>
  <si>
    <t>C2216</t>
  </si>
  <si>
    <t>E2462</t>
  </si>
  <si>
    <t>丸美嫩白防晒乳SPF30加PA加加加 买一送一特惠套盒</t>
  </si>
  <si>
    <t>E2462a</t>
  </si>
  <si>
    <t>丸美嫩白防晒乳SPF30加PA加加加 买一送一特惠套盒吸塑</t>
  </si>
  <si>
    <t>WF016</t>
  </si>
  <si>
    <t>B2177</t>
  </si>
  <si>
    <t>A2143a</t>
  </si>
  <si>
    <t>60ml金沙海蓝冰河保湿喷雾喷头(YW20橙色)</t>
  </si>
  <si>
    <t>C2092a</t>
  </si>
  <si>
    <t>E2463</t>
  </si>
  <si>
    <t>丸美防晒精华隔离乳SPF18PA加加 买一送一特惠套盒</t>
  </si>
  <si>
    <t>E2463a</t>
  </si>
  <si>
    <t>丸美防晒精华隔离乳SPF18PA加加 买一送一特惠套盒吸塑</t>
  </si>
  <si>
    <t>WF017</t>
  </si>
  <si>
    <t>B2178</t>
  </si>
  <si>
    <t>E2464</t>
  </si>
  <si>
    <t>丸美激白防晒精华隔离乳SPF30PA加加加 买一送一特惠套盒</t>
  </si>
  <si>
    <t>E2464a</t>
  </si>
  <si>
    <t>丸美激白防晒精华隔离乳SPF30PA加加加 买一送一特惠套盒吸塑</t>
  </si>
  <si>
    <t>WJ001a</t>
  </si>
  <si>
    <t>35ml</t>
  </si>
  <si>
    <t>A2117</t>
  </si>
  <si>
    <t>C2075</t>
  </si>
  <si>
    <t>D2021</t>
  </si>
  <si>
    <t>E2224</t>
  </si>
  <si>
    <t>F2034a</t>
  </si>
  <si>
    <t>H2027</t>
  </si>
  <si>
    <t>H2087</t>
  </si>
  <si>
    <t>Y2018</t>
  </si>
  <si>
    <t>R2WJ001</t>
  </si>
  <si>
    <t>高机能激白隔离霜会员积分标贴</t>
  </si>
  <si>
    <t>WJ001b</t>
  </si>
  <si>
    <t>E2269</t>
  </si>
  <si>
    <t>WJ001c</t>
  </si>
  <si>
    <t>E2268</t>
  </si>
  <si>
    <t>WJ002</t>
  </si>
  <si>
    <t>高机能激白精华洁面乳</t>
  </si>
  <si>
    <t>B2085</t>
  </si>
  <si>
    <t>120ml丸美高机能激白精华洁面乳软管</t>
  </si>
  <si>
    <t>C2054</t>
  </si>
  <si>
    <t>120ml丸美高机能激白精华洁面乳软管外盖</t>
  </si>
  <si>
    <t>E2232</t>
  </si>
  <si>
    <t>H2013</t>
  </si>
  <si>
    <t>120ml，100ml弹力,激白通用中盒(29号,63号外箱内盒)</t>
  </si>
  <si>
    <t>H2085</t>
  </si>
  <si>
    <t>R2WJ002</t>
  </si>
  <si>
    <t>高机能激白洁面乳会员积分标贴</t>
  </si>
  <si>
    <t>Y2013</t>
  </si>
  <si>
    <t>WJ003</t>
  </si>
  <si>
    <t>高机能激白精华培养水</t>
  </si>
  <si>
    <t>A2112</t>
  </si>
  <si>
    <t>100ml丸美高机能激白精华培养水瓶</t>
  </si>
  <si>
    <t>C2072</t>
  </si>
  <si>
    <t>100ml丸美高机能激白精华培养水外盖</t>
  </si>
  <si>
    <t>E2230</t>
  </si>
  <si>
    <t>K2015</t>
  </si>
  <si>
    <t>100mL弹力蛋白精华保养液内塞￠3</t>
  </si>
  <si>
    <t>R2WJ003</t>
  </si>
  <si>
    <t>高机能激白培养水会员积分标贴</t>
  </si>
  <si>
    <t>WJ004</t>
  </si>
  <si>
    <t>高机能激白浓缩精华</t>
  </si>
  <si>
    <t>A2114</t>
  </si>
  <si>
    <t>20ml丸美高机能激白浓缩精华瓶</t>
  </si>
  <si>
    <t>C2020</t>
  </si>
  <si>
    <t>高机能20ml外罩</t>
  </si>
  <si>
    <t>D2024</t>
  </si>
  <si>
    <t>20ml弹力蛋白特润精华喷头(28mm)</t>
  </si>
  <si>
    <t>E2220</t>
  </si>
  <si>
    <t>H2031</t>
  </si>
  <si>
    <t>H2088</t>
  </si>
  <si>
    <t>Y2014</t>
  </si>
  <si>
    <t>R2WJ004</t>
  </si>
  <si>
    <t>高机能激白浓缩精华会员积分标贴</t>
  </si>
  <si>
    <t>WJ005</t>
  </si>
  <si>
    <t>高机能激白精华乳</t>
  </si>
  <si>
    <t>A2113</t>
  </si>
  <si>
    <t>C2073</t>
  </si>
  <si>
    <t>D2025</t>
  </si>
  <si>
    <t>80ml弹力蛋白全能精华乳喷头(插吸管78mm)</t>
  </si>
  <si>
    <t>E2228</t>
  </si>
  <si>
    <t>H2003</t>
  </si>
  <si>
    <t>H2086</t>
  </si>
  <si>
    <t>Y2015</t>
  </si>
  <si>
    <t>R2WJ005</t>
  </si>
  <si>
    <t>高机能激白精华乳会员积分标贴</t>
  </si>
  <si>
    <t>WJ006</t>
  </si>
  <si>
    <t>高机能激白精华日霜</t>
  </si>
  <si>
    <t>A2115</t>
  </si>
  <si>
    <t>50g丸美高机能激白精华日霜瓶</t>
  </si>
  <si>
    <t>C2074</t>
  </si>
  <si>
    <t>50g丸美高机能激白精华日晚霜外盖</t>
  </si>
  <si>
    <t>E2226</t>
  </si>
  <si>
    <t>H2033</t>
  </si>
  <si>
    <t>H2032</t>
  </si>
  <si>
    <t>J2001</t>
  </si>
  <si>
    <t>水活30g/50g、Y/Z20g、WB30g/50g拉手垫</t>
  </si>
  <si>
    <t>Y2016</t>
  </si>
  <si>
    <t>R2WJ006</t>
  </si>
  <si>
    <t>高机能激白精华日霜会员积分标贴</t>
  </si>
  <si>
    <t>WJ007</t>
  </si>
  <si>
    <t>高机能激白精华晚霜</t>
  </si>
  <si>
    <t>A2116</t>
  </si>
  <si>
    <t>50g丸美高机能激白精华晚霜瓶</t>
  </si>
  <si>
    <t>E2234</t>
  </si>
  <si>
    <t>R2WJ007</t>
  </si>
  <si>
    <t>WJ008</t>
  </si>
  <si>
    <t>高机能激白眼精华</t>
  </si>
  <si>
    <t>18ml</t>
  </si>
  <si>
    <t>A2118</t>
  </si>
  <si>
    <t>D2029</t>
  </si>
  <si>
    <t>E2218</t>
  </si>
  <si>
    <t>H2091</t>
  </si>
  <si>
    <t>H2090</t>
  </si>
  <si>
    <t>Y2020</t>
  </si>
  <si>
    <t>R2WJ008</t>
  </si>
  <si>
    <t>高机能激白眼精华会员积分标贴</t>
  </si>
  <si>
    <t>WJ009</t>
  </si>
  <si>
    <t>高机能激白眼凝胶</t>
  </si>
  <si>
    <t>A2119</t>
  </si>
  <si>
    <t>C2076</t>
  </si>
  <si>
    <t>E2222</t>
  </si>
  <si>
    <t>J2008</t>
  </si>
  <si>
    <t>H2089</t>
  </si>
  <si>
    <t>H2055</t>
  </si>
  <si>
    <t>Y2021</t>
  </si>
  <si>
    <t>R2WJ009</t>
  </si>
  <si>
    <t>高机能激白眼凝胶会员积分标贴</t>
  </si>
  <si>
    <t>WJ010a</t>
  </si>
  <si>
    <t>F2028</t>
  </si>
  <si>
    <t>高机能激白五件套礼盒说明书</t>
  </si>
  <si>
    <t>H2098</t>
  </si>
  <si>
    <t>日化高机能激白五件套外箱</t>
  </si>
  <si>
    <t>X2053</t>
  </si>
  <si>
    <t>丸美高机能激白精华五件套.璀璨礼盒</t>
  </si>
  <si>
    <t>35ml丸美高机能激白精华隔离霜瓶</t>
  </si>
  <si>
    <t>D2017</t>
  </si>
  <si>
    <t>WJ010b</t>
  </si>
  <si>
    <t>WJ010c</t>
  </si>
  <si>
    <t>WJ011</t>
  </si>
  <si>
    <t>A2041</t>
  </si>
  <si>
    <t>120ml丸美雪肤美白面膜(高机能)</t>
  </si>
  <si>
    <t>E2311</t>
  </si>
  <si>
    <t>Y2030</t>
  </si>
  <si>
    <t>H2024</t>
  </si>
  <si>
    <t>WJ012</t>
  </si>
  <si>
    <t>A2170</t>
  </si>
  <si>
    <t>150g高机能太极美白面膜瓶(2011会员用)</t>
  </si>
  <si>
    <t>C2109</t>
  </si>
  <si>
    <t>150g高机能太极面膜瓶外盖</t>
  </si>
  <si>
    <t>E2321</t>
  </si>
  <si>
    <t>H2015</t>
  </si>
  <si>
    <t>WJ014</t>
  </si>
  <si>
    <t>A2199</t>
  </si>
  <si>
    <t>R2WJ011</t>
  </si>
  <si>
    <t>高机能激白精华晚霜(美白淡斑型)会员积分标贴</t>
  </si>
  <si>
    <t>WJ013</t>
  </si>
  <si>
    <t>R2WJ010</t>
  </si>
  <si>
    <t>高机能激白精华隔离霜SPF20会员积分标贴</t>
  </si>
  <si>
    <t>WM001</t>
  </si>
  <si>
    <t>丸美弹力蛋白眼精华</t>
  </si>
  <si>
    <t>A2062</t>
  </si>
  <si>
    <t>15ml丸美弹力蛋白眼精华瓶</t>
  </si>
  <si>
    <t>D2010</t>
  </si>
  <si>
    <t>E2127</t>
  </si>
  <si>
    <t>15ml丸美弹力蛋白眼精华盒</t>
  </si>
  <si>
    <t>E2126</t>
  </si>
  <si>
    <t>15ml丸美弹力蛋白眼精华盒外套</t>
  </si>
  <si>
    <t>F2036A</t>
  </si>
  <si>
    <t>H2036</t>
  </si>
  <si>
    <t>15ml弹力蛋白眼精华中盒(20号内盒)</t>
  </si>
  <si>
    <t>H2026</t>
  </si>
  <si>
    <t>Y2011</t>
  </si>
  <si>
    <t>WM002</t>
  </si>
  <si>
    <t>B2070</t>
  </si>
  <si>
    <t>120ml丸美弹力蛋白洁面精华软管</t>
  </si>
  <si>
    <t>C2046</t>
  </si>
  <si>
    <t>E2009</t>
  </si>
  <si>
    <t>120ml丸美弹力蛋白洁面精华盒</t>
  </si>
  <si>
    <t>E2066</t>
  </si>
  <si>
    <t>120ml丸美弹力蛋白洁面精华外套</t>
  </si>
  <si>
    <t>H2009</t>
  </si>
  <si>
    <t>120ml丸美弹力蛋白洁面精华/100ml保养液通用外箱(29号，36瓶/箱，6个中盒)</t>
  </si>
  <si>
    <t>WM210</t>
  </si>
  <si>
    <t>B2129</t>
  </si>
  <si>
    <t>120ml丸美弹力蛋白提升洁面精华软管</t>
  </si>
  <si>
    <t>C2141a</t>
  </si>
  <si>
    <t>F2039</t>
  </si>
  <si>
    <t> 弹力蛋白提升系列说明书(65g丽光纸)</t>
  </si>
  <si>
    <t>E2381</t>
  </si>
  <si>
    <t>120g丸美弹力蛋白提升洁面精华盒</t>
  </si>
  <si>
    <t>Y2066</t>
  </si>
  <si>
    <t>H2201</t>
  </si>
  <si>
    <t>H2201a</t>
  </si>
  <si>
    <t>WM003</t>
  </si>
  <si>
    <t>丸美弹力蛋白精华保养液</t>
  </si>
  <si>
    <t>A2070</t>
  </si>
  <si>
    <t>100mL弹力蛋白精华保养液瓶</t>
  </si>
  <si>
    <t>C2019</t>
  </si>
  <si>
    <t>100ml弹力蛋白精华保养液外盖</t>
  </si>
  <si>
    <t>E2067</t>
  </si>
  <si>
    <t>100ml弹力蛋白精华保养液外套</t>
  </si>
  <si>
    <t>E2010</t>
  </si>
  <si>
    <t>WM211</t>
  </si>
  <si>
    <t>弹力蛋白提升精华保养液</t>
  </si>
  <si>
    <t>A2204</t>
  </si>
  <si>
    <t>C2146</t>
  </si>
  <si>
    <t>K2030</t>
  </si>
  <si>
    <t>100ml丸美三肽胶原小孔内塞</t>
  </si>
  <si>
    <t>E2382</t>
  </si>
  <si>
    <t>WM004</t>
  </si>
  <si>
    <t>弹力蛋白特润精华</t>
  </si>
  <si>
    <t>A2073</t>
  </si>
  <si>
    <t>20ml弹力蛋白特润精华瓶</t>
  </si>
  <si>
    <t>C2029</t>
  </si>
  <si>
    <t>20ml/35ml弹力蛋白系列喷头通用外罩</t>
  </si>
  <si>
    <t>E2053</t>
  </si>
  <si>
    <t>20ml弹力蛋白特润精华盒</t>
  </si>
  <si>
    <t>E2076</t>
  </si>
  <si>
    <t>20ml弹力蛋白特润精华外套</t>
  </si>
  <si>
    <t>20ml弹力蛋白特润精华中盒</t>
  </si>
  <si>
    <t>H2030</t>
  </si>
  <si>
    <t>20ml弹力蛋白特润精华外箱(31号，48支/箱，8个中盒)</t>
  </si>
  <si>
    <t>WM212</t>
  </si>
  <si>
    <t>A2210</t>
  </si>
  <si>
    <t>C2150</t>
  </si>
  <si>
    <t>20ml丸美弹力蛋白提升特润精华外罩</t>
  </si>
  <si>
    <t>D2027</t>
  </si>
  <si>
    <t>E2387</t>
  </si>
  <si>
    <t>Y2070</t>
  </si>
  <si>
    <t>H2205</t>
  </si>
  <si>
    <t>H2205a</t>
  </si>
  <si>
    <t>WM005</t>
  </si>
  <si>
    <t>弹力蛋白全能精华乳</t>
  </si>
  <si>
    <t>A2071</t>
  </si>
  <si>
    <t>80ml弹力蛋白全能精华乳瓶</t>
  </si>
  <si>
    <t>C2030</t>
  </si>
  <si>
    <t>80ml弹力蛋白全能精华乳外罩</t>
  </si>
  <si>
    <t>E2015</t>
  </si>
  <si>
    <t>80ml弹力蛋白全能精华乳盒</t>
  </si>
  <si>
    <t>E2070</t>
  </si>
  <si>
    <t>80ml弹力蛋白全能精华乳外套</t>
  </si>
  <si>
    <t>H2002</t>
  </si>
  <si>
    <t>80ml弹力蛋白全能精华乳外箱(28号，36盒/箱，6个中盒)</t>
  </si>
  <si>
    <t>WM213</t>
  </si>
  <si>
    <t>弹力蛋白提升全能精华乳</t>
  </si>
  <si>
    <t>A2205</t>
  </si>
  <si>
    <t>C2148</t>
  </si>
  <si>
    <t>D2039</t>
  </si>
  <si>
    <t>E2383</t>
  </si>
  <si>
    <t>Y2068</t>
  </si>
  <si>
    <t>H2202</t>
  </si>
  <si>
    <t>H2202a</t>
  </si>
  <si>
    <t>WM006</t>
  </si>
  <si>
    <t>弹力蛋白水润精华日霜</t>
  </si>
  <si>
    <t>A2074</t>
  </si>
  <si>
    <t>50g弹力蛋白水润精华日霜瓶</t>
  </si>
  <si>
    <t>C2025</t>
  </si>
  <si>
    <t>50g弹力蛋白系列日/晚霜通用外盖</t>
  </si>
  <si>
    <t>E2018</t>
  </si>
  <si>
    <t>E2068</t>
  </si>
  <si>
    <t>50g弹力蛋白水润精华日霜外套</t>
  </si>
  <si>
    <t>50g弹力蛋白系列日\晚霜通用外箱(32号，48支/箱)</t>
  </si>
  <si>
    <t>WM214</t>
  </si>
  <si>
    <t>弹力蛋白提升精华日霜</t>
  </si>
  <si>
    <t>A2209</t>
  </si>
  <si>
    <t>C2147</t>
  </si>
  <si>
    <t>E2385</t>
  </si>
  <si>
    <t>H2203</t>
  </si>
  <si>
    <t>H2203a</t>
  </si>
  <si>
    <t>J2006</t>
  </si>
  <si>
    <t>Y2069</t>
  </si>
  <si>
    <t>WM007</t>
  </si>
  <si>
    <t>弹力蛋白特润精华晚霜</t>
  </si>
  <si>
    <t>A2075</t>
  </si>
  <si>
    <t>50g弹力蛋白特润精华晚霜瓶</t>
  </si>
  <si>
    <t>E2019</t>
  </si>
  <si>
    <t>50g弹力蛋白特润精华晚霜盒</t>
  </si>
  <si>
    <t>E2069</t>
  </si>
  <si>
    <t>50g弹力蛋白特润精华晚霜外套</t>
  </si>
  <si>
    <t>WM215</t>
  </si>
  <si>
    <t>弹力蛋白提升精华晚霜</t>
  </si>
  <si>
    <t>A2208</t>
  </si>
  <si>
    <t>E2384</t>
  </si>
  <si>
    <t>WM008a</t>
  </si>
  <si>
    <t>A2072</t>
  </si>
  <si>
    <t>35ml弹力蛋白超质感粉底瓶</t>
  </si>
  <si>
    <t>E2016</t>
  </si>
  <si>
    <t>35ml弹力蛋白超质感粉底盒</t>
  </si>
  <si>
    <t>E2075</t>
  </si>
  <si>
    <t>35ml弹力蛋白超质感粉底外套</t>
  </si>
  <si>
    <t>R2H030</t>
  </si>
  <si>
    <t>2ml弹力蛋白超质感粉底(正常肌)透明红标贴</t>
  </si>
  <si>
    <t>H2016</t>
  </si>
  <si>
    <t>35ml弹力蛋白超质感粉底外箱(30号，48支/箱)</t>
  </si>
  <si>
    <t>WM008b</t>
  </si>
  <si>
    <t>R2H031</t>
  </si>
  <si>
    <t>2ml弹力蛋白超质感粉底(黑黄肌)透明红标贴</t>
  </si>
  <si>
    <t>WM216</t>
  </si>
  <si>
    <t>D2038</t>
  </si>
  <si>
    <t>R2WM001</t>
  </si>
  <si>
    <t>Y2071</t>
  </si>
  <si>
    <t>WM216a</t>
  </si>
  <si>
    <t>R2WM002</t>
  </si>
  <si>
    <t>WM009</t>
  </si>
  <si>
    <t>金质弹力蛋白眼精华</t>
  </si>
  <si>
    <t>A2131</t>
  </si>
  <si>
    <t>18mL丸美金质弹力蛋白眼精华瓶</t>
  </si>
  <si>
    <t>E2263</t>
  </si>
  <si>
    <t>18ml金质弹力蛋白眼精华盒(配说明书)</t>
  </si>
  <si>
    <t>E2264</t>
  </si>
  <si>
    <t>18mL金质弹力蛋白眼精华外套</t>
  </si>
  <si>
    <t>Y2019</t>
  </si>
  <si>
    <t>H2115</t>
  </si>
  <si>
    <t>H2116</t>
  </si>
  <si>
    <t>WM080</t>
  </si>
  <si>
    <t>3*1</t>
  </si>
  <si>
    <t>H2149</t>
  </si>
  <si>
    <t>E2010a</t>
  </si>
  <si>
    <t>E2015a</t>
  </si>
  <si>
    <t>Y2012</t>
  </si>
  <si>
    <t>E2127a</t>
  </si>
  <si>
    <t>WM081</t>
  </si>
  <si>
    <t>丸美巧克力丝滑系列五件套</t>
  </si>
  <si>
    <t>E2229</t>
  </si>
  <si>
    <t>H2010</t>
  </si>
  <si>
    <t>B2086</t>
  </si>
  <si>
    <t>C2083</t>
  </si>
  <si>
    <t>120ml巧克力丝滑系列外盖</t>
  </si>
  <si>
    <t>F2035a</t>
  </si>
  <si>
    <t>Y2043</t>
  </si>
  <si>
    <t>E2250</t>
  </si>
  <si>
    <t>120ml巧克力丝滑洁面乳盒</t>
  </si>
  <si>
    <t>190ml</t>
  </si>
  <si>
    <t>A2124</t>
  </si>
  <si>
    <t>190ml巧克力丝滑水瓶</t>
  </si>
  <si>
    <t>K2025</t>
  </si>
  <si>
    <t>190ml巧克力丝滑系列小孔内塞</t>
  </si>
  <si>
    <t>C2079</t>
  </si>
  <si>
    <t>150mL,190ml巧克力丝滑系列外盖</t>
  </si>
  <si>
    <t>E2249</t>
  </si>
  <si>
    <t>190ml巧克力丝滑水盒</t>
  </si>
  <si>
    <t>Y2041</t>
  </si>
  <si>
    <t>A2126</t>
  </si>
  <si>
    <t>40ml巧克力丝滑精华瓶</t>
  </si>
  <si>
    <t>C2082</t>
  </si>
  <si>
    <t>40ml巧克力丝滑系列喷头外罩</t>
  </si>
  <si>
    <t>E2252a</t>
  </si>
  <si>
    <t>Y2042</t>
  </si>
  <si>
    <t>A2128</t>
  </si>
  <si>
    <t>50g巧克力丝滑日霜瓶</t>
  </si>
  <si>
    <t>C2080</t>
  </si>
  <si>
    <t>50g巧克力丝滑系列日晚霜外盖</t>
  </si>
  <si>
    <t>J2009</t>
  </si>
  <si>
    <t>50g巧克力丝滑系列拉手垫</t>
  </si>
  <si>
    <t>E2254</t>
  </si>
  <si>
    <t>50g巧克力丝滑日霜盒</t>
  </si>
  <si>
    <t>Y2045</t>
  </si>
  <si>
    <t>A2129</t>
  </si>
  <si>
    <t>50g巧克力丝滑晚霜瓶</t>
  </si>
  <si>
    <t>E2255</t>
  </si>
  <si>
    <t>50g巧克力丝滑晚霜盒</t>
  </si>
  <si>
    <t>WM082</t>
  </si>
  <si>
    <t>丸美高机能激白精华系列五件套</t>
  </si>
  <si>
    <t>E2233</t>
  </si>
  <si>
    <t>E2232a</t>
  </si>
  <si>
    <t>E2230a</t>
  </si>
  <si>
    <t>E2268a</t>
  </si>
  <si>
    <t>E2234a</t>
  </si>
  <si>
    <t>E2226a</t>
  </si>
  <si>
    <t>50g丸美高机能激白精华日霜盒(折盒)</t>
  </si>
  <si>
    <t>WM083</t>
  </si>
  <si>
    <t>E2252</t>
  </si>
  <si>
    <t>40ml巧克力丝滑精华盒</t>
  </si>
  <si>
    <t>A2130</t>
  </si>
  <si>
    <t>25g巧克力丝滑眼乳霜瓶</t>
  </si>
  <si>
    <t>J2010</t>
  </si>
  <si>
    <t>25g巧克力丝滑系列拉手垫</t>
  </si>
  <si>
    <t>C2081</t>
  </si>
  <si>
    <t>25g巧克力丝滑系列外盖</t>
  </si>
  <si>
    <t>E2256</t>
  </si>
  <si>
    <t>25g巧克力丝滑眼乳霜盒</t>
  </si>
  <si>
    <t>A2125</t>
  </si>
  <si>
    <t>150ml巧克力丝滑乳瓶</t>
  </si>
  <si>
    <t>C2098</t>
  </si>
  <si>
    <t>150mL巧克力喷头加外罩</t>
  </si>
  <si>
    <t>E2251</t>
  </si>
  <si>
    <t>150ml巧克力丝滑乳盒</t>
  </si>
  <si>
    <t>A2166</t>
  </si>
  <si>
    <t>30ml丸美小黑瓶EGF精华修护液瓶</t>
  </si>
  <si>
    <t>C2105</t>
  </si>
  <si>
    <t>30mL丸美小黑瓶修护液胶头塞加滴管</t>
  </si>
  <si>
    <t>E2320</t>
  </si>
  <si>
    <t>X2036</t>
  </si>
  <si>
    <t>丸美巧克力丝滑心意礼盒外盒</t>
  </si>
  <si>
    <t>X2036a</t>
  </si>
  <si>
    <t>丸美巧克力丝滑心意礼盒底盒加吸塑</t>
  </si>
  <si>
    <t>H2164</t>
  </si>
  <si>
    <t>WM084</t>
  </si>
  <si>
    <t>H2165</t>
  </si>
  <si>
    <t>X2063</t>
  </si>
  <si>
    <t>丸美弹力蛋白精华护理礼盒外盒</t>
  </si>
  <si>
    <t>X2063a</t>
  </si>
  <si>
    <t>丸美弹力蛋白精华护理礼盒底盒加吸塑</t>
  </si>
  <si>
    <t>4*1</t>
  </si>
  <si>
    <t>E2319</t>
  </si>
  <si>
    <t>弹力蛋白水晶眼膜盒</t>
  </si>
  <si>
    <t>WM085</t>
  </si>
  <si>
    <t>E2220a</t>
  </si>
  <si>
    <t>E2224a</t>
  </si>
  <si>
    <t>X2062</t>
  </si>
  <si>
    <t>丸美细胞级美白高机能礼盒外盒</t>
  </si>
  <si>
    <t>X2062a</t>
  </si>
  <si>
    <t>丸美细胞级美白高机能礼盒底盒加吸塑</t>
  </si>
  <si>
    <t>WM095</t>
  </si>
  <si>
    <t>H2158</t>
  </si>
  <si>
    <t>X2061</t>
  </si>
  <si>
    <t>X2061a</t>
  </si>
  <si>
    <t>A2037</t>
  </si>
  <si>
    <t>F2007A</t>
  </si>
  <si>
    <t>WM096</t>
  </si>
  <si>
    <t>H2157</t>
  </si>
  <si>
    <t>X2060</t>
  </si>
  <si>
    <t>X2060a</t>
  </si>
  <si>
    <t>丸美巧克力丝滑晚霜</t>
  </si>
  <si>
    <t>40ML</t>
  </si>
  <si>
    <t>WM097</t>
  </si>
  <si>
    <t>丸美弹力蛋白精华护理套盒</t>
  </si>
  <si>
    <t>X2059</t>
  </si>
  <si>
    <t>X2059a</t>
  </si>
  <si>
    <t>H2159</t>
  </si>
  <si>
    <t>WM098</t>
  </si>
  <si>
    <t>X2056a</t>
  </si>
  <si>
    <t>H2156</t>
  </si>
  <si>
    <t>巧克力丝滑水</t>
  </si>
  <si>
    <t>A2133</t>
  </si>
  <si>
    <t>15ml巧克力丝滑水瓶</t>
  </si>
  <si>
    <t>K2027</t>
  </si>
  <si>
    <t>15ml巧克力大孔内塞</t>
  </si>
  <si>
    <t>C2085</t>
  </si>
  <si>
    <t>15ml巧克力系列(水.乳)电镀外盖</t>
  </si>
  <si>
    <t>巧克力丝滑日霜</t>
  </si>
  <si>
    <t>10g</t>
  </si>
  <si>
    <t>A2135</t>
  </si>
  <si>
    <t>10g巧克力丝滑日霜瓶</t>
  </si>
  <si>
    <t>C2084</t>
  </si>
  <si>
    <t>10g巧克力系列(日,晚霜)电镀外盖</t>
  </si>
  <si>
    <t>巧克力丝滑精华</t>
  </si>
  <si>
    <t>5ml</t>
  </si>
  <si>
    <t>B2089</t>
  </si>
  <si>
    <t>WM102</t>
  </si>
  <si>
    <t>弹力系列(三件套)礼袋装(特润精华)</t>
  </si>
  <si>
    <t>H3077</t>
  </si>
  <si>
    <t>X2067</t>
  </si>
  <si>
    <t>W2006</t>
  </si>
  <si>
    <t>WM102a</t>
  </si>
  <si>
    <t>WM103</t>
  </si>
  <si>
    <t>金沙防晒(六件套)礼袋装</t>
  </si>
  <si>
    <t>V2006</t>
  </si>
  <si>
    <t>F2032</t>
  </si>
  <si>
    <t>F2032a</t>
  </si>
  <si>
    <t>WM200a</t>
  </si>
  <si>
    <t>A2194</t>
  </si>
  <si>
    <t xml:space="preserve"> 20ml弹力蛋白日夜眼精华瓶</t>
  </si>
  <si>
    <t>C2137</t>
  </si>
  <si>
    <t xml:space="preserve"> 20mL弹力蛋白日夜眼精华喷头加外罩</t>
  </si>
  <si>
    <t>E2373</t>
  </si>
  <si>
    <t xml:space="preserve"> 20ml弹力蛋白日夜眼精华盒</t>
  </si>
  <si>
    <t>R2WM200b</t>
  </si>
  <si>
    <t>F2038</t>
  </si>
  <si>
    <t>WN001</t>
  </si>
  <si>
    <t>150ml</t>
  </si>
  <si>
    <t>E2424</t>
  </si>
  <si>
    <t>H2222</t>
  </si>
  <si>
    <t>H2222a</t>
  </si>
  <si>
    <t>海洋胶原蛋白系列说明书(65g丽光纸)</t>
  </si>
  <si>
    <t>WN002</t>
  </si>
  <si>
    <t>WN003</t>
  </si>
  <si>
    <t>D2035</t>
  </si>
  <si>
    <t>E2420</t>
  </si>
  <si>
    <t>WN004</t>
  </si>
  <si>
    <t>E2421</t>
  </si>
  <si>
    <t>WN005</t>
  </si>
  <si>
    <t>E2422</t>
  </si>
  <si>
    <t>WN006</t>
  </si>
  <si>
    <t>10g丸美海洋胶原蛋白聚效眼精华外盖</t>
  </si>
  <si>
    <t>10g丸美海洋胶原蛋白聚效眼精华滚珠加底托</t>
  </si>
  <si>
    <t>E2423</t>
  </si>
  <si>
    <t>10g丸美海洋胶原蛋白聚效眼精华盒</t>
  </si>
  <si>
    <t>H2221</t>
  </si>
  <si>
    <t>146号外箱(48支装)</t>
  </si>
  <si>
    <t>146号外箱的中盒(6支装)</t>
  </si>
  <si>
    <t>WQ001</t>
  </si>
  <si>
    <t>丸美巧克力丝滑洁面乳</t>
  </si>
  <si>
    <t>H2106</t>
  </si>
  <si>
    <t>H2100</t>
  </si>
  <si>
    <t>WQ002</t>
  </si>
  <si>
    <t>L2027</t>
  </si>
  <si>
    <t>9*23cmBOPP袋</t>
  </si>
  <si>
    <t>H2104</t>
  </si>
  <si>
    <t>H2108</t>
  </si>
  <si>
    <t>WQ003</t>
  </si>
  <si>
    <t>H2107</t>
  </si>
  <si>
    <t>H2101</t>
  </si>
  <si>
    <t>WQ004</t>
  </si>
  <si>
    <t>丸美巧克力丝滑乳</t>
  </si>
  <si>
    <t>Y2044</t>
  </si>
  <si>
    <t>WQ005</t>
  </si>
  <si>
    <t>丸美巧克力丝滑日霜</t>
  </si>
  <si>
    <t>H2110</t>
  </si>
  <si>
    <t>H2103</t>
  </si>
  <si>
    <t>WQ006</t>
  </si>
  <si>
    <t>WQ007</t>
  </si>
  <si>
    <t>丸美巧克力丝滑眼乳霜</t>
  </si>
  <si>
    <t>25g</t>
  </si>
  <si>
    <t>Y2046</t>
  </si>
  <si>
    <t>H2102</t>
  </si>
  <si>
    <t>H2109</t>
  </si>
  <si>
    <t>WQ008</t>
  </si>
  <si>
    <t>A2127</t>
  </si>
  <si>
    <t>40ml巧克力丝滑隔离霜瓶</t>
  </si>
  <si>
    <t>E2253</t>
  </si>
  <si>
    <t>40ml巧克力丝滑隔离霜盒</t>
  </si>
  <si>
    <t>WQ009</t>
  </si>
  <si>
    <t>A2174</t>
  </si>
  <si>
    <t>C2113</t>
  </si>
  <si>
    <t>150g巧克力丝滑睡眠面膜瓶外盖</t>
  </si>
  <si>
    <t>E2274a</t>
  </si>
  <si>
    <t>Y2058</t>
  </si>
  <si>
    <t>H2172</t>
  </si>
  <si>
    <t>WS002</t>
  </si>
  <si>
    <t>B2094</t>
  </si>
  <si>
    <t>F2033a</t>
  </si>
  <si>
    <t>H2133</t>
  </si>
  <si>
    <t>100号外箱(三肽胶原120和100通用)</t>
  </si>
  <si>
    <t>H2134</t>
  </si>
  <si>
    <t>100号外箱中盒(三肽胶原120和100通用)</t>
  </si>
  <si>
    <t>R2WS002</t>
  </si>
  <si>
    <t>WS003</t>
  </si>
  <si>
    <t>丸美三肽胶原紧致润养蜜露</t>
  </si>
  <si>
    <t>A2153</t>
  </si>
  <si>
    <t>100ml丸美三肽胶原紧致润养蜜露瓶</t>
  </si>
  <si>
    <t>C2056</t>
  </si>
  <si>
    <t>E2297</t>
  </si>
  <si>
    <t>100ML丸美三肽胶原紧致润养蜜露纸盒</t>
  </si>
  <si>
    <t>E2189</t>
  </si>
  <si>
    <t>100mL弹力蛋白，高机能激白玻瓶白盒</t>
  </si>
  <si>
    <t>R2WS003</t>
  </si>
  <si>
    <t>WS004</t>
  </si>
  <si>
    <t>A2151</t>
  </si>
  <si>
    <t>20ml丸美三肽胶原紧致日夜精华瓶</t>
  </si>
  <si>
    <t>D2034</t>
  </si>
  <si>
    <t>20ml丸美三肽胶原紧致日夜精华喷头加外盖</t>
  </si>
  <si>
    <t>E2298</t>
  </si>
  <si>
    <t>20ml丸美三肽胶原紧致日夜精华纸盒</t>
  </si>
  <si>
    <t>E2324</t>
  </si>
  <si>
    <t>三肽胶原日夜精华白盒</t>
  </si>
  <si>
    <t>H2141</t>
  </si>
  <si>
    <t>104号外箱(三肽胶原20ml)</t>
  </si>
  <si>
    <t>H2142</t>
  </si>
  <si>
    <t>R2WS004a</t>
  </si>
  <si>
    <t>R2WS004b</t>
  </si>
  <si>
    <t>WS005</t>
  </si>
  <si>
    <t>丸美三肽胶原紧致精华乳</t>
  </si>
  <si>
    <t>A2154</t>
  </si>
  <si>
    <t>80ml丸美三肽胶原紧致精华乳瓶</t>
  </si>
  <si>
    <t>C2057</t>
  </si>
  <si>
    <t>80ml丸美三肽胶原紧致精华乳外罩&amp;bsp;&amp;bsp;</t>
  </si>
  <si>
    <t>80mL三肽胶原银色喷头</t>
  </si>
  <si>
    <t>E2299</t>
  </si>
  <si>
    <t>80ml丸美三肽胶原紧致精华乳纸盒&amp;bsp;&amp;bsp;</t>
  </si>
  <si>
    <t>E2170</t>
  </si>
  <si>
    <t>120ml水活玻瓶白盒</t>
  </si>
  <si>
    <t>H2135</t>
  </si>
  <si>
    <t>101号外箱(三肽胶原80ml)</t>
  </si>
  <si>
    <t>H2136</t>
  </si>
  <si>
    <t>101号外箱中盒(三肽胶原80ml)</t>
  </si>
  <si>
    <t>R2WS005</t>
  </si>
  <si>
    <t>WS006</t>
  </si>
  <si>
    <t>丸美三肽胶原紧致精华日霜</t>
  </si>
  <si>
    <t>A2155</t>
  </si>
  <si>
    <t>50g丸美三肽胶原紧致精华日霜瓶</t>
  </si>
  <si>
    <t>50g丸美三肽胶原紧致拉手垫</t>
  </si>
  <si>
    <t>C2058</t>
  </si>
  <si>
    <t>50g丸美三肽胶原紧致日,晚霜外盖</t>
  </si>
  <si>
    <t>E2301</t>
  </si>
  <si>
    <t>50g丸美三肽胶原紧致精华日霜纸盒&amp;bsp;</t>
  </si>
  <si>
    <t>E2334</t>
  </si>
  <si>
    <t>三肽胶原系列日晚霜白盒</t>
  </si>
  <si>
    <t>H2137</t>
  </si>
  <si>
    <t>102号外箱(三肽胶原50G)</t>
  </si>
  <si>
    <t>H2138</t>
  </si>
  <si>
    <t>102号外箱中盒(三肽胶原50g)</t>
  </si>
  <si>
    <t>R2WS006a</t>
  </si>
  <si>
    <t>R2WS006b</t>
  </si>
  <si>
    <t>WS007</t>
  </si>
  <si>
    <t>丸美三肽胶原紧致精华晚霜</t>
  </si>
  <si>
    <t>A2156</t>
  </si>
  <si>
    <t>50g丸美三肽胶原紧致精华晚霜瓶</t>
  </si>
  <si>
    <t>E2302</t>
  </si>
  <si>
    <t>50g丸美三肽胶原紧致精华晚霜纸盒</t>
  </si>
  <si>
    <t>R2WS007a</t>
  </si>
  <si>
    <t>R2WS007b</t>
  </si>
  <si>
    <t>WS008</t>
  </si>
  <si>
    <t>丸美三肽胶原紧致眼精华</t>
  </si>
  <si>
    <t>A2152</t>
  </si>
  <si>
    <t>18ml丸美三肽胶原紧致眼精华瓶</t>
  </si>
  <si>
    <t>C2097</t>
  </si>
  <si>
    <t>18ml丸美三肽胶原紧致眼精华外盖</t>
  </si>
  <si>
    <t>E2303</t>
  </si>
  <si>
    <t>18ml丸美三肽胶原紧致眼精华纸盒</t>
  </si>
  <si>
    <t>E2180</t>
  </si>
  <si>
    <t>30ml水活润白隔离霜白盒</t>
  </si>
  <si>
    <t>H2143</t>
  </si>
  <si>
    <t>H2144</t>
  </si>
  <si>
    <t>R2WS008</t>
  </si>
  <si>
    <t>WS009</t>
  </si>
  <si>
    <t>丸美三肽胶原紧致精华隔离霜</t>
  </si>
  <si>
    <t>A2157</t>
  </si>
  <si>
    <t>35ml丸美三肽胶原紧致精华隔离霜</t>
  </si>
  <si>
    <t>C2059</t>
  </si>
  <si>
    <t>35ml丸美三肽胶原紧致精华隔离霜外罩</t>
  </si>
  <si>
    <t>D2036</t>
  </si>
  <si>
    <t>35mL三肽胶原紧致银色喷头</t>
  </si>
  <si>
    <t>E2304</t>
  </si>
  <si>
    <t>35ml丸美三肽胶原紧致精华隔离霜 纸盒</t>
  </si>
  <si>
    <t>E2158</t>
  </si>
  <si>
    <t>40ml水活软管白盒</t>
  </si>
  <si>
    <t>H2139</t>
  </si>
  <si>
    <t>103号外箱(三肽胶原紧致35ml)</t>
  </si>
  <si>
    <t>H2140</t>
  </si>
  <si>
    <t>103号外箱中盒(三肽胶原紧致35ml)</t>
  </si>
  <si>
    <t>R2WS009</t>
  </si>
  <si>
    <t>H2179</t>
  </si>
  <si>
    <t>X2071</t>
  </si>
  <si>
    <t>E2232b</t>
  </si>
  <si>
    <t>E2230b</t>
  </si>
  <si>
    <t>E2228b</t>
  </si>
  <si>
    <t>E2234b</t>
  </si>
  <si>
    <t>E2220b</t>
  </si>
  <si>
    <t>H2180</t>
  </si>
  <si>
    <t>X2070</t>
  </si>
  <si>
    <t>E2009a</t>
  </si>
  <si>
    <t>弹力蛋白精华保养液</t>
  </si>
  <si>
    <t>E2010b</t>
  </si>
  <si>
    <t>E2019a</t>
  </si>
  <si>
    <t>E2018a</t>
  </si>
  <si>
    <t>H2190</t>
  </si>
  <si>
    <t>Y2074</t>
  </si>
  <si>
    <t>X2069</t>
  </si>
  <si>
    <t>丸美眼部大师美白三件套礼盒</t>
  </si>
  <si>
    <t>X2069a</t>
  </si>
  <si>
    <t>丸美眼部大师美白三件套底盒加吸塑</t>
  </si>
  <si>
    <t>眼部舒悦精华霜</t>
  </si>
  <si>
    <t>A2109</t>
  </si>
  <si>
    <t>25g眼部舒悦精华霜瓶</t>
  </si>
  <si>
    <t>C2042</t>
  </si>
  <si>
    <t>J2003</t>
  </si>
  <si>
    <t>商场装25g拉手垫</t>
  </si>
  <si>
    <t>S2001</t>
  </si>
  <si>
    <t>短条</t>
  </si>
  <si>
    <t>WT001</t>
  </si>
  <si>
    <t>B2131</t>
  </si>
  <si>
    <t>F2040</t>
  </si>
  <si>
    <t>E2393</t>
  </si>
  <si>
    <t>WT002</t>
  </si>
  <si>
    <t>A2207</t>
  </si>
  <si>
    <t>C2152</t>
  </si>
  <si>
    <t>E2395</t>
  </si>
  <si>
    <t>WT004</t>
  </si>
  <si>
    <t>C2154</t>
  </si>
  <si>
    <t>E2396</t>
  </si>
  <si>
    <t>WT005</t>
  </si>
  <si>
    <t>C2153</t>
  </si>
  <si>
    <t>E2397</t>
  </si>
  <si>
    <t>WT006</t>
  </si>
  <si>
    <t>E2398</t>
  </si>
  <si>
    <t>WT009</t>
  </si>
  <si>
    <t>E2394</t>
  </si>
  <si>
    <t>WT007</t>
  </si>
  <si>
    <t>A2214</t>
  </si>
  <si>
    <t>C2175</t>
  </si>
  <si>
    <t>Y2057</t>
  </si>
  <si>
    <t>H2206</t>
  </si>
  <si>
    <t>H2206a</t>
  </si>
  <si>
    <t>138号外箱中盒</t>
  </si>
  <si>
    <t>WT003</t>
  </si>
  <si>
    <t>A2216</t>
  </si>
  <si>
    <t>E2401</t>
  </si>
  <si>
    <t>WT008</t>
  </si>
  <si>
    <t>A2215</t>
  </si>
  <si>
    <t>D2005a</t>
  </si>
  <si>
    <t>E2400</t>
  </si>
  <si>
    <t>X2091</t>
  </si>
  <si>
    <r>
      <rPr>
        <sz val="10"/>
        <color theme="1"/>
        <rFont val="宋体"/>
        <family val="2"/>
      </rPr>
      <t>成品</t>
    </r>
    <phoneticPr fontId="1" type="noConversion"/>
  </si>
  <si>
    <r>
      <rPr>
        <sz val="10"/>
        <color theme="1"/>
        <rFont val="宋体"/>
        <family val="2"/>
      </rPr>
      <t>包材</t>
    </r>
    <phoneticPr fontId="1" type="noConversion"/>
  </si>
  <si>
    <r>
      <rPr>
        <b/>
        <sz val="10"/>
        <color theme="1"/>
        <rFont val="宋体"/>
        <family val="3"/>
        <charset val="134"/>
      </rPr>
      <t>产品名称</t>
    </r>
  </si>
  <si>
    <r>
      <rPr>
        <b/>
        <sz val="10"/>
        <color theme="1"/>
        <rFont val="宋体"/>
        <family val="3"/>
        <charset val="134"/>
      </rPr>
      <t>物料编码</t>
    </r>
  </si>
  <si>
    <r>
      <rPr>
        <b/>
        <sz val="10"/>
        <color theme="1"/>
        <rFont val="宋体"/>
        <family val="3"/>
        <charset val="134"/>
      </rPr>
      <t>物料名称</t>
    </r>
  </si>
  <si>
    <r>
      <rPr>
        <b/>
        <sz val="10"/>
        <color theme="1"/>
        <rFont val="宋体"/>
        <family val="3"/>
        <charset val="134"/>
      </rPr>
      <t>采购在途</t>
    </r>
  </si>
  <si>
    <t>SWA001</t>
  </si>
  <si>
    <t>膏体</t>
    <phoneticPr fontId="1" type="noConversion"/>
  </si>
  <si>
    <t>Top精12&amp;百8</t>
  </si>
  <si>
    <t>Top精18</t>
  </si>
  <si>
    <t>Top精8</t>
  </si>
  <si>
    <t>Top精4&amp;百18</t>
  </si>
  <si>
    <t>Top精7</t>
  </si>
  <si>
    <t>Top精3&amp;百12</t>
  </si>
  <si>
    <t>Top精10</t>
  </si>
  <si>
    <t>Top精6&amp;百5</t>
  </si>
  <si>
    <t>Top百14</t>
  </si>
  <si>
    <t>Top精19&amp;百16</t>
  </si>
  <si>
    <t>高机能激白精华隔离霜（粉嫩白）</t>
  </si>
  <si>
    <t>Top精16&amp;百10</t>
  </si>
  <si>
    <t>高机能激白精华隔离霜（紫晶白）</t>
  </si>
  <si>
    <t>Top精13</t>
  </si>
  <si>
    <t>Top精20</t>
  </si>
  <si>
    <t>Top百9</t>
  </si>
  <si>
    <t>Top精2</t>
  </si>
  <si>
    <t>Top百2</t>
  </si>
  <si>
    <t>Top百19</t>
  </si>
  <si>
    <t>Top精11</t>
  </si>
  <si>
    <t>Top百4</t>
  </si>
  <si>
    <t>Top百11</t>
  </si>
  <si>
    <t>Top百17</t>
  </si>
  <si>
    <t>Top精14&amp;百7</t>
  </si>
  <si>
    <t>深肌保湿说明书（65g丽光纸）</t>
  </si>
  <si>
    <t>124号外箱中盒（每中盒12支装）</t>
  </si>
  <si>
    <t>124号外箱（深肌精华露48支装）</t>
  </si>
  <si>
    <t>127号外箱中盒（每中盒12支装）</t>
  </si>
  <si>
    <t>127号外箱（深肌BB霜72支装）</t>
  </si>
  <si>
    <t>122号外箱中盒（每中盒12支）</t>
  </si>
  <si>
    <t>122号外箱（深肌洁面乳48支装）</t>
  </si>
  <si>
    <t>123号外箱中盒（每中盒12支装）</t>
  </si>
  <si>
    <t>123号外箱（深肌精华乳48支装）</t>
  </si>
  <si>
    <t>霜勺（丸美日化及专业用）</t>
  </si>
  <si>
    <t>125号外箱中盒（每中盒12支装)</t>
  </si>
  <si>
    <t>125号外箱（深肌眼精华96支装）</t>
  </si>
  <si>
    <t xml:space="preserve"> 20mL弹力蛋白日夜眼精华外箱（48支装）</t>
  </si>
  <si>
    <t>高机能35ml外罩(欣昱）</t>
  </si>
  <si>
    <t>高机能35ml喷头(欣昱）</t>
  </si>
  <si>
    <t>35ml丸美高机能激白隔离霜盒(粉嫩白）</t>
  </si>
  <si>
    <t>高机能激白系列说明书（65g丽光纸）</t>
  </si>
  <si>
    <t>弹力蛋白日夜眼精华20ml(美丽嘉奖）</t>
  </si>
  <si>
    <t>r</t>
    <phoneticPr fontId="1" type="noConversion"/>
  </si>
  <si>
    <t>MF001</t>
  </si>
  <si>
    <t>嫩白清爽洁面膏</t>
  </si>
  <si>
    <t>MF002</t>
  </si>
  <si>
    <t>嫩白晶莹矿泉喷雾</t>
  </si>
  <si>
    <t>MF003</t>
  </si>
  <si>
    <t>嫩白隔离精华乳液</t>
  </si>
  <si>
    <t>MF004</t>
  </si>
  <si>
    <t>MF005</t>
  </si>
  <si>
    <t>MF006</t>
  </si>
  <si>
    <t>MF007</t>
  </si>
  <si>
    <t>MH001</t>
  </si>
  <si>
    <t>120ml</t>
    <phoneticPr fontId="8" type="noConversion"/>
  </si>
  <si>
    <t>MH002</t>
  </si>
  <si>
    <t>MH003</t>
  </si>
  <si>
    <t>MH004</t>
  </si>
  <si>
    <t>水活柔茗玫瑰花卉水</t>
  </si>
  <si>
    <t>MH005</t>
  </si>
  <si>
    <t>MH006</t>
  </si>
  <si>
    <t>MH007</t>
  </si>
  <si>
    <t>MH008</t>
  </si>
  <si>
    <t>MH009</t>
  </si>
  <si>
    <t>MH010</t>
  </si>
  <si>
    <t>MH011</t>
  </si>
  <si>
    <t>MH012</t>
  </si>
  <si>
    <t>MH013</t>
  </si>
  <si>
    <t>MH014.</t>
  </si>
  <si>
    <t>MH015</t>
  </si>
  <si>
    <t>MH016</t>
  </si>
  <si>
    <t>MH017</t>
  </si>
  <si>
    <t>MH018</t>
  </si>
  <si>
    <t>MH019</t>
  </si>
  <si>
    <t>MH020</t>
  </si>
  <si>
    <t>MH021a</t>
  </si>
  <si>
    <t>MH021b</t>
  </si>
  <si>
    <t>100ml</t>
    <phoneticPr fontId="8" type="noConversion"/>
  </si>
  <si>
    <t>MS002</t>
  </si>
  <si>
    <t>无油爽面清肌晶</t>
  </si>
  <si>
    <t>MS003</t>
  </si>
  <si>
    <t>去死皮洁面泡沫</t>
  </si>
  <si>
    <t>MS004</t>
  </si>
  <si>
    <t>活颜悦色洁面乳</t>
  </si>
  <si>
    <t>MS005</t>
  </si>
  <si>
    <t>MS006</t>
  </si>
  <si>
    <t>控脂清莹美容液</t>
  </si>
  <si>
    <t>MS007</t>
  </si>
  <si>
    <t>匀白祛黄活肤日霜</t>
  </si>
  <si>
    <t>MS008</t>
  </si>
  <si>
    <t>匀白祛黄活肤乳</t>
  </si>
  <si>
    <t>MS009</t>
  </si>
  <si>
    <t>抗皱赋活醒肤晚霜</t>
  </si>
  <si>
    <t>MS010</t>
  </si>
  <si>
    <t>抗皱赋活醒肤乳</t>
  </si>
  <si>
    <t>MS014</t>
  </si>
  <si>
    <t>MS015.</t>
  </si>
  <si>
    <t>MS016</t>
  </si>
  <si>
    <t>紧致除袋眼凝胶</t>
  </si>
  <si>
    <t>MS016a</t>
  </si>
  <si>
    <t>MS017</t>
  </si>
  <si>
    <t>眼部多元细胞修护素</t>
  </si>
  <si>
    <t>MS018</t>
  </si>
  <si>
    <t>MS019</t>
  </si>
  <si>
    <t>MS020</t>
  </si>
  <si>
    <t>MS021</t>
  </si>
  <si>
    <t>MS022</t>
  </si>
  <si>
    <t>活肌紧肤按摩霜</t>
  </si>
  <si>
    <t>MS023</t>
  </si>
  <si>
    <t>双效角质清净凝胶</t>
  </si>
  <si>
    <t>MS024</t>
  </si>
  <si>
    <t>MS025</t>
  </si>
  <si>
    <t>MS026</t>
  </si>
  <si>
    <t>水合弹力还原精华</t>
  </si>
  <si>
    <t>MS027</t>
  </si>
  <si>
    <t>莹白柔润调理露</t>
  </si>
  <si>
    <t>MS028</t>
  </si>
  <si>
    <t>MS029</t>
  </si>
  <si>
    <t>MS052c</t>
  </si>
  <si>
    <t>MS052d</t>
  </si>
  <si>
    <t>WB001</t>
  </si>
  <si>
    <t>美白洁面泡沫乳</t>
  </si>
  <si>
    <t>WB002</t>
  </si>
  <si>
    <t>WB003</t>
  </si>
  <si>
    <t>WB004</t>
  </si>
  <si>
    <t>WB005</t>
  </si>
  <si>
    <t>WB006</t>
  </si>
  <si>
    <t>WB007</t>
  </si>
  <si>
    <t>WB008</t>
  </si>
  <si>
    <t>WB009</t>
  </si>
  <si>
    <t>WB011</t>
  </si>
  <si>
    <t>按订单生产</t>
  </si>
  <si>
    <t>2012新品</t>
  </si>
  <si>
    <t>BB新肌美白眼乳霜</t>
  </si>
  <si>
    <t>WD001</t>
  </si>
  <si>
    <t>WD002</t>
  </si>
  <si>
    <t>WD003</t>
  </si>
  <si>
    <t>WD004</t>
  </si>
  <si>
    <t>WD005</t>
  </si>
  <si>
    <t>WD006</t>
  </si>
  <si>
    <t>WD007</t>
  </si>
  <si>
    <t>WD008</t>
  </si>
  <si>
    <t>WD009</t>
  </si>
  <si>
    <t>WD010</t>
  </si>
  <si>
    <t>WD011</t>
  </si>
  <si>
    <t>WD012</t>
  </si>
  <si>
    <t>巧克力丝滑眼乳霜(日)</t>
  </si>
  <si>
    <t>巧克力丝滑眼乳霜(夜)</t>
  </si>
  <si>
    <t>WE004</t>
  </si>
  <si>
    <t>丸美嫩白防晒乳SPF18PA++</t>
  </si>
  <si>
    <t>丸美嫩白防晒乳SPF30(买一送一特惠套盒)</t>
  </si>
  <si>
    <t>丸美嫩白防晒乳SPF30PA+++</t>
  </si>
  <si>
    <t>丸美防晒精华隔离乳SPF18(买一送一特惠套盒)</t>
  </si>
  <si>
    <t>丸美防晒精华隔离乳SPF18PA++</t>
  </si>
  <si>
    <t>丸美激白防晒精华隔离乳SPF30(买一送一特惠套盒)</t>
  </si>
  <si>
    <t>丸美激白防晒精华隔离乳SPF30PA+++</t>
  </si>
  <si>
    <t>WF025</t>
  </si>
  <si>
    <t>WF018</t>
  </si>
  <si>
    <t>WF019</t>
  </si>
  <si>
    <t>WF020</t>
  </si>
  <si>
    <t>WF021</t>
  </si>
  <si>
    <t>WF022</t>
  </si>
  <si>
    <t>WF023</t>
  </si>
  <si>
    <t>WF024</t>
  </si>
  <si>
    <t>WM001a</t>
  </si>
  <si>
    <t>WM200</t>
  </si>
  <si>
    <t>WM200(日)</t>
  </si>
  <si>
    <t>WM200(夜)</t>
  </si>
  <si>
    <t>瓶</t>
  </si>
  <si>
    <t>日化</t>
  </si>
  <si>
    <t>Top精1&amp;百1</t>
  </si>
  <si>
    <t>10ml</t>
  </si>
  <si>
    <t>WM200b</t>
  </si>
  <si>
    <t>弹力蛋白日夜眼精华20ml(裸瓶)</t>
  </si>
  <si>
    <t>弹力蛋白提升洁面精华</t>
  </si>
  <si>
    <t>弹力蛋白提升特润精华</t>
  </si>
  <si>
    <t>库存包材做完不再生产</t>
  </si>
  <si>
    <t>自然淘汰</t>
  </si>
  <si>
    <t>巧克力丝滑洁面乳</t>
  </si>
  <si>
    <t>Top精17</t>
  </si>
  <si>
    <t>Top精5&amp;百3</t>
  </si>
  <si>
    <t>WQ002a</t>
  </si>
  <si>
    <t>Top精9&amp;百7</t>
  </si>
  <si>
    <t>巧克力丝滑晚霜</t>
  </si>
  <si>
    <t>巧克力丝滑眼乳霜</t>
  </si>
  <si>
    <t>Top精15&amp;百13</t>
  </si>
  <si>
    <t>巧克力丝滑隔离霜</t>
  </si>
  <si>
    <t>巧克力丝滑睡眠面膜</t>
  </si>
  <si>
    <t>Top百20</t>
  </si>
  <si>
    <t>雪松美白洁面乳</t>
  </si>
  <si>
    <t>雪松美白新生露</t>
  </si>
  <si>
    <t>Top百15</t>
  </si>
  <si>
    <t>雪松美白密集精华</t>
  </si>
  <si>
    <t>雪松美白精华乳</t>
  </si>
  <si>
    <t>雪松美白精华日霜</t>
  </si>
  <si>
    <t>雪松美白精华夜霜</t>
  </si>
  <si>
    <t>雪松美白精华肌底液</t>
  </si>
  <si>
    <t>雪松美白眼精华</t>
  </si>
  <si>
    <t>雪松美白精华冰膜</t>
  </si>
  <si>
    <t>SWA002</t>
  </si>
  <si>
    <t>SWA003</t>
  </si>
  <si>
    <t>SWA004</t>
  </si>
  <si>
    <t>SWA005</t>
  </si>
  <si>
    <t>SWA006</t>
  </si>
  <si>
    <t>SWA007</t>
  </si>
  <si>
    <t>SWA008</t>
  </si>
  <si>
    <t>SWA009</t>
  </si>
  <si>
    <t>丸美深肌保湿3D隐形面膜(6袋每盒)(试)</t>
  </si>
  <si>
    <t>SWA010</t>
  </si>
  <si>
    <t>SWA011</t>
  </si>
  <si>
    <t>SWA012</t>
  </si>
  <si>
    <t>SWA013</t>
  </si>
  <si>
    <t>SWC001</t>
  </si>
  <si>
    <t>SWC002</t>
  </si>
  <si>
    <t>SWC003</t>
  </si>
  <si>
    <t>SWC004</t>
  </si>
  <si>
    <t>SWC005</t>
  </si>
  <si>
    <t>SWC006</t>
  </si>
  <si>
    <t>SWC007</t>
  </si>
  <si>
    <t>SWC008</t>
  </si>
  <si>
    <t>SWC009</t>
  </si>
  <si>
    <t>SWC010</t>
  </si>
  <si>
    <t>SWE001</t>
  </si>
  <si>
    <t>SWE002</t>
  </si>
  <si>
    <t>SWE003</t>
  </si>
  <si>
    <t>SWE004</t>
  </si>
  <si>
    <t>SWE005</t>
  </si>
  <si>
    <t>SWF018</t>
  </si>
  <si>
    <t>SWF019</t>
  </si>
  <si>
    <t>SWF020</t>
  </si>
  <si>
    <t>SWF021</t>
  </si>
  <si>
    <t>SWF022</t>
  </si>
  <si>
    <t>SWF023</t>
  </si>
  <si>
    <t>SWF024</t>
  </si>
  <si>
    <t>SWF025</t>
  </si>
  <si>
    <t>SWJ001a</t>
  </si>
  <si>
    <t>SWJ001b</t>
  </si>
  <si>
    <t>SWJ001c</t>
  </si>
  <si>
    <t>SWJ002</t>
  </si>
  <si>
    <t>SWJ003</t>
  </si>
  <si>
    <t>SWJ004</t>
  </si>
  <si>
    <t>SWJ005</t>
  </si>
  <si>
    <t>SWJ006</t>
  </si>
  <si>
    <t>SWJ007</t>
  </si>
  <si>
    <t>SWJ008</t>
  </si>
  <si>
    <t>SWJ009</t>
  </si>
  <si>
    <t>SWJ011</t>
  </si>
  <si>
    <t>SWJ013</t>
  </si>
  <si>
    <t>SWJ014</t>
  </si>
  <si>
    <t>SWM001</t>
  </si>
  <si>
    <t>SWM002</t>
  </si>
  <si>
    <t>SWM003</t>
  </si>
  <si>
    <t>SWM004</t>
  </si>
  <si>
    <t>SWM005</t>
  </si>
  <si>
    <t>SWM006</t>
  </si>
  <si>
    <t>SWM007</t>
  </si>
  <si>
    <t>SWM008</t>
  </si>
  <si>
    <t>SWM009</t>
  </si>
  <si>
    <t>SWM200</t>
  </si>
  <si>
    <t>SWM210</t>
  </si>
  <si>
    <t>SWM211</t>
  </si>
  <si>
    <t>SWM212</t>
  </si>
  <si>
    <t>SWM213</t>
  </si>
  <si>
    <t>SWM214</t>
  </si>
  <si>
    <t>SWM215</t>
  </si>
  <si>
    <t>SWM216</t>
  </si>
  <si>
    <t>SWM216a</t>
  </si>
  <si>
    <t>SWN001</t>
  </si>
  <si>
    <t>SWN002</t>
  </si>
  <si>
    <t>SWN003</t>
  </si>
  <si>
    <t>SWN004</t>
  </si>
  <si>
    <t>SWN005</t>
  </si>
  <si>
    <t>SWN006</t>
  </si>
  <si>
    <t>SWQ001</t>
  </si>
  <si>
    <t>SWQ002</t>
  </si>
  <si>
    <t>巧克力丝滑水190ml(试)</t>
  </si>
  <si>
    <t>SWQ003</t>
  </si>
  <si>
    <t>SWQ004</t>
  </si>
  <si>
    <t>SWQ005</t>
  </si>
  <si>
    <t>SWQ006</t>
  </si>
  <si>
    <t>SWQ007</t>
  </si>
  <si>
    <t>SWQ008</t>
  </si>
  <si>
    <t>SWQ009</t>
  </si>
  <si>
    <t>SWS001</t>
  </si>
  <si>
    <t>SWS002</t>
  </si>
  <si>
    <t>SWS003</t>
  </si>
  <si>
    <t>SWS004</t>
  </si>
  <si>
    <t>SWS005</t>
  </si>
  <si>
    <t>SWS006</t>
  </si>
  <si>
    <t>SWS007</t>
  </si>
  <si>
    <t>SWS008</t>
  </si>
  <si>
    <t>SWS009</t>
  </si>
  <si>
    <t>SWT001</t>
  </si>
  <si>
    <t>SWT002</t>
  </si>
  <si>
    <t>SWT003</t>
  </si>
  <si>
    <t>SWT004</t>
  </si>
  <si>
    <t>SWT005</t>
  </si>
  <si>
    <t>SWT006</t>
  </si>
  <si>
    <t>SWT007</t>
  </si>
  <si>
    <t>SWT008</t>
  </si>
  <si>
    <t>SWT009</t>
  </si>
  <si>
    <t>WM021</t>
  </si>
  <si>
    <t>WM022</t>
  </si>
  <si>
    <t>WM039a</t>
  </si>
  <si>
    <t>丸美高机能激白系列精美三件套礼盒(赠)粉嫩白</t>
  </si>
  <si>
    <t>WM039b</t>
  </si>
  <si>
    <t>丸美高机能激白系列精美三件套礼盒(赠)绿玉白</t>
  </si>
  <si>
    <t>WM039c</t>
  </si>
  <si>
    <t>丸美高机能激白系列精美三件套礼盒(赠)紫晶白</t>
  </si>
  <si>
    <t>WM040a</t>
  </si>
  <si>
    <t>丸美高机能激白系列精美五件套礼盒(赠)粉嫩白</t>
  </si>
  <si>
    <t>WM040b</t>
  </si>
  <si>
    <t>丸美高机能激白系列精美五件套礼盒(赠)绿玉白</t>
  </si>
  <si>
    <t>WM040c</t>
  </si>
  <si>
    <t>丸美高机能激白系列精美五件套礼盒(赠)紫晶白</t>
  </si>
  <si>
    <t>WM042</t>
  </si>
  <si>
    <t>WM044</t>
  </si>
  <si>
    <t>WM045</t>
  </si>
  <si>
    <t>WM046</t>
  </si>
  <si>
    <t>WM047</t>
  </si>
  <si>
    <t>WM048</t>
  </si>
  <si>
    <t>WM049</t>
  </si>
  <si>
    <t>WM050</t>
  </si>
  <si>
    <t>WM051</t>
  </si>
  <si>
    <t>WM052</t>
  </si>
  <si>
    <t>WM063</t>
  </si>
  <si>
    <t>WM067</t>
  </si>
  <si>
    <t>WM068</t>
  </si>
  <si>
    <t>巧克力丝滑美手霜</t>
  </si>
  <si>
    <t>WM069</t>
  </si>
  <si>
    <t>WM070</t>
  </si>
  <si>
    <t>WM071</t>
  </si>
  <si>
    <t>WM072</t>
  </si>
  <si>
    <t>WM073</t>
  </si>
  <si>
    <t>WM074</t>
  </si>
  <si>
    <t>WM075</t>
  </si>
  <si>
    <t>WM076</t>
  </si>
  <si>
    <t>WM078</t>
  </si>
  <si>
    <t>WM079</t>
  </si>
  <si>
    <t>巧克力丝滑精华按摩乳</t>
  </si>
  <si>
    <t>WM080a</t>
  </si>
  <si>
    <t>WM080b</t>
  </si>
  <si>
    <t>WM080c</t>
  </si>
  <si>
    <t>WM080d</t>
  </si>
  <si>
    <t>WM080e</t>
  </si>
  <si>
    <t>WM081a</t>
  </si>
  <si>
    <t>WM082a</t>
  </si>
  <si>
    <t>WM082b</t>
  </si>
  <si>
    <t>WM082c</t>
  </si>
  <si>
    <t>WM082d</t>
  </si>
  <si>
    <t>WM082e</t>
  </si>
  <si>
    <t>WM082f</t>
  </si>
  <si>
    <t>WM082g</t>
  </si>
  <si>
    <t>WM083a</t>
  </si>
  <si>
    <t>WM086</t>
  </si>
  <si>
    <t>WM087</t>
  </si>
  <si>
    <t>WM088</t>
  </si>
  <si>
    <t>WM089</t>
  </si>
  <si>
    <t>WM089a</t>
  </si>
  <si>
    <t>WM090</t>
  </si>
  <si>
    <t>WM090a</t>
  </si>
  <si>
    <t>丸美巧克力丝滑深层补水面膜(片)</t>
  </si>
  <si>
    <t>WM091</t>
  </si>
  <si>
    <t>巧克力丝滑纤体润肤乳</t>
  </si>
  <si>
    <t>WM092</t>
  </si>
  <si>
    <t>WM093</t>
  </si>
  <si>
    <t>WM094</t>
  </si>
  <si>
    <t>WM094a</t>
  </si>
  <si>
    <t>WM099</t>
  </si>
  <si>
    <t>弹力蛋白精华面贴膜(6片1盒)</t>
  </si>
  <si>
    <t>WM099a</t>
  </si>
  <si>
    <t>弹力蛋白精华面贴膜(会员礼品)(6片1盒)</t>
  </si>
  <si>
    <t>弹力蛋白精华面贴膜(1片)</t>
  </si>
  <si>
    <t>WM100</t>
  </si>
  <si>
    <t>金质弹力蛋白眼贴膜(非卖品)(4对1盒)</t>
  </si>
  <si>
    <t>WM100a</t>
  </si>
  <si>
    <t>金质弹力蛋白眼贴膜(会员礼品)(6对1盒)</t>
  </si>
  <si>
    <t>WM1000</t>
  </si>
  <si>
    <t>WM128</t>
  </si>
  <si>
    <t>WM131</t>
  </si>
  <si>
    <t>RH428</t>
  </si>
  <si>
    <t>WM101</t>
  </si>
  <si>
    <t>丸美金沙海蓝冰河洗颜泥</t>
  </si>
  <si>
    <t>丸美金沙海蓝冰河保湿喷雾</t>
  </si>
  <si>
    <t>丸美金沙海蓝冰河修护凝露</t>
  </si>
  <si>
    <t>WM106</t>
  </si>
  <si>
    <t>丸美高机能激白面膜(4片)</t>
  </si>
  <si>
    <t>高机能激白面膜(单片)</t>
  </si>
  <si>
    <t>WM107</t>
  </si>
  <si>
    <t>WM108</t>
  </si>
  <si>
    <t>丸美高机能激白密集护理(6支)</t>
  </si>
  <si>
    <t>15ml*2</t>
  </si>
  <si>
    <t>WM109</t>
  </si>
  <si>
    <t>7ml</t>
  </si>
  <si>
    <t>2ml</t>
  </si>
  <si>
    <t>WM110</t>
  </si>
  <si>
    <t>50ml</t>
  </si>
  <si>
    <t>WM111</t>
  </si>
  <si>
    <t>WM112</t>
  </si>
  <si>
    <t>WM113</t>
  </si>
  <si>
    <t>WM114</t>
  </si>
  <si>
    <t>WM115</t>
  </si>
  <si>
    <t>WM117</t>
  </si>
  <si>
    <t>WM118</t>
  </si>
  <si>
    <t>WM119</t>
  </si>
  <si>
    <t>8g</t>
  </si>
  <si>
    <t>WM120</t>
  </si>
  <si>
    <t>WM123</t>
  </si>
  <si>
    <t>WM124</t>
  </si>
  <si>
    <t>WM125</t>
  </si>
  <si>
    <t>WM008A</t>
  </si>
  <si>
    <t>WM126</t>
  </si>
  <si>
    <t>WM127</t>
  </si>
  <si>
    <t>WM129</t>
  </si>
  <si>
    <t>WM130</t>
  </si>
  <si>
    <t>WM132</t>
  </si>
  <si>
    <t>WM133</t>
  </si>
  <si>
    <t>WM134</t>
  </si>
  <si>
    <t>WM136</t>
  </si>
  <si>
    <t>WM137</t>
  </si>
  <si>
    <t>WM138</t>
  </si>
  <si>
    <t>13ml</t>
  </si>
  <si>
    <t>WM139</t>
  </si>
  <si>
    <t>WM140</t>
  </si>
  <si>
    <t>WM141</t>
  </si>
  <si>
    <t>WM142</t>
  </si>
  <si>
    <t>丸美深肌保湿(清润型)旅行三件套</t>
  </si>
  <si>
    <t>WM144</t>
  </si>
  <si>
    <t>WM145</t>
  </si>
  <si>
    <t>WM146</t>
  </si>
  <si>
    <t>WM147</t>
  </si>
  <si>
    <t>WM148</t>
  </si>
  <si>
    <t>WM149</t>
  </si>
  <si>
    <t>WM150</t>
  </si>
  <si>
    <t>WM151</t>
  </si>
  <si>
    <t>巧克力丝滑沐浴露</t>
  </si>
  <si>
    <t>WM152</t>
  </si>
  <si>
    <t>100mL</t>
  </si>
  <si>
    <t>WM153</t>
  </si>
  <si>
    <t>WM154</t>
  </si>
  <si>
    <t>WM155</t>
  </si>
  <si>
    <t>WM156</t>
  </si>
  <si>
    <t>WM157</t>
  </si>
  <si>
    <t>WM158</t>
  </si>
  <si>
    <t>WM159</t>
  </si>
  <si>
    <t>WM160</t>
  </si>
  <si>
    <t>WM160a</t>
  </si>
  <si>
    <t>WM161</t>
  </si>
  <si>
    <t>WM162</t>
  </si>
  <si>
    <t>WM163</t>
  </si>
  <si>
    <t>WM164</t>
  </si>
  <si>
    <t>WM165</t>
  </si>
  <si>
    <t>WM166</t>
  </si>
  <si>
    <t>WM167</t>
  </si>
  <si>
    <t>创世新肌源面膜</t>
  </si>
  <si>
    <t>WM168</t>
  </si>
  <si>
    <t>深肌保湿抗皱护颈霜</t>
  </si>
  <si>
    <t>WM169</t>
  </si>
  <si>
    <t>WM170</t>
  </si>
  <si>
    <t>WM171</t>
  </si>
  <si>
    <t>WM172</t>
  </si>
  <si>
    <t>节日美缤纷(简约版)礼盒654元档(百货专用)</t>
  </si>
  <si>
    <t>WM174</t>
  </si>
  <si>
    <t>节日美缤纷(简约版)礼盒1032元档(百货专用)</t>
  </si>
  <si>
    <t>WM175</t>
  </si>
  <si>
    <t>WM176</t>
  </si>
  <si>
    <t>3ml</t>
  </si>
  <si>
    <t>5g</t>
  </si>
  <si>
    <t>WM181</t>
  </si>
  <si>
    <t>盒</t>
  </si>
  <si>
    <t>WM182</t>
  </si>
  <si>
    <t>丸美弹力蜂王浆胶原蛋白3D隐形面膜(6袋)</t>
  </si>
  <si>
    <t>WM183</t>
  </si>
  <si>
    <t>WM184</t>
  </si>
  <si>
    <t>丸美丝滑可可胶原蛋白3D隐形面膜(6袋)</t>
  </si>
  <si>
    <t>WM185</t>
  </si>
  <si>
    <t>丸美闪亮蓝莓胶原蛋白3D隐形眼膜(6袋)</t>
  </si>
  <si>
    <t>深肌保湿精华7天护理套装(精锐装)</t>
  </si>
  <si>
    <t>WM201</t>
  </si>
  <si>
    <t>WM202</t>
  </si>
  <si>
    <t>WM203</t>
  </si>
  <si>
    <t>RH156</t>
  </si>
  <si>
    <t>RH159</t>
  </si>
  <si>
    <t>RH160</t>
  </si>
  <si>
    <t>WF002</t>
  </si>
  <si>
    <t>RH161</t>
  </si>
  <si>
    <t>RH172</t>
  </si>
  <si>
    <t>RH176</t>
  </si>
  <si>
    <t>RH186</t>
  </si>
  <si>
    <t>RH208</t>
  </si>
  <si>
    <t>RH209</t>
  </si>
  <si>
    <t>RH212</t>
  </si>
  <si>
    <t>RH228</t>
  </si>
  <si>
    <t>RH229</t>
  </si>
  <si>
    <t>RH230</t>
  </si>
  <si>
    <t>RH231</t>
  </si>
  <si>
    <t>RH232</t>
  </si>
  <si>
    <t>RH233</t>
  </si>
  <si>
    <t>RH234</t>
  </si>
  <si>
    <t>RH235</t>
  </si>
  <si>
    <t>RH236</t>
  </si>
  <si>
    <t>RH237</t>
  </si>
  <si>
    <t>RH238</t>
  </si>
  <si>
    <t>RH239</t>
  </si>
  <si>
    <t>RH240a</t>
  </si>
  <si>
    <t>1ml</t>
  </si>
  <si>
    <t>RH240b</t>
  </si>
  <si>
    <t>RH241</t>
  </si>
  <si>
    <t>RH242</t>
  </si>
  <si>
    <t>RH243</t>
  </si>
  <si>
    <t>RH244</t>
  </si>
  <si>
    <t>RH245</t>
  </si>
  <si>
    <t>RH246</t>
  </si>
  <si>
    <t>RH263</t>
  </si>
  <si>
    <t>RH264</t>
  </si>
  <si>
    <t>RH265</t>
  </si>
  <si>
    <t>RH266</t>
  </si>
  <si>
    <t>RH267</t>
  </si>
  <si>
    <t>RH268</t>
  </si>
  <si>
    <t>RH305</t>
  </si>
  <si>
    <t>RH306</t>
  </si>
  <si>
    <t>RH307</t>
  </si>
  <si>
    <t>RH308</t>
  </si>
  <si>
    <t>RH309</t>
  </si>
  <si>
    <t>RH310</t>
  </si>
  <si>
    <t>RH311</t>
  </si>
  <si>
    <t>RH312</t>
  </si>
  <si>
    <t>RH392</t>
  </si>
  <si>
    <t>RH393</t>
  </si>
  <si>
    <t>RH396</t>
  </si>
  <si>
    <t>RH397</t>
  </si>
  <si>
    <t>RH398</t>
  </si>
  <si>
    <t>RH399</t>
  </si>
  <si>
    <t>RH400</t>
  </si>
  <si>
    <t>RH406</t>
  </si>
  <si>
    <t>RH407</t>
  </si>
  <si>
    <t>RH436</t>
  </si>
  <si>
    <t>RH437</t>
  </si>
  <si>
    <t>RH438</t>
  </si>
  <si>
    <t>RH439</t>
  </si>
  <si>
    <t>RH440</t>
  </si>
  <si>
    <t>RH441</t>
  </si>
  <si>
    <t>RH442</t>
  </si>
  <si>
    <t>RH443</t>
  </si>
  <si>
    <t>RH445</t>
  </si>
  <si>
    <t>RH480</t>
  </si>
  <si>
    <t>RH481</t>
  </si>
  <si>
    <t>RH504</t>
  </si>
  <si>
    <t>RH507</t>
  </si>
  <si>
    <t>RH508</t>
  </si>
  <si>
    <t>丸美三肽胶原提升眼凝霜(日)</t>
  </si>
  <si>
    <t>丸美三肽胶原提升眼凝霜(夜)</t>
  </si>
  <si>
    <t>RH509</t>
  </si>
  <si>
    <t>丸美雪松美白眼部精华素(日)</t>
  </si>
  <si>
    <t>丸美雪松美白眼部精华素(夜)</t>
  </si>
  <si>
    <t>RH510</t>
  </si>
  <si>
    <t>RH511</t>
  </si>
  <si>
    <t>RH516</t>
  </si>
  <si>
    <t>RH517</t>
  </si>
  <si>
    <t>RH518</t>
  </si>
  <si>
    <t>RH531</t>
  </si>
  <si>
    <t>RH532</t>
  </si>
  <si>
    <t>RH533</t>
  </si>
  <si>
    <t>RH534</t>
  </si>
  <si>
    <t>RH537</t>
  </si>
  <si>
    <t>丸美新生弹力洁面精华</t>
  </si>
  <si>
    <t>丸美新生弹力水润精华霜</t>
  </si>
  <si>
    <t>丸美新生丝滑乳</t>
  </si>
  <si>
    <t>CAC1001</t>
  </si>
  <si>
    <t>弹力娇嫩洁面乳</t>
  </si>
  <si>
    <t>CAC1002</t>
  </si>
  <si>
    <t>弹力娇嫩新生水</t>
  </si>
  <si>
    <t>CAC1002a</t>
  </si>
  <si>
    <t>CAC1003</t>
  </si>
  <si>
    <t>弹力娇嫩日霜</t>
  </si>
  <si>
    <t>CAC1004</t>
  </si>
  <si>
    <t>弹力娇嫩晚霜</t>
  </si>
  <si>
    <t>CAC1005a</t>
  </si>
  <si>
    <t>CAC1005b</t>
  </si>
  <si>
    <t>CAC1005c</t>
  </si>
  <si>
    <t>CAC1006</t>
  </si>
  <si>
    <t>弹力娇嫩精华乳</t>
  </si>
  <si>
    <t>CAC1006a</t>
  </si>
  <si>
    <t>CAC1007</t>
  </si>
  <si>
    <t>弹力娇嫩卸妆乳</t>
  </si>
  <si>
    <t>CAC1008</t>
  </si>
  <si>
    <t>弹力娇嫩精华</t>
  </si>
  <si>
    <t>CAC1009</t>
  </si>
  <si>
    <t>弹力娇嫩凝露</t>
  </si>
  <si>
    <t>CAC1010</t>
  </si>
  <si>
    <t>弹力娇嫩调整角质凝胶</t>
  </si>
  <si>
    <t>CAC1011</t>
  </si>
  <si>
    <t>弹力娇嫩眼精华</t>
  </si>
  <si>
    <t>CAC1012</t>
  </si>
  <si>
    <t>CAC1013</t>
  </si>
  <si>
    <t>弹力娇嫩开胃套(6件)</t>
  </si>
  <si>
    <t>CAC1203</t>
  </si>
  <si>
    <t>CAC1014</t>
  </si>
  <si>
    <t>CAC1101</t>
  </si>
  <si>
    <t>CAC1102</t>
  </si>
  <si>
    <t>CAC1103</t>
  </si>
  <si>
    <t>CAC1104</t>
  </si>
  <si>
    <t>CAC1105</t>
  </si>
  <si>
    <t>CAC1106</t>
  </si>
  <si>
    <t>CAC1107</t>
  </si>
  <si>
    <t>CAC1108</t>
  </si>
  <si>
    <t>CAC1109</t>
  </si>
  <si>
    <t>白里透红精华晚霜</t>
  </si>
  <si>
    <t>CAC1110</t>
  </si>
  <si>
    <t>CAC1111</t>
  </si>
  <si>
    <t>CAC1201</t>
  </si>
  <si>
    <t>CAC1202</t>
  </si>
  <si>
    <t>CAC1203a</t>
  </si>
  <si>
    <t>CAC1204</t>
  </si>
  <si>
    <t>CAC1205</t>
  </si>
  <si>
    <t>CAC1206</t>
  </si>
  <si>
    <t>CAC1207</t>
  </si>
  <si>
    <t>CAC1208</t>
  </si>
  <si>
    <t>CAC1209</t>
  </si>
  <si>
    <t>CAC1209(1)</t>
  </si>
  <si>
    <t>CAC1209(2)</t>
  </si>
  <si>
    <t>CAC1209(3)</t>
  </si>
  <si>
    <t>CAC1209(4)</t>
  </si>
  <si>
    <t>CAC1209(5)</t>
  </si>
  <si>
    <t>CAC1210</t>
  </si>
  <si>
    <t>CAC1211</t>
  </si>
  <si>
    <t>CAC1212</t>
  </si>
  <si>
    <t>五谷嫩滑开胃套(6件)</t>
  </si>
  <si>
    <t>CAC1213</t>
  </si>
  <si>
    <t>CAC1301</t>
  </si>
  <si>
    <t>CAC1302</t>
  </si>
  <si>
    <t>CAC1303</t>
  </si>
  <si>
    <t>CAC1304</t>
  </si>
  <si>
    <t>春纪美白防晒乳SPF30(买一送一特惠套盒)</t>
  </si>
  <si>
    <t>CAC1309</t>
  </si>
  <si>
    <t>春纪美白防晒乳SPF20(买一送一特惠套盒)</t>
  </si>
  <si>
    <t>春纪弹力娇嫩防晒隔离乳SPF20(买一送一特惠套盒)</t>
  </si>
  <si>
    <t>春纪弹力娇嫩防晒隔离乳SPF20PA++</t>
  </si>
  <si>
    <t>CACT090a</t>
  </si>
  <si>
    <t>CAC1308</t>
  </si>
  <si>
    <t>春纪水珠盈润防晒隔离乳SPF18(买一送一特惠套盒)</t>
  </si>
  <si>
    <t>美白防晒乳SPF30PA+++</t>
  </si>
  <si>
    <t>CAC1310</t>
  </si>
  <si>
    <t>CAC1311</t>
  </si>
  <si>
    <t>CAC1312</t>
  </si>
  <si>
    <t>CAC1401(白)</t>
  </si>
  <si>
    <t>CAC1401(黑)</t>
  </si>
  <si>
    <t>CAC1402</t>
  </si>
  <si>
    <t>CAC1403</t>
  </si>
  <si>
    <t>CAC1404</t>
  </si>
  <si>
    <t>CAC1405</t>
  </si>
  <si>
    <t>CAC1405a</t>
  </si>
  <si>
    <t>CAC1406</t>
  </si>
  <si>
    <t>CAC1406a</t>
  </si>
  <si>
    <t>CAC1407</t>
  </si>
  <si>
    <t>CAC1408</t>
  </si>
  <si>
    <t>CAC1409</t>
  </si>
  <si>
    <t>CAC1410</t>
  </si>
  <si>
    <t>CAC1411</t>
  </si>
  <si>
    <t>CAC1412</t>
  </si>
  <si>
    <t>CAC1501</t>
  </si>
  <si>
    <t>CAC1502</t>
  </si>
  <si>
    <t>CAC1503</t>
  </si>
  <si>
    <t>CAC1504</t>
  </si>
  <si>
    <t>CAC1505</t>
  </si>
  <si>
    <t>CAC1506</t>
  </si>
  <si>
    <t>CAC1507</t>
  </si>
  <si>
    <t>CAC1508</t>
  </si>
  <si>
    <t>CAC1509</t>
  </si>
  <si>
    <t>CAC1510</t>
  </si>
  <si>
    <t>CAC1511</t>
  </si>
  <si>
    <t>CAC1512</t>
  </si>
  <si>
    <t>CAC1513</t>
  </si>
  <si>
    <t>CAC1519</t>
  </si>
  <si>
    <t>CAC1702</t>
  </si>
  <si>
    <t>杨梅止渴水漾洁面乳</t>
  </si>
  <si>
    <t>CAC1704</t>
  </si>
  <si>
    <t>CAC1706</t>
  </si>
  <si>
    <t>CACT126</t>
  </si>
  <si>
    <t>CAC1601</t>
  </si>
  <si>
    <t>CAC1602</t>
  </si>
  <si>
    <t>CAC1603</t>
  </si>
  <si>
    <t>CAC1604</t>
  </si>
  <si>
    <t>CAC1605</t>
  </si>
  <si>
    <t>CAC1606</t>
  </si>
  <si>
    <t>CAC1607</t>
  </si>
  <si>
    <t>CAC1608</t>
  </si>
  <si>
    <t>CAC1609</t>
  </si>
  <si>
    <t>CAC1610</t>
  </si>
  <si>
    <t>CAC1701</t>
  </si>
  <si>
    <t>杨梅止渴保湿洁面泡沫</t>
  </si>
  <si>
    <t>CAC1703</t>
  </si>
  <si>
    <t>杨梅止渴保湿活肤液</t>
  </si>
  <si>
    <t>CAC1705</t>
  </si>
  <si>
    <t>CAC1707</t>
  </si>
  <si>
    <t>CAC1708</t>
  </si>
  <si>
    <t>CAC1709</t>
  </si>
  <si>
    <t>CAC1710</t>
  </si>
  <si>
    <t>CAC1711</t>
  </si>
  <si>
    <t>CAC1712</t>
  </si>
  <si>
    <t>杨梅止渴保湿睡眠面膜</t>
  </si>
  <si>
    <t>CAC301</t>
  </si>
  <si>
    <t>眼袋紧实凝胶精华</t>
  </si>
  <si>
    <t>CAC302</t>
  </si>
  <si>
    <t>黑眼圈淡化亮采精华</t>
  </si>
  <si>
    <t>CAC303</t>
  </si>
  <si>
    <t>鱼尾纹减退乳霜精华</t>
  </si>
  <si>
    <t>CAC304</t>
  </si>
  <si>
    <t>优效精华护理眼膜(每盒6片)</t>
  </si>
  <si>
    <t>CAC701</t>
  </si>
  <si>
    <t>水立方活泉洁面泡沫</t>
  </si>
  <si>
    <t>CAC702</t>
  </si>
  <si>
    <t>水立方活泉爽肤水</t>
  </si>
  <si>
    <t>CAC703</t>
  </si>
  <si>
    <t>CAC704</t>
  </si>
  <si>
    <t>水立方活泉保湿霜</t>
  </si>
  <si>
    <t>CAC705</t>
  </si>
  <si>
    <t>水立方活泉柔肤乳</t>
  </si>
  <si>
    <t>CAC706</t>
  </si>
  <si>
    <t>水立方活泉眼神水</t>
  </si>
  <si>
    <t>CAC801</t>
  </si>
  <si>
    <t>水珠盈润保湿液</t>
  </si>
  <si>
    <t>CAC802</t>
  </si>
  <si>
    <t>水珠盈润保湿霜</t>
  </si>
  <si>
    <t>CAC802b</t>
  </si>
  <si>
    <t>CAC803</t>
  </si>
  <si>
    <t>水珠盈润保湿乳</t>
  </si>
  <si>
    <t>CAC804</t>
  </si>
  <si>
    <t>水珠盈润隔离霜</t>
  </si>
  <si>
    <t>CAC805</t>
  </si>
  <si>
    <t>水珠盈润保湿精华</t>
  </si>
  <si>
    <t>CAC806</t>
  </si>
  <si>
    <t>CAC807</t>
  </si>
  <si>
    <t>CAC808</t>
  </si>
  <si>
    <t>CAC901</t>
  </si>
  <si>
    <t>CAC902</t>
  </si>
  <si>
    <t>CAC903</t>
  </si>
  <si>
    <t>CAC904</t>
  </si>
  <si>
    <t>CAC905</t>
  </si>
  <si>
    <t>CAC906</t>
  </si>
  <si>
    <t>CAC907</t>
  </si>
  <si>
    <t>CAC908</t>
  </si>
  <si>
    <t>CAC909</t>
  </si>
  <si>
    <t>CACT012</t>
  </si>
  <si>
    <t>水珠盈润保湿乳(三件套)</t>
  </si>
  <si>
    <t>CACT013</t>
  </si>
  <si>
    <t>水珠盈润隔离霜(三件套)</t>
  </si>
  <si>
    <t>15ml</t>
    <phoneticPr fontId="8" type="noConversion"/>
  </si>
  <si>
    <t>CACT014</t>
  </si>
  <si>
    <t>水珠盈润保湿液(三件套)</t>
  </si>
  <si>
    <t>CACT015</t>
  </si>
  <si>
    <t>水立方活泉眼神水(三件套)</t>
  </si>
  <si>
    <t>CACT016</t>
  </si>
  <si>
    <t>水立方活泉凝露(三件套)</t>
  </si>
  <si>
    <t>CACT017</t>
  </si>
  <si>
    <t>眼袋凝胶精华(三件套)</t>
  </si>
  <si>
    <t>bh300</t>
  </si>
  <si>
    <t>SCAC1001</t>
  </si>
  <si>
    <t>SCAC1002</t>
  </si>
  <si>
    <t>SCAC1003</t>
  </si>
  <si>
    <t>SCAC1004</t>
  </si>
  <si>
    <t>SCAC1005a</t>
  </si>
  <si>
    <t>SCAC1005b</t>
  </si>
  <si>
    <t>SCAC1005c</t>
  </si>
  <si>
    <t>SCAC1006</t>
  </si>
  <si>
    <t>SCAC1007</t>
  </si>
  <si>
    <t>SCAC1008</t>
  </si>
  <si>
    <t>SCAC1009</t>
  </si>
  <si>
    <t>SCAC1010</t>
  </si>
  <si>
    <t>SCAC1011</t>
  </si>
  <si>
    <t>SCAC1101</t>
  </si>
  <si>
    <t>SCAC1102</t>
  </si>
  <si>
    <t>SCAC1103</t>
  </si>
  <si>
    <t>SCAC1104</t>
  </si>
  <si>
    <t>SCAC1105</t>
  </si>
  <si>
    <t>SCAC1106</t>
  </si>
  <si>
    <t>SCAC1107</t>
  </si>
  <si>
    <t>SCAC1108</t>
  </si>
  <si>
    <t>SCAC1109</t>
  </si>
  <si>
    <t>SCAC1110</t>
  </si>
  <si>
    <t>SCAC1111</t>
  </si>
  <si>
    <t>SCAC1201</t>
  </si>
  <si>
    <t>SCAC1202</t>
  </si>
  <si>
    <t>SCAC1203</t>
  </si>
  <si>
    <t>SCAC1204</t>
  </si>
  <si>
    <t>SCAC1205</t>
  </si>
  <si>
    <t>SCAC1206</t>
  </si>
  <si>
    <t>SCAC1207</t>
  </si>
  <si>
    <t>SCAC1208</t>
  </si>
  <si>
    <t>SCAC1209</t>
  </si>
  <si>
    <t>SCAC1210</t>
  </si>
  <si>
    <t>SCAC1211</t>
  </si>
  <si>
    <t>SCAC1301</t>
  </si>
  <si>
    <t>SCAC1302</t>
  </si>
  <si>
    <t>SCAC1303</t>
  </si>
  <si>
    <t>SCAC1304</t>
  </si>
  <si>
    <t>SCAC1309</t>
  </si>
  <si>
    <t>SCAC1310</t>
  </si>
  <si>
    <t>SCAC1311</t>
  </si>
  <si>
    <t>SCAC1312</t>
  </si>
  <si>
    <t>SCAC1401</t>
  </si>
  <si>
    <t>SCAC1402</t>
  </si>
  <si>
    <t>SCAC1403</t>
  </si>
  <si>
    <t>SCAC1404</t>
  </si>
  <si>
    <t>SCAC1405</t>
  </si>
  <si>
    <t>SCAC1405a</t>
  </si>
  <si>
    <t>SCAC1406</t>
  </si>
  <si>
    <t>SCAC1407</t>
  </si>
  <si>
    <t>SCAC1408</t>
  </si>
  <si>
    <t>SCAC1409</t>
  </si>
  <si>
    <t>SCAC1410</t>
  </si>
  <si>
    <t>SCAC1501</t>
  </si>
  <si>
    <t>SCAC1502</t>
  </si>
  <si>
    <t>SCAC1503</t>
  </si>
  <si>
    <t>SCAC1504</t>
  </si>
  <si>
    <t>SCAC1505</t>
  </si>
  <si>
    <t>SCAC1506</t>
  </si>
  <si>
    <t>SCAC1507</t>
  </si>
  <si>
    <t>SCAC1508</t>
  </si>
  <si>
    <t>SCAC1509</t>
  </si>
  <si>
    <t>SCAC1510</t>
  </si>
  <si>
    <t>SCAC1511</t>
  </si>
  <si>
    <t>SCAC1601</t>
  </si>
  <si>
    <t>SCAC1602</t>
  </si>
  <si>
    <t>SCAC1603</t>
  </si>
  <si>
    <t>SCAC1604</t>
  </si>
  <si>
    <t>SCAC1605</t>
  </si>
  <si>
    <t>SCAC1606</t>
  </si>
  <si>
    <t>SCAC1607</t>
  </si>
  <si>
    <t>SCAC1608</t>
  </si>
  <si>
    <t>SCAC1609</t>
  </si>
  <si>
    <t>SCAC1610</t>
  </si>
  <si>
    <t>SCAC301</t>
  </si>
  <si>
    <t>SCAC302</t>
  </si>
  <si>
    <t>SCAC303</t>
  </si>
  <si>
    <t>SCAC701</t>
  </si>
  <si>
    <t>SCAC702</t>
  </si>
  <si>
    <t>SCAC703</t>
  </si>
  <si>
    <t>SCAC704</t>
  </si>
  <si>
    <t>SCAC705</t>
  </si>
  <si>
    <t>SCAC706</t>
  </si>
  <si>
    <t>SCAC801</t>
  </si>
  <si>
    <t>SCAC802</t>
  </si>
  <si>
    <t>SCAC803</t>
  </si>
  <si>
    <t>SCAC804</t>
  </si>
  <si>
    <t>SCAC805</t>
  </si>
  <si>
    <t>SCAC806</t>
  </si>
  <si>
    <t>SCAC807</t>
  </si>
  <si>
    <t>CACT001</t>
  </si>
  <si>
    <t>CACT002</t>
  </si>
  <si>
    <t>CACT003</t>
  </si>
  <si>
    <t>CACT004</t>
  </si>
  <si>
    <t>CACT005</t>
  </si>
  <si>
    <t>CACT006</t>
  </si>
  <si>
    <t>CACT007</t>
  </si>
  <si>
    <t>CACT008</t>
  </si>
  <si>
    <t>CACT010</t>
  </si>
  <si>
    <t>CACT011</t>
  </si>
  <si>
    <t>CACT018</t>
  </si>
  <si>
    <t>CACT019</t>
  </si>
  <si>
    <t>CACT020</t>
  </si>
  <si>
    <t>CACT020b</t>
  </si>
  <si>
    <t>弹力娇嫩精致五件套(打版)</t>
  </si>
  <si>
    <t>CACT021</t>
  </si>
  <si>
    <t>美白速效面膜一片(春纪)</t>
  </si>
  <si>
    <t>CACT022</t>
  </si>
  <si>
    <t>CACT023</t>
  </si>
  <si>
    <t>CACT024</t>
  </si>
  <si>
    <t>CACT025</t>
  </si>
  <si>
    <t>CACT026</t>
  </si>
  <si>
    <t>CACT028</t>
  </si>
  <si>
    <t>CACT029</t>
  </si>
  <si>
    <t>CACT030</t>
  </si>
  <si>
    <t>CACT031</t>
  </si>
  <si>
    <t>CACT032</t>
  </si>
  <si>
    <t>CACT033</t>
  </si>
  <si>
    <t>飘扬清柔精华洗发露(特)200ml</t>
  </si>
  <si>
    <t>CACT034</t>
  </si>
  <si>
    <t>CACT035</t>
  </si>
  <si>
    <t>CACT036</t>
  </si>
  <si>
    <t>CACT037</t>
  </si>
  <si>
    <t>CAC1113</t>
  </si>
  <si>
    <t>CACT038</t>
  </si>
  <si>
    <t>CACT039</t>
  </si>
  <si>
    <t>CACT040</t>
  </si>
  <si>
    <t>CACT041</t>
  </si>
  <si>
    <t>CACT042</t>
  </si>
  <si>
    <t>CACT043</t>
  </si>
  <si>
    <t>CACT044</t>
  </si>
  <si>
    <t>CACT045</t>
  </si>
  <si>
    <t>优效精华护理眼膜(6片1盒)</t>
  </si>
  <si>
    <t>CACT045a</t>
  </si>
  <si>
    <t>优效精华护理眼膜(会员礼品)(6片1盒)</t>
  </si>
  <si>
    <t>CACT046</t>
  </si>
  <si>
    <t>CACT046a</t>
  </si>
  <si>
    <t>CACT047</t>
  </si>
  <si>
    <t>CACT048</t>
  </si>
  <si>
    <t>CACT049</t>
  </si>
  <si>
    <t>CACT050</t>
  </si>
  <si>
    <t>CACT051</t>
  </si>
  <si>
    <t>CACT052</t>
  </si>
  <si>
    <t>CACT053</t>
  </si>
  <si>
    <t>CACT054</t>
  </si>
  <si>
    <t>CACT055</t>
  </si>
  <si>
    <t>CACT056</t>
  </si>
  <si>
    <t>CACT057</t>
  </si>
  <si>
    <t>CACT057a</t>
  </si>
  <si>
    <t>CACT058</t>
  </si>
  <si>
    <t>CACT059</t>
  </si>
  <si>
    <t>CACT059a</t>
  </si>
  <si>
    <t>CACT060</t>
  </si>
  <si>
    <t>CACT061</t>
  </si>
  <si>
    <t>CACT061B</t>
  </si>
  <si>
    <t>CACT062</t>
  </si>
  <si>
    <t>CACT063</t>
  </si>
  <si>
    <t>CACT064</t>
  </si>
  <si>
    <t>CACT065</t>
  </si>
  <si>
    <t>CACT066</t>
  </si>
  <si>
    <t>CACT067</t>
  </si>
  <si>
    <t>冰激凌爱水嫩面贴膜(1片1袋)</t>
  </si>
  <si>
    <t>CACT068</t>
  </si>
  <si>
    <t>CACT069</t>
  </si>
  <si>
    <t>冰激凌零负担冰膜</t>
  </si>
  <si>
    <t>CACT070</t>
  </si>
  <si>
    <t>CACT071</t>
  </si>
  <si>
    <t>CACT072</t>
  </si>
  <si>
    <t>CACT073</t>
  </si>
  <si>
    <t>CACT074</t>
  </si>
  <si>
    <t>CACT075</t>
  </si>
  <si>
    <t>CACT076</t>
  </si>
  <si>
    <t>CACT077</t>
  </si>
  <si>
    <t>CACT078</t>
  </si>
  <si>
    <t>CACT079</t>
  </si>
  <si>
    <t>CACT080</t>
  </si>
  <si>
    <t>CACT081</t>
  </si>
  <si>
    <t>CACT082</t>
  </si>
  <si>
    <t>CACT083</t>
  </si>
  <si>
    <t>CACT085a</t>
  </si>
  <si>
    <t>CACT085b</t>
  </si>
  <si>
    <t>CACT085c</t>
  </si>
  <si>
    <t>CACT085d</t>
  </si>
  <si>
    <t>CACT085e</t>
  </si>
  <si>
    <t>CACT085f</t>
  </si>
  <si>
    <t>CACT086a</t>
  </si>
  <si>
    <t>CACT086b</t>
  </si>
  <si>
    <t>CACT086c</t>
  </si>
  <si>
    <t>CACT086d</t>
  </si>
  <si>
    <t>CACT086e</t>
  </si>
  <si>
    <t>CACT087a</t>
  </si>
  <si>
    <t>CACT087b</t>
  </si>
  <si>
    <t>CACT087c</t>
  </si>
  <si>
    <t>CACT087d</t>
  </si>
  <si>
    <t>CACT087e</t>
  </si>
  <si>
    <t>CACT088a</t>
  </si>
  <si>
    <t>CACT088b</t>
  </si>
  <si>
    <t>CACT088c</t>
  </si>
  <si>
    <t>CACT089</t>
  </si>
  <si>
    <t>CACT090b</t>
  </si>
  <si>
    <t>CACT090c</t>
  </si>
  <si>
    <t>CACT090d</t>
  </si>
  <si>
    <t>CACT090e</t>
  </si>
  <si>
    <t>CACT090f</t>
  </si>
  <si>
    <t>CACT091</t>
  </si>
  <si>
    <t>CACT092</t>
  </si>
  <si>
    <t>CACT093</t>
  </si>
  <si>
    <t>CACT094</t>
  </si>
  <si>
    <t>CACT095</t>
  </si>
  <si>
    <t>CACT116</t>
  </si>
  <si>
    <t>CACT097</t>
  </si>
  <si>
    <t>黑米黑亮精华洗发露</t>
  </si>
  <si>
    <t>CACT099</t>
  </si>
  <si>
    <t>CACT1000</t>
  </si>
  <si>
    <t>春纪食材养肤专家综合调理精华液</t>
  </si>
  <si>
    <t>CACT1001</t>
  </si>
  <si>
    <t>CACT1002</t>
  </si>
  <si>
    <t>CACT101</t>
  </si>
  <si>
    <t>CACT107</t>
  </si>
  <si>
    <t>CACT103</t>
  </si>
  <si>
    <t>CACT105</t>
  </si>
  <si>
    <t>CACT106</t>
  </si>
  <si>
    <t>CACT108</t>
  </si>
  <si>
    <t>CACT110</t>
  </si>
  <si>
    <t>CACT114</t>
  </si>
  <si>
    <t>CACT125</t>
  </si>
  <si>
    <t>CACT128</t>
  </si>
  <si>
    <t>CACT129</t>
  </si>
  <si>
    <t>CACT130</t>
  </si>
  <si>
    <t>春纪黑米滋养美白肌底液面膜(1片装)</t>
  </si>
  <si>
    <t>CAC1455</t>
  </si>
  <si>
    <t>CAC1456</t>
  </si>
  <si>
    <t>春纪白米莹润亮白肌底液面膜(1片装)</t>
  </si>
  <si>
    <t>白米莹润亮白肌底液面膜</t>
  </si>
  <si>
    <t>春纪红石榴清爽净颜肌底液面膜(1片装)</t>
  </si>
  <si>
    <t>CAC1457</t>
  </si>
  <si>
    <t>红石榴清爽净颜肌底液面膜</t>
  </si>
  <si>
    <t>CAC1458</t>
  </si>
  <si>
    <t>春纪蓝莓弹力抗皱肌底液面膜(1片装)</t>
  </si>
  <si>
    <t>蓝莓弹力抗皱肌底液面膜</t>
  </si>
  <si>
    <t>春纪针叶樱桃美白赋活肌底液面膜(1片装)</t>
  </si>
  <si>
    <t>CAC1459</t>
  </si>
  <si>
    <t>针叶樱桃美白赋活肌底液面膜</t>
  </si>
  <si>
    <t>CAC1460</t>
  </si>
  <si>
    <t>春纪西柚锁水保湿肌底液面膜(1片装)</t>
  </si>
  <si>
    <t>西柚锁水保湿肌底液面膜</t>
  </si>
  <si>
    <t>CAC1461</t>
  </si>
  <si>
    <t>春纪草莓清净保湿肌底液面膜(1片装)</t>
  </si>
  <si>
    <t>草莓清净保湿肌底液面膜</t>
  </si>
  <si>
    <t>CAC1462</t>
  </si>
  <si>
    <t>春纪番茄美白红润肌底液面膜(1片装)</t>
  </si>
  <si>
    <t>番茄美白红润肌底液面膜</t>
  </si>
  <si>
    <t>CAC1463</t>
  </si>
  <si>
    <t>春纪西芹水嫩活肤肌底液面膜(1片装)</t>
  </si>
  <si>
    <t>西芹水嫩活肤肌底液面膜</t>
  </si>
  <si>
    <t>CAC1464</t>
  </si>
  <si>
    <t>黄瓜净透保湿肌底液面膜</t>
  </si>
  <si>
    <t>春纪五谷菁纯嫩滑晚乳霜</t>
  </si>
  <si>
    <t>蓝莓V脸紧致BB霜</t>
  </si>
  <si>
    <t>CAC1112</t>
  </si>
  <si>
    <t>NB2010</t>
  </si>
  <si>
    <t>NB2020</t>
  </si>
  <si>
    <t>蚕丝蛋白保养液</t>
  </si>
  <si>
    <t>NB2030</t>
  </si>
  <si>
    <t>NB2030a</t>
  </si>
  <si>
    <t>蚕丝蛋白精华原液套组2件套(无积分标)</t>
  </si>
  <si>
    <t>NB2040</t>
  </si>
  <si>
    <t>NB2050</t>
  </si>
  <si>
    <t>蚕丝蛋白精华霜</t>
  </si>
  <si>
    <t>NB2060</t>
  </si>
  <si>
    <t>NB2070</t>
  </si>
  <si>
    <t>Nb03</t>
  </si>
  <si>
    <t>NB2080</t>
  </si>
  <si>
    <t>蚕丝蛋白焕新组合(面部)</t>
  </si>
  <si>
    <t>蚕丝蛋白注氧水</t>
  </si>
  <si>
    <t>蚕丝蛋白超纯精华</t>
  </si>
  <si>
    <t>蚕丝蛋白全能按摩乳</t>
  </si>
  <si>
    <t>蚕丝蛋白焕新组合(眼部)</t>
  </si>
  <si>
    <t>蚕丝蛋白卸妆奶脂</t>
  </si>
  <si>
    <t>蚕丝蛋白全效按摩凝露</t>
  </si>
  <si>
    <t>蚕丝蛋白全能眼精华</t>
  </si>
  <si>
    <t>蚕丝蛋白全能眼凝乳</t>
  </si>
  <si>
    <t>NB2100</t>
  </si>
  <si>
    <t>黄金肽焕彩眼精华</t>
  </si>
  <si>
    <t>黄金肽焕彩眼凝霜</t>
  </si>
  <si>
    <t>NB2102</t>
  </si>
  <si>
    <t>NC2010</t>
  </si>
  <si>
    <t>NC2020</t>
  </si>
  <si>
    <t>清润醒肤精华水</t>
  </si>
  <si>
    <t>NC2030</t>
  </si>
  <si>
    <t>清润奇迹水份乳</t>
  </si>
  <si>
    <t>NC2040</t>
  </si>
  <si>
    <t>清润奇迹水凝霜</t>
  </si>
  <si>
    <t>NC2050</t>
  </si>
  <si>
    <t>NC2060</t>
  </si>
  <si>
    <t>NC2070</t>
  </si>
  <si>
    <t>NC2080</t>
  </si>
  <si>
    <t>水沐菁华奇花面膜</t>
  </si>
  <si>
    <t>ND2010</t>
  </si>
  <si>
    <t>舒缓柔润敷面晶</t>
  </si>
  <si>
    <t>NE2010</t>
  </si>
  <si>
    <t>NE2020</t>
  </si>
  <si>
    <t>NE2030</t>
  </si>
  <si>
    <t>丝蛋白精华紧致眼霜</t>
  </si>
  <si>
    <t>NE2030a</t>
  </si>
  <si>
    <t>NE2040</t>
  </si>
  <si>
    <t>NE2050</t>
  </si>
  <si>
    <t>NE2060</t>
  </si>
  <si>
    <t>NE2070</t>
  </si>
  <si>
    <t>焕白调理整肌水</t>
  </si>
  <si>
    <t>焕白调理眼精华</t>
  </si>
  <si>
    <t>NE2080</t>
  </si>
  <si>
    <t>赋活调理整肌水</t>
  </si>
  <si>
    <t>赋活调理眼精华</t>
  </si>
  <si>
    <t>NE2090</t>
  </si>
  <si>
    <t>NE2091</t>
  </si>
  <si>
    <t>NE2092</t>
  </si>
  <si>
    <t>NE2100</t>
  </si>
  <si>
    <t>NE2120</t>
  </si>
  <si>
    <t>焕彩能量眼膜粉</t>
  </si>
  <si>
    <t>NF2010</t>
  </si>
  <si>
    <t>NF2020</t>
  </si>
  <si>
    <t>水漾莹润3度保湿柔肤水</t>
  </si>
  <si>
    <t>NF2030</t>
  </si>
  <si>
    <t>NF2040</t>
  </si>
  <si>
    <t>NF2050</t>
  </si>
  <si>
    <t>NF2060</t>
  </si>
  <si>
    <t>NF2070</t>
  </si>
  <si>
    <t>NF2080</t>
  </si>
  <si>
    <t>水嫩润泽精油</t>
  </si>
  <si>
    <t>NF2090</t>
  </si>
  <si>
    <t>NF2100</t>
  </si>
  <si>
    <t>补水保湿组合8件套</t>
  </si>
  <si>
    <t>保湿调理露</t>
  </si>
  <si>
    <t>保湿按摩霜</t>
  </si>
  <si>
    <t>保湿软膜粉</t>
  </si>
  <si>
    <t>保湿精华素</t>
  </si>
  <si>
    <t>保湿靓肤乳</t>
  </si>
  <si>
    <t>保湿靓肤霜</t>
  </si>
  <si>
    <t>NF2100a</t>
  </si>
  <si>
    <t>补水保湿组合8件套(无积分标)</t>
  </si>
  <si>
    <t>NF2110</t>
  </si>
  <si>
    <t>NF2111</t>
  </si>
  <si>
    <t>水漾莹润3度保湿多效凝露</t>
  </si>
  <si>
    <t>NF2120</t>
  </si>
  <si>
    <t>水漾莹润3°舒悦精油</t>
  </si>
  <si>
    <t>NF2130</t>
  </si>
  <si>
    <t>水漾莹润3°保湿按摩乳</t>
  </si>
  <si>
    <t>NG2010</t>
  </si>
  <si>
    <t>晶钻美白洁面泡沫</t>
  </si>
  <si>
    <t>NG2020</t>
  </si>
  <si>
    <t>晶钻美白嫩肤露</t>
  </si>
  <si>
    <t>NG2030</t>
  </si>
  <si>
    <t>晶钻美白精华</t>
  </si>
  <si>
    <t>NG2040</t>
  </si>
  <si>
    <t>晶钻美白嫩肤乳</t>
  </si>
  <si>
    <t>NG2050</t>
  </si>
  <si>
    <t>NG2060</t>
  </si>
  <si>
    <t>NG207A</t>
  </si>
  <si>
    <t>NG207B</t>
  </si>
  <si>
    <t>NG207C</t>
  </si>
  <si>
    <t>NG207D</t>
  </si>
  <si>
    <t>NG2080</t>
  </si>
  <si>
    <t>晶钻瞬间美白面膜</t>
  </si>
  <si>
    <t>NG2090</t>
  </si>
  <si>
    <t>NG2100</t>
  </si>
  <si>
    <t>晶钻美白加效组合3件套</t>
  </si>
  <si>
    <t>NG2103</t>
  </si>
  <si>
    <t>NG2101</t>
  </si>
  <si>
    <t>NG2102</t>
  </si>
  <si>
    <t>NG2110</t>
  </si>
  <si>
    <t>优白嫩肤组合8件套</t>
  </si>
  <si>
    <t>优白洁面晶</t>
  </si>
  <si>
    <t>优白嫩肤霜</t>
  </si>
  <si>
    <t>NG2110a</t>
  </si>
  <si>
    <t>优白嫩肤组合8件套(无积分标)</t>
  </si>
  <si>
    <t>NJ2010</t>
  </si>
  <si>
    <t>NJ2020</t>
  </si>
  <si>
    <t>NJ2030</t>
  </si>
  <si>
    <t>NJ2040</t>
  </si>
  <si>
    <t>NJ2050</t>
  </si>
  <si>
    <t>NJ2060</t>
  </si>
  <si>
    <t>NJ2070</t>
  </si>
  <si>
    <t>NJ2080</t>
  </si>
  <si>
    <t>NJ2090</t>
  </si>
  <si>
    <t>NJ2100</t>
  </si>
  <si>
    <t>NJ2110</t>
  </si>
  <si>
    <t>NJ2120</t>
  </si>
  <si>
    <t>NJ2130</t>
  </si>
  <si>
    <t>NJ2140</t>
  </si>
  <si>
    <t>NJ2150</t>
  </si>
  <si>
    <t>NJ2160</t>
  </si>
  <si>
    <t>NJ2170</t>
  </si>
  <si>
    <t>NJ2180</t>
  </si>
  <si>
    <t>NJ2190</t>
  </si>
  <si>
    <t>NJ2200</t>
  </si>
  <si>
    <t>NJ2210</t>
  </si>
  <si>
    <t>NJ2220</t>
  </si>
  <si>
    <t>NJ2230</t>
  </si>
  <si>
    <t>精纯葡萄籽油</t>
  </si>
  <si>
    <t>NJ2240</t>
  </si>
  <si>
    <t>NJ2250</t>
  </si>
  <si>
    <t>精纯玫瑰果油</t>
  </si>
  <si>
    <t>NJ2260</t>
  </si>
  <si>
    <t>NJ2270</t>
  </si>
  <si>
    <t>NJ2280</t>
  </si>
  <si>
    <t>凝华金萃茶树精油</t>
  </si>
  <si>
    <t>NJ3060</t>
  </si>
  <si>
    <t>凝华金萃檀香精油</t>
  </si>
  <si>
    <t>NJ3100</t>
  </si>
  <si>
    <t>凝华金萃茉莉精油</t>
  </si>
  <si>
    <t>凝华金萃极品玫瑰精油</t>
  </si>
  <si>
    <t>NJ3230</t>
  </si>
  <si>
    <t>凝华金萃葡萄籽油</t>
  </si>
  <si>
    <t>凝华金萃荷荷巴油</t>
  </si>
  <si>
    <t>NL2010</t>
  </si>
  <si>
    <t>NL2020</t>
  </si>
  <si>
    <t>NL203A</t>
  </si>
  <si>
    <t>NL203B</t>
  </si>
  <si>
    <t>NL2040</t>
  </si>
  <si>
    <t>透心凉冰晶膜(6片每盒)</t>
  </si>
  <si>
    <t>NL2041</t>
  </si>
  <si>
    <t>动力新生睡眠面膜</t>
  </si>
  <si>
    <t>NX2070</t>
  </si>
  <si>
    <t>NL2042</t>
  </si>
  <si>
    <t>NM2011</t>
  </si>
  <si>
    <t>NM2013</t>
  </si>
  <si>
    <t>NM2014</t>
  </si>
  <si>
    <t>NM2018</t>
  </si>
  <si>
    <t>NM2020</t>
  </si>
  <si>
    <t>NM2021</t>
  </si>
  <si>
    <t>NM2022</t>
  </si>
  <si>
    <t>NM2024</t>
  </si>
  <si>
    <t>纤体调理精华膜</t>
  </si>
  <si>
    <t>美体保养按摩油</t>
  </si>
  <si>
    <t>美体保养精华膜</t>
  </si>
  <si>
    <t>背穴按摩2号精华油</t>
  </si>
  <si>
    <t>循环按摩精华油</t>
  </si>
  <si>
    <t>舒韵调理精华油</t>
  </si>
  <si>
    <t>舒韵调理精华膜</t>
  </si>
  <si>
    <t>丰韵保养精华膜</t>
  </si>
  <si>
    <t>脊能舒压1号按摩油</t>
  </si>
  <si>
    <t>脊能舒压2号按摩油</t>
  </si>
  <si>
    <t>能量按摩精华油</t>
  </si>
  <si>
    <t>肩颈舒压按摩精华油</t>
  </si>
  <si>
    <t>YT106</t>
  </si>
  <si>
    <t>YT107</t>
  </si>
  <si>
    <t>固本保养按摩精华油</t>
  </si>
  <si>
    <t>固本保养精华霜</t>
  </si>
  <si>
    <t>固本保养热能膜</t>
  </si>
  <si>
    <t>幸福调理1号精华油</t>
  </si>
  <si>
    <t>幸福调理2号精华油</t>
  </si>
  <si>
    <t>幸福调理精华乳</t>
  </si>
  <si>
    <t>幸福调理暖腹膜</t>
  </si>
  <si>
    <t>青春保养按摩精华油</t>
  </si>
  <si>
    <t>青春保养精华霜</t>
  </si>
  <si>
    <t>青春保养暖腹膜</t>
  </si>
  <si>
    <t>净化保养精华膜</t>
  </si>
  <si>
    <t>和式三玄舒压薰蒸精华100ml</t>
  </si>
  <si>
    <t>NM2160</t>
  </si>
  <si>
    <t>和式三玄纤体薰蒸精华100ml</t>
  </si>
  <si>
    <t>NP01</t>
  </si>
  <si>
    <t>ST活元素</t>
  </si>
  <si>
    <t>ST净元素</t>
  </si>
  <si>
    <t>ST木元素</t>
  </si>
  <si>
    <t>ST水元素</t>
  </si>
  <si>
    <t>雕体精致精华霜</t>
  </si>
  <si>
    <t>NP2020</t>
  </si>
  <si>
    <t>红粉保养按摩油</t>
  </si>
  <si>
    <t>红粉点穴油</t>
  </si>
  <si>
    <t>红粉保养乳霜</t>
  </si>
  <si>
    <t>NP2030</t>
  </si>
  <si>
    <t>酒红热敷精华</t>
  </si>
  <si>
    <t>愉悦元素</t>
  </si>
  <si>
    <t>紧致按摩油</t>
  </si>
  <si>
    <t>紧致乳霜</t>
  </si>
  <si>
    <t>NP2040</t>
  </si>
  <si>
    <t>青春按摩油</t>
  </si>
  <si>
    <t>NP2050</t>
  </si>
  <si>
    <t>固本精华</t>
  </si>
  <si>
    <t>NP2060</t>
  </si>
  <si>
    <t>循环精油</t>
  </si>
  <si>
    <t>NP2070A</t>
  </si>
  <si>
    <t>水动力元素</t>
  </si>
  <si>
    <t>NP2070B</t>
  </si>
  <si>
    <t>腹腔保养套盒3件套(新)</t>
  </si>
  <si>
    <t>NP2080</t>
  </si>
  <si>
    <t>1号元素</t>
  </si>
  <si>
    <t>2号元素</t>
  </si>
  <si>
    <t>3号元素</t>
  </si>
  <si>
    <t>NP2090</t>
  </si>
  <si>
    <t>NP2100</t>
  </si>
  <si>
    <t>NP2110</t>
  </si>
  <si>
    <t>百草精华萃</t>
  </si>
  <si>
    <t>百草按摩油</t>
  </si>
  <si>
    <t>NP2120</t>
  </si>
  <si>
    <t>脊椎保养1号元素</t>
  </si>
  <si>
    <t>脊椎保养2号元素</t>
  </si>
  <si>
    <t>脊椎保养3号元素</t>
  </si>
  <si>
    <t>脊椎保养4号元素</t>
  </si>
  <si>
    <t>脊椎保养5号元素</t>
  </si>
  <si>
    <t>固本元素</t>
  </si>
  <si>
    <t>NQ2010</t>
  </si>
  <si>
    <t>玫瑰美白菁乳</t>
  </si>
  <si>
    <t>NQ2020</t>
  </si>
  <si>
    <t>茉莉保湿菁乳</t>
  </si>
  <si>
    <t>NQ2030</t>
  </si>
  <si>
    <t>NQ2040</t>
  </si>
  <si>
    <t>NQ2050</t>
  </si>
  <si>
    <t>薰衣草清爽菁乳</t>
  </si>
  <si>
    <t>NQ2060</t>
  </si>
  <si>
    <t>迷迭香紧致菁乳</t>
  </si>
  <si>
    <t>NX2010</t>
  </si>
  <si>
    <t>动力新生洁面乳</t>
  </si>
  <si>
    <t>NX2020</t>
  </si>
  <si>
    <t>动力新生培养水</t>
  </si>
  <si>
    <t>NX2030</t>
  </si>
  <si>
    <t>动力新生浓缩精华</t>
  </si>
  <si>
    <t>NX2040</t>
  </si>
  <si>
    <t>动力新生精华乳</t>
  </si>
  <si>
    <t>NX2050</t>
  </si>
  <si>
    <t>动力新生精华日霜</t>
  </si>
  <si>
    <t>NX2060</t>
  </si>
  <si>
    <t>动力新生精华晚霜</t>
  </si>
  <si>
    <t>NX2080</t>
  </si>
  <si>
    <t>动力新生浓缩原液</t>
  </si>
  <si>
    <t>NY1010</t>
  </si>
  <si>
    <t>NY1020</t>
  </si>
  <si>
    <t>NY1030</t>
  </si>
  <si>
    <t>NY1040</t>
  </si>
  <si>
    <t>NY1050</t>
  </si>
  <si>
    <t>NY1060</t>
  </si>
  <si>
    <t>NY1070</t>
  </si>
  <si>
    <t>NY1080</t>
  </si>
  <si>
    <t>NY1090</t>
  </si>
  <si>
    <t>NY1100</t>
  </si>
  <si>
    <t>NY1110</t>
  </si>
  <si>
    <t>NY1120</t>
  </si>
  <si>
    <t>NY1130</t>
  </si>
  <si>
    <t>NY1140</t>
  </si>
  <si>
    <t>NY1150</t>
  </si>
  <si>
    <t>NY1160</t>
  </si>
  <si>
    <t>美白补水软膜粉</t>
  </si>
  <si>
    <t>NY1170</t>
  </si>
  <si>
    <t>NS2010</t>
  </si>
  <si>
    <t>NS2020</t>
  </si>
  <si>
    <t>蓝珊瑚矿物水疗密集护理原液</t>
  </si>
  <si>
    <t>NS2030</t>
  </si>
  <si>
    <t>NS2040</t>
  </si>
  <si>
    <t>蓝珊瑚矿物水疗按摩乳</t>
  </si>
  <si>
    <t>蓝珊瑚矿物水疗精膜粉</t>
  </si>
  <si>
    <t>NH1020</t>
  </si>
  <si>
    <t>NH1030</t>
  </si>
  <si>
    <t>NH1050</t>
  </si>
  <si>
    <t>NH1060</t>
  </si>
  <si>
    <t>丸美蜂丹玉露眼袋紧致套盒</t>
  </si>
  <si>
    <t>NH1080</t>
  </si>
  <si>
    <t>NH1090</t>
  </si>
  <si>
    <t>YT001</t>
  </si>
  <si>
    <t>08迎新活动抽奖礼盒(专业线)</t>
  </si>
  <si>
    <t>YT002</t>
  </si>
  <si>
    <t>YT003</t>
  </si>
  <si>
    <t>丸美抗皱提升颈膜(1片乘25ml乘6袋1盒)</t>
  </si>
  <si>
    <t>YT004</t>
  </si>
  <si>
    <t>丸美水漾莹润面膜(1片乘25ml乘6袋1盒)</t>
  </si>
  <si>
    <t>YT005</t>
  </si>
  <si>
    <t>丸美焕彩新鲜眼膜(2片乘6袋1盒)</t>
  </si>
  <si>
    <t>YT006-a</t>
  </si>
  <si>
    <t>YT006-b</t>
  </si>
  <si>
    <t>09限量精锐套装-晶钻美白黑色(特)4个每套</t>
  </si>
  <si>
    <t>晶钻美白水润防护日霜</t>
  </si>
  <si>
    <t>YT007</t>
  </si>
  <si>
    <t>YT012</t>
  </si>
  <si>
    <t>30ML</t>
  </si>
  <si>
    <t>YT015</t>
  </si>
  <si>
    <t>YT016</t>
  </si>
  <si>
    <t>YT017</t>
  </si>
  <si>
    <t>YT018</t>
  </si>
  <si>
    <t>YT019</t>
  </si>
  <si>
    <t>YT020</t>
  </si>
  <si>
    <t>YT021</t>
  </si>
  <si>
    <t>YT022</t>
  </si>
  <si>
    <t>YT023</t>
  </si>
  <si>
    <t>YT024</t>
  </si>
  <si>
    <t>YT025</t>
  </si>
  <si>
    <t>YT026</t>
  </si>
  <si>
    <t>YT027</t>
  </si>
  <si>
    <t>YT028a</t>
  </si>
  <si>
    <t>丸美丝丝浓情精美礼品(Nb体验套装)</t>
  </si>
  <si>
    <t>Nb02</t>
  </si>
  <si>
    <t>丝蛋白精华素</t>
  </si>
  <si>
    <t>Nb06</t>
  </si>
  <si>
    <t>丝蛋白焕新颜晚霜</t>
  </si>
  <si>
    <t>YT028b</t>
  </si>
  <si>
    <t>丸美丝丝浓情精美礼品(Nf体验套装)</t>
  </si>
  <si>
    <t>YT029</t>
  </si>
  <si>
    <t>YT030</t>
  </si>
  <si>
    <t>生发套组3乘1(附奖励美容师50元现金劵)</t>
  </si>
  <si>
    <t>YT031</t>
  </si>
  <si>
    <t>YT032</t>
  </si>
  <si>
    <t>养阳套组(3件套)</t>
  </si>
  <si>
    <t>YT033</t>
  </si>
  <si>
    <t>YT033a</t>
  </si>
  <si>
    <t>清润奇迹精致新三件套(11年夏季活动)</t>
  </si>
  <si>
    <t>YT034</t>
  </si>
  <si>
    <t>玫瑰沁香美颜奢华组合(3乘1)</t>
  </si>
  <si>
    <t>YT035</t>
  </si>
  <si>
    <t>玫瑰沁香凝脂奢华组合(2乘1)</t>
  </si>
  <si>
    <t>YT036</t>
  </si>
  <si>
    <t>玫瑰沁香洁肤奢华组合(2乘1)</t>
  </si>
  <si>
    <t>YT037</t>
  </si>
  <si>
    <t>YT038</t>
  </si>
  <si>
    <t>YT039</t>
  </si>
  <si>
    <t>YT040</t>
  </si>
  <si>
    <t>橙花滋养菁乳</t>
  </si>
  <si>
    <t>YT041</t>
  </si>
  <si>
    <t>YT042</t>
  </si>
  <si>
    <t>YT043a</t>
  </si>
  <si>
    <t>丝蛋白洁面膏(丸美迎新幸运转奖品)</t>
  </si>
  <si>
    <t>YT043b</t>
  </si>
  <si>
    <t>丝蛋白玫瑰水(丸美迎新幸运转奖品)</t>
  </si>
  <si>
    <t>YT043c</t>
  </si>
  <si>
    <t>丝蛋白精华素(丸美迎新幸运转奖品)</t>
  </si>
  <si>
    <t>YT043d</t>
  </si>
  <si>
    <t>丝蛋白精华乳(丸美迎新幸运转奖品)</t>
  </si>
  <si>
    <t>Nb04</t>
  </si>
  <si>
    <t>YT043e</t>
  </si>
  <si>
    <t>丝蛋白焕新颜晚霜(丸美迎新幸运转奖品)</t>
  </si>
  <si>
    <t>YT043f</t>
  </si>
  <si>
    <t>青春紧致精油(丸美迎新幸运转奖品)</t>
  </si>
  <si>
    <t>YT044a</t>
  </si>
  <si>
    <t>动力新生洁面乳(丸美迎新幸运转奖品)</t>
  </si>
  <si>
    <t>YT044b</t>
  </si>
  <si>
    <t>水嫩润泽精油(丸美迎新幸运转奖品)</t>
  </si>
  <si>
    <t>Nf08</t>
  </si>
  <si>
    <t>YT044c</t>
  </si>
  <si>
    <t>动力新生培养水(丸美迎新幸运转奖品)</t>
  </si>
  <si>
    <t>YT044d</t>
  </si>
  <si>
    <t>动力新生精华乳(丸美迎新幸运转奖品)</t>
  </si>
  <si>
    <t>YT044e</t>
  </si>
  <si>
    <t>动力新生精华晚霜(丸美迎新幸运转奖品)</t>
  </si>
  <si>
    <t>动力新生组合(丸美迎新幸运转奖品)</t>
  </si>
  <si>
    <t>YT045</t>
  </si>
  <si>
    <t>YT046</t>
  </si>
  <si>
    <t>YT047</t>
  </si>
  <si>
    <t>YT048</t>
  </si>
  <si>
    <t>YT049</t>
  </si>
  <si>
    <t>YT050</t>
  </si>
  <si>
    <t>水漾莹润3D保湿隐形面膜</t>
  </si>
  <si>
    <t>青春紧致精油</t>
  </si>
  <si>
    <t>YT051</t>
  </si>
  <si>
    <t>YT052</t>
  </si>
  <si>
    <t>痘肌净化组合2件套(无积分标)</t>
  </si>
  <si>
    <t>YT053</t>
  </si>
  <si>
    <t>毛孔细致组合(无积分标)</t>
  </si>
  <si>
    <t>YT054</t>
  </si>
  <si>
    <t>水沐菁华护肤匣(无积分标)</t>
  </si>
  <si>
    <t>YT055</t>
  </si>
  <si>
    <t>YT056</t>
  </si>
  <si>
    <t>YT057</t>
  </si>
  <si>
    <t>MP16</t>
  </si>
  <si>
    <t>YT058</t>
  </si>
  <si>
    <t>蚕丝蛋白焕新组合(面部)无积分标</t>
  </si>
  <si>
    <t>YT059</t>
  </si>
  <si>
    <t>蚕丝蛋白焕新组合(眼部)无积分标</t>
  </si>
  <si>
    <t>YT060</t>
  </si>
  <si>
    <t>YT061</t>
  </si>
  <si>
    <t>蚕丝蛋白嫩肤乳</t>
  </si>
  <si>
    <t>蚕丝蛋白嫩手霜</t>
  </si>
  <si>
    <t>YT062</t>
  </si>
  <si>
    <t>水漾莹润3°保湿洁面晶</t>
  </si>
  <si>
    <t>YT063</t>
  </si>
  <si>
    <t>檀香紧致美颈乳</t>
  </si>
  <si>
    <t>檀香紧致护手乳</t>
  </si>
  <si>
    <t>YT064</t>
  </si>
  <si>
    <t>晶钻焕白亮采眼精华</t>
  </si>
  <si>
    <t>YT065</t>
  </si>
  <si>
    <t>YT066</t>
  </si>
  <si>
    <t>YT067</t>
  </si>
  <si>
    <t>YT068</t>
  </si>
  <si>
    <t>YT069</t>
  </si>
  <si>
    <t>YT070</t>
  </si>
  <si>
    <t>YT071</t>
  </si>
  <si>
    <t>YT072</t>
  </si>
  <si>
    <t>YT073</t>
  </si>
  <si>
    <t>YT074</t>
  </si>
  <si>
    <t>YT075</t>
  </si>
  <si>
    <t>YT076</t>
  </si>
  <si>
    <t>YT077</t>
  </si>
  <si>
    <t>YT078</t>
  </si>
  <si>
    <t>YT079</t>
  </si>
  <si>
    <t>YT080</t>
  </si>
  <si>
    <t>YT081</t>
  </si>
  <si>
    <t>YT082</t>
  </si>
  <si>
    <t>YT083</t>
  </si>
  <si>
    <t>YT084</t>
  </si>
  <si>
    <t>YT085</t>
  </si>
  <si>
    <t>YT086</t>
  </si>
  <si>
    <t>YT087</t>
  </si>
  <si>
    <t>YT088</t>
  </si>
  <si>
    <t>YT089</t>
  </si>
  <si>
    <t>YT090</t>
  </si>
  <si>
    <t>YT091</t>
  </si>
  <si>
    <t>YT092</t>
  </si>
  <si>
    <t>YT093</t>
  </si>
  <si>
    <t>YT094</t>
  </si>
  <si>
    <t>蚕丝蛋白丝滑洗发乳</t>
  </si>
  <si>
    <t>YT095</t>
  </si>
  <si>
    <t>YT096a</t>
  </si>
  <si>
    <t>YT110</t>
  </si>
  <si>
    <t>YT096b</t>
  </si>
  <si>
    <t>YT097</t>
  </si>
  <si>
    <t>YT098</t>
  </si>
  <si>
    <t>YT099</t>
  </si>
  <si>
    <t>大溪地蓝珊瑚矿物水疗SPA礼盒</t>
  </si>
  <si>
    <t>YT100</t>
  </si>
  <si>
    <t>小V脸提升精油</t>
  </si>
  <si>
    <t>YT1000</t>
  </si>
  <si>
    <t>YT101</t>
  </si>
  <si>
    <t>YT102</t>
  </si>
  <si>
    <t>YT103</t>
  </si>
  <si>
    <t>YT104</t>
  </si>
  <si>
    <t>YT105</t>
  </si>
  <si>
    <t>YT108</t>
  </si>
  <si>
    <t>YT109</t>
  </si>
  <si>
    <t>YT111</t>
  </si>
  <si>
    <t>蓝珊瑚矿物水疗洁颜泥</t>
  </si>
  <si>
    <t>YT112</t>
  </si>
  <si>
    <t>YT113</t>
  </si>
  <si>
    <t>YT114</t>
  </si>
  <si>
    <t>YT115</t>
  </si>
  <si>
    <t>YT116</t>
  </si>
  <si>
    <t>YT117</t>
  </si>
  <si>
    <t>YT118</t>
  </si>
  <si>
    <t>YT119</t>
  </si>
  <si>
    <t>丸美深肌保湿精华洁面乳（盈润型）</t>
  </si>
  <si>
    <t>126号外箱（深肌保湿精华72支装）</t>
  </si>
  <si>
    <t>126号外箱中盒（深肌精华72支装）</t>
  </si>
  <si>
    <t>126号外箱（深肌精华72支装）</t>
  </si>
  <si>
    <t>丸美深肌保湿精华乳（盈润型）</t>
  </si>
  <si>
    <t>80mL丸美深肌保湿精华乳(盈润型）外罩</t>
  </si>
  <si>
    <t>80mL丸美深肌保湿精华乳(盈润型）喷头</t>
  </si>
  <si>
    <t>丸美深肌保湿精华霜（盈润型）</t>
  </si>
  <si>
    <t>50g丸美深肌保湿精华霜（盈润型）盒</t>
  </si>
  <si>
    <t>128号外箱中盒（每中盒12支装）</t>
  </si>
  <si>
    <t>128号外箱（深肌精华霜48支装）</t>
  </si>
  <si>
    <t>15ml胶头塞（浅金）</t>
  </si>
  <si>
    <t>129号外箱（48盒装）</t>
  </si>
  <si>
    <t>丸美丸美深肌保湿精华露(清润型）</t>
  </si>
  <si>
    <t>80mL丸美深肌保湿精华乳(清润型）外罩</t>
  </si>
  <si>
    <t>80mL丸美深肌保湿精华乳(清润型）喷头</t>
  </si>
  <si>
    <t>金沙海蓝防晒说明书（65g丽光纸2011年10月改）</t>
  </si>
  <si>
    <t>黄色喷头（P02-A20 410G）金沙海蓝及专业通用</t>
  </si>
  <si>
    <t>60ml金沙海蓝冰河保湿喷雾盒(加二维码）</t>
  </si>
  <si>
    <t>60ml金沙海蓝冰河修护凝露盒(加二维码）</t>
  </si>
  <si>
    <t>45ml丸美嫩白防晒乳SPF30盒（加二维码）</t>
  </si>
  <si>
    <t>45ml丸美防晒精华隔离乳SPF18盒（加二维码）</t>
  </si>
  <si>
    <t>45ml丸美激白防晒精华隔离乳SPF30盒（加二维码）</t>
  </si>
  <si>
    <t>100ml金沙海蓝冰河洗颜泥外盖（电镀橙金色）</t>
  </si>
  <si>
    <t>80，60g金沙海蓝软管外盖（电镀橙金色）</t>
  </si>
  <si>
    <t>60ml金沙海蓝喷雾外盖(橙色）</t>
  </si>
  <si>
    <t>高机能激白精华隔离霜（绿玉白）</t>
  </si>
  <si>
    <t>35ml丸美高机能激白隔离霜盒(绿玉白）</t>
  </si>
  <si>
    <t>35ml丸美高机能激白隔离霜盒(紫晶白）</t>
  </si>
  <si>
    <t>120g雪肤美白面膜（高机能）纸盒</t>
  </si>
  <si>
    <t>120g雪肌美白速效面膜外箱（19号，56支/箱）</t>
  </si>
  <si>
    <t>150g高机能太极美白面膜盒(2011年会员专用）</t>
  </si>
  <si>
    <t> 35ml高机能隔离霜SPF（金红色）喷头</t>
  </si>
  <si>
    <t>15ml胶头塞（亮金）</t>
  </si>
  <si>
    <t>弹力蛋白系列说明书(65g丽光纸）</t>
  </si>
  <si>
    <t>15ml丸美弹力蛋白眼精华外箱（20号，48支/箱，配8个中盒）</t>
  </si>
  <si>
    <t>120mL丸美弹力蛋白提升洁面精华外盖（烫红金边）</t>
  </si>
  <si>
    <t>收缩膜（145*210*0.03）</t>
  </si>
  <si>
    <t xml:space="preserve"> 133号外箱（36支装） </t>
  </si>
  <si>
    <t xml:space="preserve"> 133号箱中盒（6支装） </t>
  </si>
  <si>
    <t>20ml弹力提升及雪松美白喷头（浅金色）</t>
  </si>
  <si>
    <t>80ml弹力（金色）喷头</t>
  </si>
  <si>
    <t>80ml弹力,激白乳中盒(28号，64外箱内盒）</t>
  </si>
  <si>
    <t>50g弹力,激白系列日晚霜中盒（32号外箱内盒，6支/盒)</t>
  </si>
  <si>
    <t>135号箱中盒（6支装）</t>
  </si>
  <si>
    <t>50g弹力蛋白系列日\晚霜通用中盒（6支/盒）</t>
  </si>
  <si>
    <t>弹力35ml喷头(54mm)(三星）</t>
  </si>
  <si>
    <t>35ml弹力蛋白超质感粉底中盒（6支/盒）</t>
  </si>
  <si>
    <t>丸美弹力蛋白提升精华粉底(肤色）标贴(透明红)</t>
  </si>
  <si>
    <t>丸美弹力蛋白提升精华粉底(绿色）标贴(透明红)</t>
  </si>
  <si>
    <t>18ml激白眼精华,金质眼精华喷头加滴管(浅金）</t>
  </si>
  <si>
    <t>94号外箱（48支/箱）</t>
  </si>
  <si>
    <t>94号外箱中盒（6支/盒）</t>
  </si>
  <si>
    <t>弹力蛋白三件套外箱10套装（2010年秋季用）</t>
  </si>
  <si>
    <t>100ml弹力蛋白精华保养液盒（非买品折盒）</t>
  </si>
  <si>
    <t>80ml弹力蛋白全能精华乳盒(折盒）</t>
  </si>
  <si>
    <t>15ml弹力蛋白眼精华盒(折盒）</t>
  </si>
  <si>
    <t>巧克力五件装手纸袋（2010年秋季活动用）</t>
  </si>
  <si>
    <t>高机能及巧克力五件套外箱10套装（2010年秋季用）</t>
  </si>
  <si>
    <t>巧克力丝滑系列说明书(65g丽光纸11年10月改）</t>
  </si>
  <si>
    <t>40ml巧克力丝滑精华盒(有非买品折盒）</t>
  </si>
  <si>
    <t>高机能五件装手纸袋（2010年秋季活动用</t>
  </si>
  <si>
    <t>120ml丸美高机能激白精华洁面乳盒(非买品折盒）</t>
  </si>
  <si>
    <t>100ml丸美高机能激白精华培养水盒(非买品折盒）</t>
  </si>
  <si>
    <t>35ml丸美高机能激白隔离霜盒(紫晶白）(折盒）</t>
  </si>
  <si>
    <t>50g丸美高机能激白精华晚霜盒(折盒）</t>
  </si>
  <si>
    <t>巧克力丝滑心意礼盒外箱（10套装）</t>
  </si>
  <si>
    <t>弹力蛋白精华及细胞级美白礼盒外箱（20套装）</t>
  </si>
  <si>
    <t>20ml丸美高机能激白浓缩精华（折盒）</t>
  </si>
  <si>
    <t>35ml丸美高机能激白隔离霜折盒(粉嫩白）</t>
  </si>
  <si>
    <t>眼部护理说明书（09版）</t>
  </si>
  <si>
    <t>巧克力丝滑系列说明书(65g丽光纸）</t>
  </si>
  <si>
    <t>金色手挽袋配红色丝带（2011年春季活动用）</t>
  </si>
  <si>
    <t>金沙海蓝防晒说明书（65g丽光纸）</t>
  </si>
  <si>
    <t>金沙海蓝防晒说明书（65g丽光纸2010年12月改）</t>
  </si>
  <si>
    <t>弹力蛋白日夜眼精华说明书(65g丽光纸）</t>
  </si>
  <si>
    <t>120ml巧克力中盒（配89号外箱）（8个中盒）</t>
  </si>
  <si>
    <t>89号外箱(巧克力120ml）（48支）</t>
  </si>
  <si>
    <t>93号外箱（巧克力190ml）（48支）</t>
  </si>
  <si>
    <t>190ml巧克力中盒（配93号外箱）（8个中盒）</t>
  </si>
  <si>
    <t>40ml巧克力中盒（配90号外箱）（16个中盒）</t>
  </si>
  <si>
    <t>90号外箱（巧克力40ml）（96支）</t>
  </si>
  <si>
    <t>50g巧克力中盒（配92号外箱）（12个中盒）</t>
  </si>
  <si>
    <t>92号外箱（巧克力50g）(72支）</t>
  </si>
  <si>
    <t>91号外箱（巧克力25g）（96支）</t>
  </si>
  <si>
    <t>25g巧克力中盒（配91号外箱）（16个中盒）</t>
  </si>
  <si>
    <t>150g巧克力丝滑睡眠面膜瓶(2011年版）</t>
  </si>
  <si>
    <t>150g巧克力丝滑睡眠面膜纸盒（2011年4月）</t>
  </si>
  <si>
    <t>150g巧克力丝滑睡眠面膜（48盒装）</t>
  </si>
  <si>
    <t>三肽胶原紧致洁面精华标签（亮银卡纸）</t>
  </si>
  <si>
    <t>三肽胶原紧致系列说明书（65g丽光纸）</t>
  </si>
  <si>
    <t>三肽胶原紧致润养蜜露标签（亮银卡纸）</t>
  </si>
  <si>
    <t>104号外箱中盒（三肽胶原20ml）</t>
  </si>
  <si>
    <t>三肽胶原紧致日夜精华品名标签（亮银卡纸）</t>
  </si>
  <si>
    <t>三肽胶原紧致日夜精华说明标签（亮银卡纸）</t>
  </si>
  <si>
    <t>三肽胶原紧致精华乳标签（亮银卡纸）</t>
  </si>
  <si>
    <t>三肽胶原紧致日霜品名标签（亮银卡纸）</t>
  </si>
  <si>
    <t>三肽胶原紧致日霜说明标签（亮银卡纸）</t>
  </si>
  <si>
    <t>三肽胶原紧致精华晚霜品名标签（亮银卡纸）</t>
  </si>
  <si>
    <t>三肽胶原紧致精华晚霜说明标签（亮银卡纸）</t>
  </si>
  <si>
    <t>105号外箱（三肽胶原18ml）</t>
  </si>
  <si>
    <t>105号外箱中盒（三肽胶原18ml）</t>
  </si>
  <si>
    <t>三肽胶原紧致眼精华标签（亮银卡纸）</t>
  </si>
  <si>
    <t>三肽胶原紧致精华隔离霜标签（亮银卡纸）</t>
  </si>
  <si>
    <t>丸美高机能激白精华五件套手袋（2011年秋季用）</t>
  </si>
  <si>
    <t>丸美弹力蛋白精华四件套手袋（2011年秋季用）</t>
  </si>
  <si>
    <t>133号箱中盒（6支装）</t>
  </si>
  <si>
    <t>133号外箱（36支装）</t>
  </si>
  <si>
    <t>134号箱中盒（6支装）</t>
  </si>
  <si>
    <t>134号外箱（36支装）</t>
  </si>
  <si>
    <t>135号外箱（48支装）</t>
  </si>
  <si>
    <t>35ml雪松美白肌底液外盖加滴管（烫红边）</t>
  </si>
  <si>
    <t>15ml胶头塞（浅金烫红边）</t>
  </si>
  <si>
    <t>产品
排名</t>
    <phoneticPr fontId="1" type="noConversion"/>
  </si>
  <si>
    <t>产品
编码</t>
    <phoneticPr fontId="1" type="noConversion"/>
  </si>
  <si>
    <t>产品
类型</t>
    <phoneticPr fontId="1" type="noConversion"/>
  </si>
  <si>
    <t>单支配量</t>
    <phoneticPr fontId="1" type="noConversion"/>
  </si>
  <si>
    <t>100ml丸美深肌保湿精华露盒</t>
  </si>
  <si>
    <t>2013年7月15日膏体汇总表</t>
    <phoneticPr fontId="8" type="noConversion"/>
  </si>
  <si>
    <t>代号2</t>
  </si>
  <si>
    <t>名称3</t>
  </si>
  <si>
    <t>期初数</t>
  </si>
  <si>
    <t>本月进仓数</t>
  </si>
  <si>
    <t>本月出仓数</t>
  </si>
  <si>
    <t>库存数(合格）</t>
    <phoneticPr fontId="8" type="noConversion"/>
  </si>
  <si>
    <t>库存数（不合格）</t>
    <phoneticPr fontId="8" type="noConversion"/>
  </si>
  <si>
    <t>嫩白防晒乳SPF18 PA++</t>
  </si>
  <si>
    <t>嫩白防晒乳（啫喱）SPF18 PA++</t>
  </si>
  <si>
    <t>嫩白防晒乳SPF30 PA+++</t>
  </si>
  <si>
    <t>眼部防晒乳SPF16 PA++</t>
  </si>
  <si>
    <t>MH014</t>
  </si>
  <si>
    <t>水活柔敏精华</t>
  </si>
  <si>
    <t>水活润白全能乳（新）</t>
  </si>
  <si>
    <t>MS001</t>
  </si>
  <si>
    <t>全效卸妆洗颜料</t>
  </si>
  <si>
    <t>嫩白红润丸美雪肤精</t>
  </si>
  <si>
    <t>MS011</t>
  </si>
  <si>
    <t>全天候优白隔离阳光霜</t>
  </si>
  <si>
    <t>MS012</t>
  </si>
  <si>
    <t>UV双重防护太阳乳</t>
  </si>
  <si>
    <t>MS013</t>
  </si>
  <si>
    <t>抗晒黑净白冻胶</t>
  </si>
  <si>
    <t>祛痘无印特效精华</t>
  </si>
  <si>
    <t>MS015</t>
  </si>
  <si>
    <t>核酸（DNA）修护再生面膜</t>
  </si>
  <si>
    <t>核酸（DNA）修护再生眼膜</t>
  </si>
  <si>
    <t>水份渗透敷面凝胶</t>
  </si>
  <si>
    <t>细白深层滋养面膜</t>
  </si>
  <si>
    <t>日夜复活焕颜纯肌晶/区位特效祛皱精华</t>
  </si>
  <si>
    <t>双向真白润肤原聚素</t>
  </si>
  <si>
    <t>水份充盈优白再造霜/</t>
  </si>
  <si>
    <t>素肌明白粉底精华霜（象牙玉白）</t>
  </si>
  <si>
    <t>素肌明白粉底精华霜（珍珠真白）</t>
  </si>
  <si>
    <t>丸美深肌保湿精华露
（盈润型）</t>
  </si>
  <si>
    <t>丸美深肌保湿凝露</t>
  </si>
  <si>
    <t>丸美深肌保湿精华洁面乳（清润型）</t>
  </si>
  <si>
    <t>丸美深肌保湿精华露（清润型）</t>
  </si>
  <si>
    <t>丸美深肌保湿精华乳（清润型）</t>
  </si>
  <si>
    <t>丸美深肌保湿精华霜（清润型）</t>
  </si>
  <si>
    <t>丸美雪肤
美白精华水</t>
  </si>
  <si>
    <t>丸美BB新肌醒肤日霜</t>
  </si>
  <si>
    <t>丸美BB新肌精华肌底液</t>
  </si>
  <si>
    <t>丸美BB新肌精华BB霜</t>
  </si>
  <si>
    <t>WE001日</t>
  </si>
  <si>
    <t>WE001夜</t>
  </si>
  <si>
    <t>WE002日</t>
  </si>
  <si>
    <t>WE002夜</t>
  </si>
  <si>
    <t>WE003日</t>
  </si>
  <si>
    <t>WE003夜</t>
  </si>
  <si>
    <t>WE005日</t>
  </si>
  <si>
    <t>眼部多元红胞修护素（日）</t>
  </si>
  <si>
    <t>WE005夜</t>
  </si>
  <si>
    <t>眼部多元红胞修护素（夜）</t>
  </si>
  <si>
    <t>WF001/wf009</t>
  </si>
  <si>
    <t>丸美金沙海蓝眼部防晒乳</t>
  </si>
  <si>
    <t>WF001/WF009</t>
  </si>
  <si>
    <t>丸美眼部防晒乳SPF19PA++</t>
  </si>
  <si>
    <t>丸美金沙海蓝嫩白防晒乳SPF18PA++</t>
  </si>
  <si>
    <t>雪肤美白面膜（高机能）</t>
  </si>
  <si>
    <t>WJ012（白）</t>
  </si>
  <si>
    <t>太极面膜（白）</t>
  </si>
  <si>
    <t>WJ012（黑）</t>
  </si>
  <si>
    <t>太极面膜（黑）</t>
  </si>
  <si>
    <t>激白精华隔离霜SPF20 PA+++</t>
  </si>
  <si>
    <t>激白精华晚霜（美白淡斑型）</t>
  </si>
  <si>
    <t>弹力蛋白眼精华(修改版)</t>
  </si>
  <si>
    <t>弹力蛋白超质感粉底（正常肌）</t>
  </si>
  <si>
    <t>珍析御白隔离霜/弹力蛋白超质感粉底（绿色）</t>
  </si>
  <si>
    <t>wm069</t>
  </si>
  <si>
    <t>巧克力丝滑卸妆奶脂</t>
  </si>
  <si>
    <t>巧克力染烫洗发露</t>
  </si>
  <si>
    <t>wm072</t>
  </si>
  <si>
    <t>巧克力去屑洗发露</t>
  </si>
  <si>
    <t>巧克力顺爽洗发露</t>
  </si>
  <si>
    <t>丸美金沙海蓝BB嫩白防晒乳SPF18</t>
  </si>
  <si>
    <t>wm083a</t>
  </si>
  <si>
    <t>丸美小黑瓶EGF修护液</t>
  </si>
  <si>
    <t>巧克力丝滑眼贴膜</t>
  </si>
  <si>
    <t>巧克力丝滑深层补水面膜</t>
  </si>
  <si>
    <t>丸美蜂萃焕颜修护面膜</t>
  </si>
  <si>
    <t>丸美小红瓶精华肌底液</t>
  </si>
  <si>
    <t>丸美弹力蛋白精华面贴膜WM113</t>
  </si>
  <si>
    <t xml:space="preserve">弹力金质弹力蛋白精华眼膜 </t>
  </si>
  <si>
    <t>丸美高机能激白面膜</t>
  </si>
  <si>
    <t>丸美高机能激白新生原液</t>
  </si>
  <si>
    <t>丸美深肌保湿面膜</t>
  </si>
  <si>
    <t>丸美深肌保湿卸妆嗜喱</t>
  </si>
  <si>
    <t>三肽胶原紧致隐形面膜</t>
  </si>
  <si>
    <t>丸美弹力蛋白提升隐形眼膜</t>
  </si>
  <si>
    <t>wm152</t>
  </si>
  <si>
    <t>丸美玫瑰香芬</t>
  </si>
  <si>
    <t>丸美舒缓精华保湿喷雾</t>
  </si>
  <si>
    <t>丸美眼部精华卸妆液</t>
  </si>
  <si>
    <t>深肌保湿护甲润手霜</t>
  </si>
  <si>
    <t>丸美极致赋活焕颜精华露</t>
  </si>
  <si>
    <t xml:space="preserve">弹力蛋白精华眼膜 </t>
  </si>
  <si>
    <t>丸美弹力蛋白提升隐形面膜</t>
  </si>
  <si>
    <t>丸美弹力蜂王浆胶原蛋白3D隐形面膜</t>
  </si>
  <si>
    <t>丸美奢白针叶樱桃胶原蛋白3D隐形面膜</t>
  </si>
  <si>
    <t>弹力蛋白日眼精华</t>
  </si>
  <si>
    <t>弹力蛋白夜眼精华</t>
  </si>
  <si>
    <t>弹力蛋白提升精华粉底（肤色）</t>
  </si>
  <si>
    <t>WM216A</t>
  </si>
  <si>
    <t>弹力蛋白提升精华粉底（绿色）</t>
  </si>
  <si>
    <t>丸美海洋胶原蛋白洁面泡沫</t>
  </si>
  <si>
    <t>丸美海洋胶原蛋白醒肤水</t>
  </si>
  <si>
    <t>丸美海洋胶原蛋白亮肤乳</t>
  </si>
  <si>
    <t>丸美海洋胶原蛋白控油凝露</t>
  </si>
  <si>
    <t>丸美海洋胶原蛋白能量霜</t>
  </si>
  <si>
    <t>丸美海洋胶原蛋白聚效眼精华</t>
  </si>
  <si>
    <t>巧克力丝滑养肌水</t>
  </si>
  <si>
    <t>巧克力丝滑精华乳</t>
  </si>
  <si>
    <t>z</t>
  </si>
  <si>
    <t>珠光浆</t>
  </si>
  <si>
    <t>巧克力丝滑睡眠面膜/弹力娇嫩眼唇膜</t>
  </si>
  <si>
    <t>巧克力丝滑洗发水</t>
  </si>
  <si>
    <t>丸美弹力蛋白BB亮眼笔</t>
  </si>
  <si>
    <t>丸美弹力蛋白精华洗发乳</t>
  </si>
  <si>
    <t>丸美高机能激白身体乳</t>
  </si>
  <si>
    <t>丸美激白精华晚露</t>
  </si>
  <si>
    <t>丸美金沙海蓝冰河睡眠面膜（新）</t>
  </si>
  <si>
    <t>丸美三肽胶原蛋白新生肌底液</t>
  </si>
  <si>
    <t>丸美闪亮蓝莓胶原蛋白3D隐形眼膜</t>
  </si>
  <si>
    <t>丸美深肌保湿抗皱护颈霜</t>
  </si>
  <si>
    <t>丸美深肌保湿美体乳</t>
  </si>
  <si>
    <t>丸美深肌保湿密集护理精华露</t>
  </si>
  <si>
    <t>丸美深肌保湿密集护理精华霜</t>
  </si>
  <si>
    <t>丸美丝滑可可胶原蛋白3D隐形面膜</t>
  </si>
  <si>
    <t>丸美新生3度保湿洁面晶</t>
  </si>
  <si>
    <t>丸美新生3度保湿柔肤水</t>
  </si>
  <si>
    <t>丸美新生3度保湿乳</t>
  </si>
  <si>
    <t>丸美雪松美白身体乳</t>
  </si>
  <si>
    <t>WM195</t>
  </si>
  <si>
    <t>雪松美白保湿舒悦面膜</t>
  </si>
  <si>
    <t>丸美眼部卸妆液（水溶性）</t>
  </si>
  <si>
    <t>丸美弹力提升V脸紧致面膜/丸美弹力蛋白V脸紧致面膜</t>
  </si>
  <si>
    <t>弹力蛋白提升V脸紧致面颈膜</t>
  </si>
  <si>
    <t>丸美新生弹力精华保养液</t>
  </si>
  <si>
    <t>丸美新生弹力全能精华乳</t>
  </si>
  <si>
    <t>丸美新生弹力眼精华</t>
  </si>
  <si>
    <t>丸美新生激白精华培养水</t>
  </si>
  <si>
    <t>丸美新生激白隔离霜</t>
  </si>
  <si>
    <t>丸美新生激白眼凝胶</t>
  </si>
  <si>
    <t>丸美新生丝滑洁面乳</t>
  </si>
  <si>
    <t>丸美新生丝滑水</t>
  </si>
  <si>
    <t>丸美新生丝滑眼乳霜</t>
  </si>
  <si>
    <t>弹力娇嫩隔离霜
（粉色）</t>
  </si>
  <si>
    <t>弹力娇嫩隔离霜
（紫色）</t>
  </si>
  <si>
    <t>弹力娇嫩隔离霜
（绿色）</t>
  </si>
  <si>
    <t>春纪动感透白洁面乳</t>
  </si>
  <si>
    <t>春纪动感透白滋养水</t>
  </si>
  <si>
    <t>春纪动感透白嫩肤水</t>
  </si>
  <si>
    <t>春纪动感透白凝露</t>
  </si>
  <si>
    <t>春纪动感透白眼凝胶</t>
  </si>
  <si>
    <t>春纪动感透白精华</t>
  </si>
  <si>
    <t>春纪动感透白精华乳</t>
  </si>
  <si>
    <t>春纪动感透白日霜</t>
  </si>
  <si>
    <t xml:space="preserve">春纪动感透白面膜 </t>
  </si>
  <si>
    <t>春纪动感透白BB霜</t>
  </si>
  <si>
    <t>春纪动感美白防晒乳 SPF20</t>
  </si>
  <si>
    <t>动感美白防晒乳SPF30</t>
  </si>
  <si>
    <t>春纪五谷菁纯嫩滑洁面乳</t>
  </si>
  <si>
    <t>春纪五谷菁纯嫩滑早晚水</t>
  </si>
  <si>
    <t>春纪五谷菁纯嫩滑肌底液</t>
  </si>
  <si>
    <t>春纪五谷菁纯嫩滑乳</t>
  </si>
  <si>
    <t>春纪五谷菁纯嫩滑精华</t>
  </si>
  <si>
    <t>春纪五谷菁纯嫩滑日光霜</t>
  </si>
  <si>
    <t xml:space="preserve">春纪五谷菁纯嫩滑多效凝露 </t>
  </si>
  <si>
    <t>1号小麦菁华面膜-保湿</t>
  </si>
  <si>
    <t>2号大豆菁华面膜-滋养</t>
  </si>
  <si>
    <t>3号薏仁菁华面膜-美白</t>
  </si>
  <si>
    <t>4号蹈米菁华面膜-紧致</t>
  </si>
  <si>
    <t>5号玉米菁华面膜-抗氧化</t>
  </si>
  <si>
    <t>春纪五谷菁纯嫩滑隔离粉底霜</t>
  </si>
  <si>
    <t>春纪五谷菁纯嫩滑眼精华</t>
  </si>
  <si>
    <t>冰激凌零负担春纪美白防晒乳SPF20PA++（清爽型）</t>
  </si>
  <si>
    <t>cac1302</t>
  </si>
  <si>
    <t>冰激凌零负担春纪美白防晒乳SPF30+PA++</t>
  </si>
  <si>
    <t>春纪五谷·白米亮采洁面乳</t>
  </si>
  <si>
    <t>春纪五谷·黑米清肌洁面泥</t>
  </si>
  <si>
    <t>春纪五谷·黑米滋养新生水（露）</t>
  </si>
  <si>
    <t>春纪五谷·白米焕采润白乳</t>
  </si>
  <si>
    <t>春纪五谷·白米焕采润白精华</t>
  </si>
  <si>
    <t>春纪五谷·白米焕采润白霜</t>
  </si>
  <si>
    <t>春纪五谷·白米焕采润白霜((滋润保湿型)</t>
  </si>
  <si>
    <t>春纪五谷·黑米滋养新生霜</t>
  </si>
  <si>
    <t>春纪五谷·黑米滋养精华肌底眼霜</t>
  </si>
  <si>
    <t>春纪五谷·白米焕采润白BB霜</t>
  </si>
  <si>
    <t>绿番茄补水洁面啫喱（清润型）</t>
  </si>
  <si>
    <t>橙番茄锁水洁面乳（莹润型）</t>
  </si>
  <si>
    <t>绿番茄补水保湿玉露（清润型)</t>
  </si>
  <si>
    <t>橙番茄锁水保湿甘露（莹润型）</t>
  </si>
  <si>
    <t>绿番茄补水保湿乳（清润型）</t>
  </si>
  <si>
    <t>橙番茄锁水保湿乳（莹润型）</t>
  </si>
  <si>
    <t>橙番茄锁水保湿精华</t>
  </si>
  <si>
    <t>绿番茄补水保湿凝露</t>
  </si>
  <si>
    <t>橙番茄锁水保湿霜</t>
  </si>
  <si>
    <t>绿番茄补水保湿眼凝霜</t>
  </si>
  <si>
    <t>橙番茄锁水保湿BB霜</t>
  </si>
  <si>
    <t xml:space="preserve">樱桃V脸提升洁面乳/红樱桃洁面乳   </t>
  </si>
  <si>
    <t>蓝莓V脸紧致洁面膏</t>
  </si>
  <si>
    <t>樱桃V脸提升爽肤露</t>
  </si>
  <si>
    <t>蓝莓V脸紧致赋活乳</t>
  </si>
  <si>
    <t>樱桃V脸提升赋活精华素</t>
  </si>
  <si>
    <t>樱桃V脸提升日霜</t>
  </si>
  <si>
    <t>蓝莓V脸紧致晚霜</t>
  </si>
  <si>
    <t>樱桃提升紧实眼凝胶</t>
  </si>
  <si>
    <t>樱桃V脸提升去角质啫喱</t>
  </si>
  <si>
    <t>杨梅止渴水漾精华露</t>
  </si>
  <si>
    <t>杨梅止渴保湿修护眼精华</t>
  </si>
  <si>
    <t>杨梅止渴保湿润肤乳</t>
  </si>
  <si>
    <t>杨梅止渴水凝乳</t>
  </si>
  <si>
    <t>杨梅止渴保湿润肤霜</t>
  </si>
  <si>
    <t>杨梅止渴水凝霜</t>
  </si>
  <si>
    <t>杨梅止渴水漾BB霜（粉色）</t>
  </si>
  <si>
    <t>杨梅止渴水漾BB霜（紫色）</t>
  </si>
  <si>
    <t>杨梅止渴水精华</t>
  </si>
  <si>
    <t>优效精华护理眼膜</t>
  </si>
  <si>
    <t>CAC401</t>
  </si>
  <si>
    <t>特润滋养洁面乳</t>
  </si>
  <si>
    <t>CAC402</t>
  </si>
  <si>
    <t>特润滋养神仙水</t>
  </si>
  <si>
    <t>CAC403</t>
  </si>
  <si>
    <t>特润滋养醒肤霜(新)</t>
  </si>
  <si>
    <t>CAC404</t>
  </si>
  <si>
    <t>特润塑颜紧致霜</t>
  </si>
  <si>
    <t>CAC405</t>
  </si>
  <si>
    <t>特润滋养活肤乳</t>
  </si>
  <si>
    <t>CAC406</t>
  </si>
  <si>
    <t>集中防皱精华液</t>
  </si>
  <si>
    <t>CAC501</t>
  </si>
  <si>
    <t>丝蛋白驻颜精华霜</t>
  </si>
  <si>
    <t>CAC502</t>
  </si>
  <si>
    <t>夜间直白精华霜</t>
  </si>
  <si>
    <t>CAC503</t>
  </si>
  <si>
    <t>锁水补氧睡眠面膜</t>
  </si>
  <si>
    <t>CAC504</t>
  </si>
  <si>
    <t>毛孔细致精华</t>
  </si>
  <si>
    <t>水立方活泉眼凝露</t>
  </si>
  <si>
    <t>水珠盈润保湿洁面乳</t>
  </si>
  <si>
    <t>水珠盈润保湿睡眼面膜</t>
  </si>
  <si>
    <t>春纪弹力娇嫩面膜/春纪娇嫩面膜</t>
  </si>
  <si>
    <t>春纪动感透白修复精华水</t>
  </si>
  <si>
    <t>春纪动感透白美体乳</t>
  </si>
  <si>
    <t>春纪动感透白舒活冰晶膜</t>
  </si>
  <si>
    <t>春纪弹力滋养洗发露</t>
  </si>
  <si>
    <t>春纪弹力娇嫩睡眠面膜</t>
  </si>
  <si>
    <t>春纪动感透白T位控油精华露</t>
  </si>
  <si>
    <t>春纪喜马拉雅雪融水</t>
  </si>
  <si>
    <t>喜马拉雅雪融水嫩精华</t>
  </si>
  <si>
    <t>春纪冰激凌零负量全效冰镇膜</t>
  </si>
  <si>
    <t>春纪男士日夜爽肤凝露</t>
  </si>
  <si>
    <t>五谷滋润亮采眼膜</t>
  </si>
  <si>
    <t>CACT088A</t>
  </si>
  <si>
    <t>白米焕采润白妆前霜</t>
  </si>
  <si>
    <t>CACT088B</t>
  </si>
  <si>
    <t>白米焕彩眼部舒缓嗜喱</t>
  </si>
  <si>
    <t>CACT088C</t>
  </si>
  <si>
    <t>白米焕采润白面膜</t>
  </si>
  <si>
    <t>黑米滋养新生眼贴膜</t>
  </si>
  <si>
    <t>CACT090B</t>
  </si>
  <si>
    <t>冰激凌零负担弹力娇嫩修护乳</t>
  </si>
  <si>
    <t>CACT090C</t>
  </si>
  <si>
    <t>冰激凌零负担冰爽喷雾</t>
  </si>
  <si>
    <t>CACT090D</t>
  </si>
  <si>
    <t>冰激凌零负担水珠盈润舒缓水晶</t>
  </si>
  <si>
    <t>CACT100</t>
  </si>
  <si>
    <t>春纪白米美白精华沐浴乳</t>
  </si>
  <si>
    <t>春纪阳光西柚清新香体露</t>
  </si>
  <si>
    <t>眼部紧致按摩精华素</t>
  </si>
  <si>
    <t>CACT122</t>
  </si>
  <si>
    <t>蓝莓樱桃V脸紧致面膜</t>
  </si>
  <si>
    <t>CAT044</t>
  </si>
  <si>
    <t>春纪弹力娇嫩精华沐浴露</t>
  </si>
  <si>
    <t>春纪五谷菁纯嫩滑眼部肌底液</t>
  </si>
  <si>
    <t>草莓清痘保湿肌底液面膜</t>
  </si>
  <si>
    <t>春纪冰激凌零负担洁面冰晶</t>
  </si>
  <si>
    <t>春纪冰激凌零负担美白面膜</t>
  </si>
  <si>
    <t>春纪冰激凌零负担修护凝露</t>
  </si>
  <si>
    <t>春纪冰激凌零负担雪山露</t>
  </si>
  <si>
    <t>春纪美白防晒乳SPF20PA++（清爽保湿型）</t>
  </si>
  <si>
    <t>春纪食材养肤眼部精华露</t>
  </si>
  <si>
    <t>春纪五谷黑米新生精华液</t>
  </si>
  <si>
    <t>动感透白护手霜</t>
  </si>
  <si>
    <t>番茄淡斑红润肌底液面膜</t>
  </si>
  <si>
    <t>黑白米双效美白面膜</t>
  </si>
  <si>
    <t>黑米亮采精华洗发露</t>
  </si>
  <si>
    <t>红豆紧致细滑肌底液面膜</t>
  </si>
  <si>
    <t>红石榴排毒去浊肌底液面膜</t>
  </si>
  <si>
    <t>胡萝卜焕肤美白肌底液面膜</t>
  </si>
  <si>
    <t>黄瓜晶透保湿肌底液面膜</t>
  </si>
  <si>
    <t>蓝莓弹力祛皱肌底液面膜</t>
  </si>
  <si>
    <t>芦笋恒效保湿肌底液面膜</t>
  </si>
  <si>
    <t>绿豆匀净保湿肌底液面膜</t>
  </si>
  <si>
    <t>蘑菇修护新生肌底液面膜</t>
  </si>
  <si>
    <t>南瓜深彻滋养肌底液面膜</t>
  </si>
  <si>
    <t>葡萄补水保湿肌底液面膜</t>
  </si>
  <si>
    <t>奇异果活颜保湿肌底液面膜</t>
  </si>
  <si>
    <t>水立方活泉洁面乳（套盒）</t>
  </si>
  <si>
    <t>水珠莹润防晒隔离乳SPF18PA++</t>
  </si>
  <si>
    <t>甜菜根滋养保湿肌底液面膜</t>
  </si>
  <si>
    <t>西芹抗敏舒缓肌底液面膜</t>
  </si>
  <si>
    <t>洋蓟清火祛痘肌底液面膜</t>
  </si>
  <si>
    <t>紫甘蓝紧致无痕肌底液面膜</t>
  </si>
  <si>
    <t>紫玉米弹力新生肌底液面膜</t>
  </si>
  <si>
    <t>黑米滋养美白肌底液面膜</t>
  </si>
  <si>
    <t>NB01新</t>
  </si>
  <si>
    <t>丝蛋白洁面膏(乳)</t>
  </si>
  <si>
    <t>NB02新</t>
  </si>
  <si>
    <t>丝蛋白玫瑰水/丝蛋白柔肤水</t>
  </si>
  <si>
    <t>NB03新</t>
  </si>
  <si>
    <t>NB04新</t>
  </si>
  <si>
    <t>丝蛋白精华乳/丝蛋白活能乳</t>
  </si>
  <si>
    <t>NB05新</t>
  </si>
  <si>
    <t>丝蛋白全防护抗氧化日霜/丝蛋白活能霜</t>
  </si>
  <si>
    <t>NB06新</t>
  </si>
  <si>
    <t xml:space="preserve">蚕丝蛋白洁面乳 </t>
  </si>
  <si>
    <t xml:space="preserve">蚕丝蛋白全能精华乳 </t>
  </si>
  <si>
    <t>NC03新</t>
  </si>
  <si>
    <t>清润奇迹精华露</t>
  </si>
  <si>
    <t>NC07b新</t>
  </si>
  <si>
    <t>清润毛孔紧致露
（丸美专业）</t>
  </si>
  <si>
    <t>NC08新</t>
  </si>
  <si>
    <t>清润角质调整凝胶</t>
  </si>
  <si>
    <t>清润奇迹冰河洗颜泥</t>
  </si>
  <si>
    <t>清润奇迹冰河泥膜</t>
  </si>
  <si>
    <t>ND01新</t>
  </si>
  <si>
    <t>柔和舒茗洁面乳</t>
  </si>
  <si>
    <t>ND02新</t>
  </si>
  <si>
    <t>柔和舒茗调理露</t>
  </si>
  <si>
    <t>ND03新</t>
  </si>
  <si>
    <t>柔和舒茗原聚素</t>
  </si>
  <si>
    <t>ND04新</t>
  </si>
  <si>
    <t>柔和舒茗精华乳</t>
  </si>
  <si>
    <t>ND05新</t>
  </si>
  <si>
    <t>柔和舒茗轻盈霜/柔和舒茗防护霜</t>
  </si>
  <si>
    <t>ND06新</t>
  </si>
  <si>
    <t>柔和舒茗安抚霜</t>
  </si>
  <si>
    <t>ND07新</t>
  </si>
  <si>
    <t>舒缓柔润复合油</t>
  </si>
  <si>
    <t>ND08新</t>
  </si>
  <si>
    <t>甘菊植物精纯油</t>
  </si>
  <si>
    <t>NE01</t>
  </si>
  <si>
    <t>睛彩夺目柔润卸妆乳
(卸妆奶脂)</t>
  </si>
  <si>
    <t>Ne03a新</t>
  </si>
  <si>
    <t>深层水嫩保湿眼霜/
赋活滋养美眼霜(滋养美眼霜)</t>
  </si>
  <si>
    <t>Ne04a新</t>
  </si>
  <si>
    <t>Ne05a新</t>
  </si>
  <si>
    <t>焕彩新鲜眼贴膜
(养眼膜)</t>
  </si>
  <si>
    <t>Ne05新</t>
  </si>
  <si>
    <t>活力焕彩养眼膜</t>
  </si>
  <si>
    <t>Ne07新/ne2050</t>
  </si>
  <si>
    <t>明目凝眸精油
(精华油)</t>
  </si>
  <si>
    <t>全效深层（柔润）
卸妆液</t>
  </si>
  <si>
    <t>弹力紧致眼凝胶（套盒）</t>
  </si>
  <si>
    <t>多效赋活修护眼精华
(眼精华)</t>
  </si>
  <si>
    <t>NF09</t>
  </si>
  <si>
    <t>丸美水漾角质调理霜</t>
  </si>
  <si>
    <t>水漾莹润3°保湿精华</t>
  </si>
  <si>
    <t>水漾莹润3度保湿精华乳</t>
  </si>
  <si>
    <t>水漾莹润3度保湿精华日霜</t>
  </si>
  <si>
    <t>水漾莹润3度保湿精华晚霜</t>
  </si>
  <si>
    <t>晶钻美白密集焕颜晚霜</t>
  </si>
  <si>
    <t>Ng207a</t>
  </si>
  <si>
    <t>晶钻美白隔离霜（青花绿）</t>
  </si>
  <si>
    <t>晶钻美白隔离霜（柔光紫）</t>
  </si>
  <si>
    <t>晶钻美白隔离霜（丽晶白）</t>
  </si>
  <si>
    <t>晶钻美白隔离霜（珍珠白）</t>
  </si>
  <si>
    <t>嫩白防晒乳 SPF18 PA++</t>
  </si>
  <si>
    <t>嫩白防晒乳 SPF30 PA+++</t>
  </si>
  <si>
    <t>甘菊舒敏菁乳</t>
  </si>
  <si>
    <t>蓝珊瑚矿物水疗露</t>
  </si>
  <si>
    <t>NX07新</t>
  </si>
  <si>
    <t>动力新生粉底精华霜</t>
  </si>
  <si>
    <t>NX08A</t>
  </si>
  <si>
    <t>动力新生按摩霜</t>
  </si>
  <si>
    <t>NX09新</t>
  </si>
  <si>
    <t>全效深层卸妆油</t>
  </si>
  <si>
    <t>全效角质调整胶</t>
  </si>
  <si>
    <t>紧致焕颜洁面乳</t>
  </si>
  <si>
    <t>紧致焕颜柔肤水</t>
  </si>
  <si>
    <t>紧致焕颜按摩霜</t>
  </si>
  <si>
    <t>紧致焕颜柔润膜</t>
  </si>
  <si>
    <t>清润平衡洁面晶</t>
  </si>
  <si>
    <t>清润平衡爽肤水</t>
  </si>
  <si>
    <t>清润平衡安摩胶</t>
  </si>
  <si>
    <t>清润平衡调理膜</t>
  </si>
  <si>
    <t>美白补水洁面乳</t>
  </si>
  <si>
    <t>美白补水凋理露</t>
  </si>
  <si>
    <t>美白补水按摩霜</t>
  </si>
  <si>
    <t>美白补水敷面晶</t>
  </si>
  <si>
    <t>蚕丝蛋白面部精华肌底液</t>
  </si>
  <si>
    <t xml:space="preserve">蚕丝蛋白调理水 </t>
  </si>
  <si>
    <t>蚕丝蛋白减压敷眼精华水</t>
  </si>
  <si>
    <t>蚕丝蛋白紧致原液</t>
  </si>
  <si>
    <t>蚕丝蛋白平皱原液</t>
  </si>
  <si>
    <t xml:space="preserve">蚕丝蛋白清洁乳 </t>
  </si>
  <si>
    <t>蚕丝蛋白全能修护膜</t>
  </si>
  <si>
    <t>蓝珊瑚矿物水疗多效凝露</t>
  </si>
  <si>
    <t>蓝珊瑚矿物水疗全能乳/蓝珊瑚矿物水疗精纯乳</t>
  </si>
  <si>
    <t>玫瑰水润敷面凝胶</t>
  </si>
  <si>
    <t>水漾莹润3°保湿凝乳（清润型）</t>
  </si>
  <si>
    <t>水漾莹润3°保湿凝乳（盈润型）</t>
  </si>
  <si>
    <t>水漾莹润3度保湿多效面膜</t>
  </si>
  <si>
    <t>水漾莹润3度多效保湿面膜</t>
  </si>
  <si>
    <t>小V脸提升原液</t>
  </si>
  <si>
    <t>眼部专用肌底液（蚕丝蛋白）</t>
  </si>
  <si>
    <t>胶原蛋白多效隐形面膜</t>
  </si>
  <si>
    <t>洁面膏（滋润型）</t>
  </si>
  <si>
    <t>丸美蜂丹玉露弹力淡纹眼部原液</t>
  </si>
  <si>
    <t>丸美蜂丹玉露弹力淡纹眼霜</t>
  </si>
  <si>
    <t>丸美蜂丹玉露眼周亮白原液</t>
  </si>
  <si>
    <t>丸美蜂丹玉露眼周亮白霜</t>
  </si>
  <si>
    <t>丸美蜂丹玉露眼袋紧致原液</t>
  </si>
  <si>
    <t>丸美蜂丹玉露眼袋紧致霜</t>
  </si>
  <si>
    <t>丸美弹力蜂王浆胶原蛋白洗发乳 </t>
  </si>
  <si>
    <t>丸美蜂丹玉露弹力淡纹眼膜粉</t>
  </si>
  <si>
    <t>丸美蜂丹玉露明眸精华油/丸美蜂丹玉露明目凝眸精华油</t>
  </si>
  <si>
    <t>丸美蜂丹玉露眼部卸妆乳</t>
  </si>
  <si>
    <t>丸美蜂丹玉露眼部醒活精华露</t>
  </si>
  <si>
    <t>丸美蜂丹玉露眼袋紧致精膜粉</t>
  </si>
  <si>
    <t>丸美蜂丹玉露眼周亮白精膜粉</t>
  </si>
  <si>
    <t>丸美蜂丹玉露盈润眼唇膜</t>
  </si>
  <si>
    <t>丸美奢白针叶樱桃胶原蛋白身体乳</t>
  </si>
  <si>
    <t>丸美丝滑可可胶原蛋白沐浴露</t>
  </si>
  <si>
    <t>NB09</t>
  </si>
  <si>
    <t>青春紧致</t>
  </si>
  <si>
    <t>嫩白无瑕精油</t>
  </si>
  <si>
    <t>NJ04</t>
  </si>
  <si>
    <t>洋甘菊精油(新品)</t>
  </si>
  <si>
    <t>NJ3020A</t>
  </si>
  <si>
    <t>nj3240</t>
  </si>
  <si>
    <t>百草炙油</t>
  </si>
  <si>
    <t>背穴按摩精华1号油</t>
  </si>
  <si>
    <t>丰韵调理精华油</t>
  </si>
  <si>
    <t>固本(家居）
按摩油</t>
  </si>
  <si>
    <t>黄金肽整肌素1.2.3</t>
  </si>
  <si>
    <t>紧致炙元素</t>
  </si>
  <si>
    <t>精纯檀香精油
（珍爱礼盒）</t>
  </si>
  <si>
    <t>净化调理按摩精华油</t>
  </si>
  <si>
    <t>青春1号</t>
  </si>
  <si>
    <t>青春2号</t>
  </si>
  <si>
    <t>青春家居
按摩油</t>
  </si>
  <si>
    <t>青春紧致精油
(珍爱礼盒)</t>
  </si>
  <si>
    <t>水沐菁华本草精油</t>
  </si>
  <si>
    <t>纤体调理按摩油1号</t>
  </si>
  <si>
    <t>纤体调理按摩油2号</t>
  </si>
  <si>
    <t>纤体调理按摩油3号</t>
  </si>
  <si>
    <t>和式三玄1号能量元素（肺经）</t>
  </si>
  <si>
    <t>和式三玄3号能量元素（胃经）</t>
  </si>
  <si>
    <t>和式三玄4号能量元素（脾经）</t>
  </si>
  <si>
    <t>和式三玄8号能量元素（肾经）</t>
  </si>
  <si>
    <t>和式三玄10号能量元素（三焦经）</t>
  </si>
  <si>
    <t>和式三玄11号能量元素（胆经）</t>
  </si>
  <si>
    <t>和式三玄12号能量元素（肝经）</t>
  </si>
  <si>
    <t>和式三玄14号能量元素（任脉）</t>
  </si>
  <si>
    <t>固本炙元素</t>
  </si>
  <si>
    <t>和式三玄13号能量元素（督脉）</t>
  </si>
  <si>
    <t>和式三玄2号能量元素（大肠经）</t>
  </si>
  <si>
    <t>和式三玄5号能量元素（心经）</t>
  </si>
  <si>
    <t>和式三玄6号能量元素（小肠经）</t>
  </si>
  <si>
    <t>和式三玄7号能量元素（膀胱经）</t>
  </si>
  <si>
    <t>和式三玄9号能量元素（心包经）</t>
  </si>
  <si>
    <t>MA05B</t>
  </si>
  <si>
    <t>去油中和面膜粉</t>
  </si>
  <si>
    <t>MC05B</t>
  </si>
  <si>
    <t>自然平衡面膜粉</t>
  </si>
  <si>
    <t>MD05B</t>
  </si>
  <si>
    <t>柔和脱茗面膜粉</t>
  </si>
  <si>
    <t>Mg02</t>
  </si>
  <si>
    <t>美白祛黄面膜粉</t>
  </si>
  <si>
    <t>ML03</t>
  </si>
  <si>
    <t>排毒养颜面膜粉</t>
  </si>
  <si>
    <t>My07B</t>
  </si>
  <si>
    <t>神经酰胺补水保湿软膜粉</t>
  </si>
  <si>
    <t>MZ07B</t>
  </si>
  <si>
    <t>维他命A醇美白新生面膜粉</t>
  </si>
  <si>
    <t>Nb05b</t>
  </si>
  <si>
    <t>滋养赋活软膜粉</t>
  </si>
  <si>
    <t>Nb08A</t>
  </si>
  <si>
    <t>深层滋养软膜粉</t>
  </si>
  <si>
    <t>nc05b</t>
  </si>
  <si>
    <t>净化平衡软膜粉</t>
  </si>
  <si>
    <t>ND05B</t>
  </si>
  <si>
    <t>柔和安抚软膜粉       安全舒敏软膜粉</t>
  </si>
  <si>
    <t>Ng07B</t>
  </si>
  <si>
    <t>净白祛黄优白面膜粉</t>
  </si>
  <si>
    <t>Ni09</t>
  </si>
  <si>
    <t>晶白净化面膜粉</t>
  </si>
  <si>
    <t>NI09B</t>
  </si>
  <si>
    <t>排毒养颜膜粉</t>
  </si>
  <si>
    <t>NL09B</t>
  </si>
  <si>
    <t>ny07b</t>
  </si>
  <si>
    <t>补水保湿软膜粉</t>
  </si>
  <si>
    <t>紧致焕颜软膜粉</t>
  </si>
  <si>
    <t>清润平衡软膜粉</t>
  </si>
  <si>
    <t>Sz01</t>
  </si>
  <si>
    <t>高氧保湿软膜粉</t>
  </si>
  <si>
    <t>Sz02</t>
  </si>
  <si>
    <t>高氧美白软膜粉</t>
  </si>
  <si>
    <t>Sz03</t>
  </si>
  <si>
    <t>高氧抗皱软膜粉</t>
  </si>
  <si>
    <t>Sz04</t>
  </si>
  <si>
    <t>高氧舒敏软膜粉</t>
  </si>
  <si>
    <t>Sz05</t>
  </si>
  <si>
    <t>高氧控油软膜粉</t>
  </si>
  <si>
    <t>Sz06</t>
  </si>
  <si>
    <t>玫瑰多效软膜粉</t>
  </si>
  <si>
    <t>蚕丝蛋白全能面膜（软膜粉）</t>
  </si>
  <si>
    <t>动力新生精华粉</t>
  </si>
  <si>
    <t>嫩白防晒水晶膜粉</t>
  </si>
  <si>
    <t>清润奇迹软膜粉</t>
  </si>
  <si>
    <t>柔和软膜粉</t>
  </si>
  <si>
    <t>水感透白洁面粉</t>
  </si>
  <si>
    <t>水漾莹润3度保湿面膜（软膜粉）</t>
  </si>
  <si>
    <t>丝蛋白软(面)膜粉</t>
  </si>
  <si>
    <t>优白软膜粉</t>
  </si>
  <si>
    <t xml:space="preserve"> Nf07B</t>
  </si>
  <si>
    <t>MC05</t>
  </si>
  <si>
    <t>自然平衡面膜</t>
  </si>
  <si>
    <t>NC08A</t>
  </si>
  <si>
    <t>清润奇迹按摩乳</t>
  </si>
  <si>
    <t>雕体燃脂精华霜</t>
  </si>
  <si>
    <t>丰韵提升精华膜</t>
  </si>
  <si>
    <t>胶颜嫩肤精华（2号）</t>
  </si>
  <si>
    <t>胶颜嫩肤精华（2号）/胶原嫩肤精华</t>
  </si>
  <si>
    <t>舒韵提升精华膜/舒韵调理精华膜</t>
  </si>
  <si>
    <t>3℃保湿面膜膏</t>
  </si>
  <si>
    <t>保湿洁面晶</t>
  </si>
  <si>
    <t>背能量精华霜</t>
  </si>
  <si>
    <t>激白精华晚霜（丸美专业）</t>
  </si>
  <si>
    <t>娇颜嫩肤精华（1号）</t>
  </si>
  <si>
    <t>净化调理按摩霜</t>
  </si>
  <si>
    <t>全效柔润卸妆油</t>
  </si>
  <si>
    <t>柔和按摩乳</t>
  </si>
  <si>
    <t>柔和敷面晶</t>
  </si>
  <si>
    <t>舒韵提升精华霜</t>
  </si>
  <si>
    <t>水沐菁华洗颜泥</t>
  </si>
  <si>
    <t>丝蛋白按摩膏</t>
  </si>
  <si>
    <t>优白按摩霜</t>
  </si>
  <si>
    <t>优白调理露</t>
  </si>
  <si>
    <t>优白精华素</t>
  </si>
  <si>
    <t>优白面膜膏</t>
  </si>
  <si>
    <t>优白嫩肤乳</t>
  </si>
  <si>
    <t>滋养精华素</t>
  </si>
  <si>
    <t>滋养面膜膏</t>
  </si>
  <si>
    <t>滋养柔肤水</t>
  </si>
  <si>
    <t>滋养素白乳</t>
  </si>
  <si>
    <t>舒缓调理眼精华</t>
  </si>
  <si>
    <t>焕白双效眼贴膜</t>
  </si>
  <si>
    <t>赋活双效眼贴膜</t>
  </si>
  <si>
    <t>舒缓调理整肌水(舒缓双效眼贴膜)</t>
  </si>
  <si>
    <t>1号精华浓缩液</t>
  </si>
  <si>
    <t>和式三玄舒压薰蒸精华</t>
  </si>
  <si>
    <t>祛斑晚霜</t>
  </si>
  <si>
    <t>金纯尊颜3D轮廓精华面膜//抗皱面膜</t>
  </si>
  <si>
    <t>NC07A</t>
  </si>
  <si>
    <t>黑头轻松导出液/
清润毛孔清理液</t>
  </si>
  <si>
    <t>和式三玄纤体薰蒸精华/2号精华浓缩液</t>
  </si>
  <si>
    <t>祛眼袋丝肽素</t>
  </si>
  <si>
    <t>弹力蛋白洁面精华/金纯尊颜洁面精华/0敏亲肤洁面凝露</t>
  </si>
  <si>
    <t>腹部-更年期</t>
  </si>
  <si>
    <t>腹部-宫寒</t>
  </si>
  <si>
    <t>固体保养热能膜/青帮保养暖腹膜</t>
  </si>
  <si>
    <t>腹部排毒</t>
  </si>
  <si>
    <t>肩颈按摩凝胶</t>
  </si>
  <si>
    <t>背能舒压按摩凝露/肓颈舒服按摩凝露/肓颈舒压精华膜</t>
  </si>
  <si>
    <t>减肥霜</t>
  </si>
  <si>
    <t>纤体调理精华霜/美体保养精华霜</t>
  </si>
  <si>
    <t>瘦身精华水</t>
  </si>
  <si>
    <t>纤体调理精华露/美体保养精华露</t>
  </si>
  <si>
    <t>胸部膜</t>
  </si>
  <si>
    <t>舒韵调理精华霜/丰韵保养精华霜</t>
  </si>
  <si>
    <t>丸美三肽胶
原紧致洁面精华</t>
  </si>
  <si>
    <t>WS004日</t>
  </si>
  <si>
    <t>丸美三肽胶原紧致日精华</t>
  </si>
  <si>
    <t>WS004夜</t>
  </si>
  <si>
    <t>丸美三肽胶原紧致夜精华</t>
  </si>
  <si>
    <t>库存（合格）</t>
    <phoneticPr fontId="8" type="noConversion"/>
  </si>
  <si>
    <t>库存（不合格）</t>
    <phoneticPr fontId="8" type="noConversion"/>
  </si>
  <si>
    <t>总库存</t>
    <phoneticPr fontId="8" type="noConversion"/>
  </si>
  <si>
    <t>合计</t>
    <phoneticPr fontId="8" type="noConversion"/>
  </si>
  <si>
    <t>WS003</t>
    <phoneticPr fontId="1" type="noConversion"/>
  </si>
  <si>
    <t>WM200a</t>
    <phoneticPr fontId="1" type="noConversion"/>
  </si>
  <si>
    <t>NO.</t>
  </si>
  <si>
    <t>商品编号</t>
  </si>
  <si>
    <t>商品名称</t>
  </si>
  <si>
    <t>单位</t>
  </si>
  <si>
    <t>当前库存</t>
  </si>
  <si>
    <t>草稿库存数量</t>
  </si>
  <si>
    <t>采购订货数量</t>
  </si>
  <si>
    <t>销售订货数量</t>
  </si>
  <si>
    <t>配货订货数量</t>
  </si>
  <si>
    <t>借出数量</t>
  </si>
  <si>
    <t>借入数量</t>
  </si>
  <si>
    <t>可用库存数量</t>
  </si>
  <si>
    <t>嫩白清爽洁面膏100ml</t>
  </si>
  <si>
    <t>嫩白晶莹矿泉喷雾80ml</t>
  </si>
  <si>
    <t>嫩白隔离精华乳液30ml</t>
  </si>
  <si>
    <t>嫩白防晒乳SPF18　PA加加80ml</t>
  </si>
  <si>
    <t>嫩白防晒乳（啫喱)SPF18　PA加加80ml</t>
  </si>
  <si>
    <t>嫩白防晒乳SPF30加　PA加加加60ml</t>
  </si>
  <si>
    <t>眼部防晒乳SPF16   PA加加15ml</t>
  </si>
  <si>
    <t>水活晶莹洁面乳120ml</t>
  </si>
  <si>
    <t>水活柔茗洁面乳120ml</t>
  </si>
  <si>
    <t>水活晶莹茉莉花卉水150ml</t>
  </si>
  <si>
    <t>水活柔茗玫瑰花卉水150ml</t>
  </si>
  <si>
    <t>水活晶莹嫩白乳120ml</t>
  </si>
  <si>
    <t>水活柔茗平衡乳120ml</t>
  </si>
  <si>
    <t>水活晶莹嫩白霜50g</t>
  </si>
  <si>
    <t>水活柔茗平衡霜50g</t>
  </si>
  <si>
    <t>水活晶莹修护凝露50g</t>
  </si>
  <si>
    <t>水活柔茗悦凝露50g</t>
  </si>
  <si>
    <t>水活晶莹嫩白粉蜜40ml</t>
  </si>
  <si>
    <t>水活柔茗净白粉蜜40ml</t>
  </si>
  <si>
    <t>优效晶莹水精华30ml</t>
  </si>
  <si>
    <t>水活柔茗精华20ml</t>
  </si>
  <si>
    <t>超凡眼部水精华15ml</t>
  </si>
  <si>
    <t>瞬间舒悦水眼膜30g</t>
  </si>
  <si>
    <t>柔敏舒悦温泉泥膜120ml</t>
  </si>
  <si>
    <t>晶莹剔透修护水原膜6片每盒</t>
  </si>
  <si>
    <t>水活润白全能霜50g</t>
  </si>
  <si>
    <t>水活润白全能乳120ml</t>
  </si>
  <si>
    <t>水活润白隔离霜(紫色)30ml</t>
  </si>
  <si>
    <t>水活润白隔离霜(绿色)30ml</t>
  </si>
  <si>
    <t>无油爽面清肌晶100ml</t>
  </si>
  <si>
    <t>去死皮洁面泡沫100ml</t>
  </si>
  <si>
    <t>活颜悦色洁面乳100ml</t>
  </si>
  <si>
    <t>嫩白红润丸美雪肤精100ml</t>
  </si>
  <si>
    <t>控脂清莹美容液100ml</t>
  </si>
  <si>
    <t>匀白祛黄活肤日霜45g</t>
  </si>
  <si>
    <t>匀白祛黄活肤乳80ml</t>
  </si>
  <si>
    <t>抗皱赋活醒肤晚霜45g</t>
  </si>
  <si>
    <t>抗皱赋活醒肤乳80ml</t>
  </si>
  <si>
    <t>祛痘无印优效精华15ml</t>
  </si>
  <si>
    <t>眼部舒悦精华霜25g</t>
  </si>
  <si>
    <t>紧致除袋眼凝胶25g</t>
  </si>
  <si>
    <t>紧致除袋眼凝胶25g(半成品）</t>
  </si>
  <si>
    <t xml:space="preserve"> </t>
  </si>
  <si>
    <t>眼部多元细胞修护素15ml</t>
  </si>
  <si>
    <t>核酸（DNA）修护再生面膜6片每盒</t>
  </si>
  <si>
    <t>核酸（DNA）修护再生眼膜6片每盒</t>
  </si>
  <si>
    <t>水份渗透敷面凝胶75g</t>
  </si>
  <si>
    <t>细白深层滋养面膜75g</t>
  </si>
  <si>
    <t>活肌紧肤按摩霜75g</t>
  </si>
  <si>
    <t>双效角质清净凝胶75g</t>
  </si>
  <si>
    <t>日夜复活焕颜纯肌晶30ml</t>
  </si>
  <si>
    <t>双向真白润肤原聚素30ml</t>
  </si>
  <si>
    <t>水合弹力还原精华30ml</t>
  </si>
  <si>
    <t>莹白柔润调理露100ml</t>
  </si>
  <si>
    <t>水份充盈优白再造霜45g</t>
  </si>
  <si>
    <t>水分充盈优白再造乳80ml</t>
  </si>
  <si>
    <t>素肌明白粉底精华霜(象牙玉白）30ml</t>
  </si>
  <si>
    <t>素肌明白粉底精华霜(珍珠真白)30ml</t>
  </si>
  <si>
    <t>丸美深肌保湿精华洁面乳120ml</t>
  </si>
  <si>
    <t>丸美深肌保湿精华露100ml</t>
  </si>
  <si>
    <t>丸美深肌保湿精华30ml</t>
  </si>
  <si>
    <t>丸美深肌保湿精华乳80ml</t>
  </si>
  <si>
    <t>丸美深肌保湿精华霜50g</t>
  </si>
  <si>
    <t>丸美深肌保湿精华凝露50g</t>
  </si>
  <si>
    <t>丸美深肌保湿精华BB霜40ml</t>
  </si>
  <si>
    <t>丸美深肌保湿眼精华15ml</t>
  </si>
  <si>
    <t>丸美深肌保湿3D隐形面膜(6袋每盒)</t>
  </si>
  <si>
    <t>丸美深肌保湿精华洁面乳（清润型）120ml</t>
  </si>
  <si>
    <t>丸美深肌保湿精华露（清润型）100ml</t>
  </si>
  <si>
    <t>丸美深肌保湿精华乳（清润型）80ml</t>
  </si>
  <si>
    <t>丸美深肌保湿精华霜  （清润型）50g</t>
  </si>
  <si>
    <t>美白洁面泡沫乳120ml</t>
  </si>
  <si>
    <t>丸美雪肤美白养颜液120ml</t>
  </si>
  <si>
    <t>美白丝滑丸美雪肤晶80ml</t>
  </si>
  <si>
    <t>丸美雪肤美白精华水120ml</t>
  </si>
  <si>
    <t>聚效无瑕美白精华30ml</t>
  </si>
  <si>
    <t>白金丸美雪肤精华霜30g</t>
  </si>
  <si>
    <t>丸美雪肤樱花美白霜50g</t>
  </si>
  <si>
    <t>丸美雪肤樱花生肌乳80ml</t>
  </si>
  <si>
    <t>透白修颜粉底液30ml</t>
  </si>
  <si>
    <t>白金至尊眼精华20ml</t>
  </si>
  <si>
    <t>丸美雪肤美白面膜120g</t>
  </si>
  <si>
    <t>丸美BB新肌洁面乳120g</t>
  </si>
  <si>
    <t>丸美BB新肌嫩肤露100ml</t>
  </si>
  <si>
    <t>丸美BB新肌活肤乳80ml</t>
  </si>
  <si>
    <t>丸美BB新肌醒肤日霜50g</t>
  </si>
  <si>
    <t>丸美BB新肌幼肤晚霜50g</t>
  </si>
  <si>
    <t>丸美紧致除袋眼凝胶20g</t>
  </si>
  <si>
    <t>丸美BB新肌美白眼乳霜20g</t>
  </si>
  <si>
    <t>丸美眼部多元细胞修护素15ml</t>
  </si>
  <si>
    <t>丸美BB新肌精华肌底液30ml</t>
  </si>
  <si>
    <t>丸美BB新肌明星BB霜40g</t>
  </si>
  <si>
    <t>丸美三肽胶原日夜提升眼凝霜20g</t>
  </si>
  <si>
    <t>丸美雪松日夜美白眼部精华素20ml</t>
  </si>
  <si>
    <t>丸美巧克力日夜丝滑眼乳霜20g</t>
  </si>
  <si>
    <t>丸美眼部专用双效卸妆液36ml</t>
  </si>
  <si>
    <t>丸美眼部多元细胞日夜修护素20ml</t>
  </si>
  <si>
    <t>WF001</t>
  </si>
  <si>
    <t>丸美金沙海蓝眼部防晒乳SPF16 15ml</t>
  </si>
  <si>
    <t>丸美金沙海蓝嫩白防晒乳SPF18 45ml</t>
  </si>
  <si>
    <t>WF003</t>
  </si>
  <si>
    <t>丸美金沙海蓝嫩白防晒乳SPF30 45ml</t>
  </si>
  <si>
    <t>WF004</t>
  </si>
  <si>
    <t>丸美金沙海蓝防晒精华隔离乳SPF18 45ml</t>
  </si>
  <si>
    <t>WF005</t>
  </si>
  <si>
    <t>丸美金沙海蓝防晒精华隔离乳SPF30 45ml</t>
  </si>
  <si>
    <t>丸美金沙海蓝冰河洗颜泥 100ml</t>
  </si>
  <si>
    <t>丸美金沙海蓝冰河保湿喷雾 60ml</t>
  </si>
  <si>
    <t>丸美金沙海蓝冰河修护凝露 60ml</t>
  </si>
  <si>
    <t>丸美眼部防晒乳SPF16 15ml</t>
  </si>
  <si>
    <t>丸美嫩白防晒乳SPF18 45ml</t>
  </si>
  <si>
    <t>丸美嫩白防晒乳SPF30 45ml</t>
  </si>
  <si>
    <t>丸美防晒精华隔离乳SPF18 45ml</t>
  </si>
  <si>
    <t>丸美激白防晒精华隔离乳SPF30 45ml</t>
  </si>
  <si>
    <t>丸美嫩白防晒乳SPF18(买一送一特惠套盒)</t>
  </si>
  <si>
    <t>套</t>
  </si>
  <si>
    <t>丸美嫩白防晒乳SPF18 PA加加 40g</t>
  </si>
  <si>
    <t>支</t>
  </si>
  <si>
    <t>丸美金沙海蓝冰河洗颜泥100g</t>
  </si>
  <si>
    <t>丸美嫩白防晒乳SPF30加 PA加加加 40g</t>
  </si>
  <si>
    <t>丸美金沙海蓝冰河睡眠面膜80g</t>
  </si>
  <si>
    <t>丸美防晒精华隔离乳SPF18 PA加加40g</t>
  </si>
  <si>
    <t>丸美激白防晒精华隔离乳SPF30 PA加加加 40g</t>
  </si>
  <si>
    <t>丸美金沙海蓝冰河修护凝露60g</t>
  </si>
  <si>
    <t>丸美高机能激白精华隔离霜（粉嫩白）35ml</t>
  </si>
  <si>
    <t>丸美高机能激白精华隔离霜（绿玉白）35ml</t>
  </si>
  <si>
    <t>丸美高机能激白精华隔离霜（紫晶白）35ml</t>
  </si>
  <si>
    <t>丸美高机能激白精华洁面乳120ml</t>
  </si>
  <si>
    <t>丸美高机能激白培养水100ml</t>
  </si>
  <si>
    <t>丸美高机能激白浓缩精华20ml</t>
  </si>
  <si>
    <t>丸美高机能激白精华乳80ml</t>
  </si>
  <si>
    <t>丸美高机能激白精华日霜50g</t>
  </si>
  <si>
    <t>丸美高机能激白精华晚霜50g</t>
  </si>
  <si>
    <t>丸美高机能激白眼精华18ml</t>
  </si>
  <si>
    <t>丸美高机能激白眼凝胶20g</t>
  </si>
  <si>
    <t>高机能激白精华璀璨五件套（粉嫩白）</t>
  </si>
  <si>
    <t>高机能激白精华璀璨五件套（绿玉白）</t>
  </si>
  <si>
    <t>高机能激白精华璀璨五件套（紫晶白）</t>
  </si>
  <si>
    <t>丸美雪肤美白面膜（高机能）120g</t>
  </si>
  <si>
    <t>高机能激白太极面膜(会员礼品)150g</t>
  </si>
  <si>
    <t>丸美激白精华隔离霜SPF20 PA加加加35ml</t>
  </si>
  <si>
    <t>丸美激白精华晚霜50g(美白祛斑型)</t>
  </si>
  <si>
    <t>WK001</t>
  </si>
  <si>
    <t>丸美弹力蜂王浆胶原蛋白液态饮品50ml乘10</t>
  </si>
  <si>
    <t>WK002</t>
  </si>
  <si>
    <t>丸美奢白针叶樱桃胶原蛋白液态饮品50ml乘10</t>
  </si>
  <si>
    <t>WK003</t>
  </si>
  <si>
    <t>丸美丝滑可可胶原蛋白液态饮品50ml乘10</t>
  </si>
  <si>
    <t>WK004</t>
  </si>
  <si>
    <t>丸美闪亮蓝莓胶原蛋白液态饮品50ml乘10</t>
  </si>
  <si>
    <t>WK100</t>
  </si>
  <si>
    <t>丸美弹力蜂王浆胶原蛋白液态饮品50ml乘6</t>
  </si>
  <si>
    <t>WK101</t>
  </si>
  <si>
    <t>丸美奢白针叶樱桃胶原蛋白液态饮品50ml乘6</t>
  </si>
  <si>
    <t>WK102</t>
  </si>
  <si>
    <t>丸美丝滑可可胶原蛋白液态饮品50ml乘6</t>
  </si>
  <si>
    <t>WK103</t>
  </si>
  <si>
    <t>丸美闪亮蓝莓胶原蛋白液态饮品50ml乘6</t>
  </si>
  <si>
    <t>丸美弹力蛋白眼精华15ml</t>
  </si>
  <si>
    <t>丸美弹力蛋白眼精华15ml(半成品)</t>
  </si>
  <si>
    <t>丸美弹力蛋白洁面精华120ml</t>
  </si>
  <si>
    <t>丸美弹力蛋白精华保养液100ml</t>
  </si>
  <si>
    <t>丸美弹力蛋白特润精华20ml</t>
  </si>
  <si>
    <t>丸美弹力蛋白全能精华乳80ml</t>
  </si>
  <si>
    <t>丸美弹力蛋白水润精华日霜50g</t>
  </si>
  <si>
    <t>丸美弹力蛋白特润精华晚霜50g</t>
  </si>
  <si>
    <t>丸美弹力蛋白超质感粉底(正常肌)35ml</t>
  </si>
  <si>
    <t>丸美弹力蛋白超质感粉底(黑黄肌)35ml</t>
  </si>
  <si>
    <t>丸美金质弹力蛋白眼精华(18ml)</t>
  </si>
  <si>
    <t>WM009a</t>
  </si>
  <si>
    <t>丸美金质弹力蛋白眼精华(18ml)(半成品)</t>
  </si>
  <si>
    <t>丸美弹力蛋白精华系列三件套</t>
  </si>
  <si>
    <t>丸美巧克力丝滑一心一意一生一世礼盒六件套</t>
  </si>
  <si>
    <t>丸美弹力蛋白精华护理礼盒三件套</t>
  </si>
  <si>
    <t>丸美细胞级美白高机能礼盒四件套</t>
  </si>
  <si>
    <t>丸美眼部护理大师套盒</t>
  </si>
  <si>
    <t>丸美巧克力丝滑护理套盒</t>
  </si>
  <si>
    <t>弹力蛋白日夜眼精华20ml</t>
  </si>
  <si>
    <t>丸美弹力蛋白提升洁面精华120ml</t>
  </si>
  <si>
    <t>丸美弹力蛋白提升精华保养液100ml</t>
  </si>
  <si>
    <t>丸美弹力蛋白提升特润精华20ml</t>
  </si>
  <si>
    <t>丸美弹力蛋白提升全能精华乳80ml</t>
  </si>
  <si>
    <t>丸美弹力蛋白提升精华日霜50g</t>
  </si>
  <si>
    <t>丸美弹力蛋白提升精华晚霜50g</t>
  </si>
  <si>
    <t>丸美弹力蛋白提升精华粉底(肤色）35ml</t>
  </si>
  <si>
    <t>丸美弹力蛋白提升精华粉底(绿色）35ml</t>
  </si>
  <si>
    <t>WM680</t>
  </si>
  <si>
    <t>丸美高机能激白精华五件套礼盒</t>
  </si>
  <si>
    <t>WM681</t>
  </si>
  <si>
    <t>WM682</t>
  </si>
  <si>
    <t>丸美弹力蛋白精华四件套礼盒</t>
  </si>
  <si>
    <t>WM683</t>
  </si>
  <si>
    <t>丸美水润缤纷礼盒</t>
  </si>
  <si>
    <t>WM684</t>
  </si>
  <si>
    <t>丸美特润缤纷礼盒</t>
  </si>
  <si>
    <t>WM685</t>
  </si>
  <si>
    <t>丸美紧致缤纷礼盒</t>
  </si>
  <si>
    <t>WM686</t>
  </si>
  <si>
    <t>丸美情人节巧克力礼盒</t>
  </si>
  <si>
    <t>WM687</t>
  </si>
  <si>
    <t>“双倍弹力双倍提升”——贺岁特供礼包</t>
  </si>
  <si>
    <t>WM688</t>
  </si>
  <si>
    <t>弹力提升紧致新生套盒(4件)</t>
  </si>
  <si>
    <t>WM689</t>
  </si>
  <si>
    <t>丸美峰跃限量版纪念礼盒(R)</t>
  </si>
  <si>
    <t>WM690</t>
  </si>
  <si>
    <t>丸美峰跃限量版纪念礼盒</t>
  </si>
  <si>
    <t>丸美海洋胶原蛋白洁面泡沫150ml</t>
  </si>
  <si>
    <t>丸美海洋胶原蛋白醒肤水100ml</t>
  </si>
  <si>
    <t>丸美海洋胶原蛋白亮肤乳80ml</t>
  </si>
  <si>
    <t>丸美海洋胶原蛋白控油凝露50g</t>
  </si>
  <si>
    <t>丸美海洋胶原蛋白能量霜50g</t>
  </si>
  <si>
    <t>丸美海洋胶原蛋白聚效眼精华10g</t>
  </si>
  <si>
    <t>巧克力丝滑洁面乳120ml</t>
  </si>
  <si>
    <t>巧克力丝滑水190ml</t>
  </si>
  <si>
    <t>巧克力丝滑水190ml(半成品）</t>
  </si>
  <si>
    <t>巧克力丝滑精华40ml</t>
  </si>
  <si>
    <t>巧克力丝滑乳150ml</t>
  </si>
  <si>
    <t>巧克力丝滑日霜50g</t>
  </si>
  <si>
    <t>巧克力丝滑晚霜50g</t>
  </si>
  <si>
    <t>巧克力丝滑眼乳霜25g</t>
  </si>
  <si>
    <t>巧克力丝滑隔离霜40ml</t>
  </si>
  <si>
    <t>巧克力丝滑睡眠面膜150g</t>
  </si>
  <si>
    <t>WS001</t>
  </si>
  <si>
    <t>丸美三肽胶原蛋白口服液50ml乘10</t>
  </si>
  <si>
    <t>丸美三肽胶原紧致洁面精华120g</t>
  </si>
  <si>
    <t>丸美三肽胶原紧致润养蜜露100ml</t>
  </si>
  <si>
    <t>丸美三肽胶原紧致日夜精华10加10ml</t>
  </si>
  <si>
    <t>丸美三肽胶原紧致精华乳80ml</t>
  </si>
  <si>
    <t>丸美三肽胶原紧致精华日霜50g</t>
  </si>
  <si>
    <t>丸美三肽胶原紧致精华晚霜50g</t>
  </si>
  <si>
    <t>丸美三肽胶原紧致眼精华18ml</t>
  </si>
  <si>
    <t>丸美三肽胶原紧致精华隔离霜35g</t>
  </si>
  <si>
    <t>丸美雪松美白洁面乳120ml</t>
  </si>
  <si>
    <t>丸美雪松美白新生露100ml</t>
  </si>
  <si>
    <t>丸美雪松美白密集精华20ml</t>
  </si>
  <si>
    <t>丸美雪松美白精华乳80ml</t>
  </si>
  <si>
    <t>丸美雪松美白精华日霜50g</t>
  </si>
  <si>
    <t>丸美雪松美白精华夜霜50g</t>
  </si>
  <si>
    <t>丸美雪松美白精华肌底液35ml</t>
  </si>
  <si>
    <t>丸美雪松美白眼精华15ml</t>
  </si>
  <si>
    <t>丸美雪松美白精华冰膜120g</t>
  </si>
  <si>
    <t>WT010</t>
  </si>
  <si>
    <t>雪松美白密集焕颜礼盒</t>
  </si>
  <si>
    <t>MA01</t>
  </si>
  <si>
    <t>茶多酚去油中和洁面露500ml</t>
  </si>
  <si>
    <t>Ma02.</t>
  </si>
  <si>
    <t>茶多酚去油中和收缩水.150ml</t>
  </si>
  <si>
    <t>MA03</t>
  </si>
  <si>
    <t>茶多酚去油中和角质调整霜200g</t>
  </si>
  <si>
    <t>茶多酚去油中和面膜粉500g</t>
  </si>
  <si>
    <t>MA06</t>
  </si>
  <si>
    <t>茶多酚去油中和精华素50ml</t>
  </si>
  <si>
    <t>Ma06.</t>
  </si>
  <si>
    <t>茶多酚去油中和精华原聚素30ml</t>
  </si>
  <si>
    <t>Ma07B</t>
  </si>
  <si>
    <t>茶多酚去油中和净白乳150ml</t>
  </si>
  <si>
    <t>Ma09</t>
  </si>
  <si>
    <t>茶多酚毛孔收细精纯原聚素15ml</t>
  </si>
  <si>
    <t>MB01</t>
  </si>
  <si>
    <t>蜂胎素深层滋养洁面奶500ml</t>
  </si>
  <si>
    <t>Mb01.</t>
  </si>
  <si>
    <t>蜂胎素深层滋养洁面奶.150ml</t>
  </si>
  <si>
    <t>MB02</t>
  </si>
  <si>
    <t>蜂胎素深层滋养柔肤水500ml</t>
  </si>
  <si>
    <t>Mb02.</t>
  </si>
  <si>
    <t>蜂胎素深层滋养柔肤水.150ml</t>
  </si>
  <si>
    <t>Mb02b</t>
  </si>
  <si>
    <t>玫瑰花御露(原P21)100ml</t>
  </si>
  <si>
    <t>MB03</t>
  </si>
  <si>
    <t>蜂胎素深层滋养去角质霜200g</t>
  </si>
  <si>
    <t>MB04</t>
  </si>
  <si>
    <t>蜂胎素深层滋养微脂囊按摩霜200g</t>
  </si>
  <si>
    <t>Mb04.</t>
  </si>
  <si>
    <t>蜂胎素深层滋养微脂囊按摩霜.40g</t>
  </si>
  <si>
    <t>MB05</t>
  </si>
  <si>
    <t>蜂胎素深层滋养面膜200g</t>
  </si>
  <si>
    <t>Mb05.</t>
  </si>
  <si>
    <t>蜂胎素深层滋养面膜.40g</t>
  </si>
  <si>
    <t>MB05B</t>
  </si>
  <si>
    <t>蜂胎素深层滋养面膜粉500g</t>
  </si>
  <si>
    <t>MB06</t>
  </si>
  <si>
    <t>蜂胎素深层滋养精华素50ml</t>
  </si>
  <si>
    <t>Mb06.</t>
  </si>
  <si>
    <t>蜂胎素深层滋养精华原聚素30ml</t>
  </si>
  <si>
    <t>MB07</t>
  </si>
  <si>
    <t>蜂胎素深层滋养素白霜200g</t>
  </si>
  <si>
    <t>Mb07.</t>
  </si>
  <si>
    <t>蜂胎素深层滋养素白霜.40g</t>
  </si>
  <si>
    <t>Mb07B</t>
  </si>
  <si>
    <t>蜂胎素深层滋养素白乳150ml</t>
  </si>
  <si>
    <t>Mb10</t>
  </si>
  <si>
    <t>蜂胎素润肤优白粉底精华霜30ml</t>
  </si>
  <si>
    <t>Mb11</t>
  </si>
  <si>
    <t>倍润优能活肤脂霜(Mb11)40g</t>
  </si>
  <si>
    <t>Mb12</t>
  </si>
  <si>
    <t>水嫩优白保湿凝霜(原MM07)40g</t>
  </si>
  <si>
    <t>Mb13</t>
  </si>
  <si>
    <t>抗皱美颜精油(原MP13)30ml</t>
  </si>
  <si>
    <t>Mb15</t>
  </si>
  <si>
    <t>玫瑰精油10ml(原MP31)</t>
  </si>
  <si>
    <t>MC01</t>
  </si>
  <si>
    <t>维他命F自然平衡洁面水晶500ml</t>
  </si>
  <si>
    <t>Mc01．</t>
  </si>
  <si>
    <t>维他命F自然平衡洁面水晶．150ml</t>
  </si>
  <si>
    <t>MC02</t>
  </si>
  <si>
    <t>维他命F自然平衡爽肤水500ml</t>
  </si>
  <si>
    <t>Mc02．</t>
  </si>
  <si>
    <t>维他命F自然平衡爽肤水．150ml</t>
  </si>
  <si>
    <t>Mc02B</t>
  </si>
  <si>
    <t>薰衣草花御露(原MP22)100ml</t>
  </si>
  <si>
    <t>MC03</t>
  </si>
  <si>
    <t>维他命F自然平衡去角质霜200g</t>
  </si>
  <si>
    <t>MC04</t>
  </si>
  <si>
    <t>维他命F自然平衡微脂囊按摩啫哩200g</t>
  </si>
  <si>
    <t>维他命F自然平衡面膜200g</t>
  </si>
  <si>
    <t>Mc05．</t>
  </si>
  <si>
    <t>维他命F自然平衡面膜．40g</t>
  </si>
  <si>
    <t>维他命F自然平衡面膜粉500g</t>
  </si>
  <si>
    <t>Mc05B．</t>
  </si>
  <si>
    <t>维他命F自然平衡面贴膜6片每盒</t>
  </si>
  <si>
    <t>MC06</t>
  </si>
  <si>
    <t>维他命F自然平衡精华素50ml</t>
  </si>
  <si>
    <t>Mc06．</t>
  </si>
  <si>
    <t>维他命F自然平衡精华原聚素30ml</t>
  </si>
  <si>
    <t>MC07</t>
  </si>
  <si>
    <t>维他命F自然平衡嫩白霜200g</t>
  </si>
  <si>
    <t>Mc07．</t>
  </si>
  <si>
    <t>维他命F自然平衡嫩白霜．40g</t>
  </si>
  <si>
    <t>Mc07B</t>
  </si>
  <si>
    <t>维他命F自然平衡嫩白乳150ml</t>
  </si>
  <si>
    <t>Mc09</t>
  </si>
  <si>
    <t>薰衣草精油(原MP34)10ml</t>
  </si>
  <si>
    <t>Mc10</t>
  </si>
  <si>
    <t>爽洁亮肤精油(原MP14)30ml</t>
  </si>
  <si>
    <t>MD01</t>
  </si>
  <si>
    <t>鞘磷脂柔和脱敏洁面乳500ml</t>
  </si>
  <si>
    <t>Md01．</t>
  </si>
  <si>
    <t>鞘磷脂柔和脱敏洁面乳．150ml</t>
  </si>
  <si>
    <t>MD02</t>
  </si>
  <si>
    <t>鞘磷脂柔和脱敏调理露500ml</t>
  </si>
  <si>
    <t>Md02．</t>
  </si>
  <si>
    <t>鞘磷脂柔和脱敏调理露．150ml</t>
  </si>
  <si>
    <t>Md02b</t>
  </si>
  <si>
    <t>甘菊花御露(原MP23)100ml</t>
  </si>
  <si>
    <t>MD03B</t>
  </si>
  <si>
    <t>鞘磷脂柔和安抚调整角质凝200g</t>
  </si>
  <si>
    <t>MD04</t>
  </si>
  <si>
    <t>鞘磷脂柔和脱敏微脂囊按摩霜200g</t>
  </si>
  <si>
    <t>Md04．</t>
  </si>
  <si>
    <t>鞘磷脂柔和脱敏微脂囊按摩霜．40g</t>
  </si>
  <si>
    <t>MD04B</t>
  </si>
  <si>
    <t>鞘磷脂柔和安抚防敏按摩凝胶200g</t>
  </si>
  <si>
    <t>鞘磷脂柔和脱敏面膜粉500g</t>
  </si>
  <si>
    <t>MD05C</t>
  </si>
  <si>
    <t>鞘磷脂柔和安抚抗敏敷面凝胶200g</t>
  </si>
  <si>
    <t>Md05C．</t>
  </si>
  <si>
    <t>鞘磷脂柔和安抚抗敏敷面凝胶．40g</t>
  </si>
  <si>
    <t>Md06</t>
  </si>
  <si>
    <t>鞘磷脂柔和脱敏精华原聚素30ml</t>
  </si>
  <si>
    <t>MD06.</t>
  </si>
  <si>
    <t>鞘磷脂柔和脱敏精华素50ml</t>
  </si>
  <si>
    <t>MD07</t>
  </si>
  <si>
    <t>鞘磷脂柔和脱敏润白霜200g</t>
  </si>
  <si>
    <t>Md07．</t>
  </si>
  <si>
    <t>鞘磷脂柔和脱敏润白霜．40g</t>
  </si>
  <si>
    <t>Md07B</t>
  </si>
  <si>
    <t>鞘磷脂柔和脱敏润白乳150ml</t>
  </si>
  <si>
    <t>Md09</t>
  </si>
  <si>
    <t>去红血丝修复精华15ml</t>
  </si>
  <si>
    <t>Md10</t>
  </si>
  <si>
    <t>特效修护精纯原液15ml</t>
  </si>
  <si>
    <t>Md11</t>
  </si>
  <si>
    <t>鞘磷脂特效抗敏精华霜20g</t>
  </si>
  <si>
    <t>Me01</t>
  </si>
  <si>
    <t>多碳六烯酸眼部无泪卸妆奶脂150ml</t>
  </si>
  <si>
    <t>Me02</t>
  </si>
  <si>
    <t>多碳六烯酸祛皱消袋活性眼膜40g</t>
  </si>
  <si>
    <t>Me02B</t>
  </si>
  <si>
    <t>多碳六烯酸祛皱消袋活性眼膜20g</t>
  </si>
  <si>
    <t>Me03</t>
  </si>
  <si>
    <t>多碳六烯酸祛皱除袋眼凝胶40g</t>
  </si>
  <si>
    <t>Me03B</t>
  </si>
  <si>
    <t>多碳六烯酸祛皱除袋眼凝胶20g</t>
  </si>
  <si>
    <t>Me04</t>
  </si>
  <si>
    <t>多碳六烯酸漂黑消肿营养眼霜40g</t>
  </si>
  <si>
    <t>Me04B</t>
  </si>
  <si>
    <t>多碳六烯酸漂黑消肿营养眼霜20g</t>
  </si>
  <si>
    <t>Me05</t>
  </si>
  <si>
    <t>多碳六烯酸祛皱消袋精纯原聚素30ml</t>
  </si>
  <si>
    <t>Me05B</t>
  </si>
  <si>
    <t>多碳六烯酸祛皱消袋精纯原聚素15ml</t>
  </si>
  <si>
    <t>Me06</t>
  </si>
  <si>
    <t>多碳六烯酸祛皱消袋精华盒3瓶每盒</t>
  </si>
  <si>
    <t>Me07</t>
  </si>
  <si>
    <t>明目凝眸精油(原MP19)10ml</t>
  </si>
  <si>
    <t>Mf02</t>
  </si>
  <si>
    <t>乳清蛋白素祛皱再生面膜粉25g×16</t>
  </si>
  <si>
    <t>Mf03</t>
  </si>
  <si>
    <t>乳清蛋白素抗衰老精纯原聚素30ml</t>
  </si>
  <si>
    <t>Mf03B</t>
  </si>
  <si>
    <t>乳清蛋白素抗衰老精纯原聚素15ml</t>
  </si>
  <si>
    <t>Mf04</t>
  </si>
  <si>
    <t>乳清蛋白素抗皱青春霜40g</t>
  </si>
  <si>
    <t>Mf04B</t>
  </si>
  <si>
    <t>乳清蛋白素抗皱青春霜20g</t>
  </si>
  <si>
    <t>Mf05B</t>
  </si>
  <si>
    <t>乳清蛋白素祛皱再生霜20g</t>
  </si>
  <si>
    <t>Mg01</t>
  </si>
  <si>
    <t>Vc磷酸酯镁美白祛黄洁面水晶150ml</t>
  </si>
  <si>
    <t>Vc磷酸酯镁美白祛黄面膜粉25g×16</t>
  </si>
  <si>
    <t>Mg02B</t>
  </si>
  <si>
    <t>Vc磷酸酯镁美白祛黄面贴膜6片每盒</t>
  </si>
  <si>
    <t>Mg03</t>
  </si>
  <si>
    <t>Vc磷酸酯镁美白祛黄精纯原聚素30ml</t>
  </si>
  <si>
    <t>Mg03B</t>
  </si>
  <si>
    <t>Vc磷酸酯镁美白祛黄精纯原聚素15ml</t>
  </si>
  <si>
    <t>Mg04</t>
  </si>
  <si>
    <t>Vc磷酸酯镁美白祛黄隔离霜40g</t>
  </si>
  <si>
    <t>Mg04B</t>
  </si>
  <si>
    <t>Vc磷酸酯镁美白祛黄隔离霜20g</t>
  </si>
  <si>
    <t>Mg05</t>
  </si>
  <si>
    <t>Vc磷酸酯镁美白祛黄重生霜40g</t>
  </si>
  <si>
    <t>Mg05B</t>
  </si>
  <si>
    <t>Vc磷酸酯镁美白祛黄重生霜20g</t>
  </si>
  <si>
    <t>Mg06</t>
  </si>
  <si>
    <t>Vc磷酸酯镁美白祛黄精华盒3瓶每盒</t>
  </si>
  <si>
    <t>Mg07</t>
  </si>
  <si>
    <t>嫩白无瑕精油(原MP18)10ml</t>
  </si>
  <si>
    <t>Mg08</t>
  </si>
  <si>
    <t>柠檬精油10ml</t>
  </si>
  <si>
    <t>Mg09</t>
  </si>
  <si>
    <t>Vc磷酸酯镁美白褪黄去角质凝胶40g</t>
  </si>
  <si>
    <t>Mh01</t>
  </si>
  <si>
    <t>溶菌酶祛痘无菌洁面露150ml</t>
  </si>
  <si>
    <t>Mh02</t>
  </si>
  <si>
    <t>溶菌酶祛痘拔毒面膜粉25g×16</t>
  </si>
  <si>
    <t>Mh02B</t>
  </si>
  <si>
    <t>溶菌酶祛痘拔毒面贴膜6片每盒</t>
  </si>
  <si>
    <t>Mh03</t>
  </si>
  <si>
    <t>溶菌酶祛痘无印精纯原聚素30ml</t>
  </si>
  <si>
    <t>Mh03B</t>
  </si>
  <si>
    <t>溶菌酶祛痘无印精纯原聚素15ml</t>
  </si>
  <si>
    <t>Mh04</t>
  </si>
  <si>
    <t>溶菌酶祛痘印特效霜40g</t>
  </si>
  <si>
    <t>Mh04B</t>
  </si>
  <si>
    <t>溶菌酶祛痘印特效霜20g</t>
  </si>
  <si>
    <t>Mh05</t>
  </si>
  <si>
    <t>溶菌酶祛痘消炎晚霜40g</t>
  </si>
  <si>
    <t>Mh05B</t>
  </si>
  <si>
    <t>溶菌酶祛痘消炎晚霜20g</t>
  </si>
  <si>
    <t>Mh06</t>
  </si>
  <si>
    <t>溶菌酶祛痘无印精华盒3瓶每盒</t>
  </si>
  <si>
    <t>Mh07</t>
  </si>
  <si>
    <t>茶树精油(原MP32)10ml</t>
  </si>
  <si>
    <t>Mh08</t>
  </si>
  <si>
    <t>疤痕修复精油10ml</t>
  </si>
  <si>
    <t>Mi01</t>
  </si>
  <si>
    <t>五环活酵素祛斑漂白洁面乳150ml</t>
  </si>
  <si>
    <t>Mi02</t>
  </si>
  <si>
    <t>五环活酵素祛斑优白面膜粉25g×16</t>
  </si>
  <si>
    <t>Mi03</t>
  </si>
  <si>
    <t>五环活酵素祛斑优白精纯原聚素30ml</t>
  </si>
  <si>
    <t>Mi03B</t>
  </si>
  <si>
    <t>五环活酵素祛斑优白精纯原聚素15ml</t>
  </si>
  <si>
    <t>Mi04</t>
  </si>
  <si>
    <t>五环活酵素隔离脱敏日霜40g</t>
  </si>
  <si>
    <t>Mi04B</t>
  </si>
  <si>
    <t>五环活酵素隔离脱敏日霜20g</t>
  </si>
  <si>
    <t>Mi05</t>
  </si>
  <si>
    <t>五环活酵素祛斑新生晚霜40g</t>
  </si>
  <si>
    <t>Mi05B</t>
  </si>
  <si>
    <t>五环活酵素祛斑新生晚霜20g</t>
  </si>
  <si>
    <t>Mi06</t>
  </si>
  <si>
    <t>五环活酵素化斑纯白晚霜20g</t>
  </si>
  <si>
    <t>Mi07</t>
  </si>
  <si>
    <t>五环活酵素祛斑优白精华盒3瓶每盒</t>
  </si>
  <si>
    <t>Mi08</t>
  </si>
  <si>
    <t>五环活酵素特效修护精纯原液15ml</t>
  </si>
  <si>
    <t>Ml01</t>
  </si>
  <si>
    <t>芦荟绿素排毒清颜洁面露150ml</t>
  </si>
  <si>
    <t>Ml02</t>
  </si>
  <si>
    <t>芦荟绿素防晒明白祛角质凝胶40g</t>
  </si>
  <si>
    <t>Ml03</t>
  </si>
  <si>
    <t>芦荟绿素排毒养颜面膜粉25g×16</t>
  </si>
  <si>
    <t>Ml03b</t>
  </si>
  <si>
    <t>芦荟绿素排毒养颜面贴膜6片每盒</t>
  </si>
  <si>
    <t>Ml04</t>
  </si>
  <si>
    <t>芦荟绿素防晒隔离清白霜40g</t>
  </si>
  <si>
    <t>Ml05</t>
  </si>
  <si>
    <t>芦荟绿素排毒养颜晒后霜40g</t>
  </si>
  <si>
    <t>Ml06</t>
  </si>
  <si>
    <t>芦荟绿素防晒嫩白精华原聚素30ml</t>
  </si>
  <si>
    <t>Ml07</t>
  </si>
  <si>
    <t>芦荟绿素防晒排毒精华盒3瓶每盒</t>
  </si>
  <si>
    <t>Ml08</t>
  </si>
  <si>
    <t>芦荟绿素防晒嫩白乳150ml</t>
  </si>
  <si>
    <t>Ml09</t>
  </si>
  <si>
    <t>芦荟绿素防晒净白冻胶40g</t>
  </si>
  <si>
    <t>MM05</t>
  </si>
  <si>
    <t>黑头轻松导出液20ml</t>
  </si>
  <si>
    <t>MM06</t>
  </si>
  <si>
    <t>倍润优能活肤脂霜(MB11)40g</t>
  </si>
  <si>
    <t>MM08</t>
  </si>
  <si>
    <t>微脂囊倍润套装</t>
  </si>
  <si>
    <t>MM09</t>
  </si>
  <si>
    <t>PH5.5水嫩套装</t>
  </si>
  <si>
    <t>MM10</t>
  </si>
  <si>
    <t>左旋C美白套装</t>
  </si>
  <si>
    <t>MM12</t>
  </si>
  <si>
    <t>高水份纤柔手部护理套装</t>
  </si>
  <si>
    <t>Mn00</t>
  </si>
  <si>
    <t>祛红血丝修复套盒</t>
  </si>
  <si>
    <t>MNi01</t>
  </si>
  <si>
    <t>晶白净化洁面膏100ml</t>
  </si>
  <si>
    <t>MNi02</t>
  </si>
  <si>
    <t>晶白净化亮肤水100ml</t>
  </si>
  <si>
    <t>MNi03</t>
  </si>
  <si>
    <t>晶白净化高效保湿乳80ml</t>
  </si>
  <si>
    <t>MNi04</t>
  </si>
  <si>
    <t>晶白净化日霜30g</t>
  </si>
  <si>
    <t>MNi05a</t>
  </si>
  <si>
    <t>美白祛斑霜（祛雀斑）30g</t>
  </si>
  <si>
    <t>MNi05b</t>
  </si>
  <si>
    <t>美白祛斑霜（祛黄褐斑）30g</t>
  </si>
  <si>
    <t>MNi06a</t>
  </si>
  <si>
    <t>晶白净化隔离霜(淡绿色)40ml</t>
  </si>
  <si>
    <t>MNi06b</t>
  </si>
  <si>
    <t>晶白净化隔离霜(淡紫色)40ml</t>
  </si>
  <si>
    <t>MNi07</t>
  </si>
  <si>
    <t>晶白净化修护精华15ml</t>
  </si>
  <si>
    <t>MNi08a</t>
  </si>
  <si>
    <t>c加晶白净化三重祛斑金装盒(祛雀斑）3瓶每盒</t>
  </si>
  <si>
    <t>MNi08b</t>
  </si>
  <si>
    <t>c加晶白净化三重祛斑金装盒（祛黄褐斑）3瓶每盒</t>
  </si>
  <si>
    <t>MNi09</t>
  </si>
  <si>
    <t>晶白净化面膜粉500g</t>
  </si>
  <si>
    <t>MNi10</t>
  </si>
  <si>
    <t>晶白魅力唇膏3.5g</t>
  </si>
  <si>
    <t>MNi11</t>
  </si>
  <si>
    <t>晶白姿彩眼影5g</t>
  </si>
  <si>
    <t>MNi12</t>
  </si>
  <si>
    <t>晶白净化粉饼14g</t>
  </si>
  <si>
    <t>MP01</t>
  </si>
  <si>
    <t>青春之源精油100ml</t>
  </si>
  <si>
    <t>MP02</t>
  </si>
  <si>
    <t>丰约韵姿精油100ml</t>
  </si>
  <si>
    <t>MP02.</t>
  </si>
  <si>
    <t>丰约韵姿精油30ml</t>
  </si>
  <si>
    <t>MP03</t>
  </si>
  <si>
    <t>纤秀苗条精油100ml</t>
  </si>
  <si>
    <t>MP03.</t>
  </si>
  <si>
    <t>纤细苗条精油30ml</t>
  </si>
  <si>
    <t>MP04</t>
  </si>
  <si>
    <t>祛妊娠纹精油100ml</t>
  </si>
  <si>
    <t>MP05</t>
  </si>
  <si>
    <t>纤指玉足精油100ml</t>
  </si>
  <si>
    <t>MP06</t>
  </si>
  <si>
    <t>淋巴循环清油100ml</t>
  </si>
  <si>
    <t>MP07</t>
  </si>
  <si>
    <t>腹腔排毒精油100ml</t>
  </si>
  <si>
    <t>MP08</t>
  </si>
  <si>
    <t>舒压安神精油100ml</t>
  </si>
  <si>
    <t>MP09</t>
  </si>
  <si>
    <t>舒筋缓痛精油100ml</t>
  </si>
  <si>
    <t>MP10</t>
  </si>
  <si>
    <t>静脉曲张精油100ml</t>
  </si>
  <si>
    <t>MP11</t>
  </si>
  <si>
    <t>润白净色精油30ml</t>
  </si>
  <si>
    <t>MP12</t>
  </si>
  <si>
    <t>水嫩润泽精油30ml</t>
  </si>
  <si>
    <t>MP15</t>
  </si>
  <si>
    <t>柔敏安抚精油30ml</t>
  </si>
  <si>
    <t>秀颈娇仪精油30ml</t>
  </si>
  <si>
    <t>MP17</t>
  </si>
  <si>
    <t>轮廓雕饰精油30ml</t>
  </si>
  <si>
    <t>MP21</t>
  </si>
  <si>
    <t>玫瑰花御露100ml(此编号作废)</t>
  </si>
  <si>
    <t>MP22</t>
  </si>
  <si>
    <t>薰衣草花御露100ml(此编号作废)</t>
  </si>
  <si>
    <t>MP31</t>
  </si>
  <si>
    <t>玫瑰精油10ml(此编号作废)</t>
  </si>
  <si>
    <t>MP32</t>
  </si>
  <si>
    <t>茶树精油10ml</t>
  </si>
  <si>
    <t>MP33</t>
  </si>
  <si>
    <t>MP35</t>
  </si>
  <si>
    <t>尤加利精油10ml</t>
  </si>
  <si>
    <t>MX01</t>
  </si>
  <si>
    <t>丸美胶原抗皱眼部金装盒</t>
  </si>
  <si>
    <t>Mx01b</t>
  </si>
  <si>
    <t>唇部精护组4x1每盒</t>
  </si>
  <si>
    <t>MX02</t>
  </si>
  <si>
    <t>丸美眼部蛋白清肤乳30ml</t>
  </si>
  <si>
    <t>MX03</t>
  </si>
  <si>
    <t>丸美嫩白防晒金装盒</t>
  </si>
  <si>
    <t>MX04</t>
  </si>
  <si>
    <t>丸美深层净白修护霜50g</t>
  </si>
  <si>
    <t>MX05</t>
  </si>
  <si>
    <t>丸美嫩白净化青春素50克</t>
  </si>
  <si>
    <t>MX06</t>
  </si>
  <si>
    <t>胶原抗皱水晶眼膜6片每盒</t>
  </si>
  <si>
    <t>My01</t>
  </si>
  <si>
    <t>神经酰胺补水保湿洁面乳120ml</t>
  </si>
  <si>
    <t>My02</t>
  </si>
  <si>
    <t>神经酰胺补水保湿润肤水100ml</t>
  </si>
  <si>
    <t>My03</t>
  </si>
  <si>
    <t>神经酰胺补水保湿精华素30ml</t>
  </si>
  <si>
    <t>My04</t>
  </si>
  <si>
    <t>神经酰胺补水保湿隔离霜30g</t>
  </si>
  <si>
    <t>My05</t>
  </si>
  <si>
    <t>神经酰胺补水保湿霜50g</t>
  </si>
  <si>
    <t>My05B</t>
  </si>
  <si>
    <t>神经酰胺补水保湿乳80ml</t>
  </si>
  <si>
    <t>My06</t>
  </si>
  <si>
    <t>神经酰胺补水保湿眼霜20g</t>
  </si>
  <si>
    <t>My07</t>
  </si>
  <si>
    <t>神经酰胺补水保湿面膜 6片每盒</t>
  </si>
  <si>
    <t>神经酰胺补水保湿软膜粉500g</t>
  </si>
  <si>
    <t>My08</t>
  </si>
  <si>
    <t>神经酰胺补水保湿粉底液40ml</t>
  </si>
  <si>
    <t>My09</t>
  </si>
  <si>
    <t>MZ01</t>
  </si>
  <si>
    <t>维他命A醇美白新生洁面乳120ml</t>
  </si>
  <si>
    <t>MZ02</t>
  </si>
  <si>
    <t>维他命A醇美白新生润肤水100ml</t>
  </si>
  <si>
    <t>MZ03</t>
  </si>
  <si>
    <t>维他命A醇美白新生精华素30ml</t>
  </si>
  <si>
    <t>MZ04</t>
  </si>
  <si>
    <t>维他命A醇美白新生隔离霜30g</t>
  </si>
  <si>
    <t>MZ05</t>
  </si>
  <si>
    <t>维他命A醇美白新生霜50g</t>
  </si>
  <si>
    <t>MZ05B</t>
  </si>
  <si>
    <t>维他命A醇美白新生乳80ml</t>
  </si>
  <si>
    <t>MZ06</t>
  </si>
  <si>
    <t>维他命A醇美白新生眼霜20g</t>
  </si>
  <si>
    <t>MZ07</t>
  </si>
  <si>
    <t>维他命A醇美白新生精华面膜6片每盒</t>
  </si>
  <si>
    <t>维他命A醇美白新生面膜粉500g</t>
  </si>
  <si>
    <t>MZ08</t>
  </si>
  <si>
    <t>维他命A醇美白新生粉底液40ml</t>
  </si>
  <si>
    <t>MZ09</t>
  </si>
  <si>
    <t>Nb01</t>
  </si>
  <si>
    <t>丝蛋白洁面膏120ml</t>
  </si>
  <si>
    <t>丝蛋白玫瑰水100ml</t>
  </si>
  <si>
    <t>丝蛋白精华素30ml</t>
  </si>
  <si>
    <t>丝蛋白精华乳80ml</t>
  </si>
  <si>
    <t>Nb05</t>
  </si>
  <si>
    <t>丝蛋白全防护日霜50g</t>
  </si>
  <si>
    <t>NB05B</t>
  </si>
  <si>
    <t>滋养赋活软膜粉500g</t>
  </si>
  <si>
    <t>丝蛋白焕新颜晚霜30g</t>
  </si>
  <si>
    <t>Nb08</t>
  </si>
  <si>
    <t>丝蛋白精装盒五件套</t>
  </si>
  <si>
    <t>Nb08-</t>
  </si>
  <si>
    <t>丝蛋白焕新精品金装盒</t>
  </si>
  <si>
    <t>滋养紧致组合</t>
  </si>
  <si>
    <t>Nb08A-</t>
  </si>
  <si>
    <t>滋养紧致组套盒</t>
  </si>
  <si>
    <t>Nb08B</t>
  </si>
  <si>
    <t>丝蛋白焕新组合(8件套)</t>
  </si>
  <si>
    <t>Nb08B-</t>
  </si>
  <si>
    <t>丝蛋白焕新三重奏 3瓶每套</t>
  </si>
  <si>
    <t>Nb08b.</t>
  </si>
  <si>
    <t>丝蛋白焕新高能精华30ml</t>
  </si>
  <si>
    <t>Nb08c</t>
  </si>
  <si>
    <t>丝蛋白焕新活能乳80ml</t>
  </si>
  <si>
    <t>Nb08d</t>
  </si>
  <si>
    <t>丝蛋白焕新活能霜 30g</t>
  </si>
  <si>
    <t>Nb08e</t>
  </si>
  <si>
    <t>丝蛋白多效紧肤膜6片每盒</t>
  </si>
  <si>
    <t>Nb08f</t>
  </si>
  <si>
    <t>丝蛋白焕新活能面膜120ml</t>
  </si>
  <si>
    <t>Nb09</t>
  </si>
  <si>
    <t>青春紧致精油30ml</t>
  </si>
  <si>
    <t>Nb09-</t>
  </si>
  <si>
    <t>瞬间丝滑美肌素15ml</t>
  </si>
  <si>
    <t>Nb10</t>
  </si>
  <si>
    <t>丸美丝丝浓情温暖礼盒</t>
  </si>
  <si>
    <t>Nb11</t>
  </si>
  <si>
    <t>丸美丝丝浓情馨意礼盒（客装）</t>
  </si>
  <si>
    <t>Nb17</t>
  </si>
  <si>
    <t>丝蛋白至尊新年礼包(订货)</t>
  </si>
  <si>
    <t>蚕丝蛋白洁面乳120ml</t>
  </si>
  <si>
    <t>蚕丝蛋白保养液100ml</t>
  </si>
  <si>
    <t>蚕丝蛋白精华原液套组2件套</t>
  </si>
  <si>
    <t>蚕丝蛋白精华乳80ml</t>
  </si>
  <si>
    <t>蚕丝蛋白精华霜50g</t>
  </si>
  <si>
    <t>蚕丝蛋白焕新组合 8件套</t>
  </si>
  <si>
    <t>NB2090</t>
  </si>
  <si>
    <t>蚕丝蛋白璀璨新年礼盒</t>
  </si>
  <si>
    <t>NB2101</t>
  </si>
  <si>
    <t>面部精华肌底液奢华组合 15ml乘2</t>
  </si>
  <si>
    <t>眼部专用肌底液奢华组合 15ml乘2</t>
  </si>
  <si>
    <t>Nc01</t>
  </si>
  <si>
    <t>清润冰河洗颜泥120ml</t>
  </si>
  <si>
    <t>Nc02</t>
  </si>
  <si>
    <t>清润醒肤精华水100ml</t>
  </si>
  <si>
    <t>Nc03</t>
  </si>
  <si>
    <t>清润奇迹精华露30ml</t>
  </si>
  <si>
    <t>Nc04</t>
  </si>
  <si>
    <t>清润奇迹水份乳80ml</t>
  </si>
  <si>
    <t>Nc05</t>
  </si>
  <si>
    <t>清润奇迹水凝霜50g</t>
  </si>
  <si>
    <t>NC05B</t>
  </si>
  <si>
    <t>净化平衡软膜粉500g</t>
  </si>
  <si>
    <t>Nc06</t>
  </si>
  <si>
    <t>清润奇迹冰泥膜150g</t>
  </si>
  <si>
    <t>Nc07a</t>
  </si>
  <si>
    <t>清润毛孔清理液30ml</t>
  </si>
  <si>
    <t>Nc07b</t>
  </si>
  <si>
    <t>清润毛孔紧致露30ml</t>
  </si>
  <si>
    <t>Nc08</t>
  </si>
  <si>
    <t>清润角质调整胶150g</t>
  </si>
  <si>
    <t>Nc08A</t>
  </si>
  <si>
    <t>清润平衡组合</t>
  </si>
  <si>
    <t>Nc09</t>
  </si>
  <si>
    <t>水沐菁华护肤匣8件套</t>
  </si>
  <si>
    <t>毛孔细致组合2件套</t>
  </si>
  <si>
    <t>痘肌净化组合2件套</t>
  </si>
  <si>
    <t>Nd01</t>
  </si>
  <si>
    <t>柔和舒茗洁面乳120ml</t>
  </si>
  <si>
    <t>Nd02</t>
  </si>
  <si>
    <t>柔和舒茗调理露100ml</t>
  </si>
  <si>
    <t>Nd03</t>
  </si>
  <si>
    <t>柔和舒茗原聚素30ml</t>
  </si>
  <si>
    <t>Nd04</t>
  </si>
  <si>
    <t>柔和舒茗精华乳80ml</t>
  </si>
  <si>
    <t>Nd05</t>
  </si>
  <si>
    <t>柔和舒茗轻盈霜50g</t>
  </si>
  <si>
    <t>柔和安抚软膜粉500g</t>
  </si>
  <si>
    <t>Nd06</t>
  </si>
  <si>
    <t>柔和舒茗安抚霜30g</t>
  </si>
  <si>
    <t>Nd07</t>
  </si>
  <si>
    <t>舒缓柔润复合油30ml</t>
  </si>
  <si>
    <t>Nd08A</t>
  </si>
  <si>
    <t>柔和舒茗组合</t>
  </si>
  <si>
    <t>舒茗安抚组合2件套</t>
  </si>
  <si>
    <t>Ne01</t>
  </si>
  <si>
    <t>睛彩柔润卸妆奶脂30ml</t>
  </si>
  <si>
    <t>Ne01-</t>
  </si>
  <si>
    <t>(旧)睛彩夺目柔润卸妆乳30ml</t>
  </si>
  <si>
    <t>Ne02</t>
  </si>
  <si>
    <t>弹力紧致眼凝胶20g</t>
  </si>
  <si>
    <t>Ne02-</t>
  </si>
  <si>
    <t>(旧)睛彩夺目消肿除袋眼凝胶30g</t>
  </si>
  <si>
    <t>Ne03-</t>
  </si>
  <si>
    <t>(旧)睛彩夺目抗皱赋活眼霜30g</t>
  </si>
  <si>
    <t>Ne03a</t>
  </si>
  <si>
    <t>丸美深层水嫩保湿眼霜20g</t>
  </si>
  <si>
    <t>Ne03b</t>
  </si>
  <si>
    <t>丸美丝蛋白精华紧致眼霜20g</t>
  </si>
  <si>
    <t>Ne04-</t>
  </si>
  <si>
    <t>(旧)睛彩夺目超效活性眼精华40ml</t>
  </si>
  <si>
    <t>Ne04a</t>
  </si>
  <si>
    <t>丸美晶钻焕白亮采眼精华15ml</t>
  </si>
  <si>
    <t>Ne04b</t>
  </si>
  <si>
    <t>丸美多效赋活修护眼精华15ml</t>
  </si>
  <si>
    <t>Ne05-</t>
  </si>
  <si>
    <t>(旧)睛彩夺目全效养眼膜30g</t>
  </si>
  <si>
    <t>Ne05a</t>
  </si>
  <si>
    <t>活力焕彩养眼膜20g</t>
  </si>
  <si>
    <t>Ne05b</t>
  </si>
  <si>
    <t>焕彩新鲜眼贴膜6对每盒</t>
  </si>
  <si>
    <t>Ne06</t>
  </si>
  <si>
    <t>眼部焕彩精致套盒五件套</t>
  </si>
  <si>
    <t>Ne06-</t>
  </si>
  <si>
    <t>睛彩夺目眼部金装盒套</t>
  </si>
  <si>
    <t>Ne06e</t>
  </si>
  <si>
    <t>四合一高效胶原眼膜6片每盒</t>
  </si>
  <si>
    <t>Ne07</t>
  </si>
  <si>
    <t>精彩明眸精油10ml</t>
  </si>
  <si>
    <t>Ne08A</t>
  </si>
  <si>
    <t>眼部焕彩组合</t>
  </si>
  <si>
    <t>全效柔润卸妆液100ml</t>
  </si>
  <si>
    <t>丸美丝蛋白精华紧致眼霜 20g</t>
  </si>
  <si>
    <t>丸美丝蛋白精华紧致眼霜20g(半成品）</t>
  </si>
  <si>
    <t>眼部黄金匣（鱼尾纹）4件套</t>
  </si>
  <si>
    <t>眼部黄金匣（黑眼圈）4件套</t>
  </si>
  <si>
    <t>眼部黄金匣（眼  袋）4件套</t>
  </si>
  <si>
    <t>黄金肽逆时空组合2件套</t>
  </si>
  <si>
    <t>黄金肽焕彩眼精华30ml</t>
  </si>
  <si>
    <t>黄金肽焕彩眼凝霜20g</t>
  </si>
  <si>
    <t>弹力眼部奢华礼盒</t>
  </si>
  <si>
    <t>眼部焕彩组合8件套</t>
  </si>
  <si>
    <t>NE4060</t>
  </si>
  <si>
    <t>眼部黄金匣之鱼尾纹专效套盒</t>
  </si>
  <si>
    <t>NE4070</t>
  </si>
  <si>
    <t>眼部黄金匣之黑眼圈专效套盒</t>
  </si>
  <si>
    <t>NE4080</t>
  </si>
  <si>
    <t>眼部黄金匣之眼袋专效套盒</t>
  </si>
  <si>
    <t>Nf01</t>
  </si>
  <si>
    <t>水漾莹润3o保湿洁面晶120ml</t>
  </si>
  <si>
    <t>NF01.</t>
  </si>
  <si>
    <t>(精致)水漾莹润3度保湿洁面晶30ml</t>
  </si>
  <si>
    <t>Nf02</t>
  </si>
  <si>
    <t>水漾莹润3o保湿柔肤水120ml</t>
  </si>
  <si>
    <t>Nf03</t>
  </si>
  <si>
    <t>水漾莹润3o保湿精华40ml</t>
  </si>
  <si>
    <t>Nf04</t>
  </si>
  <si>
    <t>水漾莹润3o保湿乳80ml</t>
  </si>
  <si>
    <t>Nf05</t>
  </si>
  <si>
    <t>水漾莹润3o保湿日霜50g</t>
  </si>
  <si>
    <t>NF05.</t>
  </si>
  <si>
    <t>(精致)水漾莹润3度保湿日霜15g</t>
  </si>
  <si>
    <t>Nf06</t>
  </si>
  <si>
    <t>水漾莹润3o保湿晚霜30g</t>
  </si>
  <si>
    <t>Nf07</t>
  </si>
  <si>
    <t>水漾莹润3o保湿精致套盒3瓶每盒</t>
  </si>
  <si>
    <t>Nf07B</t>
  </si>
  <si>
    <t>补水保湿组合</t>
  </si>
  <si>
    <t>水嫩润泽精油 30ml</t>
  </si>
  <si>
    <t>Nf08-</t>
  </si>
  <si>
    <t>(旧)水漾莹润组套盒</t>
  </si>
  <si>
    <t>Nf09</t>
  </si>
  <si>
    <t>水漾角质调理霜150g</t>
  </si>
  <si>
    <t>Nf101</t>
  </si>
  <si>
    <t>丸美激活眼部礼盒</t>
  </si>
  <si>
    <t>Nf102</t>
  </si>
  <si>
    <t>丸美激活莹润面部礼盒</t>
  </si>
  <si>
    <t>水漾莹润3度保湿洁面晶120ml</t>
  </si>
  <si>
    <t>水漾莹润3度保湿柔肤水120ml</t>
  </si>
  <si>
    <t>NF2020a</t>
  </si>
  <si>
    <t>水漾莹润3度保湿柔肤水120ml（半成品）</t>
  </si>
  <si>
    <t>水漾莹润3度保湿精华40ml</t>
  </si>
  <si>
    <t>水漾莹润3度保湿乳80ml</t>
  </si>
  <si>
    <t>NF2040a</t>
  </si>
  <si>
    <t>水漾莹润3度保湿乳80ml(半成品）</t>
  </si>
  <si>
    <t>水漾莹润3度保湿日霜50g</t>
  </si>
  <si>
    <t>水漾莹润3度保湿晚霜50g</t>
  </si>
  <si>
    <t>水漾莹润3度保湿精致套盒3件套</t>
  </si>
  <si>
    <t>水漾莹润3D隐形面膜6片每盒</t>
  </si>
  <si>
    <t>水漾莹润3°保湿璀璨礼盒</t>
  </si>
  <si>
    <t>水漾莹润3度保湿多效凝露 50g</t>
  </si>
  <si>
    <t>丸美水漾莹润3°保湿套盒（清润型）</t>
  </si>
  <si>
    <t>丸美水漾莹润3°保湿套盒（盈润型）</t>
  </si>
  <si>
    <t>Ng01</t>
  </si>
  <si>
    <t>晶钻美白洁面泡沫120ml</t>
  </si>
  <si>
    <t>Ng01-</t>
  </si>
  <si>
    <t>净色祛黄优白洁面水晶120ml</t>
  </si>
  <si>
    <t>Ng02</t>
  </si>
  <si>
    <t>晶钻美白嫩肤露100ml</t>
  </si>
  <si>
    <t>Ng02-</t>
  </si>
  <si>
    <t>净色祛黄优白调理露120ml</t>
  </si>
  <si>
    <t>Ng03</t>
  </si>
  <si>
    <t>晶钻美白精华30ml</t>
  </si>
  <si>
    <t>Ng03-</t>
  </si>
  <si>
    <t>净色祛黄优白精华素40ml</t>
  </si>
  <si>
    <t>Ng04</t>
  </si>
  <si>
    <t>晶钻美白嫩肤乳80ml</t>
  </si>
  <si>
    <t>Ng04-</t>
  </si>
  <si>
    <t>净色祛黄优白嫩肤乳120ml</t>
  </si>
  <si>
    <t>Ng05</t>
  </si>
  <si>
    <t>晶钻美白水润日霜50g</t>
  </si>
  <si>
    <t>Ng05-</t>
  </si>
  <si>
    <t>净色祛黄优白隔离霜30g</t>
  </si>
  <si>
    <t>Ng06</t>
  </si>
  <si>
    <t>晶钻密集焕颜晚霜30g</t>
  </si>
  <si>
    <t>Ng06-</t>
  </si>
  <si>
    <t>净色祛黄优白重生霜30g</t>
  </si>
  <si>
    <t>Ng07-</t>
  </si>
  <si>
    <t>净色祛黄优白面贴膜6片每盒</t>
  </si>
  <si>
    <t>Ng07a</t>
  </si>
  <si>
    <t>晶钻美白隔离霜 青花绿 30ml</t>
  </si>
  <si>
    <t>Ng07b</t>
  </si>
  <si>
    <t>晶钻美白隔离霜 柔光紫 30ml</t>
  </si>
  <si>
    <t>Ng07B-</t>
  </si>
  <si>
    <t>净色祛黄优白洁面膜粉500g</t>
  </si>
  <si>
    <t>Ng07c</t>
  </si>
  <si>
    <t>晶钻美白隔离霜 丽晶白 30ml</t>
  </si>
  <si>
    <t>Ng08</t>
  </si>
  <si>
    <t>晶钻瞬间美白面膜 150g</t>
  </si>
  <si>
    <t>Ng08-</t>
  </si>
  <si>
    <t>高倍美白金装盒套</t>
  </si>
  <si>
    <t>Ng08A</t>
  </si>
  <si>
    <t>优白嫩肤组合</t>
  </si>
  <si>
    <t>Ng08B-</t>
  </si>
  <si>
    <t>净白透亮三重奏3瓶每套</t>
  </si>
  <si>
    <t>Ng08C-</t>
  </si>
  <si>
    <t>优白嫩肤组套盒</t>
  </si>
  <si>
    <t>Ng09</t>
  </si>
  <si>
    <t>嫩白无暇精油30ml</t>
  </si>
  <si>
    <t>晶钻美白隔离霜   （青花绿）30ml</t>
  </si>
  <si>
    <t>晶钻美白隔离霜   （柔光紫）30ml</t>
  </si>
  <si>
    <t>晶钻美白隔离霜   （丽晶白）30ml</t>
  </si>
  <si>
    <t>晶钻美白隔离霜 （珍珠白）20g</t>
  </si>
  <si>
    <t>晶钻瞬间美白面膜150g</t>
  </si>
  <si>
    <t>晶钻美白娇顔嫩肤精华1号30ml</t>
  </si>
  <si>
    <t>晶钻美白娇顔嫩肤精华2号30ml</t>
  </si>
  <si>
    <t>晶钻美白激白精华晚霜30g</t>
  </si>
  <si>
    <t>NG4010</t>
  </si>
  <si>
    <t>晶钻美白双效组合</t>
  </si>
  <si>
    <t>Nh02</t>
  </si>
  <si>
    <t>祛痘拔毒魔粉2g×6＋25ml</t>
  </si>
  <si>
    <t>Nh03</t>
  </si>
  <si>
    <t>祛痘精华40ml</t>
  </si>
  <si>
    <t>Nh04</t>
  </si>
  <si>
    <t>防疤特效精华霜30g</t>
  </si>
  <si>
    <t>Nh05</t>
  </si>
  <si>
    <t>祛痘消炎精华霜30g</t>
  </si>
  <si>
    <t>NH1010</t>
  </si>
  <si>
    <t>丸美蜂丹玉露弹力淡纹眼护套盒</t>
  </si>
  <si>
    <t>丸美蜂丹玉露弹力淡纹眼部原液18ml</t>
  </si>
  <si>
    <t>丸美蜂丹玉露弹力淡纹眼霜20g</t>
  </si>
  <si>
    <t>NH1040</t>
  </si>
  <si>
    <t>丸美蜂丹玉露眼周亮白套盒</t>
  </si>
  <si>
    <t>丸美蜂丹玉露眼周亮白原液18ml</t>
  </si>
  <si>
    <t>丸美蜂丹玉露眼周亮白霜20g</t>
  </si>
  <si>
    <t>NH1070</t>
  </si>
  <si>
    <t>丸美蜂丹玉露眼袋紧致原液18ml</t>
  </si>
  <si>
    <t>丸美蜂丹玉露眼袋紧致霜20g</t>
  </si>
  <si>
    <t>NJ01</t>
  </si>
  <si>
    <t>NJ02</t>
  </si>
  <si>
    <t>NJ03</t>
  </si>
  <si>
    <t>玫瑰精油10ml</t>
  </si>
  <si>
    <t>洋甘菊精油10ml</t>
  </si>
  <si>
    <t>NJ05</t>
  </si>
  <si>
    <t>薰衣草精油10ml</t>
  </si>
  <si>
    <t>NJ06</t>
  </si>
  <si>
    <t>檀香精油10ml</t>
  </si>
  <si>
    <t>NJ07</t>
  </si>
  <si>
    <t>NJ08</t>
  </si>
  <si>
    <t>丸美橙花精油 10ml</t>
  </si>
  <si>
    <t>NJ08-</t>
  </si>
  <si>
    <t>空</t>
  </si>
  <si>
    <t>NJ09</t>
  </si>
  <si>
    <t>迷迭香精油10ml</t>
  </si>
  <si>
    <t>NJ10</t>
  </si>
  <si>
    <t>茉莉精油10ml</t>
  </si>
  <si>
    <t>NJ11</t>
  </si>
  <si>
    <t>薄荷精油10ml</t>
  </si>
  <si>
    <t>NJ12</t>
  </si>
  <si>
    <t>葡萄柚精油10ml</t>
  </si>
  <si>
    <t>NJ13</t>
  </si>
  <si>
    <t>佛手柑精油10ml</t>
  </si>
  <si>
    <t>NJ14</t>
  </si>
  <si>
    <t>姜精油10ml</t>
  </si>
  <si>
    <t>NJ15</t>
  </si>
  <si>
    <t>天竺葵精油10ml</t>
  </si>
  <si>
    <t>NJ16</t>
  </si>
  <si>
    <t>葡萄籽油100ml</t>
  </si>
  <si>
    <t>NJ17</t>
  </si>
  <si>
    <t>荷荷巴油100ml</t>
  </si>
  <si>
    <t>NJ18</t>
  </si>
  <si>
    <t>七公主组合</t>
  </si>
  <si>
    <t>精纯尤加利精油10ml</t>
  </si>
  <si>
    <t>精纯茶树精油10ml</t>
  </si>
  <si>
    <t>精纯玫瑰精油10ml</t>
  </si>
  <si>
    <t>精纯洋甘菊精油10ml</t>
  </si>
  <si>
    <t>精纯薰衣草精油10ml</t>
  </si>
  <si>
    <t>精纯檀香精油10ml</t>
  </si>
  <si>
    <t>精纯柠檬精油10ml</t>
  </si>
  <si>
    <t>精纯橙花精油10ml</t>
  </si>
  <si>
    <t>精纯迷迭香精油10ml</t>
  </si>
  <si>
    <t>精纯茉莉精油10ml</t>
  </si>
  <si>
    <t>精纯薄荷精油10ml</t>
  </si>
  <si>
    <t>精纯葡萄柚精油10ml</t>
  </si>
  <si>
    <t>精纯佛手柑精油10ml</t>
  </si>
  <si>
    <t>精纯姜精油10ml</t>
  </si>
  <si>
    <t>精纯天竺葵精油10ml</t>
  </si>
  <si>
    <t>精纯鼠尾草精油10ml</t>
  </si>
  <si>
    <t>精纯极品玫瑰精油10ml</t>
  </si>
  <si>
    <t>精纯茴香精油10ml</t>
  </si>
  <si>
    <t>精纯甜橙精油10ml</t>
  </si>
  <si>
    <t>精纯广藿香精油10ml</t>
  </si>
  <si>
    <t>精纯乳香精油10ml</t>
  </si>
  <si>
    <t>精纯依兰精油10ml</t>
  </si>
  <si>
    <t>精纯葡萄籽油100ml</t>
  </si>
  <si>
    <t>精纯荷荷巴油100ml</t>
  </si>
  <si>
    <t>精纯玫瑰果油100ml</t>
  </si>
  <si>
    <t>精纯甜橙精油100ml</t>
  </si>
  <si>
    <t>精纯葡萄柚精油100ml</t>
  </si>
  <si>
    <t>精纯佛手柑精油100ml</t>
  </si>
  <si>
    <t>NJ3010a</t>
  </si>
  <si>
    <t>凝华金萃尤加利精油10ml</t>
  </si>
  <si>
    <t>NJ3020a</t>
  </si>
  <si>
    <t>凝华金萃茶树精油10ml</t>
  </si>
  <si>
    <t>NJ3030a</t>
  </si>
  <si>
    <t>凝华金萃玫瑰精油10ml</t>
  </si>
  <si>
    <t>NJ3040a</t>
  </si>
  <si>
    <t>凝华金萃洋甘菊精油10ml</t>
  </si>
  <si>
    <t>NJ3050a</t>
  </si>
  <si>
    <t>凝华金萃薰衣草精油10ml</t>
  </si>
  <si>
    <t>NJ3060a</t>
  </si>
  <si>
    <t>凝华金萃檀香精油10ml</t>
  </si>
  <si>
    <t>NJ3070a</t>
  </si>
  <si>
    <t>凝华金萃柠檬精油10ml</t>
  </si>
  <si>
    <t>NJ3080a</t>
  </si>
  <si>
    <t>凝华金萃橙花精油10ml</t>
  </si>
  <si>
    <t>NJ3090a</t>
  </si>
  <si>
    <t>凝华金萃迷迭香精油10ml</t>
  </si>
  <si>
    <t>NJ3100a</t>
  </si>
  <si>
    <t>凝华金萃茉莉精油10ml</t>
  </si>
  <si>
    <t>NJ3110a</t>
  </si>
  <si>
    <t>凝华金萃薄荷精油10ml</t>
  </si>
  <si>
    <t>NJ3120a</t>
  </si>
  <si>
    <t>凝华金萃葡萄柚精油10ml</t>
  </si>
  <si>
    <t>NJ3130a</t>
  </si>
  <si>
    <t>凝华金萃佛手柑精油10ml</t>
  </si>
  <si>
    <t>NJ3140a</t>
  </si>
  <si>
    <t>凝华金萃姜精油10ml</t>
  </si>
  <si>
    <t>NJ3150a</t>
  </si>
  <si>
    <t>凝华金萃天竺葵精油10ml</t>
  </si>
  <si>
    <t>NJ3160a</t>
  </si>
  <si>
    <t>凝华金萃鼠尾草精油10ml</t>
  </si>
  <si>
    <t>NJ3170a</t>
  </si>
  <si>
    <t>凝华金萃极品玫瑰精油10ml</t>
  </si>
  <si>
    <t>NJ3180a</t>
  </si>
  <si>
    <t>凝华金萃茴香精油10ml</t>
  </si>
  <si>
    <t>NJ3190a</t>
  </si>
  <si>
    <t>凝华金萃甜橙精油10ml</t>
  </si>
  <si>
    <t>NJ3200a</t>
  </si>
  <si>
    <t>凝华金萃广藿香精油10ml</t>
  </si>
  <si>
    <t>NJ3210a</t>
  </si>
  <si>
    <t>凝华金萃乳香精油10ml</t>
  </si>
  <si>
    <t>NJ3220a</t>
  </si>
  <si>
    <t>凝华金萃依兰精油10ml</t>
  </si>
  <si>
    <t>NJ3230a</t>
  </si>
  <si>
    <t>凝华金萃葡萄籽油100ml</t>
  </si>
  <si>
    <t>NJ3240a</t>
  </si>
  <si>
    <t>凝华金萃荷荷巴油100ml</t>
  </si>
  <si>
    <t>NL01</t>
  </si>
  <si>
    <t>嫩白清爽洁面乳120ml</t>
  </si>
  <si>
    <t>NL01-</t>
  </si>
  <si>
    <t>(旧)净白无瑕洁面乳120ml</t>
  </si>
  <si>
    <t>NL02</t>
  </si>
  <si>
    <t>嫩白清爽调理露120ml</t>
  </si>
  <si>
    <t>NL02-</t>
  </si>
  <si>
    <t>(旧)嫩白控油爽肤露120ml</t>
  </si>
  <si>
    <t>NL03-</t>
  </si>
  <si>
    <t>(旧)嫩白净化青春素50g</t>
  </si>
  <si>
    <t>NL04</t>
  </si>
  <si>
    <t>嫩白保湿水份乳120ml</t>
  </si>
  <si>
    <t>NL04-</t>
  </si>
  <si>
    <t>(旧)嫩白保湿水份乳120ml</t>
  </si>
  <si>
    <t>NL05a</t>
  </si>
  <si>
    <t>嫩白防晒乳SPF18 PA加加 50ml</t>
  </si>
  <si>
    <t>NL05a-</t>
  </si>
  <si>
    <t>(旧)嫩白防晒乳SPF18 PA加加80ml</t>
  </si>
  <si>
    <t>NL05b-</t>
  </si>
  <si>
    <t>(旧)嫩白防晒乳SPF30 PA加加80ml</t>
  </si>
  <si>
    <t>NL05c-</t>
  </si>
  <si>
    <t>(旧)嫩白防晒乳SPF18(防水抗汗)50ml</t>
  </si>
  <si>
    <t>NL05d</t>
  </si>
  <si>
    <t>嫩白防晒乳SPF30 PA加加加 50ml</t>
  </si>
  <si>
    <t>NL05d-</t>
  </si>
  <si>
    <t>(旧)嫩白防晒乳SPF18(清爽保湿)50ml</t>
  </si>
  <si>
    <t>NL05e-</t>
  </si>
  <si>
    <t>(旧)嫩白防晒乳SPF18(便携喷雾)60ml</t>
  </si>
  <si>
    <t>NL06</t>
  </si>
  <si>
    <t>嫩白静爽睡眠面膜60ml</t>
  </si>
  <si>
    <t>NL06-</t>
  </si>
  <si>
    <t>(旧)眼部防晒乳SPF16 PA加加30ml</t>
  </si>
  <si>
    <t>NL07</t>
  </si>
  <si>
    <t>嫩白修护精华素40ml</t>
  </si>
  <si>
    <t>NL07-</t>
  </si>
  <si>
    <t>(旧)嫩白修护精华40ml</t>
  </si>
  <si>
    <t>NL08</t>
  </si>
  <si>
    <t>嫩白防晒精装盒五件套</t>
  </si>
  <si>
    <t>NL08-</t>
  </si>
  <si>
    <t>(旧)深层净白修护霜50g</t>
  </si>
  <si>
    <t>NL08a-</t>
  </si>
  <si>
    <t>(旧)嫩白清凉修护凝晶80ml</t>
  </si>
  <si>
    <t>NL09</t>
  </si>
  <si>
    <t>7oC活泉冰肌套盒三件套</t>
  </si>
  <si>
    <t>NL09-</t>
  </si>
  <si>
    <t>(旧)排毒养颜面贴膜6片每盒</t>
  </si>
  <si>
    <t>NL09B-</t>
  </si>
  <si>
    <t>(旧)排毒养颜面膜粉500g</t>
  </si>
  <si>
    <t>NL10-</t>
  </si>
  <si>
    <t>(旧)嫩白防晒金装盒5瓶每盒</t>
  </si>
  <si>
    <t>NL10a-</t>
  </si>
  <si>
    <t>(旧)嫩白防晒精装盒5瓶每盒</t>
  </si>
  <si>
    <t>NL10b-</t>
  </si>
  <si>
    <t>(旧)7oC活泉冰肌套盒套</t>
  </si>
  <si>
    <t>NL10c-</t>
  </si>
  <si>
    <t>(旧)嫩白极致水晶膜盒</t>
  </si>
  <si>
    <t>NL11</t>
  </si>
  <si>
    <t>NL12</t>
  </si>
  <si>
    <t>嫩白劲爽调理水100ml</t>
  </si>
  <si>
    <t>NL13a</t>
  </si>
  <si>
    <t>防晒精华隔离乳SPF18 50mlPA加加</t>
  </si>
  <si>
    <t>NL13b</t>
  </si>
  <si>
    <t>防晒精华隔离乳SPF30 50ml PA加加加</t>
  </si>
  <si>
    <t>NL14</t>
  </si>
  <si>
    <t>嫩白保湿水分乳 80ml</t>
  </si>
  <si>
    <t>NL15a</t>
  </si>
  <si>
    <t>嫩白防晒乳 SPF18 50ml PA加加</t>
  </si>
  <si>
    <t>NL15d</t>
  </si>
  <si>
    <t>嫩白防晒乳 SPF30 50ml PA加加加</t>
  </si>
  <si>
    <t>NL16</t>
  </si>
  <si>
    <t>嫩白静爽睡眠面膜 120ml</t>
  </si>
  <si>
    <t>NL17</t>
  </si>
  <si>
    <t>嫩白修护精华素 30ml</t>
  </si>
  <si>
    <t>NL18</t>
  </si>
  <si>
    <t>嫩白防晒精装盒 (5瓶1盒)</t>
  </si>
  <si>
    <t>防晒精华隔离乳SPF18 PA加加 50ml</t>
  </si>
  <si>
    <t>激白防晒精华隔离乳SPF30  PA加加加 50ml</t>
  </si>
  <si>
    <t>嫩白防晒乳   SPF18  PA加加50ml</t>
  </si>
  <si>
    <t>嫩白防晒乳   SPF30  PA加加加50ml</t>
  </si>
  <si>
    <t>丸美3加臻护嫩白新生套盒</t>
  </si>
  <si>
    <t>丸美3加臻护激白新生套盒</t>
  </si>
  <si>
    <t>NM2011a</t>
  </si>
  <si>
    <t>和式三玄1号能量元素（肺经）30ml</t>
  </si>
  <si>
    <t>NM2012a</t>
  </si>
  <si>
    <t>和式三玄2号能量元素（大肠经）30ml</t>
  </si>
  <si>
    <t>NM2013a</t>
  </si>
  <si>
    <t>和式三玄3号能量元素（胃经）100ml</t>
  </si>
  <si>
    <t>NM2014a</t>
  </si>
  <si>
    <t>和式三玄4号能量元素（脾经）100ml</t>
  </si>
  <si>
    <t>NM2015a</t>
  </si>
  <si>
    <t>和式三玄5号能量元素（心经）30ml</t>
  </si>
  <si>
    <t>NM2016a</t>
  </si>
  <si>
    <t>和式三玄6号能量元素（小肠经）30ml</t>
  </si>
  <si>
    <t>NM2017a</t>
  </si>
  <si>
    <t>和式三玄7号能量元素（膀胱经）100ml</t>
  </si>
  <si>
    <t>NM2018a</t>
  </si>
  <si>
    <t>和式三玄8号能量元素（肾经）100ml</t>
  </si>
  <si>
    <t>NM2019a</t>
  </si>
  <si>
    <t>和式三玄9号能量元素（心包经）30ml</t>
  </si>
  <si>
    <t>NM2020a</t>
  </si>
  <si>
    <t>和式三玄10号能量元素（三焦经）30ml</t>
  </si>
  <si>
    <t>NM2021a</t>
  </si>
  <si>
    <t>和式三玄11号能量元素（胆经）100ml</t>
  </si>
  <si>
    <t>NM2022a</t>
  </si>
  <si>
    <t>和式三玄12号能量元素（肝经）100ml</t>
  </si>
  <si>
    <t>NM2023a</t>
  </si>
  <si>
    <t>和式三玄13号能量元素（督脉）30ml</t>
  </si>
  <si>
    <t>NM2024a</t>
  </si>
  <si>
    <t>和式三玄14号能量元素（任脉）30ml</t>
  </si>
  <si>
    <t>NM2030a</t>
  </si>
  <si>
    <t>和式三玄纤体调理组6件套</t>
  </si>
  <si>
    <t>NM2040a</t>
  </si>
  <si>
    <t>和式三玄美体保养组4件套</t>
  </si>
  <si>
    <t>NM2050a</t>
  </si>
  <si>
    <t>和式三玄纤体居家组2件套</t>
  </si>
  <si>
    <t>NM2060a</t>
  </si>
  <si>
    <t>和式三玄舒韵调理组6件套</t>
  </si>
  <si>
    <t>NM2070a</t>
  </si>
  <si>
    <t>和式三玄韵姿保养组4件套</t>
  </si>
  <si>
    <t>NM2080a</t>
  </si>
  <si>
    <t>和式三玄舒韵居家组2件套</t>
  </si>
  <si>
    <t>NM2090a</t>
  </si>
  <si>
    <t>和式三玄脊能量调理组6件套</t>
  </si>
  <si>
    <t>NM2100a</t>
  </si>
  <si>
    <t>和式三玄肩颈保养组4件套</t>
  </si>
  <si>
    <t>NM2110a</t>
  </si>
  <si>
    <t>和式三玄固本保养组4件套</t>
  </si>
  <si>
    <t>NM2120a</t>
  </si>
  <si>
    <t>和式三玄幸福调理组4件套</t>
  </si>
  <si>
    <t>NM2130a</t>
  </si>
  <si>
    <t>和式三玄青春保养组4件套</t>
  </si>
  <si>
    <t>NM2140a</t>
  </si>
  <si>
    <t>和式三玄净化保养组4件套</t>
  </si>
  <si>
    <t>NM2150a</t>
  </si>
  <si>
    <t>NM2160a</t>
  </si>
  <si>
    <t>ST雕体养生组合6件套</t>
  </si>
  <si>
    <t>NP01-</t>
  </si>
  <si>
    <t>瘦身塑形精致套盒3瓶每套</t>
  </si>
  <si>
    <t>NP01B</t>
  </si>
  <si>
    <t>NP02</t>
  </si>
  <si>
    <t>乳腺保养精致套盒5瓶每套</t>
  </si>
  <si>
    <t>NP02-A</t>
  </si>
  <si>
    <t>红粉天使组合4件套</t>
  </si>
  <si>
    <t>NP02-B</t>
  </si>
  <si>
    <t>酒红贵族组合6件套</t>
  </si>
  <si>
    <t>NP02B-</t>
  </si>
  <si>
    <t>乳腺保养精致套盒3瓶每套</t>
  </si>
  <si>
    <t>NP03</t>
  </si>
  <si>
    <t>丸美青春组合(美丽源疗程) 4瓶每盒</t>
  </si>
  <si>
    <t>NP03-</t>
  </si>
  <si>
    <t>卵巢保养精致套盒4瓶每套</t>
  </si>
  <si>
    <t>NP03---</t>
  </si>
  <si>
    <t>不用</t>
  </si>
  <si>
    <t>NP03B</t>
  </si>
  <si>
    <t>卵巢保养精致套盒3瓶每套</t>
  </si>
  <si>
    <t>NP04</t>
  </si>
  <si>
    <t>固本组合4件套</t>
  </si>
  <si>
    <t>NP04-</t>
  </si>
  <si>
    <t>肾部保养精致套盒3瓶每套</t>
  </si>
  <si>
    <t>NP04B</t>
  </si>
  <si>
    <t>NP05</t>
  </si>
  <si>
    <t>淋巴循环精致套盒</t>
  </si>
  <si>
    <t>NP05-</t>
  </si>
  <si>
    <t>淋巴循环精致套盒3瓶每套</t>
  </si>
  <si>
    <t>NP06</t>
  </si>
  <si>
    <t>腹腔保养精致套盒三件套</t>
  </si>
  <si>
    <t>NP06-</t>
  </si>
  <si>
    <t>腹腔排毒精致套盒3瓶每套</t>
  </si>
  <si>
    <t>NP07</t>
  </si>
  <si>
    <t>丸美元神组合(睡得香疗程) 4瓶每盒</t>
  </si>
  <si>
    <t>NP07-</t>
  </si>
  <si>
    <t>舒筋安神精致套盒3瓶每套</t>
  </si>
  <si>
    <t>NP07-----</t>
  </si>
  <si>
    <t>空白不用</t>
  </si>
  <si>
    <t>NP08</t>
  </si>
  <si>
    <t>手足护理精致套盒4件套</t>
  </si>
  <si>
    <t>Np08-</t>
  </si>
  <si>
    <t>手足护理精致套盒4瓶每套</t>
  </si>
  <si>
    <t>NP08.</t>
  </si>
  <si>
    <t>Np08c</t>
  </si>
  <si>
    <t>高水份护手滋润霜40ml</t>
  </si>
  <si>
    <t>NP09</t>
  </si>
  <si>
    <t>香肩美颈保养精致套盒套</t>
  </si>
  <si>
    <t>NP09A</t>
  </si>
  <si>
    <t>美颈保养套盒三件套</t>
  </si>
  <si>
    <t>NP09a-</t>
  </si>
  <si>
    <t>NP09B</t>
  </si>
  <si>
    <t>丸美肩颈组合(一肩轻疗程)3瓶每盒</t>
  </si>
  <si>
    <t>NP09b---</t>
  </si>
  <si>
    <t>NP10</t>
  </si>
  <si>
    <t>和式脊疗6件套</t>
  </si>
  <si>
    <t>NP10-</t>
  </si>
  <si>
    <t>(5乘5ML)和式脊疗套</t>
  </si>
  <si>
    <t>NP2010</t>
  </si>
  <si>
    <t>雕体养生组合9件套</t>
  </si>
  <si>
    <t>红粉天使组合6件套</t>
  </si>
  <si>
    <t>酒红贵族组合8件套</t>
  </si>
  <si>
    <t>青春保养组合4件套</t>
  </si>
  <si>
    <t>固本养生组合4件套</t>
  </si>
  <si>
    <t>循环保养套盒3件套</t>
  </si>
  <si>
    <t>腹腔保养套盒3件套</t>
  </si>
  <si>
    <t>元神养生组合4件套</t>
  </si>
  <si>
    <t>手足护理套盒5件套</t>
  </si>
  <si>
    <t>美颈保养套盒4件套</t>
  </si>
  <si>
    <t>肩颈舒松组合3件套</t>
  </si>
  <si>
    <t>和式脊疗7件套</t>
  </si>
  <si>
    <t>NQ01</t>
  </si>
  <si>
    <t>玫瑰美白菁乳80ml</t>
  </si>
  <si>
    <t>NQ02</t>
  </si>
  <si>
    <t>茉莉保湿菁乳80ml</t>
  </si>
  <si>
    <t>NQ03</t>
  </si>
  <si>
    <t>橙花滋养菁乳80ml</t>
  </si>
  <si>
    <t>NQ04</t>
  </si>
  <si>
    <t>蓝甘菊舒敏菁乳80ml</t>
  </si>
  <si>
    <t>NQ05</t>
  </si>
  <si>
    <t>薰衣草清爽菁乳80ml</t>
  </si>
  <si>
    <t>NQ06</t>
  </si>
  <si>
    <t>迷迭香紧致菁乳80ml</t>
  </si>
  <si>
    <t>橙花滋润菁乳80ml</t>
  </si>
  <si>
    <t>NS01</t>
  </si>
  <si>
    <t>玫瑰美白浴乳300ml</t>
  </si>
  <si>
    <t>NS02</t>
  </si>
  <si>
    <t>玫瑰花卉水300ml</t>
  </si>
  <si>
    <t>NS03</t>
  </si>
  <si>
    <t>玫瑰软化按摩霜200g</t>
  </si>
  <si>
    <t>NS04</t>
  </si>
  <si>
    <t>玫瑰美白调理乳300ml</t>
  </si>
  <si>
    <t>NS05</t>
  </si>
  <si>
    <t>玫瑰渗透凝胶200g</t>
  </si>
  <si>
    <t>NS06</t>
  </si>
  <si>
    <t>玫瑰花露80ml</t>
  </si>
  <si>
    <t>NS07</t>
  </si>
  <si>
    <t>丸美收腹精华乳120ml</t>
  </si>
  <si>
    <t>蓝珊瑚矿物水疗精华露120ml</t>
  </si>
  <si>
    <t>蓝珊瑚矿物水疗密集护理原液40ml</t>
  </si>
  <si>
    <t>蓝珊瑚矿物水疗精纯乳80ml</t>
  </si>
  <si>
    <t>丸美大溪地蓝珊瑚矿物水疗SPA礼盒</t>
  </si>
  <si>
    <t>NT01</t>
  </si>
  <si>
    <t>TD灸元素30ml</t>
  </si>
  <si>
    <t>NT02</t>
  </si>
  <si>
    <t>神阙调理元素30ml</t>
  </si>
  <si>
    <t>NT03-1</t>
  </si>
  <si>
    <t>TD灸贴 肩颈型 20片每盒</t>
  </si>
  <si>
    <t>NT03-2</t>
  </si>
  <si>
    <t>TD灸贴 通腺型 20片每盒</t>
  </si>
  <si>
    <t>NT03-3</t>
  </si>
  <si>
    <t>TD灸贴 雕塑型 20片每盒</t>
  </si>
  <si>
    <t>NT03-4</t>
  </si>
  <si>
    <t>TD灸贴 舒经型 20片每盒</t>
  </si>
  <si>
    <t>NX01</t>
  </si>
  <si>
    <t>动力新生洁面乳120ml</t>
  </si>
  <si>
    <t>NX02</t>
  </si>
  <si>
    <t>动力新生培养水100ml</t>
  </si>
  <si>
    <t>NX03</t>
  </si>
  <si>
    <t>动力新生浓缩精华30ml</t>
  </si>
  <si>
    <t>NX04</t>
  </si>
  <si>
    <t>动力新生精华乳80ml</t>
  </si>
  <si>
    <t>NX05</t>
  </si>
  <si>
    <t>动力新生精华日霜50g</t>
  </si>
  <si>
    <t>NX06</t>
  </si>
  <si>
    <t>动力新生精华晚霜30g</t>
  </si>
  <si>
    <t>NX07</t>
  </si>
  <si>
    <t>动力新生粉底精华霜30ml</t>
  </si>
  <si>
    <t>NX08</t>
  </si>
  <si>
    <t>动力新生睡眠面膜150g</t>
  </si>
  <si>
    <t>奇迹新生组合</t>
  </si>
  <si>
    <t>NX09</t>
  </si>
  <si>
    <t>动力新生组合二件套</t>
  </si>
  <si>
    <t>NX10</t>
  </si>
  <si>
    <t>动力新生至尊新年礼包(订货)</t>
  </si>
  <si>
    <t>NX2020a</t>
  </si>
  <si>
    <t>NX2040a</t>
  </si>
  <si>
    <t>NX2060a</t>
  </si>
  <si>
    <t>动力新生组合2件套</t>
  </si>
  <si>
    <t>Ny07B</t>
  </si>
  <si>
    <t>补水保湿软膜粉500g</t>
  </si>
  <si>
    <t>Ny08</t>
  </si>
  <si>
    <t>极度保湿金装盒套</t>
  </si>
  <si>
    <t>Ny08B</t>
  </si>
  <si>
    <t>水嫩水润三重奏3瓶每套</t>
  </si>
  <si>
    <t>全效深层卸妆液500ml</t>
  </si>
  <si>
    <t>全效角质调整胶400g</t>
  </si>
  <si>
    <t>紧致焕颜洁面乳500ml</t>
  </si>
  <si>
    <t>紧致焕颜柔肤水500ml</t>
  </si>
  <si>
    <t>紧致焕颜按摩霜400g</t>
  </si>
  <si>
    <t>紧致焕颜柔润膜400g</t>
  </si>
  <si>
    <t>紧致焕颜软膜粉(20ｇ×25袋)</t>
  </si>
  <si>
    <t>清润平衡洁面晶400g</t>
  </si>
  <si>
    <t>清润平衡爽肤水500ml</t>
  </si>
  <si>
    <t>清润平衡按摩胶400g</t>
  </si>
  <si>
    <t>清润平衡调理膜400g</t>
  </si>
  <si>
    <t>清润平衡软膜粉20ｇ×25袋</t>
  </si>
  <si>
    <t>美白补水洁面乳500ml</t>
  </si>
  <si>
    <t>美白补水调理露500ml</t>
  </si>
  <si>
    <t>美白补水按摩霜400g</t>
  </si>
  <si>
    <t>美白补水敷面晶400g</t>
  </si>
  <si>
    <t>美白补水软膜粉20ｇ×25袋</t>
  </si>
  <si>
    <t>NZ01</t>
  </si>
  <si>
    <t>智能愉悦臻白洁面泡沫(特)150ml</t>
  </si>
  <si>
    <t>NZ02</t>
  </si>
  <si>
    <t>智能愉悦臻白精华露(特)8ml×4支</t>
  </si>
  <si>
    <t>NZ05</t>
  </si>
  <si>
    <t>智能愉悦臻白精华乳(特)30ml</t>
  </si>
  <si>
    <t>WF014a</t>
  </si>
  <si>
    <t>WF015a</t>
  </si>
  <si>
    <t>WF016a</t>
  </si>
  <si>
    <t>WF017a</t>
  </si>
  <si>
    <t>WK001b</t>
  </si>
  <si>
    <t>WK002b</t>
  </si>
  <si>
    <t>WK003b</t>
  </si>
  <si>
    <t>WK004b</t>
  </si>
  <si>
    <t>WS001aa</t>
  </si>
  <si>
    <t>丝蛋白焕能新生活能面膜120ml(特)</t>
  </si>
  <si>
    <t>弹力娇嫩洁面乳120ml</t>
  </si>
  <si>
    <t>弹力娇嫩新生水120ml</t>
  </si>
  <si>
    <t>弹力娇嫩新生水120ml(半成品）</t>
  </si>
  <si>
    <t>弹力娇嫩日霜50g</t>
  </si>
  <si>
    <t>弹力娇嫩晚霜50g</t>
  </si>
  <si>
    <t>弹力娇嫩隔离霜（粉嫩白）40ml</t>
  </si>
  <si>
    <t>弹力娇嫩隔离霜（紫晶白）40ml</t>
  </si>
  <si>
    <t>弹力娇嫩隔离霜（绿玉白）40ml</t>
  </si>
  <si>
    <t>弹力娇嫩精华乳100ml</t>
  </si>
  <si>
    <t>弹力娇嫩精华乳100ml(半成品）</t>
  </si>
  <si>
    <t>弹力娇嫩卸妆乳100ml</t>
  </si>
  <si>
    <t>弹力娇嫩精华20ml</t>
  </si>
  <si>
    <t>弹力娇嫩凝露50g</t>
  </si>
  <si>
    <t>CAC101</t>
  </si>
  <si>
    <t>高倍美白洁面泡沫120ml</t>
  </si>
  <si>
    <t>弹力娇嫩调整角质凝胶50g</t>
  </si>
  <si>
    <t>弹力娇嫩眼精华20g</t>
  </si>
  <si>
    <t>弹力娇嫩防晒隔离乳60ml</t>
  </si>
  <si>
    <t>春纪弹力娇嫩精华礼盒</t>
  </si>
  <si>
    <t>CAC102</t>
  </si>
  <si>
    <t>高倍美白雪肤晶120ml</t>
  </si>
  <si>
    <t>CAC103</t>
  </si>
  <si>
    <t>高倍美白霜50g</t>
  </si>
  <si>
    <t>CAC103b</t>
  </si>
  <si>
    <t>高倍美白霜(特润)50g</t>
  </si>
  <si>
    <t>CAC104</t>
  </si>
  <si>
    <t>高倍美白隔离霜40ml</t>
  </si>
  <si>
    <t>CAC105</t>
  </si>
  <si>
    <t>高倍美白乳100ml</t>
  </si>
  <si>
    <t>CAC106</t>
  </si>
  <si>
    <t>重点美白精华35ml</t>
  </si>
  <si>
    <t>CAC107</t>
  </si>
  <si>
    <t>美白速效面膜6片每盒</t>
  </si>
  <si>
    <t>CAC108</t>
  </si>
  <si>
    <t>高倍美白系列套盒（3件每套）</t>
  </si>
  <si>
    <t>CAC109</t>
  </si>
  <si>
    <t>高倍美白系列精锐套(特)4件每套</t>
  </si>
  <si>
    <t>动感透白洁面乳120ml</t>
  </si>
  <si>
    <t>动感透白滋养水(早用)120ml</t>
  </si>
  <si>
    <t>动感透白嫩肤水(晚用)120ml</t>
  </si>
  <si>
    <t>动感透白凝露50g</t>
  </si>
  <si>
    <t>动感透白眼凝胶20g</t>
  </si>
  <si>
    <t>动感透白精华35ml</t>
  </si>
  <si>
    <t>动感透白精华乳100ml</t>
  </si>
  <si>
    <t>动感透白日霜50g</t>
  </si>
  <si>
    <t>白里透红精华晚霜50g</t>
  </si>
  <si>
    <t>动感透白面膜150g</t>
  </si>
  <si>
    <t>动感透白BB霜40ml</t>
  </si>
  <si>
    <t>动感美白防晒乳SPF20 PA加加60ml</t>
  </si>
  <si>
    <t>动感美白防晒乳SPF30 PA加加加60ml</t>
  </si>
  <si>
    <t>CAC1114</t>
  </si>
  <si>
    <t>动感透白开胃套(6件)</t>
  </si>
  <si>
    <t>春纪五谷菁纯嫩滑洁面爽乳120ml</t>
  </si>
  <si>
    <t>春纪五谷菁纯嫩滑早晚水120ml</t>
  </si>
  <si>
    <t>春纪五谷菁纯嫩滑肌底液35ml</t>
  </si>
  <si>
    <t>春纪五谷菁纯嫩滑肌底液35ml(半成品）</t>
  </si>
  <si>
    <t>春纪五谷菁纯嫩滑乳100ml</t>
  </si>
  <si>
    <t>春纪五谷菁纯嫩滑精华35ml</t>
  </si>
  <si>
    <t>春纪五谷菁纯嫩滑日光霜50g</t>
  </si>
  <si>
    <t>春纪五谷菁纯嫩滑晚乳霜50g</t>
  </si>
  <si>
    <t>春纪五谷菁纯嫩滑多效凝露50g</t>
  </si>
  <si>
    <t>春纪五谷菁纯嫩滑超人气面膜180g</t>
  </si>
  <si>
    <t>春纪五谷菁纯嫩滑隔离粉底霜40ml</t>
  </si>
  <si>
    <t>春纪五谷菁纯嫩滑眼精华20ml</t>
  </si>
  <si>
    <t>春纪菁纯嫩滑肌底液NO.1礼盒</t>
  </si>
  <si>
    <t>春纪美白防晒乳SPF20(清爽型) 60ml</t>
  </si>
  <si>
    <t>春纪美白防晒乳SPF30(美白型) 60ml</t>
  </si>
  <si>
    <t>弹力娇嫩防晒隔离乳SPF20(弹力型) 60ml</t>
  </si>
  <si>
    <t>水珠盈润防晒隔离乳SPF18(保湿型) 60ml</t>
  </si>
  <si>
    <t>CAC1305</t>
  </si>
  <si>
    <t>CAC1306</t>
  </si>
  <si>
    <t>CAC1307</t>
  </si>
  <si>
    <t>春纪美白防晒乳SPF30 PA加加加 60g</t>
  </si>
  <si>
    <t>春纪美白防晒乳SPF20 PA加加（清爽保湿型）60g</t>
  </si>
  <si>
    <t>春纪弹力娇嫩防晒隔离乳SPF20 PA加加 60g</t>
  </si>
  <si>
    <t>春纪水珠盈润防晒隔离乳SPF18 PA加加 60g</t>
  </si>
  <si>
    <t>CAC1401</t>
  </si>
  <si>
    <t>春纪五谷黑白米双效美白洁面伴侣160ml（两支装）</t>
  </si>
  <si>
    <t>春纪五谷黑米滋养新生露120ml</t>
  </si>
  <si>
    <t>春纪五谷白米焕采润白乳100ml</t>
  </si>
  <si>
    <t>春纪五谷白米焕采润白精华30ml</t>
  </si>
  <si>
    <t>春纪五谷白米焕采润白霜50g</t>
  </si>
  <si>
    <t>春纪五谷白米焕采润白霜（滋润保湿型）50g</t>
  </si>
  <si>
    <t>春纪五谷黑米滋养新生霜50g</t>
  </si>
  <si>
    <t>春纪五谷黑米滋养新生霜50g(半成品）</t>
  </si>
  <si>
    <t>春纪五谷黑米滋养精华肌底眼霜20g</t>
  </si>
  <si>
    <t>春纪五谷白米焕采润白BB霜40ml</t>
  </si>
  <si>
    <t>春纪美白防晒乳SPF30 PA加加加40ml</t>
  </si>
  <si>
    <t>春纪美白防晒乳SPF20 PA加加40ml</t>
  </si>
  <si>
    <t>春纪黑露白乳葆白礼盒</t>
  </si>
  <si>
    <t>春纪白加黑黑白霜千万酬宾礼盒</t>
  </si>
  <si>
    <t>CAC1413</t>
  </si>
  <si>
    <t>黑白米双效美白黄金特惠七件套</t>
  </si>
  <si>
    <t>绿番茄补水洁面啫喱（清润型）80g</t>
  </si>
  <si>
    <t>橙番茄锁水洁面乳（莹润型）80g</t>
  </si>
  <si>
    <t>绿番茄补水保湿玉露（清润型)160ml</t>
  </si>
  <si>
    <t>橙番茄锁水保湿甘露（莹润型）160ml</t>
  </si>
  <si>
    <t>绿番茄补水保湿乳（清润型）130ml</t>
  </si>
  <si>
    <t>橙番茄锁水保湿乳（莹润型）130ml</t>
  </si>
  <si>
    <t>橙番茄锁水保湿精华30ml</t>
  </si>
  <si>
    <t>绿番茄补水保湿凝露50g</t>
  </si>
  <si>
    <t>橙番茄锁水保湿霜50g</t>
  </si>
  <si>
    <t>绿番茄补水保湿眼凝霜20g</t>
  </si>
  <si>
    <t>橙番茄锁水保湿BB霜40ml</t>
  </si>
  <si>
    <t>食材养肤专家保湿特惠五件套</t>
  </si>
  <si>
    <t>食材养肤专家V脸特惠五件套</t>
  </si>
  <si>
    <t>CAC1514</t>
  </si>
  <si>
    <t>食材养肤专家弹力特惠六件套</t>
  </si>
  <si>
    <t>CAC1515</t>
  </si>
  <si>
    <t>春纪食材养肤保湿三步曲特惠套装</t>
  </si>
  <si>
    <t>CAC1516</t>
  </si>
  <si>
    <t>春纪食材养肤V脸三步曲特惠套装</t>
  </si>
  <si>
    <t>CAC1517</t>
  </si>
  <si>
    <t>春纪食材养肤嫩滑三步曲特惠套装</t>
  </si>
  <si>
    <t>CAC1518</t>
  </si>
  <si>
    <t>春纪食材养肤去黄三步曲特惠套装</t>
  </si>
  <si>
    <t>春纪食材养肤弹力娇嫩系列四件套</t>
  </si>
  <si>
    <t>CAC1520</t>
  </si>
  <si>
    <t>春纪食材养肤杨梅止渴系列四件套</t>
  </si>
  <si>
    <t>CAC1521</t>
  </si>
  <si>
    <t>春纪食材养肤五谷菁纯嫩滑系列四件套</t>
  </si>
  <si>
    <t>CAC1522</t>
  </si>
  <si>
    <t>绿番茄补水洁面啫喱清润型80g(淡雅悦肌)</t>
  </si>
  <si>
    <t>CAC1523</t>
  </si>
  <si>
    <t>橙番茄锁水洁面乳莹润型80g(淡雅悦肌)</t>
  </si>
  <si>
    <t>CAC1524</t>
  </si>
  <si>
    <t>绿番茄补水保湿玉露清润型160ml(淡雅悦肌)</t>
  </si>
  <si>
    <t>CAC1525</t>
  </si>
  <si>
    <t>橙番茄锁水保湿甘露莹润型160ml(淡雅悦肌)</t>
  </si>
  <si>
    <t>CAC1526</t>
  </si>
  <si>
    <t>绿番茄补水保湿乳清润型130ml(淡雅悦肌)</t>
  </si>
  <si>
    <t>CAC1527</t>
  </si>
  <si>
    <t>橙番茄锁水保湿乳莹润型130ml(淡雅悦肌)</t>
  </si>
  <si>
    <t>CAC1528</t>
  </si>
  <si>
    <t>橙番茄锁水保湿精华30ml(淡雅悦肌)</t>
  </si>
  <si>
    <t>CAC1529</t>
  </si>
  <si>
    <t>绿番茄补水保湿凝露50g(淡雅悦肌)</t>
  </si>
  <si>
    <t>CAC1530</t>
  </si>
  <si>
    <t>橙番茄锁水保湿霜50g(淡雅悦肌)</t>
  </si>
  <si>
    <t>CAC1531</t>
  </si>
  <si>
    <t>绿番茄补水保湿眼凝霜20g(淡雅悦肌)</t>
  </si>
  <si>
    <t>CAC1532</t>
  </si>
  <si>
    <t>橙番茄锁水保湿BB霜40ml(淡雅悦肌)</t>
  </si>
  <si>
    <t>樱桃V脸提升洁面乳80g</t>
  </si>
  <si>
    <t>蓝莓V脸紧致洁面膏80g</t>
  </si>
  <si>
    <t>樱桃V脸提升爽肤露160ml</t>
  </si>
  <si>
    <t>蓝莓V脸紧致赋活乳130ml</t>
  </si>
  <si>
    <t>樱桃V脸提升赋活精华素30ml</t>
  </si>
  <si>
    <t>樱桃V脸提升日霜50g</t>
  </si>
  <si>
    <t>蓝莓V脸紧致晚霜50g</t>
  </si>
  <si>
    <t>樱桃提升紧实眼凝胶20g</t>
  </si>
  <si>
    <t>蓝莓V脸紧致BB霜40g</t>
  </si>
  <si>
    <t>樱桃V脸提升去角质啫喱80g</t>
  </si>
  <si>
    <t>CAC1611</t>
  </si>
  <si>
    <t>樱桃V脸提升洁面乳80g(淡雅悦肌)</t>
  </si>
  <si>
    <t>CAC1612</t>
  </si>
  <si>
    <t>蓝莓V脸紧致洁面膏80g(淡雅悦肌)</t>
  </si>
  <si>
    <t>CAC1613</t>
  </si>
  <si>
    <t>樱桃V脸提升爽肤露160ml(淡雅悦肌)</t>
  </si>
  <si>
    <t>CAC1614</t>
  </si>
  <si>
    <t>蓝莓V脸紧致赋活乳130ml(淡雅悦肌)</t>
  </si>
  <si>
    <t>CAC1615</t>
  </si>
  <si>
    <t>樱桃V脸提升赋活精华素30ml(淡雅悦肌)</t>
  </si>
  <si>
    <t>CAC1616</t>
  </si>
  <si>
    <t>樱桃V脸提升日霜50g(淡雅悦肌)</t>
  </si>
  <si>
    <t>CAC1617</t>
  </si>
  <si>
    <t>蓝莓V脸紧致晚霜50g(淡雅悦肌)</t>
  </si>
  <si>
    <t>CAC1618</t>
  </si>
  <si>
    <t>樱桃提升紧实眼凝胶20g(淡雅悦肌)</t>
  </si>
  <si>
    <t>CAC1619</t>
  </si>
  <si>
    <t>蓝莓V脸紧致BB霜40g(淡雅悦肌)</t>
  </si>
  <si>
    <t>CAC1620</t>
  </si>
  <si>
    <t>樱桃V脸提升去角质啫喱80g(淡雅悦肌)</t>
  </si>
  <si>
    <t>春纪杨梅止渴TM保湿洁面泡沫150ml</t>
  </si>
  <si>
    <t>春纪杨梅止渴TM水漾洁面乳120g</t>
  </si>
  <si>
    <t>春纪杨梅止渴TM保湿活肤液120ml</t>
  </si>
  <si>
    <t>春纪杨梅止渴TM水漾精华露120ml</t>
  </si>
  <si>
    <t>春纪杨梅止渴TM保湿修护眼精华15ml</t>
  </si>
  <si>
    <t>春纪杨梅止渴TM保湿润肤乳100ml</t>
  </si>
  <si>
    <t>春纪杨梅止渴TM水凝乳100ml</t>
  </si>
  <si>
    <t>春纪杨梅止渴TM保湿润肤霜50g</t>
  </si>
  <si>
    <t>春纪杨梅止渴TM水凝霜50g</t>
  </si>
  <si>
    <t>春纪杨梅止渴TM水漾BB霜40g(粉色)</t>
  </si>
  <si>
    <t>春纪杨梅止渴TM水漾BB霜40g (紫色)</t>
  </si>
  <si>
    <t>春纪杨梅止渴TM保湿睡眠面膜120g</t>
  </si>
  <si>
    <t>CAC201</t>
  </si>
  <si>
    <t>极度保湿洁面乳120ml</t>
  </si>
  <si>
    <t>CAC202</t>
  </si>
  <si>
    <t>极度保湿花卉水120ml</t>
  </si>
  <si>
    <t>CAC203</t>
  </si>
  <si>
    <t>极度保湿美肌晶100ml</t>
  </si>
  <si>
    <t>CAC204</t>
  </si>
  <si>
    <t>极度保湿日夜霜50g</t>
  </si>
  <si>
    <t>CAC204b</t>
  </si>
  <si>
    <t>极度保湿日夜霜(特润)50g</t>
  </si>
  <si>
    <t>CAC205</t>
  </si>
  <si>
    <t>极度保湿优肤乳100ml</t>
  </si>
  <si>
    <t>CAC206</t>
  </si>
  <si>
    <t>极度保湿粉底液40ml</t>
  </si>
  <si>
    <t>CAC207</t>
  </si>
  <si>
    <t>极度保湿精华素35ml</t>
  </si>
  <si>
    <t>CAC208</t>
  </si>
  <si>
    <t>极度保湿系列套盒（3件每套）</t>
  </si>
  <si>
    <t>CAC209</t>
  </si>
  <si>
    <t>极度保湿系列精锐套(特)4件每套</t>
  </si>
  <si>
    <t>眼袋紧实凝胶精华20g</t>
  </si>
  <si>
    <t>黑眼圈淡化亮采精华20ml</t>
  </si>
  <si>
    <t>鱼尾纹减退乳霜精华20g</t>
  </si>
  <si>
    <t>特润滋养洁面乳120ml</t>
  </si>
  <si>
    <t>特润滋养神仙水120ml</t>
  </si>
  <si>
    <t>特润滋养醒肤霜50g</t>
  </si>
  <si>
    <t>CAC403b</t>
  </si>
  <si>
    <t>特润滋养醒肤霜(特润)50g</t>
  </si>
  <si>
    <t>特润塑颜紧致霜50g</t>
  </si>
  <si>
    <t>特润滋养活肤乳100ml</t>
  </si>
  <si>
    <t>集中防皱精华液35ml</t>
  </si>
  <si>
    <t>CAC407</t>
  </si>
  <si>
    <t>特润滋养系列套盒（3件每套）</t>
  </si>
  <si>
    <t>CAC408</t>
  </si>
  <si>
    <t>特润滋养系列精锐套(特)4件每套</t>
  </si>
  <si>
    <t>丝蛋白驻颜精华霜30g</t>
  </si>
  <si>
    <t>夜间直白精华霜30g</t>
  </si>
  <si>
    <t>锁水补氧睡眠面膜50g</t>
  </si>
  <si>
    <t>毛孔细致精华35ml</t>
  </si>
  <si>
    <t>CAC505</t>
  </si>
  <si>
    <t>黑头柔和导出液35ml</t>
  </si>
  <si>
    <t>CAC506</t>
  </si>
  <si>
    <t>去痘营养石榴水100ml</t>
  </si>
  <si>
    <t>CAC601</t>
  </si>
  <si>
    <t>美白防晒乳(防水抗汗型)60ml</t>
  </si>
  <si>
    <t>CAC602</t>
  </si>
  <si>
    <t>美白防晒乳(清爽保湿型)60ml</t>
  </si>
  <si>
    <t>CAC603</t>
  </si>
  <si>
    <t>美白防晒乳(喷雾便携型)60ml</t>
  </si>
  <si>
    <t>CAC604</t>
  </si>
  <si>
    <t>水嫩莹白隔离霜30ml</t>
  </si>
  <si>
    <t>CAC604.</t>
  </si>
  <si>
    <t>水嫩莹白隔离霜60ml(特)</t>
  </si>
  <si>
    <t>CAC605</t>
  </si>
  <si>
    <t>美白防晒乳(无油啫喱型)60ml</t>
  </si>
  <si>
    <t>水立方活泉洁面泡沫150ml</t>
  </si>
  <si>
    <t>水立方活泉爽肤水120ml</t>
  </si>
  <si>
    <t>水立方活泉凝露40ml</t>
  </si>
  <si>
    <t>水立方活泉保湿霜50g</t>
  </si>
  <si>
    <t>水立方活泉柔肤乳80ml</t>
  </si>
  <si>
    <t>水立方活泉眼神水20ml</t>
  </si>
  <si>
    <t>CAC707</t>
  </si>
  <si>
    <t>水立方活泉系列套盒（3件每套）</t>
  </si>
  <si>
    <t>CAC708</t>
  </si>
  <si>
    <t>水立方活泉系列精锐套(特)4件每套</t>
  </si>
  <si>
    <t>水珠盈润保湿液120ml</t>
  </si>
  <si>
    <t>水珠盈润保湿霜50g</t>
  </si>
  <si>
    <t>水珠盈润保湿霜(特润)50g</t>
  </si>
  <si>
    <t>水珠盈润保湿乳80ml</t>
  </si>
  <si>
    <t>水珠盈润隔离霜40ml</t>
  </si>
  <si>
    <t>水珠盈润保湿精华40ml</t>
  </si>
  <si>
    <t>水珠盈润洁面乳120ml</t>
  </si>
  <si>
    <t>水珠盈润睡眠面膜50g</t>
  </si>
  <si>
    <t>水珠盈润防晒隔离乳60ml</t>
  </si>
  <si>
    <t>金牌新生去死皮洁面泡沫120ml</t>
  </si>
  <si>
    <t>金牌新生紧肤水120ml</t>
  </si>
  <si>
    <t>金牌新生倍润日霜50g</t>
  </si>
  <si>
    <t>金牌新生焕新晚霜50g</t>
  </si>
  <si>
    <t>金牌新生水嫩乳80ml</t>
  </si>
  <si>
    <t>金牌新生日夜精华40ml</t>
  </si>
  <si>
    <t>金牌新生高养提升面膜120ml</t>
  </si>
  <si>
    <t>金牌特效之-丝滑细嫩套</t>
  </si>
  <si>
    <t>金牌特效之-焕颜新生套</t>
  </si>
  <si>
    <t>五谷菁华嫩滑套盒(11年夏季活动)</t>
  </si>
  <si>
    <t>动感透白套盒(11年夏季活动)</t>
  </si>
  <si>
    <t>弹力娇嫩三件套盒</t>
  </si>
  <si>
    <t>水立方活泉套盒(11年夏季活动)</t>
  </si>
  <si>
    <t>可用库存数量</t>
    <phoneticPr fontId="8" type="noConversion"/>
  </si>
  <si>
    <t>春纪新店加盟试用装(法国精致版)(68个品种70瓶每套）</t>
  </si>
  <si>
    <t>弹力娇嫩洁面乳120ml(试）</t>
  </si>
  <si>
    <t>弹力娇嫩新生水120ml(试）</t>
  </si>
  <si>
    <t>弹力娇嫩日霜50g(试）</t>
  </si>
  <si>
    <t>弹力娇嫩晚霜50g(试）</t>
  </si>
  <si>
    <t>弹力娇嫩隔离霜（粉嫩白）40ml(试）</t>
  </si>
  <si>
    <t>弹力娇嫩隔离霜（紫晶白）40ml(试）</t>
  </si>
  <si>
    <t>弹力娇嫩隔离霜（绿玉白）40ml(试）</t>
  </si>
  <si>
    <t>弹力娇嫩精华乳100ml(试）</t>
  </si>
  <si>
    <t>弹力娇嫩卸妆乳100ml(试）</t>
  </si>
  <si>
    <t>弹力娇嫩精华20ml(试）</t>
  </si>
  <si>
    <t>弹力娇嫩凝露50g(试）</t>
  </si>
  <si>
    <t>SCAC101</t>
  </si>
  <si>
    <t>高倍美白洁面泡沫(试)120ml</t>
  </si>
  <si>
    <t>弹力娇嫩调整角质凝胶50g(试）</t>
  </si>
  <si>
    <t>弹力娇嫩眼精华20g(试）</t>
  </si>
  <si>
    <t>SCAC1012</t>
  </si>
  <si>
    <t>弹力娇嫩防晒隔离乳60ml(试)</t>
  </si>
  <si>
    <t>SCAC102</t>
  </si>
  <si>
    <t>高倍美白雪肌晶(试)120ml</t>
  </si>
  <si>
    <t>SCAC103</t>
  </si>
  <si>
    <t>高倍美白霜(试)50g</t>
  </si>
  <si>
    <t>SCAC104</t>
  </si>
  <si>
    <t>高倍美白隔离霜(试)40ml</t>
  </si>
  <si>
    <t>SCAC105</t>
  </si>
  <si>
    <t>高倍美白乳(试)100ml</t>
  </si>
  <si>
    <t>SCAC106</t>
  </si>
  <si>
    <t>重点美白精华(试)35ml</t>
  </si>
  <si>
    <t>SCAC107</t>
  </si>
  <si>
    <t>美白速效面膜(试)6片每盒</t>
  </si>
  <si>
    <t>动感透白洁面乳(试)120ml</t>
  </si>
  <si>
    <t>动感透白滋养水(早用)(试)120ml</t>
  </si>
  <si>
    <t>动感透白嫩肤水(晚用)(试)120ml</t>
  </si>
  <si>
    <t>动感透白凝露(试)50g</t>
  </si>
  <si>
    <t>动感透白眼凝胶(试)20g</t>
  </si>
  <si>
    <t>动感透白精华(试)35ml</t>
  </si>
  <si>
    <t>动感透白精华乳(试)100ml</t>
  </si>
  <si>
    <t>动感透白日霜(试)50g</t>
  </si>
  <si>
    <t>白里透红精华晚霜(试)50g</t>
  </si>
  <si>
    <t>动感透白面膜(试)150g</t>
  </si>
  <si>
    <t>动感透白BB霜(试)40ml</t>
  </si>
  <si>
    <t>SCAC1112</t>
  </si>
  <si>
    <t>动感美白防晒乳SPF20 PA加加(试)60ml</t>
  </si>
  <si>
    <t>SCAC1113</t>
  </si>
  <si>
    <t>动感美白防晒乳SPF30 PA加加加(试)60ml</t>
  </si>
  <si>
    <t>春纪五谷菁纯嫩滑洁面爽乳(试)120ml&amp;bsp;</t>
  </si>
  <si>
    <t>春纪五谷菁纯嫩滑早晚水(试)120ml</t>
  </si>
  <si>
    <t>春纪五谷菁纯嫩滑肌底液(试)35ml</t>
  </si>
  <si>
    <t>春纪五谷菁纯嫩滑乳(试)100ml</t>
  </si>
  <si>
    <t>春纪五谷菁纯嫩滑精华(试)35ml&amp;bsp;</t>
  </si>
  <si>
    <t>春纪五谷菁纯嫩滑日光霜(试)50g&amp;bsp;</t>
  </si>
  <si>
    <t>春纪五谷菁纯嫩滑晚乳霜(试)50g&amp;bsp;&amp;bsp;</t>
  </si>
  <si>
    <t>春纪五谷菁纯嫩滑多效凝露(试)50g</t>
  </si>
  <si>
    <t>春纪五谷菁纯嫩滑超人气面膜(试)180g</t>
  </si>
  <si>
    <t>春纪五谷菁纯嫩滑隔离粉底霜(试)40ml</t>
  </si>
  <si>
    <t>春纪五谷菁纯嫩滑眼精华(试)20ml</t>
  </si>
  <si>
    <t>冰激凌零负担 春纪美白防晒乳SPF20(清爽型)20ml(试)</t>
  </si>
  <si>
    <t>冰激凌零负担 春纪美白防晒乳SPF30(美白型) 60ml(试)</t>
  </si>
  <si>
    <t>冰激凌零负担 弹力娇嫩防晒隔离乳SPF20(弹力型) 60ml(试</t>
  </si>
  <si>
    <t>冰激凌零负担 水珠盈润防晒隔离乳SPF18(保湿型) 60ml(试</t>
  </si>
  <si>
    <t>春纪美白防晒乳SPF30 PA加加加60g(试)</t>
  </si>
  <si>
    <t>春纪美白防晒乳SPF20 PA加加（清爽保湿型）60g(试)</t>
  </si>
  <si>
    <t>春纪弹力娇嫩防晒隔离乳SPF20 PA加加 60g(试)</t>
  </si>
  <si>
    <t>春纪水珠盈润防晒隔离乳SPF18 PA加加 60g(试)</t>
  </si>
  <si>
    <t>五谷黑白米双效美白洁面伴侣(试）160ml（两支装）</t>
  </si>
  <si>
    <t>春纪五谷黑米滋养新生露(试）120ml</t>
  </si>
  <si>
    <t>春纪五谷白米焕采润白乳（试）100ml</t>
  </si>
  <si>
    <t>春纪五谷白米焕采润白精华（试）30ml</t>
  </si>
  <si>
    <t>春纪五谷白米焕采润白霜（试）50g</t>
  </si>
  <si>
    <t>春纪五谷白米焕采润白霜(滋润保湿型)(试)50g</t>
  </si>
  <si>
    <t>春纪五谷黑米滋养新生霜（试）50g</t>
  </si>
  <si>
    <t>春纪五谷黑米滋养精华肌底眼霜（试）20g</t>
  </si>
  <si>
    <t>春纪五谷白米焕采润白BB霜（试）40ml</t>
  </si>
  <si>
    <t>春纪美白防晒乳SPF30 PA加加加(试）40ml</t>
  </si>
  <si>
    <t>春纪美白防晒乳SPF20 PA加加（试）40ml</t>
  </si>
  <si>
    <t>绿番茄补水洁面啫喱（清润型）80g(试）</t>
  </si>
  <si>
    <t>橙番茄锁水洁面乳（莹润型）80g(试）</t>
  </si>
  <si>
    <t>绿番茄补水保湿玉露（清润型)160ml(试）</t>
  </si>
  <si>
    <t>橙番茄锁水保湿甘露（莹润型）160ml(试）</t>
  </si>
  <si>
    <t>绿番茄补水保湿乳（清润型）130ml(试）</t>
  </si>
  <si>
    <t>橙番茄锁水保湿乳（莹润型）130ml(试）</t>
  </si>
  <si>
    <t>橙番茄锁水保湿精华30ml(试）</t>
  </si>
  <si>
    <t>绿番茄补水保湿凝露50g(试）</t>
  </si>
  <si>
    <t>橙番茄锁水保湿霜50g(试）</t>
  </si>
  <si>
    <t>绿番茄补水保湿眼凝霜20g(试）</t>
  </si>
  <si>
    <t>橙番茄锁水保湿BB霜40ml(试）</t>
  </si>
  <si>
    <t>樱桃V脸提升洁面乳80g(试）</t>
  </si>
  <si>
    <t>蓝莓V脸紧致洁面膏80g(试)</t>
  </si>
  <si>
    <t>樱桃V脸提升爽肤露160ml(试)</t>
  </si>
  <si>
    <t>蓝莓V脸紧致赋活乳130ml(试)</t>
  </si>
  <si>
    <t>樱桃V脸提升赋活精华素30ml(试)</t>
  </si>
  <si>
    <t>樱桃V脸提升日霜50g(试)</t>
  </si>
  <si>
    <t>蓝莓V脸紧致晚霜50g(试)</t>
  </si>
  <si>
    <t>樱桃提升紧实眼凝胶20g(试)</t>
  </si>
  <si>
    <t>蓝莓V脸紧致BB霜40g(试)</t>
  </si>
  <si>
    <t>樱桃V脸提升去角质啫喱80g(试)</t>
  </si>
  <si>
    <t>SCAC1701</t>
  </si>
  <si>
    <t>春纪杨梅止渴TM保湿洁面泡沫150ml(试)</t>
  </si>
  <si>
    <t>SCAC1702</t>
  </si>
  <si>
    <t>春纪杨梅止渴TM水漾洁面乳120g(试)</t>
  </si>
  <si>
    <t>SCAC1703</t>
  </si>
  <si>
    <t>春纪杨梅止渴TM保湿活肤液120ml(试)</t>
  </si>
  <si>
    <t>SCAC1704</t>
  </si>
  <si>
    <t>春纪杨梅止渴TM水漾精华露120ml(试)</t>
  </si>
  <si>
    <t>SCAC1705</t>
  </si>
  <si>
    <t>春纪杨梅止渴TM保湿修护眼精华15ml(试)</t>
  </si>
  <si>
    <t>SCAC1706</t>
  </si>
  <si>
    <t>春纪杨梅止渴TM保湿润肤乳100ml(试)</t>
  </si>
  <si>
    <t>SCAC1707</t>
  </si>
  <si>
    <t>春纪杨梅止渴TM水凝乳100ml(试)</t>
  </si>
  <si>
    <t>SCAC1708</t>
  </si>
  <si>
    <t>春纪杨梅止渴TM保湿润肤霜50g(试)</t>
  </si>
  <si>
    <t>SCAC1709</t>
  </si>
  <si>
    <t>春纪杨梅止渴TM水凝霜50g(试)</t>
  </si>
  <si>
    <t>SCAC1710</t>
  </si>
  <si>
    <t>春纪杨梅止渴TM水漾BB霜40g(粉色)(试)</t>
  </si>
  <si>
    <t>SCAC1711</t>
  </si>
  <si>
    <t>春纪杨梅止渴TM水漾BB霜40g (紫色)(试)</t>
  </si>
  <si>
    <t>SCAC1712</t>
  </si>
  <si>
    <t>春纪杨梅止渴TM保湿睡眠面膜120g(试)</t>
  </si>
  <si>
    <t>SCAC201</t>
  </si>
  <si>
    <t>极度保湿洁面乳(试)120ml</t>
  </si>
  <si>
    <t>SCAC202</t>
  </si>
  <si>
    <t>极度保湿花卉水(试)120ml</t>
  </si>
  <si>
    <t>SCAC203</t>
  </si>
  <si>
    <t>极度保湿美肌晶(试)100ml</t>
  </si>
  <si>
    <t>SCAC204</t>
  </si>
  <si>
    <t>极度保湿日夜霜(试)50g</t>
  </si>
  <si>
    <t>SCAC205</t>
  </si>
  <si>
    <t>极度保湿优肤乳(试)100ml</t>
  </si>
  <si>
    <t>SCAC206</t>
  </si>
  <si>
    <t>极度保湿粉底液(试)40ml</t>
  </si>
  <si>
    <t>SCAC207</t>
  </si>
  <si>
    <t>极度保湿精华素(试)35ml</t>
  </si>
  <si>
    <t>眼袋紧实凝胶精华(试)20g</t>
  </si>
  <si>
    <t>黑眼圈淡化亮采精华(试)20ml</t>
  </si>
  <si>
    <t>鱼尾纹减退乳霜精华(试)20g</t>
  </si>
  <si>
    <t>SCAC304</t>
  </si>
  <si>
    <t>全效精华护理眼膜(试)6片每盒</t>
  </si>
  <si>
    <t>SCAC401</t>
  </si>
  <si>
    <t>特润滋养洁面乳(试)120ml</t>
  </si>
  <si>
    <t>SCAC402</t>
  </si>
  <si>
    <t>特润滋养神仙水(试)120ml</t>
  </si>
  <si>
    <t>SCAC403</t>
  </si>
  <si>
    <t>特润滋养醒肤霜(试)50g</t>
  </si>
  <si>
    <t>SCAC404</t>
  </si>
  <si>
    <t>特润塑颜紧致霜(试)50g</t>
  </si>
  <si>
    <t>SCAC405</t>
  </si>
  <si>
    <t>特润滋养活肤乳(试)100ml</t>
  </si>
  <si>
    <t>SCAC406</t>
  </si>
  <si>
    <t>集中防皱精华液(试)35ml</t>
  </si>
  <si>
    <t>SCAC501</t>
  </si>
  <si>
    <t>丝蛋白抗衰精华霜(试)30g</t>
  </si>
  <si>
    <t>SCAC502</t>
  </si>
  <si>
    <t>夜间直白精华霜(试)30g</t>
  </si>
  <si>
    <t>SCAC503</t>
  </si>
  <si>
    <t>锁水补氧睡眠面膜(试)50g</t>
  </si>
  <si>
    <t>SCAC504</t>
  </si>
  <si>
    <t>毛孔细致精华(试)35ml</t>
  </si>
  <si>
    <t>SCAC505</t>
  </si>
  <si>
    <t>黑头柔和导出液(试)35ml</t>
  </si>
  <si>
    <t>SCAC506</t>
  </si>
  <si>
    <t>去痘营养石榴水(试)100ml</t>
  </si>
  <si>
    <t>SCAC601</t>
  </si>
  <si>
    <t>美白防晒乳(防水抗汗型)(试)60ml</t>
  </si>
  <si>
    <t>SCAC602</t>
  </si>
  <si>
    <t>美白防晒乳(清爽保湿型)(试)60ml</t>
  </si>
  <si>
    <t>SCAC603</t>
  </si>
  <si>
    <t>美白防晒乳(喷雾便携型)(试)60ml</t>
  </si>
  <si>
    <t>SCAC604</t>
  </si>
  <si>
    <t>水嫩莹白隔离霜(试)30ml</t>
  </si>
  <si>
    <t>水立方活泉洁面泡沫(试)150ml</t>
  </si>
  <si>
    <t>水立方活泉爽肤水(试)120ml</t>
  </si>
  <si>
    <t>水立方活泉凝露(试)35ml</t>
  </si>
  <si>
    <t>水立方活泉保湿霜(试)50g</t>
  </si>
  <si>
    <t>水立方活泉柔肤乳(试)80ml</t>
  </si>
  <si>
    <t>水立方活泉眼神水(试)20ml</t>
  </si>
  <si>
    <t>水珠盈润保湿液(试)120ml</t>
  </si>
  <si>
    <t>水珠盈润保湿霜(试)50g</t>
  </si>
  <si>
    <t>水珠盈润保湿乳(试)80ml</t>
  </si>
  <si>
    <t>水珠盈润隔离霜(试)40ml</t>
  </si>
  <si>
    <t>水珠盈润保湿精华(试)40ml</t>
  </si>
  <si>
    <t>水珠盈润洁面乳(试)120ml</t>
  </si>
  <si>
    <t>水珠盈润睡眠面膜(试)50g</t>
  </si>
  <si>
    <t>SCAC808</t>
  </si>
  <si>
    <t>水珠盈润防晒隔离乳(试)60ml</t>
  </si>
  <si>
    <t>SCAC901</t>
  </si>
  <si>
    <t>金牌新生去死皮洁面泡沫(试)120ml</t>
  </si>
  <si>
    <t>SCAC902</t>
  </si>
  <si>
    <t>金牌新生紧肤水(试)120ml</t>
  </si>
  <si>
    <t>SCAC903</t>
  </si>
  <si>
    <t>金牌新生倍润日霜(试)50g</t>
  </si>
  <si>
    <t>SCAC904</t>
  </si>
  <si>
    <t>金牌新生倍润晚霜(试)50g</t>
  </si>
  <si>
    <t>SCAC905</t>
  </si>
  <si>
    <t>金牌新生水嫩乳(试)80ml</t>
  </si>
  <si>
    <t>SCAC906</t>
  </si>
  <si>
    <t>金牌新生日夜精华(试)40ml</t>
  </si>
  <si>
    <t>SCAC907</t>
  </si>
  <si>
    <t>金牌新生高养提升面膜(试)120ml</t>
  </si>
  <si>
    <t>bh001</t>
  </si>
  <si>
    <t>日化白盒试用装(冲挂帐用)</t>
  </si>
  <si>
    <t>bh002a</t>
  </si>
  <si>
    <t>精品新店加盟试用装(50瓶每套)缺三肽和防晒</t>
  </si>
  <si>
    <t>bh002b</t>
  </si>
  <si>
    <t>精品新店加盟试用装(标准72瓶每套）</t>
  </si>
  <si>
    <t>bh002c</t>
  </si>
  <si>
    <t>精品新店加盟试用装（71瓶）</t>
  </si>
  <si>
    <t>bh002d</t>
  </si>
  <si>
    <t>精品新店加盟试用装(13年版70瓶)</t>
  </si>
  <si>
    <t>bh003</t>
  </si>
  <si>
    <t>精品新店加盟试用装(补4.8m 10瓶每套)</t>
  </si>
  <si>
    <t>bh004</t>
  </si>
  <si>
    <t>精品新店陈列用空瓶(14瓶每套)</t>
  </si>
  <si>
    <t>bh005</t>
  </si>
  <si>
    <t>百货新店加盟试用装(标准 55瓶每套)</t>
  </si>
  <si>
    <t>bh006</t>
  </si>
  <si>
    <t>百货新店加盟试用装(眼吧 13瓶每套)</t>
  </si>
  <si>
    <t>bh007</t>
  </si>
  <si>
    <t>百货2012年白盒试用装直形护肤吧（59瓶每套）</t>
  </si>
  <si>
    <t>bh008</t>
  </si>
  <si>
    <t>百货新店陈列用空瓶(43瓶每套)</t>
  </si>
  <si>
    <t>bh009</t>
  </si>
  <si>
    <t>百货2012年白盒试用装眼吧护肤吧(14瓶每套）</t>
  </si>
  <si>
    <t>bh009A</t>
  </si>
  <si>
    <t>百货2012年白盒试用装直形护肤吧（61瓶每套）</t>
  </si>
  <si>
    <t>bh010</t>
  </si>
  <si>
    <t>精品4米柜台试用装(76瓶每套)</t>
  </si>
  <si>
    <t>SMF001</t>
  </si>
  <si>
    <t>嫩白清爽洁面膏(试)100ml</t>
  </si>
  <si>
    <t>SMF002</t>
  </si>
  <si>
    <t>嫩白晶莹矿泉喷雾(试)80ml</t>
  </si>
  <si>
    <t>SMF003</t>
  </si>
  <si>
    <t>嫩白隔离精华乳液(试)30ml</t>
  </si>
  <si>
    <t>SMF004</t>
  </si>
  <si>
    <t>嫩白防晒乳SPF18　PA加加(试)80ml</t>
  </si>
  <si>
    <t>SMF005</t>
  </si>
  <si>
    <t>嫩白防晒乳（啫喱)SPF18　PA加加试)80ml</t>
  </si>
  <si>
    <t>SMF006</t>
  </si>
  <si>
    <t>嫩白防晒乳SPF30加　PA加加加(试)60ml</t>
  </si>
  <si>
    <t>SMF007</t>
  </si>
  <si>
    <t>眼部防晒乳SPF16   PA加加(试)15ml</t>
  </si>
  <si>
    <t>SMH001</t>
  </si>
  <si>
    <t>水活晶莹洁面乳(试)120ml</t>
  </si>
  <si>
    <t>SMH002</t>
  </si>
  <si>
    <t>水活柔敏洁面乳(试)120ml</t>
  </si>
  <si>
    <t>SMH003</t>
  </si>
  <si>
    <t>水活晶莹茉莉花卉水(试)150ml</t>
  </si>
  <si>
    <t>SMH004</t>
  </si>
  <si>
    <t>水活柔敏玫瑰花卉水(试)150ml</t>
  </si>
  <si>
    <t>SMH005</t>
  </si>
  <si>
    <t>水活晶莹嫩白乳(试)120ml</t>
  </si>
  <si>
    <t>SMH006</t>
  </si>
  <si>
    <t>水活柔敏平衡乳(试)120ml</t>
  </si>
  <si>
    <t>SMH007</t>
  </si>
  <si>
    <t>水活晶莹嫩白霜(试)50g</t>
  </si>
  <si>
    <t>SMH008</t>
  </si>
  <si>
    <t>水活柔敏平衡霜(试)50g</t>
  </si>
  <si>
    <t>SMH009</t>
  </si>
  <si>
    <t>水活晶莹修护凝露(试)50g</t>
  </si>
  <si>
    <t>SMH010</t>
  </si>
  <si>
    <t>水活柔敏舒缓凝露(试)50g</t>
  </si>
  <si>
    <t>SMH011</t>
  </si>
  <si>
    <t>水活晶莹嫩白粉蜜(试)40ml</t>
  </si>
  <si>
    <t>SMH012</t>
  </si>
  <si>
    <t>水活柔敏净白粉蜜(试)40ml</t>
  </si>
  <si>
    <t>SMH013</t>
  </si>
  <si>
    <t>超效晶莹水精华(试)30ml</t>
  </si>
  <si>
    <t>SMH014</t>
  </si>
  <si>
    <t>红血丝修护精华(试)20ml</t>
  </si>
  <si>
    <t>SMH014.</t>
  </si>
  <si>
    <t>水活柔敏精华（试）20ml</t>
  </si>
  <si>
    <t>SMH015</t>
  </si>
  <si>
    <t>超凡眼部水精华(试)15ml</t>
  </si>
  <si>
    <t>SMH016</t>
  </si>
  <si>
    <t>瞬间舒缓水眼膜(试)30g</t>
  </si>
  <si>
    <t>SMH017</t>
  </si>
  <si>
    <t>柔敏舒缓温泉泥膜(试)120ml</t>
  </si>
  <si>
    <t>SMH018</t>
  </si>
  <si>
    <t>晶莹剔透修护水原膜6乘1</t>
  </si>
  <si>
    <t>SMH019</t>
  </si>
  <si>
    <t>水活润白全能霜(试)50g</t>
  </si>
  <si>
    <t>SMH020</t>
  </si>
  <si>
    <t>水活润白全能乳(试)120ml</t>
  </si>
  <si>
    <t>SMH021a</t>
  </si>
  <si>
    <t>水活润白隔离霜(紫色)(试)30ml</t>
  </si>
  <si>
    <t>SMH021b</t>
  </si>
  <si>
    <t>水活润白隔离霜(绿色)(试)30ml</t>
  </si>
  <si>
    <t>SMS002</t>
  </si>
  <si>
    <t>无油爽面清肌晶(试)100ml</t>
  </si>
  <si>
    <t>SMS003</t>
  </si>
  <si>
    <t>去死皮洁面泡沫(试)100ml</t>
  </si>
  <si>
    <t>SMS004</t>
  </si>
  <si>
    <t>活颜悦色洁面乳(试)100ml</t>
  </si>
  <si>
    <t>SMS005</t>
  </si>
  <si>
    <t>嫩白红润雪肌晶(试)100ml</t>
  </si>
  <si>
    <t>SMS006</t>
  </si>
  <si>
    <t>控脂清莹美容液(试)100ml</t>
  </si>
  <si>
    <t>SMS007</t>
  </si>
  <si>
    <t>匀白祛黄活肤日霜(试)45g</t>
  </si>
  <si>
    <t>SMS008</t>
  </si>
  <si>
    <t>匀白祛黄活肤乳(试)80ml</t>
  </si>
  <si>
    <t>SMS009</t>
  </si>
  <si>
    <t>抗皱赋活醒肤晚霜(试)45g</t>
  </si>
  <si>
    <t>SMS010</t>
  </si>
  <si>
    <t>抗皱赋活醒肤乳(试)80ml</t>
  </si>
  <si>
    <t>SMS014</t>
  </si>
  <si>
    <t>祛痘无印特效血清(试)15ml</t>
  </si>
  <si>
    <t>SMS015.</t>
  </si>
  <si>
    <t>眼部舒缓精华霜(试)25g</t>
  </si>
  <si>
    <t>SMS016</t>
  </si>
  <si>
    <t>祛皱除袋眼凝胶(试)25g</t>
  </si>
  <si>
    <t>SMS017</t>
  </si>
  <si>
    <t>眼部多元细胞修护素(试)15ml</t>
  </si>
  <si>
    <t>SMS020</t>
  </si>
  <si>
    <t>水份渗透敷面凝胶(试)75g</t>
  </si>
  <si>
    <t>SMS021</t>
  </si>
  <si>
    <t>细白深层滋养面膜(试)75g</t>
  </si>
  <si>
    <t>SMS022</t>
  </si>
  <si>
    <t>活肌紧肤按摩霜(试)75g</t>
  </si>
  <si>
    <t>SMS023</t>
  </si>
  <si>
    <t>双效角质清净凝胶(试)75g</t>
  </si>
  <si>
    <t>SMS024</t>
  </si>
  <si>
    <t>日夜复活焕颜纯肌晶(试)30ml</t>
  </si>
  <si>
    <t>SMS025</t>
  </si>
  <si>
    <t>双向真白润肤原聚素(试)30ml</t>
  </si>
  <si>
    <t>SMS026</t>
  </si>
  <si>
    <t>水合弹力还原精华(试)30ml</t>
  </si>
  <si>
    <t>SMS027</t>
  </si>
  <si>
    <t>莹白柔润调理露(试)100ml</t>
  </si>
  <si>
    <t>SMS028</t>
  </si>
  <si>
    <t>水份充盈优白再造霜(试)45g</t>
  </si>
  <si>
    <t>SMS029</t>
  </si>
  <si>
    <t>水分充盈优白再造乳(试)80ml</t>
  </si>
  <si>
    <t>SMS052c</t>
  </si>
  <si>
    <t>素肌明白粉底精华霜(象牙玉白）(试)30ml</t>
  </si>
  <si>
    <t>SMS052d</t>
  </si>
  <si>
    <t>素肌明白粉底精华霜(珍珠真白)(试)30ml</t>
  </si>
  <si>
    <t>丸美深肌保湿精华洁面乳120ml(试)</t>
  </si>
  <si>
    <t>丸美深肌保湿精华露100ml(试)</t>
  </si>
  <si>
    <t>丸美深肌保湿精华30ml(试)</t>
  </si>
  <si>
    <t>丸美深肌保湿精华乳80ml(试)</t>
  </si>
  <si>
    <t>丸美深肌保湿精华霜50g(试)</t>
  </si>
  <si>
    <t>丸美深肌保湿精华凝露50g(试)</t>
  </si>
  <si>
    <t>丸美深肌保湿精华BB霜40ml(试)</t>
  </si>
  <si>
    <t>丸美深肌保湿眼精华15ml(试)</t>
  </si>
  <si>
    <t>丸美深肌保湿精华洁面乳（清润型）试120ml</t>
  </si>
  <si>
    <t>丸美深肌保湿精华露（清润型）试100ml</t>
  </si>
  <si>
    <t>丸美深肌保湿精华乳（清润型）试80ml</t>
  </si>
  <si>
    <t>丸美深肌保湿精华霜（清润型）试50g</t>
  </si>
  <si>
    <t>SWB001</t>
  </si>
  <si>
    <t>美白洁面泡沫乳(试)120ml</t>
  </si>
  <si>
    <t>SWB002</t>
  </si>
  <si>
    <t>雪肌美白养颜液(试)120ml</t>
  </si>
  <si>
    <t>SWB003</t>
  </si>
  <si>
    <t>美白丝滑雪肌晶(试)80ml</t>
  </si>
  <si>
    <t>SWB004</t>
  </si>
  <si>
    <t>雪肌美白精华水(试)120ml</t>
  </si>
  <si>
    <t>SWB005</t>
  </si>
  <si>
    <t>超效无瑕美白精华(试)30ml</t>
  </si>
  <si>
    <t>SWB006</t>
  </si>
  <si>
    <t>白金雪肌精华霜(试)30g</t>
  </si>
  <si>
    <t>SWB007</t>
  </si>
  <si>
    <t>雪肌樱花美白霜(试)50g</t>
  </si>
  <si>
    <t>SWB008</t>
  </si>
  <si>
    <t>雪肌樱花生肌乳(试)80ml</t>
  </si>
  <si>
    <t>SWB009</t>
  </si>
  <si>
    <t>透白修颜粉底液(试)30ml</t>
  </si>
  <si>
    <t>SWB010</t>
  </si>
  <si>
    <t>白金至尊眼精华(试)20ml</t>
  </si>
  <si>
    <t>SWB011</t>
  </si>
  <si>
    <t>雪肌美白速效面膜(试)120g</t>
  </si>
  <si>
    <t>丸美BB新肌洁面乳120g(试)</t>
  </si>
  <si>
    <t>丸美BB新肌嫩肤露100ml(试)</t>
  </si>
  <si>
    <t>丸美BB新肌活肤乳80ml(试)</t>
  </si>
  <si>
    <t>丸美BB新肌醒肤日霜50g(试)</t>
  </si>
  <si>
    <t>丸美BB新肌幼肤晚霜50g(试)</t>
  </si>
  <si>
    <t>丸美紧致除袋眼凝胶20g(试)</t>
  </si>
  <si>
    <t>丸美BB新肌美白眼乳霜20g(试)</t>
  </si>
  <si>
    <t>丸美眼部多元细胞修护素15ml(试)</t>
  </si>
  <si>
    <t>丸美BB新肌精华肌底液30ml(试)</t>
  </si>
  <si>
    <t>丸美BB新肌明星BB霜40g(试)</t>
  </si>
  <si>
    <t>丸美三肽胶原日夜提升眼凝霜(试)20g</t>
  </si>
  <si>
    <t>丸美雪松日夜美白眼部精华素(试)20ml</t>
  </si>
  <si>
    <t>丸美巧克力日夜丝滑眼乳霜(试)20g</t>
  </si>
  <si>
    <t>丸美眼部专用双效卸妆液(试) 36ml</t>
  </si>
  <si>
    <t>丸美眼部多元细胞日夜修护素(试)20ml</t>
  </si>
  <si>
    <t>SWF001</t>
  </si>
  <si>
    <t>丸美金沙海蓝眼部防晒乳SPF16(试)15ml</t>
  </si>
  <si>
    <t>SWF002</t>
  </si>
  <si>
    <t>丸美金沙海蓝嫩白防晒乳SPF18(试) 45ml</t>
  </si>
  <si>
    <t>SWF003</t>
  </si>
  <si>
    <t>丸美金沙海蓝嫩白防晒乳SPF30(试) 45ml</t>
  </si>
  <si>
    <t>SWF004</t>
  </si>
  <si>
    <t>丸美金沙海蓝防晒精华隔离乳SPF18(试) 45ml</t>
  </si>
  <si>
    <t>SWF005</t>
  </si>
  <si>
    <t>丸美金沙海蓝防晒精华隔离乳SPF30(试） 45ml</t>
  </si>
  <si>
    <t>SWF006</t>
  </si>
  <si>
    <t>丸美金沙海蓝冰河洗颜泥(试)100ml</t>
  </si>
  <si>
    <t>SWF007</t>
  </si>
  <si>
    <t>丸美金沙海蓝冰河保湿喷雾(试)60ml</t>
  </si>
  <si>
    <t>SWF008</t>
  </si>
  <si>
    <t>丸美金沙海蓝冰河修护凝露(试)60ml</t>
  </si>
  <si>
    <t>SWF009</t>
  </si>
  <si>
    <t>丸美眼部防晒乳SPF19(试)15ml</t>
  </si>
  <si>
    <t>SWF010</t>
  </si>
  <si>
    <t>丸美嫩白防晒乳SPF18(试)45ml</t>
  </si>
  <si>
    <t>SWF011</t>
  </si>
  <si>
    <t>丸美嫩白防晒乳SPF30(试)45ml</t>
  </si>
  <si>
    <t>SWF012</t>
  </si>
  <si>
    <t>丸美防晒精华隔离乳SPF18(试)45ml</t>
  </si>
  <si>
    <t>SWF013</t>
  </si>
  <si>
    <t>丸美激白防晒精华隔离乳SPF30(试)45ml</t>
  </si>
  <si>
    <t>丸美嫩白防晒乳SPF18 PA加加 40g(试)</t>
  </si>
  <si>
    <t>丸美金沙海蓝冰河洗颜泥100g(试)</t>
  </si>
  <si>
    <t>丸美嫩白防晒乳SPF30加 PA加加加40g(试)</t>
  </si>
  <si>
    <t>丸美金沙海蓝冰河睡眠面膜80g(试)</t>
  </si>
  <si>
    <t>丸美防晒精华隔离乳SPF18 PA加加40g(试)</t>
  </si>
  <si>
    <t>丸美金沙海蓝冰河保湿喷雾60ml(试)</t>
  </si>
  <si>
    <t>丸美激白防晒精华隔离乳SPF30 PA加加加40g(试)</t>
  </si>
  <si>
    <t>丸美金沙海蓝冰河修护凝露60g(试)</t>
  </si>
  <si>
    <t>丸美高机能激白精华隔离霜（粉嫩白）(试)35ml</t>
  </si>
  <si>
    <t>丸美高机能激白精华隔离霜（绿玉白）(试)35ml</t>
  </si>
  <si>
    <t>丸美高机能激白精华隔离霜（紫晶白）(试)35ml</t>
  </si>
  <si>
    <t>丸美高机能激白精华洁面乳(试)120ml</t>
  </si>
  <si>
    <t>丸美高机能激白培养水(试)100ml</t>
  </si>
  <si>
    <t>丸美高机能激白浓缩精华(试)20ml</t>
  </si>
  <si>
    <t>丸美高机能激白精华乳(试)80ml</t>
  </si>
  <si>
    <t>丸美高机能激白精华日霜(试)50g</t>
  </si>
  <si>
    <t>丸美高机能激白精华晚霜(试)50g</t>
  </si>
  <si>
    <t>丸美高机能激白眼精华(试)18ml</t>
  </si>
  <si>
    <t>丸美高机能激白眼凝胶(试)20g</t>
  </si>
  <si>
    <t>丸美雪肤美白面膜（高机能）(试)120g</t>
  </si>
  <si>
    <t>丸美激白精华隔离霜SPF20 PA加加加（试）35ml</t>
  </si>
  <si>
    <t>丸美激白精华晚霜50g(美白祛斑型)试</t>
  </si>
  <si>
    <t>丸美弹力蛋白眼精华(试)15ml</t>
  </si>
  <si>
    <t>丸美弹力蛋白洁面精华(试)120ml</t>
  </si>
  <si>
    <t>丸美弹力蛋白精华保养液(试)100ml</t>
  </si>
  <si>
    <t>丸美弹力蛋白特润精华(试)20ml</t>
  </si>
  <si>
    <t>丸美弹力蛋白全能精华乳(试)80ml</t>
  </si>
  <si>
    <t>丸美弹力蛋白水润精华日霜(试)50g</t>
  </si>
  <si>
    <t>丸美弹力蛋白特润精华晚霜(试)50g</t>
  </si>
  <si>
    <t>丸美弹力蛋白超质感粉底(试)35ml</t>
  </si>
  <si>
    <t>丸美金质弹力蛋白眼精华(试)(18ml)</t>
  </si>
  <si>
    <t>弹力蛋白日夜眼精华(试）20ml</t>
  </si>
  <si>
    <t>丸美弹力蛋白提升洁面精华（试）120ml</t>
  </si>
  <si>
    <t>丸美弹力蛋白提升精华保养液(试)100ml</t>
  </si>
  <si>
    <t>丸美弹力蛋白提升特润精华(试)20ml</t>
  </si>
  <si>
    <t>丸美弹力蛋白提升全能精华乳(试）80ml</t>
  </si>
  <si>
    <t>丸美弹力蛋白提升精华日霜(试）50g</t>
  </si>
  <si>
    <t>丸美弹力蛋白提升精华晚霜(试）50g</t>
  </si>
  <si>
    <t>丸美弹力蛋白提升精华粉底(肤色）试35ml</t>
  </si>
  <si>
    <t>丸美弹力蛋白提升精华粉底(绿色）试35ml</t>
  </si>
  <si>
    <t>丸美海洋胶原蛋白洁面泡沫150ml(试)</t>
  </si>
  <si>
    <t>丸美海洋胶原蛋白醒肤水100ml(试)</t>
  </si>
  <si>
    <t>丸美海洋胶原蛋白亮肤乳80ml(试)</t>
  </si>
  <si>
    <t>丸美海洋胶原蛋白控油凝露50g(试)</t>
  </si>
  <si>
    <t>丸美海洋胶原蛋白能量霜50g(试)</t>
  </si>
  <si>
    <t>丸美海洋胶原蛋白聚效眼精华10g(试)</t>
  </si>
  <si>
    <t>巧克力丝滑洁面乳120ml(试)</t>
  </si>
  <si>
    <t>巧克力丝滑精华40ml(试)</t>
  </si>
  <si>
    <t>巧克力奢嫩丝滑精华乳150ml(试)</t>
  </si>
  <si>
    <t>巧克力丝滑精华日霜50g(试)</t>
  </si>
  <si>
    <t>巧克力丝滑精华晚霜50g(试)</t>
  </si>
  <si>
    <t>巧克力丝滑眼乳霜25g(试)</t>
  </si>
  <si>
    <t>巧克力丝滑隔离霜40ml(试)</t>
  </si>
  <si>
    <t>巧克力丝滑睡眠面膜150g(试)</t>
  </si>
  <si>
    <t>丸美三肽胶原口服液10ml乘10(试）</t>
  </si>
  <si>
    <t>丸美三肽胶原紧致洁面乳120g(试）</t>
  </si>
  <si>
    <t>丸美三肽胶原紧致润养蜜露100ml(试）</t>
  </si>
  <si>
    <t>丸美三肽胶原紧致日夜精华10加10ml(试）</t>
  </si>
  <si>
    <t>丸美三肽胶原紧致精华乳80ml(试）</t>
  </si>
  <si>
    <t>丸美三肽胶原紧致精华日霜50g(试）</t>
  </si>
  <si>
    <t>丸美三肽胶原紧致精华晚霜50g(试）</t>
  </si>
  <si>
    <t>丸美三肽胶原紧致眼精华18ml(试）</t>
  </si>
  <si>
    <t>丸美三肽胶原紧致精华隔离霜35g(试）</t>
  </si>
  <si>
    <t>丸美雪松美白洁面乳(试）120ml</t>
  </si>
  <si>
    <t>丸美雪松美白新生露(试）100ml</t>
  </si>
  <si>
    <t>丸美雪松美白密集精华(试）20ml</t>
  </si>
  <si>
    <t>丸美雪松美白精华乳(试）80ml</t>
  </si>
  <si>
    <t>丸美雪松美白精华日霜(试）50g</t>
  </si>
  <si>
    <t>丸美雪松美白精华夜霜(试）50g</t>
  </si>
  <si>
    <t>丸美雪松美白精华肌底液(试）35ml</t>
  </si>
  <si>
    <t>丸美雪松美白眼精华(试）15ml</t>
  </si>
  <si>
    <t>丸美雪松美白精华冰膜(试）120g</t>
  </si>
  <si>
    <t>CACSZ01</t>
  </si>
  <si>
    <t>CAC102 高倍美白雪肤晶 15ml</t>
  </si>
  <si>
    <t>CACSZ02</t>
  </si>
  <si>
    <t>CAC105 高倍美白乳 15ml</t>
  </si>
  <si>
    <t>CACSZ03</t>
  </si>
  <si>
    <t>CAC202 极度保湿花卉水 15ml</t>
  </si>
  <si>
    <t>CACSZ04</t>
  </si>
  <si>
    <t>CAC205 极度保湿优肤乳 15ml</t>
  </si>
  <si>
    <t>CACSZ05</t>
  </si>
  <si>
    <t>CAC402 特润滋养神仙水 15ml</t>
  </si>
  <si>
    <t>CACSZ06</t>
  </si>
  <si>
    <t>CAC702 水立方活泉爽肤水 15ml</t>
  </si>
  <si>
    <t>CACSZ07</t>
  </si>
  <si>
    <t>CAC705 水立方活泉柔肤乳 15ml</t>
  </si>
  <si>
    <t>CACSZ08</t>
  </si>
  <si>
    <t>CAC801 水珠盈润保湿液 30ML</t>
  </si>
  <si>
    <t>CACSZ09</t>
  </si>
  <si>
    <t>CAC804 水珠盈润隔离霜  5ML</t>
  </si>
  <si>
    <t>CACSZ10</t>
  </si>
  <si>
    <t>CAC803 水珠盈润保湿乳  15ML</t>
  </si>
  <si>
    <t>CACSZ11</t>
  </si>
  <si>
    <t>CAC1113动感美白防晒乳SPF30 15ml</t>
  </si>
  <si>
    <t>CACSZ12</t>
  </si>
  <si>
    <t>CH149  美白防晒乳SPF30PA加加（美白） 15ml</t>
  </si>
  <si>
    <t>CACSZ13</t>
  </si>
  <si>
    <t>CAC805 水珠盈润保湿精华 5ML</t>
  </si>
  <si>
    <t>CACSZ14</t>
  </si>
  <si>
    <t>CAC1002 春纪弹力娇嫩新生水 30ml</t>
  </si>
  <si>
    <t>CACSZ15</t>
  </si>
  <si>
    <t>CAC1006 春纪弹力娇嫩精华乳15ml</t>
  </si>
  <si>
    <t>CACSZ16</t>
  </si>
  <si>
    <t>CAC901 金牌新生去死皮洁面泡沫  20ml</t>
  </si>
  <si>
    <t>CACSZ17</t>
  </si>
  <si>
    <t>CAC902 金牌新生紧肤水  30ml</t>
  </si>
  <si>
    <t>CACSZ18</t>
  </si>
  <si>
    <t>CAC904 金牌新生焕新晚霜  10g</t>
  </si>
  <si>
    <t>CACSZ19</t>
  </si>
  <si>
    <t>CAC903 金牌新生倍润日霜  10g</t>
  </si>
  <si>
    <t>CACSZ20</t>
  </si>
  <si>
    <t>弹力娇嫩滋养眼唇膜 30ml</t>
  </si>
  <si>
    <t>CACSZ21</t>
  </si>
  <si>
    <t>CAC1101 动感透白洁面乳20ml</t>
  </si>
  <si>
    <t>CACSZ22</t>
  </si>
  <si>
    <t>CAC1107 动感透白精华乳15ml</t>
  </si>
  <si>
    <t>港剧天后卷翘睫毛膏(特)12g</t>
  </si>
  <si>
    <t>港剧天后焕颜轻透BB霜(特)50ml</t>
  </si>
  <si>
    <t>港剧天后炫丽唇彩1号(特)10ml</t>
  </si>
  <si>
    <t>港剧天后炫丽唇彩2号(特)10ml</t>
  </si>
  <si>
    <t>港剧天后炫丽唇彩3号(特)10ml</t>
  </si>
  <si>
    <t>港剧天后超越之水(特)100ml</t>
  </si>
  <si>
    <t>港剧天后冰养睡眠面膜(特)60ml</t>
  </si>
  <si>
    <t>港剧天后泉素焕肌精华液(特)25ml</t>
  </si>
  <si>
    <t>水珠盈润三件套</t>
  </si>
  <si>
    <t>水珠盈润五件套</t>
  </si>
  <si>
    <t>CAC春纪高倍美白润养面膜(100ml)</t>
  </si>
  <si>
    <t>弹力娇嫩系列三件套</t>
  </si>
  <si>
    <t>弹力娇嫩系列五件套</t>
  </si>
  <si>
    <t>片</t>
  </si>
  <si>
    <t>弹力娇嫩美手霜60ml</t>
  </si>
  <si>
    <t>弹力娇嫩按摩霜100ml</t>
  </si>
  <si>
    <t>弹力娇嫩面膜片20g</t>
  </si>
  <si>
    <t>袋</t>
  </si>
  <si>
    <t>弹力娇嫩滋养面膜100ml</t>
  </si>
  <si>
    <t>滋养好礼2件套</t>
  </si>
  <si>
    <t>春纪男士劲爽洁面嗜喱120ml</t>
  </si>
  <si>
    <t>春纪男士润爽嫩肤乳100ml</t>
  </si>
  <si>
    <t>春纪男士清爽亮肤水150ml</t>
  </si>
  <si>
    <t>金牌新生四件套</t>
  </si>
  <si>
    <t>金牌新生六件套</t>
  </si>
  <si>
    <t>活氧美白睡眠面膜(特)100ml</t>
  </si>
  <si>
    <t>活氧美白运动霜(特)80ml</t>
  </si>
  <si>
    <t>活氧美白调整角质凝胶(特)60ml</t>
  </si>
  <si>
    <t>动感透白5件套</t>
  </si>
  <si>
    <t>动感透白修复精华水（喷雾）80ml</t>
  </si>
  <si>
    <t>动感透白美体乳150ml</t>
  </si>
  <si>
    <t>动感透白舒活冰晶膜(100ml)</t>
  </si>
  <si>
    <t>动感透白好礼2件套</t>
  </si>
  <si>
    <t>动感透白3件套</t>
  </si>
  <si>
    <t>春纪弹力滋养精华洗发露(染烫发质)200ml</t>
  </si>
  <si>
    <t>春纪弹力娇嫩精华沐浴乳(年轻肌肤)200ml</t>
  </si>
  <si>
    <t>10对1盒</t>
  </si>
  <si>
    <t>弹力娇嫩睡眠面膜150g</t>
  </si>
  <si>
    <t>弹力娇嫩睡眠面膜(会员礼品)150g</t>
  </si>
  <si>
    <t>动感透白T位控油精华露25ml</t>
  </si>
  <si>
    <t>美白防晒乳（BB型）60ml</t>
  </si>
  <si>
    <t>新男人泡沫洁面100ml</t>
  </si>
  <si>
    <t>春纪魔力唇晶亮唇彩蜜桃粉9g</t>
  </si>
  <si>
    <t>只</t>
  </si>
  <si>
    <t>春纪魔力唇晶亮唇彩珊瑚红9g</t>
  </si>
  <si>
    <t>春纪魔力唇晶亮唇彩娃娃粉9g</t>
  </si>
  <si>
    <t>喜马拉雅雪融水120ml</t>
  </si>
  <si>
    <t>CAC1110动感透白面膜20g</t>
  </si>
  <si>
    <t>个</t>
  </si>
  <si>
    <t>弹力娇嫩卸妆乳20ml</t>
  </si>
  <si>
    <t>CAC春纪大礼品盒</t>
  </si>
  <si>
    <t>弹力娇嫩眼唇膜20ml</t>
  </si>
  <si>
    <t>弹力娇嫩眼唇膜(会员礼品)20ml</t>
  </si>
  <si>
    <t>动感透白护手霜60ml</t>
  </si>
  <si>
    <t>喜马拉雅水嫩精华35ml</t>
  </si>
  <si>
    <t>喜马拉雅水嫩精华(会员礼品)35ml</t>
  </si>
  <si>
    <t>五谷菁纯嫩滑精致三件套</t>
  </si>
  <si>
    <t>五谷菁纯嫩滑精致五件套</t>
  </si>
  <si>
    <t>五谷菁纯嫩滑精致五件套B款</t>
  </si>
  <si>
    <t>CAC春纪彩条手纸袋</t>
  </si>
  <si>
    <t>春纪弹力娇嫩睛彩眼膜（6g1对）</t>
  </si>
  <si>
    <t>6g1对</t>
  </si>
  <si>
    <t>冰激凌零负担 全效冰镇膜 5片1盒</t>
  </si>
  <si>
    <t>冰激凌零负担 晒后修护菁乳 50ml</t>
  </si>
  <si>
    <t>冰激凌零负担 深层补水睡眠面膜 50ml</t>
  </si>
  <si>
    <t>包</t>
  </si>
  <si>
    <t>水立方活泉膜50ml</t>
  </si>
  <si>
    <t>冰激凌零负担 冰膜50ml</t>
  </si>
  <si>
    <t>动感透白BB膜50ml</t>
  </si>
  <si>
    <t>五谷菁纯嫩滑面膜50ml</t>
  </si>
  <si>
    <t>春纪男士爽肤须后水150ml</t>
  </si>
  <si>
    <t>春纪男士日夜爽肤凝露50g</t>
  </si>
  <si>
    <t>春纪男士活肤洁面爽乳120ml</t>
  </si>
  <si>
    <t>五谷零负担大眼睛睫毛膏6g</t>
  </si>
  <si>
    <t>五谷零负担弹力唇唇彩9g</t>
  </si>
  <si>
    <t>五谷滋润提升颈霜50ml</t>
  </si>
  <si>
    <t>五谷滋润亮采眼膜15ml</t>
  </si>
  <si>
    <t>五谷菁纯开胃精致四件套</t>
  </si>
  <si>
    <t>CACT084</t>
  </si>
  <si>
    <t>五谷菁纯开胃精致六件套</t>
  </si>
  <si>
    <t>春纪五谷菁纯滑洁面爽120ml(秋季非卖品)</t>
  </si>
  <si>
    <t>春纪五谷菁纯嫩滑早晚水120ml(秋季非卖品)</t>
  </si>
  <si>
    <t>春纪五谷菁纯嫩滑肌底液35ml(秋季非卖品)</t>
  </si>
  <si>
    <t>春纪五谷菁纯嫩滑乳100ml(秋季非卖品)</t>
  </si>
  <si>
    <t>春纪五谷菁纯嫩滑晚乳霜50g(秋季非卖品)</t>
  </si>
  <si>
    <t>春纪五谷菁纯嫩滑隔离粉底霜40ml(秋季非卖品)</t>
  </si>
  <si>
    <t>弹力娇嫩洁面乳120ml(秋季非卖品)</t>
  </si>
  <si>
    <t>弹力娇嫩新生水120ml(秋季非卖品)</t>
  </si>
  <si>
    <t>弹力娇嫩精华乳100ml(秋季非卖品)</t>
  </si>
  <si>
    <t>弹力娇嫩晚霜50g(秋季非卖品)</t>
  </si>
  <si>
    <t>弹力娇嫩隔离霜40ml(秋季非卖品)</t>
  </si>
  <si>
    <t>动感透白洁面乳120ml(秋季非卖品)</t>
  </si>
  <si>
    <t>动感透白嫩肤水120ml(秋季非卖品)</t>
  </si>
  <si>
    <t>动感透白BB霜40ml(秋季非卖品)</t>
  </si>
  <si>
    <t>动感透白精华乳100ml(秋季非卖品)</t>
  </si>
  <si>
    <t>白里透红精华晚霜50g(秋季非卖品)</t>
  </si>
  <si>
    <t>白米焕采润白妆前霜15ml</t>
  </si>
  <si>
    <t>白米焕采眼部舒缓啫喱15ml</t>
  </si>
  <si>
    <t>白米焕采润白面膜50g</t>
  </si>
  <si>
    <t>黑米滋养新生眼贴膜4对每盒</t>
  </si>
  <si>
    <t>冰激凌零负担美白面膜50ml</t>
  </si>
  <si>
    <t>冰激凌零负担弹力娇嫩修复乳50ml</t>
  </si>
  <si>
    <t>冰激凌零负担冰爽喷雾50ml</t>
  </si>
  <si>
    <t>冰激凌零负担水珠盈润舒缓冰晶50ml</t>
  </si>
  <si>
    <t>冰激凌零负担深层补水睡眠面膜50ml（裸瓶）</t>
  </si>
  <si>
    <t>冰激凌零负担晒后修护菁乳50ml（裸瓶）</t>
  </si>
  <si>
    <t>美白防晒乳SPF20 PA加加（清爽）15ml 裸装</t>
  </si>
  <si>
    <t>水立方活泉膜50ml（裸瓶）</t>
  </si>
  <si>
    <t>五谷黑白米双效美白精锐三件套</t>
  </si>
  <si>
    <t>黑白米双效美白精锐五件套</t>
  </si>
  <si>
    <t>春纪黑白米传奇超值礼盒</t>
  </si>
  <si>
    <t>CACT095a</t>
  </si>
  <si>
    <t>CACT096</t>
  </si>
  <si>
    <t>春纪黑白米美白防晒旅行三件套</t>
  </si>
  <si>
    <t>春纪黑白米高级洗护旅行二件套</t>
  </si>
  <si>
    <t>春纪黑米黑亮精华洗发露200ml</t>
  </si>
  <si>
    <t>春纪白米美白精华沐浴乳200ml</t>
  </si>
  <si>
    <t>春纪食材养肤五谷美白礼盒</t>
  </si>
  <si>
    <t>春纪食材养肤五果V脸礼盒</t>
  </si>
  <si>
    <t>春纪食材养肤五蔬保湿礼盒</t>
  </si>
  <si>
    <t>五果 阳光西柚清新香体露60ml</t>
  </si>
  <si>
    <t>CACT102</t>
  </si>
  <si>
    <t>五谷精纯嫩滑套装5件每套</t>
  </si>
  <si>
    <t>弹力娇嫩套装5件每套</t>
  </si>
  <si>
    <t>CACT104</t>
  </si>
  <si>
    <t>黑白米双效美白套装5件每套</t>
  </si>
  <si>
    <t>春纪橙番茄锁水精锐套3件每套</t>
  </si>
  <si>
    <t>春纪蓝莓樱桃V脸精锐套5件每套</t>
  </si>
  <si>
    <t>春纪眼部紧致按摩精华素15ml</t>
  </si>
  <si>
    <t>五谷黑米滋养新生露15ml(裸瓶）</t>
  </si>
  <si>
    <t>CACT109</t>
  </si>
  <si>
    <t>黑米滋养新生霜25g</t>
  </si>
  <si>
    <t>白米焕采润白霜25g</t>
  </si>
  <si>
    <t>黑白米精致体验三件套</t>
  </si>
  <si>
    <t>CACT115</t>
  </si>
  <si>
    <t>春纪蓝莓樱桃V脸精锐三件套</t>
  </si>
  <si>
    <t>春纪五谷黑白双效美白面贴膜</t>
  </si>
  <si>
    <t>CACT117</t>
  </si>
  <si>
    <t>春纪黑白米双效去黄体验四件套</t>
  </si>
  <si>
    <t>CACT118</t>
  </si>
  <si>
    <t>春纪绿橙番茄双效保湿精致四件套</t>
  </si>
  <si>
    <t>CACT119</t>
  </si>
  <si>
    <t>春纪蓝莓樱桃双效V脸精致四件套</t>
  </si>
  <si>
    <t>CACT120</t>
  </si>
  <si>
    <t>春纪黑白米双效美白精致四件套</t>
  </si>
  <si>
    <t>CACT120a</t>
  </si>
  <si>
    <t>黑白米双效美白精致四件套</t>
  </si>
  <si>
    <t>CACT121</t>
  </si>
  <si>
    <t>春纪食材养肤眼部精华露15ml</t>
  </si>
  <si>
    <t>春纪蓝莓V脸紧致面膜4袋每盒</t>
  </si>
  <si>
    <t>CACT123</t>
  </si>
  <si>
    <t>五谷黑米滋养新生霜10g</t>
  </si>
  <si>
    <t>CACT124</t>
  </si>
  <si>
    <t>五谷白米焕采润白霜10g</t>
  </si>
  <si>
    <t>五谷白米焕采润白乳10ML</t>
  </si>
  <si>
    <t>春纪杨梅止渴TM水精华30ml</t>
  </si>
  <si>
    <t>CACT127</t>
  </si>
  <si>
    <t>五谷黑米滋养精华肌底眼霜10g</t>
  </si>
  <si>
    <t>春纪五谷白米焕采润白乳20ml</t>
  </si>
  <si>
    <t>春纪五谷黑米滋养新生露20ml</t>
  </si>
  <si>
    <t>春纪杨梅止渴水漾保湿系列旅行三件套</t>
  </si>
  <si>
    <t>CACT131</t>
  </si>
  <si>
    <t>春纪黑白米双效美白惊喜体验四件套</t>
  </si>
  <si>
    <t>男士情侣香水</t>
  </si>
  <si>
    <t>女士情侣香水</t>
  </si>
  <si>
    <t>水活柔敏舒缓凝露(20g)</t>
  </si>
  <si>
    <t>MH001水活晶莹洁面乳(40ml)</t>
  </si>
  <si>
    <t>MH002水活柔敏洁面乳(40ml)</t>
  </si>
  <si>
    <t>MH003水活晶莹茉莉花卉水(40ml)</t>
  </si>
  <si>
    <t>MH004水活柔敏玫瑰花卉水(40ml)</t>
  </si>
  <si>
    <t>MH005水活晶莹嫩白乳(40ml)</t>
  </si>
  <si>
    <t>MH006水活柔敏平衡乳(40ml)</t>
  </si>
  <si>
    <t>MH007水活晶莹嫩白霜(20g)</t>
  </si>
  <si>
    <t>MH008水活柔敏平衡霜(20g)</t>
  </si>
  <si>
    <t>MH009水活晶莹修护凝露(20g)</t>
  </si>
  <si>
    <t>WM060</t>
  </si>
  <si>
    <t>丸美弹力蛋白精华三件套</t>
  </si>
  <si>
    <t>WM061</t>
  </si>
  <si>
    <t>丸美巧克力丝滑精锐五件套礼盒</t>
  </si>
  <si>
    <t>WM061b</t>
  </si>
  <si>
    <t>丸美巧克力丝滑精锐五件套礼盒B款</t>
  </si>
  <si>
    <t>WM062</t>
  </si>
  <si>
    <t>丸美巧克力丝滑精致三件套礼盒</t>
  </si>
  <si>
    <t>丸美弹力蛋白精华洗发露(特)200ml</t>
  </si>
  <si>
    <t>丸美巧克力丝滑洗发精华露200ml</t>
  </si>
  <si>
    <t>丸美巧克力丝滑美手霜60ml</t>
  </si>
  <si>
    <t>丸美巧克力丝滑卸妆洁面奶脂100ml</t>
  </si>
  <si>
    <t>丸美巧克力丝滑睡眠面膜150g</t>
  </si>
  <si>
    <t>巧克力丝滑洗发精华露（染烫）200ml</t>
  </si>
  <si>
    <t>巧克力丝滑洗发精华露（去屑）200ml</t>
  </si>
  <si>
    <t>巧克力丝滑洗发精华露（顺爽）200ml</t>
  </si>
  <si>
    <t>巧克力丝滑精华沐浴乳（保湿）200ml</t>
  </si>
  <si>
    <t>巧克力丝滑精华沐浴乳（娇嫩）200ml</t>
  </si>
  <si>
    <t>巧克力丝滑精华沐浴乳（美白）200ml</t>
  </si>
  <si>
    <t>丸美金沙海蓝儿童嫩白防晒乳60ml</t>
  </si>
  <si>
    <t>丸美巧克力丝滑精华按摩乳100ml</t>
  </si>
  <si>
    <t>丸美弹力蛋白精华保养液100ml(秋季非卖品)</t>
  </si>
  <si>
    <t>丸美弹力蛋白全能精华乳80ml(秋季非卖品)</t>
  </si>
  <si>
    <t>弹力蛋白洁面精华120ml(秋季非卖品)</t>
  </si>
  <si>
    <t>弹力蛋白日霜50g(秋季非卖品)</t>
  </si>
  <si>
    <t>弹力蛋白晚霜50g(秋季非卖品)</t>
  </si>
  <si>
    <t>丸美巧克力丝滑精华40ml(秋季非卖品)</t>
  </si>
  <si>
    <t>丸美高机能激白精华洁面乳120ml(秋季非卖品)</t>
  </si>
  <si>
    <t>丸美高机能激白精华培养水100ml((秋季非卖品)</t>
  </si>
  <si>
    <t>丸美高机能激白精华隔离霜(紫晶白)35ml(秋季非卖品)</t>
  </si>
  <si>
    <t>丸美高机能激白精华晚霜50g(秋季非卖品)</t>
  </si>
  <si>
    <t>丸美高机能激白精华日霜50g(秋季非卖品)</t>
  </si>
  <si>
    <t>高机能激白精华乳80ml(秋季非卖品)</t>
  </si>
  <si>
    <t>高机能激白浓缩精华20ml(秋季非卖品)</t>
  </si>
  <si>
    <t>小黑瓶EGF精华修护液 30ml</t>
  </si>
  <si>
    <t>WM084a</t>
  </si>
  <si>
    <t>弹力蛋白水晶眼膜(4对1盒)</t>
  </si>
  <si>
    <t>男士劲能爽肤水120ml</t>
  </si>
  <si>
    <t>男士劲能活肤乳100ml</t>
  </si>
  <si>
    <t>男士劲能活肤霜50g</t>
  </si>
  <si>
    <t>丸美巧克力丝滑眼贴膜(6片1盒)</t>
  </si>
  <si>
    <t>巧克力丝滑眼贴膜3片每盒</t>
  </si>
  <si>
    <t>丸美巧克力丝滑深层补水面膜(6片1盒)</t>
  </si>
  <si>
    <t>丸美巧克力丝滑纤体润肤乳150ml</t>
  </si>
  <si>
    <t>丸美玫瑰特润香熏美体润肤乳150ml</t>
  </si>
  <si>
    <t>丸美蜂萃焕颜修护面膜150ml</t>
  </si>
  <si>
    <t>丸美小红瓶精华肌底液30ml</t>
  </si>
  <si>
    <t>丸美小红瓶精华肌底液(会员礼品)30ml</t>
  </si>
  <si>
    <t>丸美巧克力精致装三件套(2010年冬季活动)</t>
  </si>
  <si>
    <t>WM099b</t>
  </si>
  <si>
    <t>紧致密码-贺岁缤纷礼盒（百货11-12月用）7件</t>
  </si>
  <si>
    <t>2010年日化冬季万元大礼包</t>
  </si>
  <si>
    <t>弹力系列(三件套)礼袋装(粉底液正常肌）</t>
  </si>
  <si>
    <t>WM104</t>
  </si>
  <si>
    <t>高机能激白系列精致四件套礼盒</t>
  </si>
  <si>
    <t>WM105</t>
  </si>
  <si>
    <t>弹力蛋白精华精致装三件套</t>
  </si>
  <si>
    <t>WM106a</t>
  </si>
  <si>
    <t>丸美高机能激白新生原液30ml</t>
  </si>
  <si>
    <t>丸美深肌保湿精华系列体验五件套礼盒</t>
  </si>
  <si>
    <t>50mL丸美深肌保湿面膜</t>
  </si>
  <si>
    <t>丸美深肌保湿密集护理套盒</t>
  </si>
  <si>
    <t>深肌保湿卸妆啫喱60ml</t>
  </si>
  <si>
    <t>弹力蛋白精华面膜3片每盒</t>
  </si>
  <si>
    <t>深肌保湿精华BB霜5ml</t>
  </si>
  <si>
    <t>深肌保湿精华5ml</t>
  </si>
  <si>
    <t>WM116</t>
  </si>
  <si>
    <t>深肌保湿精华乳18ml</t>
  </si>
  <si>
    <t>深肌保湿精华露18ml</t>
  </si>
  <si>
    <t>深肌保湿精华洁面乳15ml</t>
  </si>
  <si>
    <t>深肌保湿精华凝露8g</t>
  </si>
  <si>
    <t>深肌保湿精华霜8ml</t>
  </si>
  <si>
    <t>WM121</t>
  </si>
  <si>
    <t>丸美深肌保湿精华四件套（精锐装）</t>
  </si>
  <si>
    <t>弹力蛋白精华乳15ml</t>
  </si>
  <si>
    <t>弹力蛋白精华晚霜10g</t>
  </si>
  <si>
    <t>弹力蛋白超质感粉底5ml</t>
  </si>
  <si>
    <t>三肽胶原紧致洁面精华15ml</t>
  </si>
  <si>
    <t>三肽胶原紧致精华乳15ml</t>
  </si>
  <si>
    <t>三肽胶原紧致日霜10g</t>
  </si>
  <si>
    <t>三肽胶原紧致隔离霜5ml</t>
  </si>
  <si>
    <t>三肽胶原紧致蜜露15ml</t>
  </si>
  <si>
    <t>三肽胶原紧致晚霜10g</t>
  </si>
  <si>
    <t>三肽胶原紧致面膜2片每盒</t>
  </si>
  <si>
    <t>丸美弹力蛋白洁面精华(特)15ml</t>
  </si>
  <si>
    <t>三肽胶原紧致面膜4片每盒</t>
  </si>
  <si>
    <t>WM135</t>
  </si>
  <si>
    <t>弹力蛋白精华日霜10g</t>
  </si>
  <si>
    <t>巧克力丝滑洁面乳15ml</t>
  </si>
  <si>
    <t>丸美巧克力丝滑晚霜10g</t>
  </si>
  <si>
    <t>弹力提升洁面精华13ml</t>
  </si>
  <si>
    <t>弹力提升全能精华乳15ml</t>
  </si>
  <si>
    <t>弹力提升精华保养液15ml</t>
  </si>
  <si>
    <t>弹力蛋白提升精华晚霜10g</t>
  </si>
  <si>
    <t>丸美巧克力丝滑旅行三件套</t>
  </si>
  <si>
    <t>WM143</t>
  </si>
  <si>
    <t>丸美弹力蛋白旅行三件套</t>
  </si>
  <si>
    <t>丸美三肽胶原蛋白旅行三件套</t>
  </si>
  <si>
    <t>丸美深肌保湿3D隐形面膜（片）</t>
  </si>
  <si>
    <t>丸美弹力蛋白提升隐形面贴膜（非卖品）4片每盒</t>
  </si>
  <si>
    <t>丸美弹力蛋白提升眼贴膜（非卖品）4对每盒</t>
  </si>
  <si>
    <t>丸美弹力蛋白提升隐形面贴膜 （片）</t>
  </si>
  <si>
    <t>丸美雪松美白精华三件套</t>
  </si>
  <si>
    <t>丸美全身护理三件套</t>
  </si>
  <si>
    <t>丸美玫瑰香氛100mL</t>
  </si>
  <si>
    <t>丸美舒缓精华保湿喷雾60ml</t>
  </si>
  <si>
    <t>三肽胶原紧致新生肌底液30ml</t>
  </si>
  <si>
    <t>丸美高端男士护肤旅行三件套</t>
  </si>
  <si>
    <t>高端洗护三支装胶盒三件套</t>
  </si>
  <si>
    <t>丸美高机能激白精华旅行三件套</t>
  </si>
  <si>
    <t>丸美高机能激白精华面膜4片每盒</t>
  </si>
  <si>
    <t>丸美金沙海蓝嫩白防晒体验四件套</t>
  </si>
  <si>
    <t>海洋胶原蛋白系列体验三件套</t>
  </si>
  <si>
    <t>海洋胶原蛋白系列体验三件套（新款）</t>
  </si>
  <si>
    <t>弹力蛋白提升3件套精锐装</t>
  </si>
  <si>
    <t>弹力蛋白提升5件套体验装</t>
  </si>
  <si>
    <t>丸美奢宠洗护套</t>
  </si>
  <si>
    <t>深肌保湿3D隐形面膜3片每盒</t>
  </si>
  <si>
    <t>丸美樱花之旅双享套盒</t>
  </si>
  <si>
    <t>丸美眼部精华卸妆液50ml</t>
  </si>
  <si>
    <t>丸美创世新肌源面膜(6片每盒)</t>
  </si>
  <si>
    <t>丸美深肌保湿抗皱护颈霜50g</t>
  </si>
  <si>
    <t>丸美深肌保湿润甲护手霜60ml</t>
  </si>
  <si>
    <t>丸美极致赋活焕颜精华露30ML</t>
  </si>
  <si>
    <t>丸美BB新肌系列精致三件套3支每套</t>
  </si>
  <si>
    <t>WM173</t>
  </si>
  <si>
    <t>弹力提升3件每套(百货专用)</t>
  </si>
  <si>
    <t>三肽胶原紧致洁面精华13ml</t>
  </si>
  <si>
    <t>丸美弹力蛋白精华眼膜4对每盒</t>
  </si>
  <si>
    <t>WM177</t>
  </si>
  <si>
    <t>丸美BB新肌眼部旅行三件套（纸盒装）</t>
  </si>
  <si>
    <t>WM178</t>
  </si>
  <si>
    <t>丸美弹力蛋白精致五件套（纸盒装）</t>
  </si>
  <si>
    <t>WM180</t>
  </si>
  <si>
    <t>丸美深肌保湿(盈润型)旅行三件套</t>
  </si>
  <si>
    <t>弹力蛋白提升隐形精华面膜（3片）(百货1-2月份活动)</t>
  </si>
  <si>
    <t>丸美奢白针叶樱桃胶原蛋白3D隐形面膜  (6袋)</t>
  </si>
  <si>
    <t>WM186</t>
  </si>
  <si>
    <t>高端洗护二件套</t>
  </si>
  <si>
    <t>WM187</t>
  </si>
  <si>
    <t>深肌保湿三件套（纱袋装）</t>
  </si>
  <si>
    <t>WM188</t>
  </si>
  <si>
    <t>丸美深肌保湿(清润型)精致三件套</t>
  </si>
  <si>
    <t>WM190</t>
  </si>
  <si>
    <t>弹力蛋白提升精华乳（纸盒装）15ml</t>
  </si>
  <si>
    <t>WM191</t>
  </si>
  <si>
    <t>雪松美白7天尊享套</t>
  </si>
  <si>
    <t>WM194</t>
  </si>
  <si>
    <t>弹力蛋白精华精致三件套</t>
  </si>
  <si>
    <t>丸美雪松美白保湿舒悦面膜(6片每盒)</t>
  </si>
  <si>
    <t>WM196</t>
  </si>
  <si>
    <t>弹力蛋白提升V脸紧致面颈膜（3片每盒）</t>
  </si>
  <si>
    <t>WM197</t>
  </si>
  <si>
    <t>弹力蛋白提升V脸紧致面颈膜（1片）</t>
  </si>
  <si>
    <t>WM199</t>
  </si>
  <si>
    <t>深肌保湿精华7天护理套装（精锐装）</t>
  </si>
  <si>
    <t>深肌保湿3D隐形面膜3片每盒（苹果派）</t>
  </si>
  <si>
    <t>丸美深肌保湿（盈润型）精致旅行三件套</t>
  </si>
  <si>
    <t>丸美弹力蛋白V脸紧致面膜（3片)</t>
  </si>
  <si>
    <t>WM204</t>
  </si>
  <si>
    <t>丸美弹力蛋白V脸紧致面膜（1片)（纸袋）</t>
  </si>
  <si>
    <t>WM204a</t>
  </si>
  <si>
    <t>丸美弹力蛋白V脸紧致面膜(1片)(无纸袋)</t>
  </si>
  <si>
    <t>WM205</t>
  </si>
  <si>
    <t>弹力蛋白提升精华保养液（纸盒装）15ml</t>
  </si>
  <si>
    <t>WM206</t>
  </si>
  <si>
    <t>弹力蛋白提升精华日霜（纸盒装）10g</t>
  </si>
  <si>
    <t>WM207</t>
  </si>
  <si>
    <t>弹力蛋白提升特润精华(纸盒装)5ml</t>
  </si>
  <si>
    <t>WM208</t>
  </si>
  <si>
    <t>弹力蛋白提升精华晚霜(纸盒装)10g</t>
  </si>
  <si>
    <t>CAC1430</t>
  </si>
  <si>
    <t>CAC1431</t>
  </si>
  <si>
    <t>CAC1432</t>
  </si>
  <si>
    <t>CAC1433</t>
  </si>
  <si>
    <t>CAC1434</t>
  </si>
  <si>
    <t>CAC1435</t>
  </si>
  <si>
    <t>CAC1436</t>
  </si>
  <si>
    <t>CAC1437</t>
  </si>
  <si>
    <t>CAC1438</t>
  </si>
  <si>
    <t>CAC1439</t>
  </si>
  <si>
    <t>CAC1440</t>
  </si>
  <si>
    <t>CAC1441</t>
  </si>
  <si>
    <t>CAC1442</t>
  </si>
  <si>
    <t>CAC1443</t>
  </si>
  <si>
    <t>CAC1444</t>
  </si>
  <si>
    <t>CAC1445</t>
  </si>
  <si>
    <t>CAC1446</t>
  </si>
  <si>
    <t>CAC1447</t>
  </si>
  <si>
    <t>CAC1448</t>
  </si>
  <si>
    <t>CAC1449</t>
  </si>
  <si>
    <t>CAC1450</t>
  </si>
  <si>
    <t>CAC1451</t>
  </si>
  <si>
    <t>CAC1452</t>
  </si>
  <si>
    <t>恋爱美丽面膜</t>
  </si>
  <si>
    <t>CAC1453</t>
  </si>
  <si>
    <t>聚效保湿滋养面膜</t>
  </si>
  <si>
    <t>CAC1454</t>
  </si>
  <si>
    <t>痘痘爆发急护面膜</t>
  </si>
  <si>
    <t>春纪黄瓜净透保湿肌底液面膜(1片装)</t>
  </si>
  <si>
    <t>MM001</t>
  </si>
  <si>
    <t>男士劲能活肤洁面乳120ml</t>
  </si>
  <si>
    <t>MM002</t>
  </si>
  <si>
    <t>MM003</t>
  </si>
  <si>
    <t>MM004</t>
  </si>
  <si>
    <t>丸美新生弹力洁面精华 120g</t>
  </si>
  <si>
    <t>丸美新生弹力精华保养液 130ml</t>
  </si>
  <si>
    <t>丸美新生弹力全能精华乳 100ml</t>
  </si>
  <si>
    <t>丸美新生弹力水润精华霜 50g</t>
  </si>
  <si>
    <t>丸美新生弹力眼精华 15ml</t>
  </si>
  <si>
    <t>丸美新生激白精华培养水 130ml</t>
  </si>
  <si>
    <t>丸美新生激白精华隔离霜 40g</t>
  </si>
  <si>
    <t>丸美新生激白眼凝胶 30g</t>
  </si>
  <si>
    <t>丸美新生丝滑洁面乳 120g</t>
  </si>
  <si>
    <t>丸美新生丝滑水 130ml</t>
  </si>
  <si>
    <t>丸美新生丝滑乳 100ml</t>
  </si>
  <si>
    <t>丸美新生丝滑眼乳霜 30g</t>
  </si>
  <si>
    <t>CJ001</t>
  </si>
  <si>
    <t>晶钻美白精锐装三件套</t>
  </si>
  <si>
    <t>CJ003</t>
  </si>
  <si>
    <t>动力新生精锐装三件套</t>
  </si>
  <si>
    <t>Fs01</t>
  </si>
  <si>
    <t>08年新款精锐装（黑底红花)(特)4个每套</t>
  </si>
  <si>
    <t>Fs02</t>
  </si>
  <si>
    <t>嫩白清爽调理露(特)100ml</t>
  </si>
  <si>
    <t>FS04</t>
  </si>
  <si>
    <t>净白透亮粉底液30ml(特)</t>
  </si>
  <si>
    <t>NE4090</t>
  </si>
  <si>
    <t>黄金肽逆时空眼部组合(赠)</t>
  </si>
  <si>
    <t>NL05c</t>
  </si>
  <si>
    <t>NL05C丸美嫩白防晒乳(喷雾)SPF18PA加加60ml</t>
  </si>
  <si>
    <t>NP4120</t>
  </si>
  <si>
    <t>和式脊疗组合（赠）</t>
  </si>
  <si>
    <t>QJ02</t>
  </si>
  <si>
    <t>丸美细嫩修护精华露15ml</t>
  </si>
  <si>
    <t>QJ03</t>
  </si>
  <si>
    <t>玫瑰之恋09限量版香水30ml</t>
  </si>
  <si>
    <t>QJ11</t>
  </si>
  <si>
    <t>玫瑰之恋奢华礼盒2支每盒</t>
  </si>
  <si>
    <t>QJ12</t>
  </si>
  <si>
    <t>玫瑰之恋钻石礼盒4支每盒</t>
  </si>
  <si>
    <t>丸美滋养润滑手膜60ml</t>
  </si>
  <si>
    <t>09限量精锐套装-动力新生红色(特) 4个每套</t>
  </si>
  <si>
    <t>嫩白静爽睡眠面膜(特) 60ml</t>
  </si>
  <si>
    <t>(XJ03)水公主三重奏(3件∕套)</t>
  </si>
  <si>
    <t>(XJ01)丸美全日保湿凝露(50g）</t>
  </si>
  <si>
    <t>(XJ01B)丸美全日保湿凝露(15g)</t>
  </si>
  <si>
    <t>(XJ02)夜间修复精华露(50ml)</t>
  </si>
  <si>
    <t>瘦身沐浴露400ml</t>
  </si>
  <si>
    <t>(MZ01)(精致装)维他命A醇美白新生洁面乳30ml</t>
  </si>
  <si>
    <t>(MZ02)(精致装)维他命A醇美白新生润肤水25ml</t>
  </si>
  <si>
    <t>(MB02)(精致装)蜂胎素深层滋养柔肤水25ml</t>
  </si>
  <si>
    <t>(NF02)(精致装)水漾莹润3度保湿柔肤水25ml</t>
  </si>
  <si>
    <t>(NF04)(精致装)水漾莹润3度保湿乳25ml</t>
  </si>
  <si>
    <t>(NF06)(精致装)水漾莹润3度保湿晚霜15g</t>
  </si>
  <si>
    <t>(Md02)(精致装)鞘磷脂柔和脱敏调理露25ml</t>
  </si>
  <si>
    <t>(XJ02B)夜间修复精华露(30ml浙江)</t>
  </si>
  <si>
    <t>(XJ01C)丸美全日保湿凝露(50浙江)</t>
  </si>
  <si>
    <t>生机能量元素100ml</t>
  </si>
  <si>
    <t>丸美馨意礼盒（拓客）8件1套</t>
  </si>
  <si>
    <t>组</t>
  </si>
  <si>
    <t>清润奇迹精锐装三件套</t>
  </si>
  <si>
    <t>丸美玫瑰水润敷面凝胶150g</t>
  </si>
  <si>
    <t>丸美保湿日霜50g</t>
  </si>
  <si>
    <t>丸美保湿晚霜30g</t>
  </si>
  <si>
    <t>丝滑精致美颜组合</t>
  </si>
  <si>
    <t>玫瑰特润香薰组合</t>
  </si>
  <si>
    <t>睛彩明眸明星组合</t>
  </si>
  <si>
    <t>YT044f</t>
  </si>
  <si>
    <t>丝蛋白至尊新年礼包（配赠用)</t>
  </si>
  <si>
    <t>动力新生至尊新年礼包（配赠用)</t>
  </si>
  <si>
    <t>养阴配方套组</t>
  </si>
  <si>
    <t>水漾莹润3D隐形面膜1片</t>
  </si>
  <si>
    <t>晶钻美白加效组合精锐套</t>
  </si>
  <si>
    <t>丸美美媛会珍爱礼盒</t>
  </si>
  <si>
    <t>丸美赋活双效眼贴膜（6对）会员礼品</t>
  </si>
  <si>
    <t>晶钻美白加效组合（无积分标)</t>
  </si>
  <si>
    <t>清润冰河洗颜泥（精锐装）20ml</t>
  </si>
  <si>
    <t>秀颈娇仪精油100ml (江苏市场)</t>
  </si>
  <si>
    <t>蚕丝蛋白居家保养精锐4件套</t>
  </si>
  <si>
    <t>蚕丝蛋白嫩肤套</t>
  </si>
  <si>
    <t>璀璨新年焕然一新3°补水礼袋</t>
  </si>
  <si>
    <t>璀璨新年焕然一新紧致礼袋</t>
  </si>
  <si>
    <t>璀璨新年焕然一新焕白礼盒</t>
  </si>
  <si>
    <t>丸美水漾莹润3°保湿套盒（清润型）无积分标</t>
  </si>
  <si>
    <t>丸美水漾莹润3°保湿套盒（盈润型）无积分标</t>
  </si>
  <si>
    <t>蚕丝蛋白璀璨新年礼盒 无积分标</t>
  </si>
  <si>
    <t>水漾莹润3°保湿璀璨礼盒 无积分标</t>
  </si>
  <si>
    <t>固本养生组合 无积分标</t>
  </si>
  <si>
    <t>五个一开版试用装大礼包</t>
  </si>
  <si>
    <t>晶钻美白嫩肤乳20ml</t>
  </si>
  <si>
    <t>玫瑰沁香手霜30ml</t>
  </si>
  <si>
    <t>玫瑰沁香沐浴乳300ml</t>
  </si>
  <si>
    <t>激白无痕套组</t>
  </si>
  <si>
    <t>面部精华肌底液奢华礼盒（12年春季用）</t>
  </si>
  <si>
    <t>眼部专用奢华礼盒（12年春季用）</t>
  </si>
  <si>
    <t>丸美美媛娇肤礼盒</t>
  </si>
  <si>
    <t>水漾莹润精美精锐装</t>
  </si>
  <si>
    <t>水漾莹润保湿洁面晶20ml</t>
  </si>
  <si>
    <t>水漾莹润保湿柔肤水20ml</t>
  </si>
  <si>
    <t>水漾莹润保湿日霜10g</t>
  </si>
  <si>
    <t>NX02动力新生培养水20ml(裸瓶)</t>
  </si>
  <si>
    <t>NX04动力新生精华乳20ml(裸瓶）</t>
  </si>
  <si>
    <t>Ng01晶钻美白洁面泡沫30ml(裸瓶）</t>
  </si>
  <si>
    <t>水漾莹润3℃保湿日霜15g(裸瓶）</t>
  </si>
  <si>
    <t>晶钻美白洁面泡沫15ml(裸瓶）</t>
  </si>
  <si>
    <t>晶钻美白水润防护日霜10g(裸瓶）</t>
  </si>
  <si>
    <t>晶钻美白嫩肤露20ml(裸瓶）</t>
  </si>
  <si>
    <t>清润奇迹洗颜泥20ml(裸瓶）</t>
  </si>
  <si>
    <t>清润奇迹水份乳20ml(裸瓶）</t>
  </si>
  <si>
    <t>套盒单支产品共用</t>
  </si>
  <si>
    <t>胶原嫩白奢华礼袋2支每盒</t>
  </si>
  <si>
    <t>蚕丝蛋白水晶眼膜6片每盒</t>
  </si>
  <si>
    <t>蚕丝蛋白丝滑洗发乳80ml</t>
  </si>
  <si>
    <t>水润美白精致礼袋3件套</t>
  </si>
  <si>
    <t>YT096</t>
  </si>
  <si>
    <t>丸美睛彩双享奢华礼盒13件套</t>
  </si>
  <si>
    <t>丸美超值分享五件套</t>
  </si>
  <si>
    <t>眼部焕彩组合8件套（无积分标）</t>
  </si>
  <si>
    <t>舒韵调理精华霜40克</t>
  </si>
  <si>
    <t>纤体精华霜40g</t>
  </si>
  <si>
    <t>小V脸提升组合2件每套</t>
  </si>
  <si>
    <t>丸美眼部赋活紧致礼盒</t>
  </si>
  <si>
    <t>水漾莹润3°保湿晚霜10g</t>
  </si>
  <si>
    <t>水漾盈润3°保湿多效面膜80g</t>
  </si>
  <si>
    <t>丸美水漾精美旅行装</t>
  </si>
  <si>
    <t>丸美面部精华肌底液15ml（裸瓶）</t>
  </si>
  <si>
    <t>赋活双效眼贴膜（湿）片1对每袋</t>
  </si>
  <si>
    <t>丸美肩颈舒压按摩精华油30ml(裸瓶）</t>
  </si>
  <si>
    <t>丸美肩颈舒压按摩凝露40ml(裸瓶）</t>
  </si>
  <si>
    <t>精纯玫瑰精油10ml(裸瓶）</t>
  </si>
  <si>
    <t>水漾莹润3°保湿多效凝露20g （裸瓶）(会员礼品)</t>
  </si>
  <si>
    <t>丸美眼部专用肌底液(裸瓶)15ml</t>
  </si>
  <si>
    <t>丸美蓝珊瑚矿物水疗明星组合</t>
  </si>
  <si>
    <t>丸美蚕丝蛋白会员专享礼盒</t>
  </si>
  <si>
    <t>丸美眼部经典体验套</t>
  </si>
  <si>
    <t>丸美和式三玄明星项目体验套</t>
  </si>
  <si>
    <t>胶原蛋白多效隐形面膜（2片装）</t>
  </si>
  <si>
    <t>胶原加 丸美洗护3件套</t>
  </si>
  <si>
    <t>蜂丹玉露极品眼护试用装(6袋装)</t>
  </si>
  <si>
    <t>胶原洗护套</t>
  </si>
  <si>
    <t>丸美清润奇迹旅行3件套</t>
  </si>
  <si>
    <t>YT120</t>
  </si>
  <si>
    <t>丸美水漾精美旅行装(6件）</t>
  </si>
  <si>
    <t>包材库存</t>
    <phoneticPr fontId="1" type="noConversion"/>
  </si>
  <si>
    <t>SWM200</t>
    <phoneticPr fontId="1" type="noConversion"/>
  </si>
  <si>
    <t>可用库存表</t>
  </si>
  <si>
    <t>样式编号</t>
  </si>
  <si>
    <t>667</t>
  </si>
  <si>
    <t>样式名称</t>
  </si>
  <si>
    <t>公司全名</t>
  </si>
  <si>
    <t>丸美(中国)</t>
  </si>
  <si>
    <t>公司编号</t>
  </si>
  <si>
    <t>07</t>
  </si>
  <si>
    <t>联系人</t>
  </si>
  <si>
    <t>ABC</t>
  </si>
  <si>
    <t>地址</t>
  </si>
  <si>
    <t/>
  </si>
  <si>
    <t>电话</t>
  </si>
  <si>
    <t>邮编</t>
  </si>
  <si>
    <t>510096</t>
  </si>
  <si>
    <t>税号</t>
  </si>
  <si>
    <t>开户银行</t>
  </si>
  <si>
    <t>公司账号</t>
  </si>
  <si>
    <t>公司备注</t>
  </si>
  <si>
    <t>20ml</t>
    <phoneticPr fontId="8" type="noConversion"/>
  </si>
  <si>
    <t>5ml</t>
    <phoneticPr fontId="8" type="noConversion"/>
  </si>
  <si>
    <t>10g</t>
    <phoneticPr fontId="8" type="noConversion"/>
  </si>
  <si>
    <t>13ml</t>
    <phoneticPr fontId="8" type="noConversion"/>
  </si>
  <si>
    <t>5g</t>
    <phoneticPr fontId="8" type="noConversion"/>
  </si>
  <si>
    <t>18ml</t>
    <phoneticPr fontId="8" type="noConversion"/>
  </si>
  <si>
    <t>2ml</t>
    <phoneticPr fontId="8" type="noConversion"/>
  </si>
  <si>
    <t>丸美弹力蛋白提升洁面精华</t>
    <phoneticPr fontId="8" type="noConversion"/>
  </si>
  <si>
    <t>100mL</t>
    <phoneticPr fontId="8" type="noConversion"/>
  </si>
  <si>
    <t>80mL丸美深肌保湿精华乳喷头+外罩</t>
  </si>
  <si>
    <t>收缩膜（110*175*0.03）</t>
  </si>
  <si>
    <t>H2182</t>
  </si>
  <si>
    <t>F2036</t>
  </si>
  <si>
    <t>50g弹力蛋白水润精华日霜盒</t>
  </si>
  <si>
    <t>收缩膜（175*0.03*120）</t>
  </si>
  <si>
    <t>WM006</t>
    <phoneticPr fontId="1" type="noConversion"/>
  </si>
  <si>
    <t>WA011</t>
    <phoneticPr fontId="1" type="noConversion"/>
  </si>
  <si>
    <t>年度排名（6.27更新）</t>
    <phoneticPr fontId="1" type="noConversion"/>
  </si>
  <si>
    <t>日销量（6.27更新）</t>
    <phoneticPr fontId="39" type="noConversion"/>
  </si>
  <si>
    <t>wm200a</t>
  </si>
  <si>
    <t>弹力蛋白日夜眼精华</t>
    <phoneticPr fontId="39" type="noConversion"/>
  </si>
  <si>
    <t>20ml</t>
    <phoneticPr fontId="39" type="noConversion"/>
  </si>
  <si>
    <t>丸美紧致除袋眼凝胶</t>
    <phoneticPr fontId="39" type="noConversion"/>
  </si>
  <si>
    <t>20g</t>
    <phoneticPr fontId="39" type="noConversion"/>
  </si>
  <si>
    <t>丸美BB新肌嫩肤露</t>
    <phoneticPr fontId="39" type="noConversion"/>
  </si>
  <si>
    <t>100ml</t>
    <phoneticPr fontId="39" type="noConversion"/>
  </si>
  <si>
    <t>丸美眼部多元细胞修护素</t>
    <phoneticPr fontId="39" type="noConversion"/>
  </si>
  <si>
    <t>15ml</t>
    <phoneticPr fontId="39" type="noConversion"/>
  </si>
  <si>
    <t>丸美BB新肌活肤乳</t>
    <phoneticPr fontId="39" type="noConversion"/>
  </si>
  <si>
    <t>80ml</t>
    <phoneticPr fontId="39" type="noConversion"/>
  </si>
  <si>
    <t>丸美BB新肌洁面乳</t>
    <phoneticPr fontId="39" type="noConversion"/>
  </si>
  <si>
    <t>120g</t>
    <phoneticPr fontId="39" type="noConversion"/>
  </si>
  <si>
    <t>丸美BB新肌美白眼乳霜</t>
    <phoneticPr fontId="39" type="noConversion"/>
  </si>
  <si>
    <t>丸美金质弹力蛋白眼精华</t>
  </si>
  <si>
    <t>WQ001</t>
    <phoneticPr fontId="8" type="noConversion"/>
  </si>
  <si>
    <t>丸美巧克力丝滑洁面乳</t>
    <phoneticPr fontId="8" type="noConversion"/>
  </si>
  <si>
    <t>120ml</t>
    <phoneticPr fontId="8" type="noConversion"/>
  </si>
  <si>
    <t>丸美弹力蛋白提升精华保养液</t>
    <phoneticPr fontId="39" type="noConversion"/>
  </si>
  <si>
    <t>丸美弹力蛋白提升全能精华乳</t>
    <phoneticPr fontId="39" type="noConversion"/>
  </si>
  <si>
    <t>丸美弹力蛋白提升洁面精华</t>
    <phoneticPr fontId="39" type="noConversion"/>
  </si>
  <si>
    <t>120ml</t>
    <phoneticPr fontId="39" type="noConversion"/>
  </si>
  <si>
    <t>丸美弹力蛋白提升精华日霜</t>
    <phoneticPr fontId="39" type="noConversion"/>
  </si>
  <si>
    <t>50g</t>
    <phoneticPr fontId="39" type="noConversion"/>
  </si>
  <si>
    <t>丸美巧克力日夜丝滑眼乳霜</t>
    <phoneticPr fontId="39" type="noConversion"/>
  </si>
  <si>
    <t>丸美雪松美白新生露</t>
    <phoneticPr fontId="39" type="noConversion"/>
  </si>
  <si>
    <t>丸美弹力蛋白提升精华晚霜</t>
    <phoneticPr fontId="39" type="noConversion"/>
  </si>
  <si>
    <t>丸美弹力蛋白提升特润精华</t>
    <phoneticPr fontId="39" type="noConversion"/>
  </si>
  <si>
    <t>丸美三肽胶原紧致润养蜜露</t>
    <phoneticPr fontId="39" type="noConversion"/>
  </si>
  <si>
    <t>丸美深肌保湿精华乳</t>
    <phoneticPr fontId="8" type="noConversion"/>
  </si>
  <si>
    <t>80ml</t>
    <phoneticPr fontId="8" type="noConversion"/>
  </si>
  <si>
    <t>WM006</t>
    <phoneticPr fontId="8" type="noConversion"/>
  </si>
  <si>
    <t>弹力蛋白水润精华日霜</t>
    <phoneticPr fontId="8" type="noConversion"/>
  </si>
  <si>
    <t>50g</t>
    <phoneticPr fontId="8" type="noConversion"/>
  </si>
  <si>
    <t>丸美深肌保湿精华洁面乳(清润型）</t>
    <phoneticPr fontId="8" type="noConversion"/>
  </si>
  <si>
    <t>120ml</t>
    <phoneticPr fontId="8" type="noConversion"/>
  </si>
  <si>
    <t>WM002</t>
    <phoneticPr fontId="8" type="noConversion"/>
  </si>
  <si>
    <t>丸美弹力蛋白洁面精华</t>
    <phoneticPr fontId="8" type="noConversion"/>
  </si>
  <si>
    <t>丸美深肌保湿精华霜</t>
    <phoneticPr fontId="8" type="noConversion"/>
  </si>
  <si>
    <t>丸美深肌保湿精华洁面乳</t>
    <phoneticPr fontId="8" type="noConversion"/>
  </si>
  <si>
    <t>丸美深肌保湿精华乳(清润型）</t>
  </si>
  <si>
    <t>WQ005</t>
    <phoneticPr fontId="8" type="noConversion"/>
  </si>
  <si>
    <t>丸美巧克力丝滑日霜</t>
    <phoneticPr fontId="8" type="noConversion"/>
  </si>
  <si>
    <t>WJ005</t>
    <phoneticPr fontId="8" type="noConversion"/>
  </si>
  <si>
    <t>高机能激白精华乳</t>
    <phoneticPr fontId="8" type="noConversion"/>
  </si>
  <si>
    <t>80ml</t>
    <phoneticPr fontId="8" type="noConversion"/>
  </si>
  <si>
    <t>WJ002</t>
    <phoneticPr fontId="8" type="noConversion"/>
  </si>
  <si>
    <t>高机能激白精华洁面乳</t>
    <phoneticPr fontId="8" type="noConversion"/>
  </si>
  <si>
    <t>120ml</t>
    <phoneticPr fontId="8" type="noConversion"/>
  </si>
  <si>
    <t>WQ009</t>
    <phoneticPr fontId="8" type="noConversion"/>
  </si>
  <si>
    <t>巧克力丝滑睡眠面膜</t>
    <phoneticPr fontId="8" type="noConversion"/>
  </si>
  <si>
    <t>150g</t>
    <phoneticPr fontId="8" type="noConversion"/>
  </si>
  <si>
    <t>WM007</t>
    <phoneticPr fontId="8" type="noConversion"/>
  </si>
  <si>
    <t>弹力蛋白特润精华晚霜</t>
    <phoneticPr fontId="8" type="noConversion"/>
  </si>
  <si>
    <t>50g</t>
    <phoneticPr fontId="8" type="noConversion"/>
  </si>
  <si>
    <t>WQ008</t>
    <phoneticPr fontId="8" type="noConversion"/>
  </si>
  <si>
    <t>丸美巧克力丝滑隔离霜</t>
    <phoneticPr fontId="8" type="noConversion"/>
  </si>
  <si>
    <t>40ml</t>
    <phoneticPr fontId="8" type="noConversion"/>
  </si>
  <si>
    <t>丸美深肌保湿精华霜(清润型）</t>
    <phoneticPr fontId="8" type="noConversion"/>
  </si>
  <si>
    <t>丸美激白精华隔离霜SPF20 PA加加加</t>
    <phoneticPr fontId="39" type="noConversion"/>
  </si>
  <si>
    <t>35ml</t>
    <phoneticPr fontId="39" type="noConversion"/>
  </si>
  <si>
    <t>WQ003</t>
    <phoneticPr fontId="8" type="noConversion"/>
  </si>
  <si>
    <t>丸美巧克力丝滑精华</t>
    <phoneticPr fontId="8" type="noConversion"/>
  </si>
  <si>
    <t>丸美深肌保湿精华凝露</t>
    <phoneticPr fontId="8" type="noConversion"/>
  </si>
  <si>
    <t>WM004</t>
    <phoneticPr fontId="8" type="noConversion"/>
  </si>
  <si>
    <t>弹力蛋白特润精华</t>
    <phoneticPr fontId="8" type="noConversion"/>
  </si>
  <si>
    <t>20ml</t>
    <phoneticPr fontId="8" type="noConversion"/>
  </si>
  <si>
    <t>丸美深肌保湿精华</t>
    <phoneticPr fontId="8" type="noConversion"/>
  </si>
  <si>
    <t>30ml</t>
    <phoneticPr fontId="8" type="noConversion"/>
  </si>
  <si>
    <t>WJ001b</t>
    <phoneticPr fontId="8" type="noConversion"/>
  </si>
  <si>
    <t>高机能激白精华隔离霜（绿玉白）</t>
    <phoneticPr fontId="8" type="noConversion"/>
  </si>
  <si>
    <t>35ml</t>
    <phoneticPr fontId="8" type="noConversion"/>
  </si>
  <si>
    <t>WQ006</t>
    <phoneticPr fontId="8" type="noConversion"/>
  </si>
  <si>
    <t>丸美巧克力丝滑晚霜</t>
    <phoneticPr fontId="8" type="noConversion"/>
  </si>
  <si>
    <t>WM008a</t>
    <phoneticPr fontId="8" type="noConversion"/>
  </si>
  <si>
    <t>弹力蛋白超质感粉底（正常肌）</t>
    <phoneticPr fontId="8" type="noConversion"/>
  </si>
  <si>
    <t>WJ011</t>
    <phoneticPr fontId="8" type="noConversion"/>
  </si>
  <si>
    <t>丸美雪肤美白面膜（高机能)</t>
    <phoneticPr fontId="8" type="noConversion"/>
  </si>
  <si>
    <t>120g</t>
    <phoneticPr fontId="8" type="noConversion"/>
  </si>
  <si>
    <t>WJ006</t>
    <phoneticPr fontId="8" type="noConversion"/>
  </si>
  <si>
    <t>高机能激白精华日霜</t>
    <phoneticPr fontId="8" type="noConversion"/>
  </si>
  <si>
    <t>WJ004</t>
    <phoneticPr fontId="8" type="noConversion"/>
  </si>
  <si>
    <t>高机能激白浓缩精华</t>
    <phoneticPr fontId="8" type="noConversion"/>
  </si>
  <si>
    <t>WS005</t>
    <phoneticPr fontId="8" type="noConversion"/>
  </si>
  <si>
    <t>丸美三肽胶原紧致精华乳</t>
    <phoneticPr fontId="8" type="noConversion"/>
  </si>
  <si>
    <t>WS008</t>
    <phoneticPr fontId="8" type="noConversion"/>
  </si>
  <si>
    <t>丸美三肽胶原紧致眼精华</t>
    <phoneticPr fontId="8" type="noConversion"/>
  </si>
  <si>
    <t>18ml</t>
    <phoneticPr fontId="8" type="noConversion"/>
  </si>
  <si>
    <t>丸美激白精华晚霜(美白祛斑型)</t>
    <phoneticPr fontId="39" type="noConversion"/>
  </si>
  <si>
    <t>50g</t>
    <phoneticPr fontId="39" type="noConversion"/>
  </si>
  <si>
    <t>WJ009</t>
    <phoneticPr fontId="8" type="noConversion"/>
  </si>
  <si>
    <t>高机能激白眼凝胶</t>
    <phoneticPr fontId="8" type="noConversion"/>
  </si>
  <si>
    <t>20g</t>
    <phoneticPr fontId="8" type="noConversion"/>
  </si>
  <si>
    <t>WS006</t>
    <phoneticPr fontId="8" type="noConversion"/>
  </si>
  <si>
    <t>丸美三肽胶原紧致精华日霜</t>
    <phoneticPr fontId="8" type="noConversion"/>
  </si>
  <si>
    <t>丸美深肌保湿眼精华</t>
    <phoneticPr fontId="8" type="noConversion"/>
  </si>
  <si>
    <t>15ml</t>
    <phoneticPr fontId="8" type="noConversion"/>
  </si>
  <si>
    <t>WS002</t>
    <phoneticPr fontId="8" type="noConversion"/>
  </si>
  <si>
    <t>丸美三肽胶原紧致洁面乳</t>
    <phoneticPr fontId="8" type="noConversion"/>
  </si>
  <si>
    <t>120g</t>
    <phoneticPr fontId="8" type="noConversion"/>
  </si>
  <si>
    <t>丸美雪松美白精华乳</t>
    <phoneticPr fontId="39" type="noConversion"/>
  </si>
  <si>
    <t>80ml</t>
    <phoneticPr fontId="39" type="noConversion"/>
  </si>
  <si>
    <t>WS009</t>
    <phoneticPr fontId="8" type="noConversion"/>
  </si>
  <si>
    <t>丸美三肽胶原紧致精华隔离霜</t>
    <phoneticPr fontId="8" type="noConversion"/>
  </si>
  <si>
    <t>35ml</t>
    <phoneticPr fontId="8" type="noConversion"/>
  </si>
  <si>
    <t>WS007</t>
    <phoneticPr fontId="8" type="noConversion"/>
  </si>
  <si>
    <t>丸美三肽胶原紧致精华晚霜</t>
    <phoneticPr fontId="8" type="noConversion"/>
  </si>
  <si>
    <t>WJ008</t>
    <phoneticPr fontId="8" type="noConversion"/>
  </si>
  <si>
    <t>高机能激白眼精华</t>
    <phoneticPr fontId="8" type="noConversion"/>
  </si>
  <si>
    <t>18ml</t>
    <phoneticPr fontId="8" type="noConversion"/>
  </si>
  <si>
    <t>WS004</t>
    <phoneticPr fontId="8" type="noConversion"/>
  </si>
  <si>
    <r>
      <t>丸美三肽胶原紧致日夜精华</t>
    </r>
    <r>
      <rPr>
        <sz val="9"/>
        <color theme="1"/>
        <rFont val="Times New Roman"/>
        <family val="1"/>
      </rPr>
      <t/>
    </r>
    <phoneticPr fontId="8" type="noConversion"/>
  </si>
  <si>
    <t>10+10ml</t>
    <phoneticPr fontId="8" type="noConversion"/>
  </si>
  <si>
    <t>丸美雪松美白洁面乳</t>
    <phoneticPr fontId="39" type="noConversion"/>
  </si>
  <si>
    <t>120ml</t>
    <phoneticPr fontId="39" type="noConversion"/>
  </si>
  <si>
    <t>丸美弹力蛋白提升精华粉底(肤色）</t>
    <phoneticPr fontId="39" type="noConversion"/>
  </si>
  <si>
    <t>35ml</t>
    <phoneticPr fontId="39" type="noConversion"/>
  </si>
  <si>
    <t>丸美雪松美白眼精华</t>
    <phoneticPr fontId="39" type="noConversion"/>
  </si>
  <si>
    <t>15ml</t>
    <phoneticPr fontId="39" type="noConversion"/>
  </si>
  <si>
    <t>丸美雪松美白密集精华</t>
    <phoneticPr fontId="39" type="noConversion"/>
  </si>
  <si>
    <t>20ml</t>
    <phoneticPr fontId="39" type="noConversion"/>
  </si>
  <si>
    <r>
      <t>丸美深肌保湿3D隐形面膜</t>
    </r>
    <r>
      <rPr>
        <sz val="9"/>
        <rFont val="Times New Roman"/>
        <family val="1"/>
      </rPr>
      <t/>
    </r>
    <phoneticPr fontId="8" type="noConversion"/>
  </si>
  <si>
    <t>(6袋每)</t>
  </si>
  <si>
    <t>丸美雪松美白精华日霜</t>
    <phoneticPr fontId="39" type="noConversion"/>
  </si>
  <si>
    <t>丸美雪松美白精华夜霜</t>
    <phoneticPr fontId="39" type="noConversion"/>
  </si>
  <si>
    <t>丸美弹力蛋白提升精华粉底(绿色）</t>
    <phoneticPr fontId="39" type="noConversion"/>
  </si>
  <si>
    <t>WT007</t>
    <phoneticPr fontId="8" type="noConversion"/>
  </si>
  <si>
    <t>丸美雪松美白精华肌底液</t>
    <phoneticPr fontId="39" type="noConversion"/>
  </si>
  <si>
    <t>WM008b</t>
    <phoneticPr fontId="8" type="noConversion"/>
  </si>
  <si>
    <t>弹力蛋白超质感粉底(黑黄肌)</t>
    <phoneticPr fontId="8" type="noConversion"/>
  </si>
  <si>
    <t>丸美雪松美白精华冰膜</t>
    <phoneticPr fontId="39" type="noConversion"/>
  </si>
  <si>
    <t>120g</t>
    <phoneticPr fontId="39" type="noConversion"/>
  </si>
  <si>
    <t>2012新品</t>
    <phoneticPr fontId="39" type="noConversion"/>
  </si>
  <si>
    <t>丸美BB新肌醒肤日霜</t>
    <phoneticPr fontId="39" type="noConversion"/>
  </si>
  <si>
    <t>丸美BB新肌幼肤晚霜</t>
    <phoneticPr fontId="39" type="noConversion"/>
  </si>
  <si>
    <t>丸美BB新肌精华肌底液</t>
    <phoneticPr fontId="39" type="noConversion"/>
  </si>
  <si>
    <t>30ml</t>
    <phoneticPr fontId="39" type="noConversion"/>
  </si>
  <si>
    <t>丸美BB新肌明星BB霜</t>
    <phoneticPr fontId="39" type="noConversion"/>
  </si>
  <si>
    <t>40g</t>
    <phoneticPr fontId="39" type="noConversion"/>
  </si>
  <si>
    <t>丸美三肽胶原日夜提升眼凝霜</t>
    <phoneticPr fontId="39" type="noConversion"/>
  </si>
  <si>
    <t>20g</t>
    <phoneticPr fontId="39" type="noConversion"/>
  </si>
  <si>
    <t>丸美雪松日夜美白眼部精华素</t>
    <phoneticPr fontId="39" type="noConversion"/>
  </si>
  <si>
    <t>丸美眼部多元细胞日夜修护素</t>
    <phoneticPr fontId="39" type="noConversion"/>
  </si>
  <si>
    <t>丸美海洋胶原蛋白洁面泡沫</t>
    <phoneticPr fontId="39" type="noConversion"/>
  </si>
  <si>
    <t>150ml</t>
    <phoneticPr fontId="39" type="noConversion"/>
  </si>
  <si>
    <t>库存包材做完不再生产</t>
    <phoneticPr fontId="1" type="noConversion"/>
  </si>
  <si>
    <t>丸美海洋胶原蛋白醒肤水</t>
    <phoneticPr fontId="8" type="noConversion"/>
  </si>
  <si>
    <t>100ml</t>
    <phoneticPr fontId="39" type="noConversion"/>
  </si>
  <si>
    <t>丸美海洋胶原蛋白亮肤乳</t>
    <phoneticPr fontId="39" type="noConversion"/>
  </si>
  <si>
    <t>丸美海洋胶原蛋白控油凝露</t>
    <phoneticPr fontId="39" type="noConversion"/>
  </si>
  <si>
    <t>丸美海洋胶原蛋白能量霜</t>
    <phoneticPr fontId="39" type="noConversion"/>
  </si>
  <si>
    <t>丸美海洋胶原蛋白聚效眼精华</t>
    <phoneticPr fontId="39" type="noConversion"/>
  </si>
  <si>
    <t>10g</t>
    <phoneticPr fontId="39" type="noConversion"/>
  </si>
  <si>
    <t>WM200M</t>
    <phoneticPr fontId="1" type="noConversion"/>
  </si>
  <si>
    <t>WM200N</t>
    <phoneticPr fontId="1" type="noConversion"/>
  </si>
  <si>
    <t>A2201</t>
  </si>
  <si>
    <t xml:space="preserve">100ml丸美丸美深肌保湿精华露(清润型）瓶 </t>
  </si>
  <si>
    <t>C2143</t>
  </si>
  <si>
    <t>100mL丸美深肌保湿精华露(清润型）外盖</t>
  </si>
  <si>
    <t xml:space="preserve">100mL丸美深肌保湿系列内塞 </t>
  </si>
  <si>
    <t>E2390</t>
  </si>
  <si>
    <t>100ml丸美丸美深肌保湿精华露盒(清润型）</t>
  </si>
  <si>
    <t>H2183</t>
  </si>
  <si>
    <t>B2130</t>
  </si>
  <si>
    <t xml:space="preserve">120ml丸美深肌保湿精华洁面乳(清润型）软管 </t>
  </si>
  <si>
    <t>C2142</t>
  </si>
  <si>
    <t>120mL丸美深肌保湿精华洁面乳(清润型）外盖</t>
  </si>
  <si>
    <t>E2389</t>
  </si>
  <si>
    <t>120ml丸美深肌保湿精华洁面乳盒(清润型）</t>
  </si>
  <si>
    <t>收缩膜（110*180*0.03）</t>
  </si>
  <si>
    <t>H2181</t>
  </si>
  <si>
    <t>收缩膜（145*185*0.03）</t>
  </si>
  <si>
    <t>收缩膜（135*84*0.03）</t>
  </si>
  <si>
    <t>H2187</t>
  </si>
  <si>
    <t>128号外箱（深肌精华霜56支装）</t>
  </si>
  <si>
    <t>A2202</t>
  </si>
  <si>
    <t>80ml丸美深肌保湿精华乳(清润型）瓶</t>
  </si>
  <si>
    <t>80mL丸美深肌保湿精华乳(清润型）喷头加外罩</t>
  </si>
  <si>
    <t>E2391</t>
  </si>
  <si>
    <t>80ml丸美深肌保湿精华乳盒(清润型）</t>
  </si>
  <si>
    <t>收缩膜（127*0.03*73）</t>
  </si>
  <si>
    <t>80ml丸美高机能激白精华乳瓶</t>
  </si>
  <si>
    <t>80ml丸美高机能激白精华乳外罩</t>
  </si>
  <si>
    <t>80ml丸美高机能激白精华乳盒</t>
  </si>
  <si>
    <t>64号外箱（48盒/箱)</t>
  </si>
  <si>
    <t>收缩膜（150*0.03*204）</t>
  </si>
  <si>
    <t>120ml丸美高机能激白精华洁面乳盒</t>
  </si>
  <si>
    <t>63号外箱（48支/箱)</t>
  </si>
  <si>
    <t>收缩膜（150*0.03*220）</t>
  </si>
  <si>
    <t>收缩膜（196*115*0.03）</t>
  </si>
  <si>
    <t>收缩膜（85*0.03*120）</t>
  </si>
  <si>
    <t>C2145</t>
  </si>
  <si>
    <t>50g丸美深肌保湿精华霜(清润型）外盖</t>
  </si>
  <si>
    <t>A2203</t>
  </si>
  <si>
    <t>50g丸美深肌保湿精华霜(清润型）瓶</t>
  </si>
  <si>
    <t xml:space="preserve">50g丸美深肌保湿系列拉手垫 </t>
  </si>
  <si>
    <t>E2392</t>
  </si>
  <si>
    <t>50g丸美深肌保湿精华霜盒(清润型）</t>
  </si>
  <si>
    <t>A2200</t>
  </si>
  <si>
    <t>35ml丸美激白精华隔离霜SPF20 瓶</t>
  </si>
  <si>
    <t>C2075a</t>
  </si>
  <si>
    <t xml:space="preserve">35ml高机能激白隔离霜SPF外罩（烫红金边） </t>
  </si>
  <si>
    <t>D2021a</t>
  </si>
  <si>
    <t>E2376</t>
  </si>
  <si>
    <t xml:space="preserve">35ml丸美激白精华隔离霜SPF20盒 </t>
  </si>
  <si>
    <t>35ml弹力蛋白,激白中盒（30号65号外箱内盒）</t>
  </si>
  <si>
    <t>65号外箱（72支/箱)</t>
  </si>
  <si>
    <t>收缩膜（118*0.03*175）</t>
  </si>
  <si>
    <t>收缩膜（116*0.03*150）</t>
  </si>
  <si>
    <t>30mL丸美深肌保湿精华喷头+外罩</t>
  </si>
  <si>
    <t>收缩膜(80*142*0.03）</t>
  </si>
  <si>
    <t>35ml丸美高机能激白精华隔离霜瓶（高雅）</t>
  </si>
  <si>
    <t>收缩膜（183*0.03*97）</t>
  </si>
  <si>
    <t>50g丸美高机能激白精华日霜盒</t>
  </si>
  <si>
    <t>50g弹力,激白系列日晚霜中盒（32号外箱内盒)</t>
  </si>
  <si>
    <t>50g弹力蛋白,激白系列日晚霜外箱(32号，48支/箱)</t>
  </si>
  <si>
    <t>20ml丸美高机能激白浓缩精华盒</t>
  </si>
  <si>
    <t>20ml弹力蛋白,激白中盒（31号66号外箱内盒）</t>
  </si>
  <si>
    <t>66号外箱（96盒/箱)</t>
  </si>
  <si>
    <t>收缩膜（145*195*0.03）</t>
  </si>
  <si>
    <t>收缩膜（125*160*0.03）</t>
  </si>
  <si>
    <t>50G丸美激白精华晚霜(美白淡斑型)瓶</t>
  </si>
  <si>
    <t> 50g丸美高机能激白精华日晚霜外盖</t>
  </si>
  <si>
    <t>E2375</t>
  </si>
  <si>
    <t>50G丸美激白精华晚霜(美白淡斑型)盒</t>
  </si>
  <si>
    <t>20g丸美高机能激白眼凝胶瓶</t>
  </si>
  <si>
    <t>20g丸美高机能激白眼凝胶外盖</t>
  </si>
  <si>
    <t>20g丸美高机能激白眼凝胶盒</t>
  </si>
  <si>
    <t>20g丸美高机能拉手垫</t>
  </si>
  <si>
    <t>67号外箱（96支/箱)</t>
  </si>
  <si>
    <t>20g激白系列中盒（67号外箱内盒）</t>
  </si>
  <si>
    <t>收缩膜（146*97*0.03）</t>
  </si>
  <si>
    <t>收缩膜（190*120*0.03）</t>
  </si>
  <si>
    <t>H2184</t>
  </si>
  <si>
    <t>收缩膜（105*135*0.03）</t>
  </si>
  <si>
    <t>120g丸美三肽胶原紧致洁面精华软管</t>
  </si>
  <si>
    <t>C2096a</t>
  </si>
  <si>
    <t xml:space="preserve">120g丸美三肽胶原紧致洁面精华软管外盖(电化铝) </t>
  </si>
  <si>
    <t>E2296</t>
  </si>
  <si>
    <t>120ml丸美三肽胶原紧致洁面精华纸盒</t>
  </si>
  <si>
    <t>A2211</t>
  </si>
  <si>
    <t>80ml丸美雪松美白精华乳瓶</t>
  </si>
  <si>
    <t>D2040</t>
  </si>
  <si>
    <t>80ml丸美雪松美白精华乳喷头（浅金）</t>
  </si>
  <si>
    <t>80ml丸美雪松美白精华乳外罩</t>
  </si>
  <si>
    <t> 雪松 美白系列说明书(65g丽光纸)</t>
  </si>
  <si>
    <t> 80ml丸美雪松 美白精华乳盒</t>
  </si>
  <si>
    <t>收缩膜（125*180*0.03）</t>
  </si>
  <si>
    <t>18ml丸美高机能激白眼精华瓶</t>
  </si>
  <si>
    <t>18ml丸美高机能激白眼精华喷头加滴管</t>
  </si>
  <si>
    <t>18ml丸美高机能激白眼精华盒</t>
  </si>
  <si>
    <t>18mL激白系列中盒（68号外箱内盒）</t>
  </si>
  <si>
    <t>68号外箱（96支/箱)</t>
  </si>
  <si>
    <t>收缩膜（125*0.03*140）</t>
  </si>
  <si>
    <t>120ml丸美雪松美白洁面乳管</t>
  </si>
  <si>
    <t>C2151</t>
  </si>
  <si>
    <t>120mL丸美雪松洁面及冰膜外盖</t>
  </si>
  <si>
    <t> 120ml丸美雪松 美白洁面乳盒</t>
  </si>
  <si>
    <t>A2206</t>
  </si>
  <si>
    <t>35ml丸美弹力蛋白提升精华粉底瓶</t>
  </si>
  <si>
    <t>C2149</t>
  </si>
  <si>
    <t>35ml丸美弹力蛋白提升精华粉底外罩</t>
  </si>
  <si>
    <t>35mL丸美弹力蛋白提升系列金色喷头</t>
  </si>
  <si>
    <t>E2386</t>
  </si>
  <si>
    <t>35g丸美弹力蛋白提升精华粉底霜盒</t>
  </si>
  <si>
    <t>H2204</t>
  </si>
  <si>
    <t xml:space="preserve"> 136号外箱（48支装） </t>
  </si>
  <si>
    <t>H2204a</t>
  </si>
  <si>
    <t xml:space="preserve"> 136号箱中盒（8支装） </t>
  </si>
  <si>
    <t>15mL丸美雪松 美白眼精华瓶</t>
  </si>
  <si>
    <t> 15ml丸美雪松 美白眼精华盒</t>
  </si>
  <si>
    <t xml:space="preserve">  137号外箱（48支装） </t>
  </si>
  <si>
    <t xml:space="preserve">  137号外箱中盒 </t>
  </si>
  <si>
    <t>20mL丸美雪松 美白密集精华瓶</t>
  </si>
  <si>
    <t>C2155</t>
  </si>
  <si>
    <t>20ml丸美雪松美白密集精华外罩</t>
  </si>
  <si>
    <t> 20ml丸美雪松 美白密集精华盒</t>
  </si>
  <si>
    <t>W3104</t>
  </si>
  <si>
    <t>水漾莹润3D保湿隐形面膜纸（三合一）</t>
  </si>
  <si>
    <t>收缩膜（148*180*0.03）</t>
  </si>
  <si>
    <t>A2212</t>
  </si>
  <si>
    <t>50G丸美雪松美白精华日霜瓶</t>
  </si>
  <si>
    <t>50G丸美雪松美白精华日夜霜外盖（浅金）(烫红边)</t>
  </si>
  <si>
    <t> 50g丸美雪松美白精华日霜盒</t>
  </si>
  <si>
    <t> 雪松美白系列说明书(65g丽光纸)</t>
  </si>
  <si>
    <t>50g丸美三肽胶原拉手垫</t>
  </si>
  <si>
    <t>A2213</t>
  </si>
  <si>
    <t>50G丸美雪松美白精华夜霜瓶</t>
  </si>
  <si>
    <t> 50g丸美雪松美白精华夜霜盒</t>
  </si>
  <si>
    <t>35mL丸美雪松 美白精华肌底液瓶</t>
  </si>
  <si>
    <t>E2399</t>
  </si>
  <si>
    <t> 35ml丸美雪松 美白精华肌底液盒</t>
  </si>
  <si>
    <t>收缩膜（145*0.03*176）</t>
  </si>
  <si>
    <t>138号外箱(48支装）</t>
  </si>
  <si>
    <t>B2132</t>
  </si>
  <si>
    <t>120g丸美雪松美白精华冰膜管</t>
  </si>
  <si>
    <t> 120ml丸美雪松 美白精华冰膜盒</t>
  </si>
  <si>
    <t>WC004</t>
    <phoneticPr fontId="1" type="noConversion"/>
  </si>
  <si>
    <t>WC005</t>
    <phoneticPr fontId="1" type="noConversion"/>
  </si>
  <si>
    <t>WC009</t>
    <phoneticPr fontId="1" type="noConversion"/>
  </si>
  <si>
    <t>WC010</t>
    <phoneticPr fontId="1" type="noConversion"/>
  </si>
  <si>
    <t>WE001</t>
    <phoneticPr fontId="1" type="noConversion"/>
  </si>
  <si>
    <t>WE002</t>
    <phoneticPr fontId="1" type="noConversion"/>
  </si>
  <si>
    <t>WE005</t>
    <phoneticPr fontId="1" type="noConversion"/>
  </si>
  <si>
    <t>50g丸美BB新肌醒肤日霜瓶</t>
  </si>
  <si>
    <t>50g丸美BB新肌日晚霜外盖(电镀粉)</t>
  </si>
  <si>
    <t>50g丸美BB新肌醒肤日霜盒</t>
  </si>
  <si>
    <t>H2187a</t>
  </si>
  <si>
    <t>135*84*0.03</t>
  </si>
  <si>
    <t>50g丸美BB新肌幼肤晚霜瓶</t>
  </si>
  <si>
    <t>50g丸美BB新肌幼肤晚霜盒</t>
  </si>
  <si>
    <t>30ml丸美BB新肌精华肌底液瓶</t>
  </si>
  <si>
    <t>30mL丸美BB新肌液外罩(电镀粉)</t>
  </si>
  <si>
    <t>30ml丸美BB新肌液喷头(电镀粉)</t>
  </si>
  <si>
    <t>30ml丸美BB新肌精华肌底液盒</t>
  </si>
  <si>
    <t>80*142*0.03</t>
  </si>
  <si>
    <t>40g丸美BB新肌明星BB霜管</t>
  </si>
  <si>
    <t>40g丸美BB新肌BB霜外盖(电镀粉)</t>
  </si>
  <si>
    <t>40g丸美BB新肌明星BB霜盒</t>
  </si>
  <si>
    <t>40mL深肌保湿及BB新肌BB霜尖嘴内塞</t>
  </si>
  <si>
    <t>90*0.03*150</t>
  </si>
  <si>
    <t>A2269</t>
  </si>
  <si>
    <t>20g丸美三肽胶原日夜提升眼凝霜盒（配内卡）</t>
  </si>
  <si>
    <t>A2268</t>
  </si>
  <si>
    <t>20ml丸美雪松日夜美白眼部精华素盒（配内卡）</t>
  </si>
  <si>
    <t>A2270</t>
  </si>
  <si>
    <t>20ml丸美多元细胞日夜修护素盒（配内卡）</t>
  </si>
  <si>
    <r>
      <t>13.01.01.</t>
    </r>
    <r>
      <rPr>
        <sz val="12"/>
        <color indexed="10"/>
        <rFont val="宋体"/>
        <family val="3"/>
        <charset val="134"/>
      </rPr>
      <t>至今</t>
    </r>
    <phoneticPr fontId="8" type="noConversion"/>
  </si>
  <si>
    <t>进货数量</t>
  </si>
  <si>
    <t>A2001</t>
  </si>
  <si>
    <t>50g丸美雪肤樱花美白霜瓶</t>
  </si>
  <si>
    <t>A2002</t>
  </si>
  <si>
    <t>30g白金丸美雪肤精华霜瓶</t>
  </si>
  <si>
    <t>A2003</t>
  </si>
  <si>
    <t>80ml美白丝滑丸美雪肤晶瓶</t>
  </si>
  <si>
    <t>A2004</t>
  </si>
  <si>
    <t>120ml丸美雪肤美白精华水瓶</t>
  </si>
  <si>
    <t>A2006</t>
  </si>
  <si>
    <t>30ml透白修颜粉底液瓶</t>
  </si>
  <si>
    <t>A2007</t>
  </si>
  <si>
    <t>150ml水活晶莹茉莉花卉水瓶</t>
  </si>
  <si>
    <t>A2008</t>
  </si>
  <si>
    <t>120ml丸美雪肤美白养颜液瓶</t>
  </si>
  <si>
    <t>A2009</t>
  </si>
  <si>
    <t>150ml水活柔茗玫瑰花卉水瓶</t>
  </si>
  <si>
    <t>A2010</t>
  </si>
  <si>
    <t>50g水活柔茗平衡霜瓶</t>
  </si>
  <si>
    <t>A2011</t>
  </si>
  <si>
    <t>120ml水活润白全能乳瓶</t>
  </si>
  <si>
    <t>A2012</t>
  </si>
  <si>
    <t>120ml水活晶莹嫩白乳瓶</t>
  </si>
  <si>
    <t>A2013</t>
  </si>
  <si>
    <t>40ml超凡水活系列玻瓶</t>
  </si>
  <si>
    <t>A2014</t>
  </si>
  <si>
    <t>120ml水活柔茗平衡乳瓶</t>
  </si>
  <si>
    <t>A2015</t>
  </si>
  <si>
    <t>50g水活晶莹嫩白霜瓶</t>
  </si>
  <si>
    <t>A2016</t>
  </si>
  <si>
    <t>50g水活润白全能霜瓶</t>
  </si>
  <si>
    <t>A2017</t>
  </si>
  <si>
    <t>30ml水活润白隔离霜瓶</t>
  </si>
  <si>
    <t>A2018</t>
  </si>
  <si>
    <t>100ml控脂清莹美容液瓶</t>
  </si>
  <si>
    <t>A2019</t>
  </si>
  <si>
    <t>100ml莹白柔润调理露瓶</t>
  </si>
  <si>
    <t>A2020</t>
  </si>
  <si>
    <t>20g超凡水活系列玻瓶</t>
  </si>
  <si>
    <t>A2021</t>
  </si>
  <si>
    <t>30g瞬间舒悦水原膜瓶</t>
  </si>
  <si>
    <t>A2022</t>
  </si>
  <si>
    <t>100ml嫩白红润丸美雪肤晶瓶</t>
  </si>
  <si>
    <t>A2023</t>
  </si>
  <si>
    <t>80ml抗皱赋活醒肤乳瓶</t>
  </si>
  <si>
    <t>A2024</t>
  </si>
  <si>
    <t>80ml匀白祛黄活肤乳瓶</t>
  </si>
  <si>
    <t>A2025</t>
  </si>
  <si>
    <t>45g水份充盈优白再造霜瓶</t>
  </si>
  <si>
    <t>A2026</t>
  </si>
  <si>
    <t>80ml水份充盈优白再造乳瓶</t>
  </si>
  <si>
    <t>A2027</t>
  </si>
  <si>
    <t>75g双效角质清净凝胶瓶</t>
  </si>
  <si>
    <t>A2028</t>
  </si>
  <si>
    <t>75g细白深层滋养面膜瓶</t>
  </si>
  <si>
    <t>A2029</t>
  </si>
  <si>
    <t>75g活肌紧肤按摩霜瓶</t>
  </si>
  <si>
    <t>A2030</t>
  </si>
  <si>
    <t>45g匀白祛黄活肤日霜瓶</t>
  </si>
  <si>
    <t>A2031</t>
  </si>
  <si>
    <t>50g水活晶莹修护凝露瓶</t>
  </si>
  <si>
    <t>A2032</t>
  </si>
  <si>
    <t>50g水活柔茗舒悦凝露瓶</t>
  </si>
  <si>
    <t>A2033</t>
  </si>
  <si>
    <t>75g水份渗透敷面凝胶瓶</t>
  </si>
  <si>
    <t>A2034</t>
  </si>
  <si>
    <t>45g抗皱赋活醒肤晚霜瓶</t>
  </si>
  <si>
    <t>A2035</t>
  </si>
  <si>
    <t>25g紧致除袋眼凝胶瓶</t>
  </si>
  <si>
    <t>A2036</t>
  </si>
  <si>
    <t>25g漂黑消肿眼晚霜瓶</t>
  </si>
  <si>
    <t>15ml眼部多元细胞修护素瓶（肌晶）</t>
  </si>
  <si>
    <t>15mL丸美眼部多元细胞修护素瓶（BB新肌）</t>
  </si>
  <si>
    <t>A2038</t>
  </si>
  <si>
    <t>15ml祛痘无印优效精华瓶</t>
  </si>
  <si>
    <t>A2039</t>
  </si>
  <si>
    <t>50g丸美美白精华霜(日用)瓶</t>
  </si>
  <si>
    <t>A2040</t>
  </si>
  <si>
    <t>30g丸美美白精华霜(夜用)瓶</t>
  </si>
  <si>
    <t>120ml丸美雪肤美白面膜(高机能)瓶</t>
  </si>
  <si>
    <t>A2042</t>
  </si>
  <si>
    <t>10ml雪肌樱花生肌乳瓶</t>
  </si>
  <si>
    <t>A2043</t>
  </si>
  <si>
    <t>10ml雪肌美白速效面膜瓶</t>
  </si>
  <si>
    <t>A2044</t>
  </si>
  <si>
    <t>10ml美白丝滑雪肌晶瓶</t>
  </si>
  <si>
    <t>A2045</t>
  </si>
  <si>
    <t>10ml雪肌樱花美白霜瓶</t>
  </si>
  <si>
    <t>A2046</t>
  </si>
  <si>
    <t>10ml雪肌美白精华水瓶</t>
  </si>
  <si>
    <t>A2047</t>
  </si>
  <si>
    <t>10ml美白洁面泡沫乳瓶</t>
  </si>
  <si>
    <t>A2048</t>
  </si>
  <si>
    <t>10ml雪肌美白养颜液瓶</t>
  </si>
  <si>
    <t>A2049</t>
  </si>
  <si>
    <t>75g全效卸妆洗颜料瓶</t>
  </si>
  <si>
    <t>A2050</t>
  </si>
  <si>
    <t>45g全天候优白隔离阳光霜瓶</t>
  </si>
  <si>
    <t>A2051</t>
  </si>
  <si>
    <t>80mlUV双重防护太阳乳瓶</t>
  </si>
  <si>
    <t>A2052</t>
  </si>
  <si>
    <t>45g抗晒黑净白冻胶瓶</t>
  </si>
  <si>
    <t>A2053</t>
  </si>
  <si>
    <t>30ml日夜复活焕颜纯肌晶瓶</t>
  </si>
  <si>
    <t>A2054</t>
  </si>
  <si>
    <t>30ml双向真白润肤原聚素瓶</t>
  </si>
  <si>
    <t>A2055</t>
  </si>
  <si>
    <t>30ml水合弹力还原精华瓶</t>
  </si>
  <si>
    <t>A2056</t>
  </si>
  <si>
    <t>30ml素肌明白粉底精华霜瓶</t>
  </si>
  <si>
    <t>A2057</t>
  </si>
  <si>
    <t>30ml优效晶莹水精华瓶</t>
  </si>
  <si>
    <t>A2058</t>
  </si>
  <si>
    <t>20ml红血丝修护精华瓶</t>
  </si>
  <si>
    <t>A2059</t>
  </si>
  <si>
    <t>80ml丸美雪肤樱花生肌乳瓶</t>
  </si>
  <si>
    <t>A2060</t>
  </si>
  <si>
    <t>80ml嫩白晶莹矿泉喷雾瓶</t>
  </si>
  <si>
    <t>A2061</t>
  </si>
  <si>
    <t>30ml嫩白隔离精华乳液瓶</t>
  </si>
  <si>
    <t>15ml弹力蛋白眼精华瓶</t>
  </si>
  <si>
    <t>A2063</t>
  </si>
  <si>
    <t>80ml超凡水活温泉喷雾瓶</t>
  </si>
  <si>
    <t>A2064</t>
  </si>
  <si>
    <t>3ml丸美弹力蛋白眼精华瓶</t>
  </si>
  <si>
    <t>A2065</t>
  </si>
  <si>
    <t>120ml男式劲能活肤健肤水瓶</t>
  </si>
  <si>
    <t>A2066</t>
  </si>
  <si>
    <t>50g男式劲能活肤保湿霜瓶</t>
  </si>
  <si>
    <t>A2067</t>
  </si>
  <si>
    <t>7ml水活试用装瓶</t>
  </si>
  <si>
    <t>A2068</t>
  </si>
  <si>
    <t>80ml极度保湿温泉喷雾瓶</t>
  </si>
  <si>
    <t>A2069</t>
  </si>
  <si>
    <t>40ml水活柔敏玫瑰花卉水瓶</t>
  </si>
  <si>
    <t>A2077</t>
  </si>
  <si>
    <t>80ml嫩白防晒乳（便携喷雾型）瓶</t>
  </si>
  <si>
    <t>A2078</t>
  </si>
  <si>
    <t>10g弹力蛋白水润精华日霜瓶</t>
  </si>
  <si>
    <t>A2079</t>
  </si>
  <si>
    <t>10g弹力蛋白特润精华晚霜瓶</t>
  </si>
  <si>
    <t>A2080</t>
  </si>
  <si>
    <t>15mL弹力蛋白精华保养液瓶</t>
  </si>
  <si>
    <t>A2081</t>
  </si>
  <si>
    <t>15ml弹力蛋白全能精华乳瓶</t>
  </si>
  <si>
    <t>A2082</t>
  </si>
  <si>
    <t>25ml丸美丝滑美肌素瓶</t>
  </si>
  <si>
    <t>A2083</t>
  </si>
  <si>
    <t>30ml莹白柔润调理露瓶</t>
  </si>
  <si>
    <t>A2084</t>
  </si>
  <si>
    <t>30ml控脂清莹美容液瓶</t>
  </si>
  <si>
    <t>A2085</t>
  </si>
  <si>
    <t>30ml匀白祛黄活肤乳瓶</t>
  </si>
  <si>
    <t>A2086</t>
  </si>
  <si>
    <t>20g水活晶莹修护凝露瓶</t>
  </si>
  <si>
    <t>A2087</t>
  </si>
  <si>
    <t>40ml水活晶莹茉莉花卉水瓶</t>
  </si>
  <si>
    <t>A2088</t>
  </si>
  <si>
    <t>40ml水活润白全能乳瓶</t>
  </si>
  <si>
    <t>A2089</t>
  </si>
  <si>
    <t>40ml水活柔敏平衡乳瓶</t>
  </si>
  <si>
    <t>A2090</t>
  </si>
  <si>
    <t>20g水活柔敏舒缓凝露瓶</t>
  </si>
  <si>
    <t>A2091</t>
  </si>
  <si>
    <t>150ml一洗焕白洁面泡沫瓶</t>
  </si>
  <si>
    <t>A2092</t>
  </si>
  <si>
    <t>100ml一生之水调理液瓶</t>
  </si>
  <si>
    <t>A2093</t>
  </si>
  <si>
    <t>7ml水活晶莹茉莉花卉水瓶</t>
  </si>
  <si>
    <t>A2094</t>
  </si>
  <si>
    <t>80ml金像影后水感透白修颜乳瓶</t>
  </si>
  <si>
    <t>A2095</t>
  </si>
  <si>
    <t>7ml水活柔敏玫瑰花卉水瓶</t>
  </si>
  <si>
    <t>A2096</t>
  </si>
  <si>
    <t>5g水活晶莹修护凝露瓶</t>
  </si>
  <si>
    <t>A2097</t>
  </si>
  <si>
    <t>70g水感透白超爽洁面粉瓶</t>
  </si>
  <si>
    <t>A2098</t>
  </si>
  <si>
    <t>200ml弹力蛋白精华洗发露瓶</t>
  </si>
  <si>
    <t>A2099</t>
  </si>
  <si>
    <t>5g水活柔敏舒缓凝露瓶</t>
  </si>
  <si>
    <t>A2100</t>
  </si>
  <si>
    <t>5g水活润白全能霜瓶</t>
  </si>
  <si>
    <t>A2101</t>
  </si>
  <si>
    <t>5g水活晶莹嫩白霜瓶</t>
  </si>
  <si>
    <t>A2102</t>
  </si>
  <si>
    <t>5g水活柔敏平衡霜瓶</t>
  </si>
  <si>
    <t>A2103</t>
  </si>
  <si>
    <t>7ml雪肌美白养颜液瓶</t>
  </si>
  <si>
    <t>A2104</t>
  </si>
  <si>
    <t>7ml美白丝滑雪肌晶瓶</t>
  </si>
  <si>
    <t>A2105</t>
  </si>
  <si>
    <t>7mL雪肌美白精华水</t>
  </si>
  <si>
    <t>A2106</t>
  </si>
  <si>
    <t>5g白金雪肌精华霜瓶</t>
  </si>
  <si>
    <t>A2107</t>
  </si>
  <si>
    <t>5g雪肌樱花美白霜瓶</t>
  </si>
  <si>
    <t>A2108</t>
  </si>
  <si>
    <t>5g雪肌美白速效面膜瓶</t>
  </si>
  <si>
    <t>A2110</t>
  </si>
  <si>
    <t>20ml水活柔茗精华瓶</t>
  </si>
  <si>
    <t>A2111</t>
  </si>
  <si>
    <t>15ml丸美区位特效祛皱精华风琴瓶</t>
  </si>
  <si>
    <t>A2116a</t>
  </si>
  <si>
    <t>50g丸美激白精华晚霜(美白淡斑型)</t>
  </si>
  <si>
    <t>A2120</t>
  </si>
  <si>
    <t>15mL丸美高机能激白培养水胶瓶</t>
  </si>
  <si>
    <t>A2120a</t>
  </si>
  <si>
    <t>A2121</t>
  </si>
  <si>
    <t>15mL丸美高机能激白精华乳胶瓶</t>
  </si>
  <si>
    <t>A2121a</t>
  </si>
  <si>
    <t>A2122</t>
  </si>
  <si>
    <t>10g丸美高机能激白精华晚霜胶瓶</t>
  </si>
  <si>
    <t>A2123</t>
  </si>
  <si>
    <t>7ml嫩白矿泉喷雾胶瓶</t>
  </si>
  <si>
    <t>A2132</t>
  </si>
  <si>
    <t>15ml巧克力丝滑乳瓶</t>
  </si>
  <si>
    <t>A2132a</t>
  </si>
  <si>
    <t>15ml巧克力丝滑乳瓶(12年1月）</t>
  </si>
  <si>
    <t>A2133a</t>
  </si>
  <si>
    <t>15ml丸美巧克力丝滑水瓶(12年1月）</t>
  </si>
  <si>
    <t>A2134</t>
  </si>
  <si>
    <t>10g巧克力丝滑晚霜瓶</t>
  </si>
  <si>
    <t>A2136</t>
  </si>
  <si>
    <t>10g丸美高机能激白精华日霜胶瓶</t>
  </si>
  <si>
    <t>A2137</t>
  </si>
  <si>
    <t>150g巧克力丝滑睡眠面膜胶瓶</t>
  </si>
  <si>
    <t>A2138</t>
  </si>
  <si>
    <t>200ml巧克力丝滑洗发精华露胶瓶</t>
  </si>
  <si>
    <t>A2139</t>
  </si>
  <si>
    <t>45ml金沙海蓝嫩白防晒乳SPF18 瓶</t>
  </si>
  <si>
    <t>A2140</t>
  </si>
  <si>
    <t>45ml金沙海蓝嫩白防晒乳SPF30瓶</t>
  </si>
  <si>
    <t>A2141</t>
  </si>
  <si>
    <t>45ml金沙海蓝防晒精华隔离乳 SPF18瓶</t>
  </si>
  <si>
    <t>A2142</t>
  </si>
  <si>
    <t>45ml金沙海蓝防晒精华隔离乳 SPF30瓶</t>
  </si>
  <si>
    <t>A2145</t>
  </si>
  <si>
    <t>200mL巧克力丝滑洗发精华露瓶（去屑）</t>
  </si>
  <si>
    <t>A2146</t>
  </si>
  <si>
    <t>200mL巧克力丝滑洗发精华露瓶（顺爽）</t>
  </si>
  <si>
    <t>A2147</t>
  </si>
  <si>
    <t>200mL巧克力丝滑洗发精华露瓶（染烫）</t>
  </si>
  <si>
    <t>A2148</t>
  </si>
  <si>
    <t>200mL巧克力丝滑精华沐浴乳瓶（美白）</t>
  </si>
  <si>
    <t>A2149</t>
  </si>
  <si>
    <t>200mL巧克力丝滑精华沐浴乳瓶（保湿）</t>
  </si>
  <si>
    <t>A2150</t>
  </si>
  <si>
    <t>200mL巧克力丝滑精华沐浴乳瓶（娇嫩）</t>
  </si>
  <si>
    <t>35ml丸美三肽胶原紧致精华隔离霜瓶</t>
  </si>
  <si>
    <t>A2158</t>
  </si>
  <si>
    <t>7ml巧克力丝滑水胶瓶</t>
  </si>
  <si>
    <t>A2159</t>
  </si>
  <si>
    <t>5g丸美巧克力丝滑日霜胶瓶</t>
  </si>
  <si>
    <t>A2160</t>
  </si>
  <si>
    <t>5g丸美巧克力丝滑晚霜胶瓶</t>
  </si>
  <si>
    <t>A2161</t>
  </si>
  <si>
    <t>120ML男士劲能爽肤水玻瓶</t>
  </si>
  <si>
    <t>A2162</t>
  </si>
  <si>
    <t>100ML男士劲能活肤乳玻瓶</t>
  </si>
  <si>
    <t>A2163</t>
  </si>
  <si>
    <t>50G男士劲能活肤霜玻瓶</t>
  </si>
  <si>
    <t>A2164</t>
  </si>
  <si>
    <t>30ml丸美小红瓶精华肌底液瓶</t>
  </si>
  <si>
    <t>A2164a</t>
  </si>
  <si>
    <t>30ml丸美小红瓶精华肌底液瓶(2011年会员专用）</t>
  </si>
  <si>
    <t>A2165</t>
  </si>
  <si>
    <t>150ml玫瑰特润香熏美体润肤乳瓶（PET）</t>
  </si>
  <si>
    <t>A2167</t>
  </si>
  <si>
    <t>5g弹力蛋白水润精华日霜胶瓶</t>
  </si>
  <si>
    <t>A2168</t>
  </si>
  <si>
    <t>5g弹力蛋白特润精华晚霜胶瓶</t>
  </si>
  <si>
    <t>A2169</t>
  </si>
  <si>
    <t>7ml弹力蛋白精华保养液胶瓶</t>
  </si>
  <si>
    <t>A2171</t>
  </si>
  <si>
    <t>7ml金沙海蓝冰河保湿喷雾胶瓶</t>
  </si>
  <si>
    <t>A2172</t>
  </si>
  <si>
    <t>5g金沙蓝冰河修护凝露胶瓶</t>
  </si>
  <si>
    <t>A2173</t>
  </si>
  <si>
    <t>3ml金质弹力蛋白眼精华瓶</t>
  </si>
  <si>
    <t>A2175</t>
  </si>
  <si>
    <t>7ml高机能激白培养水瓶</t>
  </si>
  <si>
    <t>A2175a</t>
  </si>
  <si>
    <t>5ml高机能激白培养水瓶</t>
  </si>
  <si>
    <t>A2176</t>
  </si>
  <si>
    <t>5g高机能激白精华日霜瓶</t>
  </si>
  <si>
    <t>A2177</t>
  </si>
  <si>
    <t>5g高机能激白精华晚霜瓶</t>
  </si>
  <si>
    <t>A2178</t>
  </si>
  <si>
    <t>15ml激白精华晚露胶瓶</t>
  </si>
  <si>
    <t>A2179</t>
  </si>
  <si>
    <t>30ML高机能激白新生原液胶瓶</t>
  </si>
  <si>
    <t>A2180</t>
  </si>
  <si>
    <t>7mL丸美深肌保湿精华露瓶</t>
  </si>
  <si>
    <t>A2180a</t>
  </si>
  <si>
    <t>5mL丸美深肌保湿精华露胶瓶</t>
  </si>
  <si>
    <t>A2181</t>
  </si>
  <si>
    <t>5g丸美深肌保湿精华霜（盈润型）胶瓶</t>
  </si>
  <si>
    <t>A2182</t>
  </si>
  <si>
    <t>5g丸美深肌保湿精华凝露胶瓶</t>
  </si>
  <si>
    <t>A2183</t>
  </si>
  <si>
    <t>15ml丸美深肌保湿密集护理精华露瓶</t>
  </si>
  <si>
    <t>100ml丸美丸美深肌保湿精华露(盈润型）瓶</t>
  </si>
  <si>
    <t>80ml丸美深肌保湿精华乳(盈润型）瓶</t>
  </si>
  <si>
    <t>50g丸美深肌保湿精华霜(盈润型）瓶</t>
  </si>
  <si>
    <t>A2190</t>
  </si>
  <si>
    <t>18mL深肌保湿精华露（盈润型）胶瓶</t>
  </si>
  <si>
    <t>A2191</t>
  </si>
  <si>
    <t>18mL深肌保湿精华乳（盈润型）胶瓶</t>
  </si>
  <si>
    <t>A2192</t>
  </si>
  <si>
    <t>8g深肌保湿精华霜（盈润型）胶瓶</t>
  </si>
  <si>
    <t>A2193</t>
  </si>
  <si>
    <t>8g深肌保湿精华凝露（盈润型）胶瓶</t>
  </si>
  <si>
    <t>20ml弹力蛋白日夜眼精华瓶</t>
  </si>
  <si>
    <t>A2195</t>
  </si>
  <si>
    <t>15ml丸美三肽胶原紧致润养蜜露瓶</t>
  </si>
  <si>
    <t>A2195a</t>
  </si>
  <si>
    <t>15ml丸美三肽胶原紧致润养蜜露胶瓶</t>
  </si>
  <si>
    <t>A2196</t>
  </si>
  <si>
    <t>15ml丸美三肽胶原紧致精华乳瓶</t>
  </si>
  <si>
    <t>A2196a</t>
  </si>
  <si>
    <t>15ml丸美三肽胶原紧致精华乳胶瓶</t>
  </si>
  <si>
    <t>A2197</t>
  </si>
  <si>
    <t>10g丸美三肽胶原紧致精华日霜瓶</t>
  </si>
  <si>
    <t>A2198</t>
  </si>
  <si>
    <t>10g丸美三肽胶原紧致精华晚霜瓶</t>
  </si>
  <si>
    <t>50G丸美激白精华晚霜(美白淡斑型)</t>
  </si>
  <si>
    <t>35ml丸美激白精华隔离霜SPF20</t>
  </si>
  <si>
    <t>100ml丸美丸美深肌保湿精华露(清润型）瓶</t>
  </si>
  <si>
    <t>100ml丸美弹力蛋白提升精华保养液瓶</t>
  </si>
  <si>
    <t>80ml丸美弹力蛋白提升全能精华乳瓶</t>
  </si>
  <si>
    <t>100ml丸美雪松 美白新生露瓶</t>
  </si>
  <si>
    <t>50g丸美弹力蛋白提升精华晚霜瓶</t>
  </si>
  <si>
    <t>50g丸美弹力蛋白提升精华日霜瓶</t>
  </si>
  <si>
    <t>20ml丸美弹力蛋白提升特润精华瓶</t>
  </si>
  <si>
    <t>80ml丸美雪松 美白精华乳瓶</t>
  </si>
  <si>
    <t>50G丸美雪松 美白精华日霜瓶</t>
  </si>
  <si>
    <t>50G丸美雪松 美白精华夜霜瓶</t>
  </si>
  <si>
    <t>A2217</t>
  </si>
  <si>
    <t>15ml男士劲能活肤乳胶瓶</t>
  </si>
  <si>
    <t>A2218</t>
  </si>
  <si>
    <t>15ml男士劲能爽肤水胶瓶</t>
  </si>
  <si>
    <t>A2219</t>
  </si>
  <si>
    <t>10g男士劲能活肤霜胶瓶</t>
  </si>
  <si>
    <t>A2220</t>
  </si>
  <si>
    <t>15ml丸美深肌保湿精华露(清润型）胶瓶</t>
  </si>
  <si>
    <t>A2221</t>
  </si>
  <si>
    <t>15ml丸美深肌保湿精华乳(清润型）胶瓶</t>
  </si>
  <si>
    <t>A2222</t>
  </si>
  <si>
    <t>7ml深肌保精华露（清润型）瓶</t>
  </si>
  <si>
    <t>A2222a</t>
  </si>
  <si>
    <t>5ml深肌保精华露（清润型）瓶</t>
  </si>
  <si>
    <t>A2223</t>
  </si>
  <si>
    <t>5g深肌保精华霜（清润型）瓶</t>
  </si>
  <si>
    <t>A2224</t>
  </si>
  <si>
    <t>15ml丸美弹力蛋白BB美眼笔胶管</t>
  </si>
  <si>
    <t>A2225</t>
  </si>
  <si>
    <t>15mL弹力蛋白提升精华保养液胶瓶</t>
  </si>
  <si>
    <t>A2226</t>
  </si>
  <si>
    <t>10g弹力蛋白提升精华晚霜胶瓶</t>
  </si>
  <si>
    <t>A2227</t>
  </si>
  <si>
    <t>15mL弹力蛋白提升全能精华乳胶瓶</t>
  </si>
  <si>
    <t>A2228</t>
  </si>
  <si>
    <t>5g丸美弹力蛋白提升精华晚霜瓶</t>
  </si>
  <si>
    <t>A2229</t>
  </si>
  <si>
    <t>15ml雪松 美白新生露瓶</t>
  </si>
  <si>
    <t>A2230</t>
  </si>
  <si>
    <t>15ml雪松 美白精华乳瓶</t>
  </si>
  <si>
    <t>A2231</t>
  </si>
  <si>
    <t>5g雪松 美白精华日霜瓶</t>
  </si>
  <si>
    <t>A2232</t>
  </si>
  <si>
    <t>5g雪松 美白精华夜霜瓶</t>
  </si>
  <si>
    <t>A2233</t>
  </si>
  <si>
    <t>7ml弹力蛋白提升精华保养液瓶</t>
  </si>
  <si>
    <t>A2234</t>
  </si>
  <si>
    <t>30mL三肽胶原紧致新生肌底液瓶</t>
  </si>
  <si>
    <t>A2235</t>
  </si>
  <si>
    <t>5g激白精华晚霜(美白淡斑型) 瓶</t>
  </si>
  <si>
    <t>A2236</t>
  </si>
  <si>
    <t>60ml丸美舒缓精华保湿喷雾瓶</t>
  </si>
  <si>
    <t>A2237</t>
  </si>
  <si>
    <t>50ml巧克力丝滑沐浴露瓶</t>
  </si>
  <si>
    <t>A2238</t>
  </si>
  <si>
    <t>50ml弹力蛋白精华洗发乳瓶</t>
  </si>
  <si>
    <t>A2239</t>
  </si>
  <si>
    <t>50ml雪松美白身体乳瓶</t>
  </si>
  <si>
    <t>A2240</t>
  </si>
  <si>
    <t>50ml高机能激白身体乳瓶</t>
  </si>
  <si>
    <t>A2241</t>
  </si>
  <si>
    <t>100ml丸美海洋胶原蛋白醒肤水瓶</t>
  </si>
  <si>
    <t>A2242</t>
  </si>
  <si>
    <t>80ml丸美海洋胶原蛋白亮肤乳瓶</t>
  </si>
  <si>
    <t>A2243</t>
  </si>
  <si>
    <t>50g丸美海洋胶原蛋白控油凝露瓶</t>
  </si>
  <si>
    <t>A2244</t>
  </si>
  <si>
    <t>50g丸美海洋胶原蛋白能量霜瓶</t>
  </si>
  <si>
    <t>A2245</t>
  </si>
  <si>
    <t>10g丸美海洋胶原蛋白聚效眼精华瓶</t>
  </si>
  <si>
    <t>A2246</t>
  </si>
  <si>
    <t>15ml丸美海洋胶原蛋白醒肤水瓶</t>
  </si>
  <si>
    <t>A2247</t>
  </si>
  <si>
    <t>15ml丸美海洋胶原蛋白亮肤乳瓶</t>
  </si>
  <si>
    <t>A2248</t>
  </si>
  <si>
    <t>7ml丸美海洋胶原蛋白醒肤水胶瓶</t>
  </si>
  <si>
    <t>A2248a</t>
  </si>
  <si>
    <t>5ml丸美海洋胶原蛋白醒肤水胶瓶</t>
  </si>
  <si>
    <t>A2249</t>
  </si>
  <si>
    <t>200ml巧克力丝滑沐浴露瓶</t>
  </si>
  <si>
    <t>A2250</t>
  </si>
  <si>
    <t>200ml弹力蛋白精华洗发乳瓶</t>
  </si>
  <si>
    <t>A2251</t>
  </si>
  <si>
    <t>150ml丸美海洋胶原蛋白洁面泡沫瓶</t>
  </si>
  <si>
    <t>A2252</t>
  </si>
  <si>
    <t>50g深肌保湿抗皱护颈霜瓶</t>
  </si>
  <si>
    <t>A2253</t>
  </si>
  <si>
    <t>30ml丸美极致赋活焕颜精华露瓶</t>
  </si>
  <si>
    <t>A2254</t>
  </si>
  <si>
    <t>50mL丸美眼部精华卸妆液瓶</t>
  </si>
  <si>
    <t>100ml丸美BB新肌嫩肤露瓶</t>
  </si>
  <si>
    <t>80ml丸美BB新肌活肤乳瓶</t>
  </si>
  <si>
    <t>20g丸美BB新肌美白眼乳霜瓶</t>
  </si>
  <si>
    <t>20g丸美紧致除袋眼凝胶瓶</t>
  </si>
  <si>
    <t>A2262</t>
  </si>
  <si>
    <t>18mL丸美BB新肌嫩肤露瓶</t>
  </si>
  <si>
    <t>A2263</t>
  </si>
  <si>
    <t>8g丸美BB新肌幼肤晚霜瓶</t>
  </si>
  <si>
    <t>A2264</t>
  </si>
  <si>
    <t>5mL丸美BB新肌嫩肤露瓶</t>
  </si>
  <si>
    <t>A2265</t>
  </si>
  <si>
    <t>5g丸美BB新肌醒肤日霜瓶</t>
  </si>
  <si>
    <t>A2266</t>
  </si>
  <si>
    <t>5g丸美BB新肌幼肤晚霜瓶</t>
  </si>
  <si>
    <t>20g丸美巧克力日夜丝滑眼乳霜瓶</t>
  </si>
  <si>
    <t>A2271</t>
  </si>
  <si>
    <t>15ml丸美深肌保湿精华乳(盈润型）瓶</t>
  </si>
  <si>
    <t>A2272</t>
  </si>
  <si>
    <t>15ml丸美深肌保湿精华露(盈润型）瓶</t>
  </si>
  <si>
    <t>A2273</t>
  </si>
  <si>
    <t>5ml弹力蛋白精华保养液瓶</t>
  </si>
  <si>
    <t>A2274</t>
  </si>
  <si>
    <t>50mL丸美弹力蜂王浆胶原蛋白液态饮品瓶</t>
  </si>
  <si>
    <t>A2275</t>
  </si>
  <si>
    <t>50mL丸美丝滑可可胶原蛋白液态饮品瓶</t>
  </si>
  <si>
    <t>A2276</t>
  </si>
  <si>
    <t>50mL丸美奢白针叶樱桃胶原蛋白液态饮品瓶</t>
  </si>
  <si>
    <t>A2277</t>
  </si>
  <si>
    <t>50mL丸美闪亮蓝莓胶原蛋白液态饮品瓶</t>
  </si>
  <si>
    <t>A2278</t>
  </si>
  <si>
    <t>18mL深肌保湿精华露（清润型）胶瓶</t>
  </si>
  <si>
    <t>A2279</t>
  </si>
  <si>
    <t>18mL深肌保湿精华乳（清润型）胶瓶</t>
  </si>
  <si>
    <t>A2280</t>
  </si>
  <si>
    <t>8g深肌保湿精华霜(清润型)胶瓶</t>
  </si>
  <si>
    <t>A2281</t>
  </si>
  <si>
    <t>10G雪松美白精华日霜瓶</t>
  </si>
  <si>
    <t>A2282</t>
  </si>
  <si>
    <t>5ml丸美雪松美白新生露瓶</t>
  </si>
  <si>
    <t>A2283</t>
  </si>
  <si>
    <t>120g杨梅止渴T保湿睡眠面膜瓶加外盖</t>
  </si>
  <si>
    <t>A2284</t>
  </si>
  <si>
    <t>5ml弹力蛋白提升精华保养液瓶</t>
  </si>
  <si>
    <t>A2285</t>
  </si>
  <si>
    <t>5g丸美弹力蛋白提升精华日霜瓶</t>
  </si>
  <si>
    <t>A2286</t>
  </si>
  <si>
    <t>10g弹力蛋白提升精华日霜胶瓶</t>
  </si>
  <si>
    <t>A2287</t>
  </si>
  <si>
    <t>3mL眼部多元细胞修护素瓶</t>
  </si>
  <si>
    <t>A2288</t>
  </si>
  <si>
    <t>10ml三肽胶原紧致润养蜜露玻瓶</t>
  </si>
  <si>
    <t>A2289</t>
  </si>
  <si>
    <t>10ml三肽胶原紧致精华乳玻瓶</t>
  </si>
  <si>
    <t>A2290</t>
  </si>
  <si>
    <t>5g三肽胶原紧致精华日霜玻瓶</t>
  </si>
  <si>
    <t>A2291</t>
  </si>
  <si>
    <t>3g紧致除袋眼凝胶玻瓶</t>
  </si>
  <si>
    <t>A2292</t>
  </si>
  <si>
    <t>30ml丸美高清微整精华瓶</t>
  </si>
  <si>
    <t>B2001</t>
  </si>
  <si>
    <t>150ml嫩白美体乳软管</t>
  </si>
  <si>
    <t>B2002</t>
  </si>
  <si>
    <t>100ml嫩白清爽洁面膏软管</t>
  </si>
  <si>
    <t>B2003</t>
  </si>
  <si>
    <t>80ml嫩白防晒乳(啫喱)SPF18 PA++软管</t>
  </si>
  <si>
    <t>B2004</t>
  </si>
  <si>
    <t>80ml嫩白防晒乳SPF18 PA软管</t>
  </si>
  <si>
    <t>B2005</t>
  </si>
  <si>
    <t>60ml嫩白防晒乳SPF30 PA+++软管</t>
  </si>
  <si>
    <t>B2006</t>
  </si>
  <si>
    <t>15ml眼部防晒乳SPF16 PA软管</t>
  </si>
  <si>
    <t>B2007</t>
  </si>
  <si>
    <t>40ml超凡水活系列软管</t>
  </si>
  <si>
    <t>B2008</t>
  </si>
  <si>
    <t>15ml超凡眼部水精华软管</t>
  </si>
  <si>
    <t>B2009</t>
  </si>
  <si>
    <t>30ml聚效无瑕美白精华软管</t>
  </si>
  <si>
    <t>B2010</t>
  </si>
  <si>
    <t>120ml美白洁面泡沫软管</t>
  </si>
  <si>
    <t>B2011</t>
  </si>
  <si>
    <t>40ml水活柔茗净白粉蜜软管</t>
  </si>
  <si>
    <t>B2012</t>
  </si>
  <si>
    <t>40ml水活晶莹嫩白粉蜜软管</t>
  </si>
  <si>
    <t>B2013</t>
  </si>
  <si>
    <t>120ml水活柔茗舒悦温泉泥膜软管</t>
  </si>
  <si>
    <t>B2014</t>
  </si>
  <si>
    <t>120ml水活晶莹洁面乳软管</t>
  </si>
  <si>
    <t>B2015</t>
  </si>
  <si>
    <t>120ml水活柔茗洁面乳软管</t>
  </si>
  <si>
    <t>B2016</t>
  </si>
  <si>
    <t>100ml无油爽面清肌晶软管</t>
  </si>
  <si>
    <t>B2017</t>
  </si>
  <si>
    <t>100ml活颜悦色洁面乳软管</t>
  </si>
  <si>
    <t>B2018</t>
  </si>
  <si>
    <t>100ml去死皮洁面泡沫软管</t>
  </si>
  <si>
    <t>B2019</t>
  </si>
  <si>
    <t>120ml男式劲能活肤洁面乳软管</t>
  </si>
  <si>
    <t>B2020</t>
  </si>
  <si>
    <t>5ml嫩白防晒乳SPF30 软管</t>
  </si>
  <si>
    <t>B2021</t>
  </si>
  <si>
    <t>5ml嫩白清爽洁面膏软管</t>
  </si>
  <si>
    <t>B2022</t>
  </si>
  <si>
    <t>5ml嫩白防晒乳SPF18 软管</t>
  </si>
  <si>
    <t>B2023</t>
  </si>
  <si>
    <t>5ml嫩白防晒乳(啫喱)软管</t>
  </si>
  <si>
    <t>B2024</t>
  </si>
  <si>
    <t>5ml水活润白全能乳软管</t>
  </si>
  <si>
    <t>B2025</t>
  </si>
  <si>
    <t>5ml水活柔茗洁面乳软管</t>
  </si>
  <si>
    <t>B2026</t>
  </si>
  <si>
    <t>5ml水活柔茗净白粉蜜软管</t>
  </si>
  <si>
    <t>B2027</t>
  </si>
  <si>
    <t>5ml水活柔茗平衡乳软管</t>
  </si>
  <si>
    <t>B2028</t>
  </si>
  <si>
    <t>5g水活柔敏平衡霜软管</t>
  </si>
  <si>
    <t>B2029</t>
  </si>
  <si>
    <t>5ml水活晶莹嫩白乳软管</t>
  </si>
  <si>
    <t>B2030</t>
  </si>
  <si>
    <t>5g水活润白全能霜软管</t>
  </si>
  <si>
    <t>B2031</t>
  </si>
  <si>
    <t>5ml水活晶莹嫩白粉蜜软管</t>
  </si>
  <si>
    <t>B2032</t>
  </si>
  <si>
    <t>10g水活晶莹洁面乳软管</t>
  </si>
  <si>
    <t>B2033</t>
  </si>
  <si>
    <t>5g嫩白保湿水份乳软管</t>
  </si>
  <si>
    <t>B2034</t>
  </si>
  <si>
    <t>5g嫩白清凉修护凝晶软管</t>
  </si>
  <si>
    <t>B2035</t>
  </si>
  <si>
    <t>5g净白无瑕洁面乳软管</t>
  </si>
  <si>
    <t>B2036</t>
  </si>
  <si>
    <t>5g水份充盈优白再造乳软管</t>
  </si>
  <si>
    <t>B2037</t>
  </si>
  <si>
    <t>5g水份渗透敷面凝胶软管</t>
  </si>
  <si>
    <t>B2038</t>
  </si>
  <si>
    <t>5ml水活晶莹洁面乳软管</t>
  </si>
  <si>
    <t>B2039</t>
  </si>
  <si>
    <t>5g水活晶莹嫩白霜软管</t>
  </si>
  <si>
    <t>B2040</t>
  </si>
  <si>
    <t>5ml匀白祛黄活肤乳软管</t>
  </si>
  <si>
    <t>B2041</t>
  </si>
  <si>
    <t>5g抗皱赋活醒肤晚霜软管</t>
  </si>
  <si>
    <t>B2042</t>
  </si>
  <si>
    <t>5g水份充盈优白再造霜软管</t>
  </si>
  <si>
    <t>B2043</t>
  </si>
  <si>
    <t>5g全效卸妆洗颜料软管</t>
  </si>
  <si>
    <t>B2044</t>
  </si>
  <si>
    <t>5g细白深层滋养面膜软管</t>
  </si>
  <si>
    <t>B2045</t>
  </si>
  <si>
    <t>5g去死皮洁面泡沫软管</t>
  </si>
  <si>
    <t>B2046</t>
  </si>
  <si>
    <t>5g匀白祛黄活肤日霜软管</t>
  </si>
  <si>
    <t>B2047</t>
  </si>
  <si>
    <t>5g抗皱赋活醒肤乳软管</t>
  </si>
  <si>
    <t>B2048</t>
  </si>
  <si>
    <t>5g素肌明白粉底精华霜软管</t>
  </si>
  <si>
    <t>B2049</t>
  </si>
  <si>
    <t>10g匀白祛黄活肤乳软管</t>
  </si>
  <si>
    <t>B2050</t>
  </si>
  <si>
    <t>10g活颜悦色洁面乳软管</t>
  </si>
  <si>
    <t>B2051</t>
  </si>
  <si>
    <t>10g试用装软管</t>
  </si>
  <si>
    <t>B2052</t>
  </si>
  <si>
    <t>5g水活软管</t>
  </si>
  <si>
    <t>B2053</t>
  </si>
  <si>
    <t>5g无油爽面清肌晶软管</t>
  </si>
  <si>
    <t>B2054</t>
  </si>
  <si>
    <t>5g活颜悦色洁面乳软管</t>
  </si>
  <si>
    <t>B2055</t>
  </si>
  <si>
    <t>60ml雪肌玉肤纤手霜软管</t>
  </si>
  <si>
    <t>B2056</t>
  </si>
  <si>
    <t>100g细白深层滋养面膜软管</t>
  </si>
  <si>
    <t>B2057</t>
  </si>
  <si>
    <t>5g水活柔敏舒缓凝露软管</t>
  </si>
  <si>
    <t>B2058</t>
  </si>
  <si>
    <t>5g嫩白防晒乳（清爽保湿型）软管</t>
  </si>
  <si>
    <t>B2059</t>
  </si>
  <si>
    <t>5g嫩白防晒乳（防水抗汗型）软管</t>
  </si>
  <si>
    <t>B2060</t>
  </si>
  <si>
    <t>5g水活晶莹修护凝露软管</t>
  </si>
  <si>
    <t>B2061</t>
  </si>
  <si>
    <t>5g美白丝滑雪肌晶软管</t>
  </si>
  <si>
    <t>B2062</t>
  </si>
  <si>
    <t>5g美白洁面泡沫乳软管</t>
  </si>
  <si>
    <t>B2063</t>
  </si>
  <si>
    <t>5g雪肌美白速效面膜软管</t>
  </si>
  <si>
    <t>B2064</t>
  </si>
  <si>
    <t>5g雪肌樱花美白霜软管</t>
  </si>
  <si>
    <t>B2065</t>
  </si>
  <si>
    <t>5g白金雪肌精华霜软管</t>
  </si>
  <si>
    <t>B2066</t>
  </si>
  <si>
    <t>5g雪肌美白精华水软管</t>
  </si>
  <si>
    <t>B2067</t>
  </si>
  <si>
    <t>5g雪肌美白养颜液软管</t>
  </si>
  <si>
    <t>B2068</t>
  </si>
  <si>
    <t>5g雪肌樱花生肌软管</t>
  </si>
  <si>
    <t>B2069</t>
  </si>
  <si>
    <t>5g水活柔敏舒缓温泉泥膜软管</t>
  </si>
  <si>
    <t>B2071</t>
  </si>
  <si>
    <t>15ml丸美弹力蛋白洁面精华软管</t>
  </si>
  <si>
    <t>B2071a</t>
  </si>
  <si>
    <t>B2073</t>
  </si>
  <si>
    <t>100ml嫩白深层修护冰晶膜软管</t>
  </si>
  <si>
    <t>B2074</t>
  </si>
  <si>
    <t>120ml瘦脸洁面乳软管</t>
  </si>
  <si>
    <t>B2075</t>
  </si>
  <si>
    <t>15ml眼部防晒乳软管配套(锁盖)</t>
  </si>
  <si>
    <t>B2076</t>
  </si>
  <si>
    <t>100ml一夜新生睡眠面膜软管</t>
  </si>
  <si>
    <t>B2077</t>
  </si>
  <si>
    <t>20ml金像影后丸美整夜保鲜仿生眼膜软管</t>
  </si>
  <si>
    <t>B2078</t>
  </si>
  <si>
    <t>15ml超凡眼部水精华软管加外盖配套</t>
  </si>
  <si>
    <t>B2080</t>
  </si>
  <si>
    <t>15ml丸美高机能激白精华洁面乳软管</t>
  </si>
  <si>
    <t>B2081</t>
  </si>
  <si>
    <t>5ml丸美高机能激白精华隔离霜软管(绿玉白)</t>
  </si>
  <si>
    <t>B2082</t>
  </si>
  <si>
    <t>5ml丸美高机能激白精华隔离霜软管配盖(紫晶白)</t>
  </si>
  <si>
    <t>B2083</t>
  </si>
  <si>
    <t>5ml丸美高机能激白精华隔离霜软管(粉嫩白)</t>
  </si>
  <si>
    <t>B2084</t>
  </si>
  <si>
    <t>100ml丸美水份渗透敷面凝胶软管</t>
  </si>
  <si>
    <t>120mL高机能激白精华洁面乳软管</t>
  </si>
  <si>
    <t>120mL巧克力丝滑洁面乳软管</t>
  </si>
  <si>
    <t>B2087</t>
  </si>
  <si>
    <t>15ml巧克力丝滑洁面乳软管</t>
  </si>
  <si>
    <t>B2088</t>
  </si>
  <si>
    <t>5ml高机能激白浓缩精华软管配盖</t>
  </si>
  <si>
    <t>5mL丸美巧克力丝滑精华软管配外盖</t>
  </si>
  <si>
    <t>B2090</t>
  </si>
  <si>
    <t>100ml巧克力丝滑卸妆奶脂管</t>
  </si>
  <si>
    <t>B2091</t>
  </si>
  <si>
    <t>60ml巧克力丝滑美手霜管</t>
  </si>
  <si>
    <t>100ml金沙海蓝冰河洗颜泥软管配外盖</t>
  </si>
  <si>
    <t>B2093a</t>
  </si>
  <si>
    <t>60G金沙海蓝冰河修护凝露软管配外盖</t>
  </si>
  <si>
    <t>B2095</t>
  </si>
  <si>
    <t>100mL巧克力丝滑按摩乳软管</t>
  </si>
  <si>
    <t>B2096</t>
  </si>
  <si>
    <t>15ml金沙海蓝洗颜泥软管</t>
  </si>
  <si>
    <t>B2097</t>
  </si>
  <si>
    <t>10ml金沙海蓝嫩白防晒乳18软管</t>
  </si>
  <si>
    <t>B2098</t>
  </si>
  <si>
    <t>10ml金沙海蓝防晒精华隔离乳30软管</t>
  </si>
  <si>
    <t>B2099</t>
  </si>
  <si>
    <t>60mL嫩白防晒乳SPF18（BB型）软管</t>
  </si>
  <si>
    <t>B2100</t>
  </si>
  <si>
    <t>5ml巧克力丝滑洁面乳软管</t>
  </si>
  <si>
    <t>B2101</t>
  </si>
  <si>
    <t>5ml巧克力丝滑乳软管</t>
  </si>
  <si>
    <t>B2102</t>
  </si>
  <si>
    <t>150ml巧克力丝滑纤体润肤乳软管</t>
  </si>
  <si>
    <t>B2103</t>
  </si>
  <si>
    <t>150ml蜂萃焕颜修护面膜软管</t>
  </si>
  <si>
    <t>B2104</t>
  </si>
  <si>
    <t>5ml弹力蛋白洁面精华管配外盖</t>
  </si>
  <si>
    <t>B2105</t>
  </si>
  <si>
    <t>5ml弹力蛋白全能精华乳管配外盖</t>
  </si>
  <si>
    <t>B2106</t>
  </si>
  <si>
    <t>5mL嫩白防晒乳SPF18 PA加加软管配盖（2011年）</t>
  </si>
  <si>
    <t>B2107</t>
  </si>
  <si>
    <t>5mL嫩白防晒乳SPF30 PA加加加软管配盖（2011年）</t>
  </si>
  <si>
    <t>B2108</t>
  </si>
  <si>
    <t>5mL激白防晒精华隔离乳SPF30PA加加加软管配盖（2011年）</t>
  </si>
  <si>
    <t>B2109</t>
  </si>
  <si>
    <t>5mL防晒精华隔离乳SPF18 PA加加软管配盖（2011年）</t>
  </si>
  <si>
    <t>B2110</t>
  </si>
  <si>
    <t>5mL金沙海蓝冰河洗颜泥软管（2011年）</t>
  </si>
  <si>
    <t>B2111</t>
  </si>
  <si>
    <t>5ml巧克力丝滑隔离霜软管配外盖</t>
  </si>
  <si>
    <t>B2112</t>
  </si>
  <si>
    <t>5mL高机能激白精华洁面乳软管配盖</t>
  </si>
  <si>
    <t>B2113</t>
  </si>
  <si>
    <t>5mL高机能激白精华乳软管配盖</t>
  </si>
  <si>
    <t>B2114</t>
  </si>
  <si>
    <t>7g激白精华晚霜软管</t>
  </si>
  <si>
    <t>B2115</t>
  </si>
  <si>
    <t>5ml丸美深肌保湿精华洁面乳管配外盖</t>
  </si>
  <si>
    <t>B2116</t>
  </si>
  <si>
    <t>5ml丸美深肌保湿精华乳管配外盖</t>
  </si>
  <si>
    <t>B2117</t>
  </si>
  <si>
    <t>7g丸美深肌保湿密集护理精华霜管</t>
  </si>
  <si>
    <t>B2118</t>
  </si>
  <si>
    <t>50ml丸美深肌保湿面膜管</t>
  </si>
  <si>
    <t>120ml丸美深肌保湿精华洁面乳(盈润型）管</t>
  </si>
  <si>
    <t>B2121</t>
  </si>
  <si>
    <t>15ml深肌保湿精华洁面乳管</t>
  </si>
  <si>
    <t>B2122</t>
  </si>
  <si>
    <t>5ml深肌保湿BB霜管配外盖</t>
  </si>
  <si>
    <t>B2123</t>
  </si>
  <si>
    <t>5ml深肌保湿精华管配外盖</t>
  </si>
  <si>
    <t>B2124</t>
  </si>
  <si>
    <t>60ml深肌保湿卸妆啫喱软管</t>
  </si>
  <si>
    <t>B2125</t>
  </si>
  <si>
    <t>120ml男士劲能活肤洁面乳软管</t>
  </si>
  <si>
    <t>B2126</t>
  </si>
  <si>
    <t>15ml丸美三肽胶原紧致洁面精华软管</t>
  </si>
  <si>
    <t>B2127</t>
  </si>
  <si>
    <t>5ml丸美三肽胶原紧致精华隔离霜管配外盖</t>
  </si>
  <si>
    <t>B2128</t>
  </si>
  <si>
    <t>5mL弹力蛋白超质感粉底（正常肌）管配盖</t>
  </si>
  <si>
    <t>120ml丸美深肌保湿精华洁面乳(清润型）管</t>
  </si>
  <si>
    <t>120ml丸美雪松 美白洁面乳管</t>
  </si>
  <si>
    <t>120g丸美雪松 美白精华冰膜管</t>
  </si>
  <si>
    <t>B2133</t>
  </si>
  <si>
    <t>15ml男士劲能活肤洁面乳管</t>
  </si>
  <si>
    <t>B2134</t>
  </si>
  <si>
    <t>13g弹力蛋白洁面精华管</t>
  </si>
  <si>
    <t>B2135</t>
  </si>
  <si>
    <t>13g巧克力丝滑洁面乳管</t>
  </si>
  <si>
    <t>B2136</t>
  </si>
  <si>
    <t>13g深肌保湿精华洁面乳(清润型)管</t>
  </si>
  <si>
    <t>B2137</t>
  </si>
  <si>
    <t>13g三肽胶原紧致洁面精华管</t>
  </si>
  <si>
    <t>B2138</t>
  </si>
  <si>
    <t>5ml丸美深肌保湿精华洁面乳(清润型）管配外盖</t>
  </si>
  <si>
    <t>B2139</t>
  </si>
  <si>
    <t>5ml丸美深肌保湿精华乳(清润型）管配外盖</t>
  </si>
  <si>
    <t>B2140</t>
  </si>
  <si>
    <t>13g弹力蛋白提升洁面精华软管</t>
  </si>
  <si>
    <t>B2141</t>
  </si>
  <si>
    <t>5ml丸美弹力蛋白提升洁面精华软管配外盖</t>
  </si>
  <si>
    <t>120g丸美BB新肌洁面乳管</t>
  </si>
  <si>
    <t>B2144</t>
  </si>
  <si>
    <t>13g丸美雪松美白洁面乳管</t>
  </si>
  <si>
    <t>B2145</t>
  </si>
  <si>
    <t>5ml雪松 美白精华乳管配盖</t>
  </si>
  <si>
    <t>B2146</t>
  </si>
  <si>
    <t>5ml雪松 美白洁面乳管配盖</t>
  </si>
  <si>
    <t>B2147</t>
  </si>
  <si>
    <t>5ml弹力蛋白提升全能精华乳管配盖</t>
  </si>
  <si>
    <t>B2148</t>
  </si>
  <si>
    <t>13ml高机能激白精华洁面乳管</t>
  </si>
  <si>
    <t>B2149</t>
  </si>
  <si>
    <t>13g丸美海洋胶原蛋白控油凝露管</t>
  </si>
  <si>
    <t>B2150</t>
  </si>
  <si>
    <t>5g丸美海洋胶原蛋白控油凝露管加外盖</t>
  </si>
  <si>
    <t>B2151</t>
  </si>
  <si>
    <t>5ml丸美海洋胶原蛋白亮肤乳管加外盖</t>
  </si>
  <si>
    <t>B2152</t>
  </si>
  <si>
    <t>120ml丸美深肌保湿美体乳管</t>
  </si>
  <si>
    <t>B2153</t>
  </si>
  <si>
    <t>60g丸美深肌保湿护甲润手霜管</t>
  </si>
  <si>
    <t>B2154</t>
  </si>
  <si>
    <t>15ml丸美BB新肌洁面乳管</t>
  </si>
  <si>
    <t>B2155</t>
  </si>
  <si>
    <t>5ml丸美BB新肌洁面乳管配外盖</t>
  </si>
  <si>
    <t>B2156</t>
  </si>
  <si>
    <t>5ml丸美BB新肌活肤乳管配外盖</t>
  </si>
  <si>
    <t>B2157</t>
  </si>
  <si>
    <t>13g丸美深肌保湿精华洁面乳(盈润型)管</t>
  </si>
  <si>
    <t>B2158</t>
  </si>
  <si>
    <t>5mL弹力蛋白超质感粉底（正常肌）管配外盖</t>
  </si>
  <si>
    <t>B2159</t>
  </si>
  <si>
    <t>5mL弹力蛋白特润精华管配外盖</t>
  </si>
  <si>
    <t>B2160</t>
  </si>
  <si>
    <t>5g紧致除袋眼凝胶管配外盖</t>
  </si>
  <si>
    <t>B2161</t>
  </si>
  <si>
    <t>5gBB新肌美白眼乳霜管配外盖</t>
  </si>
  <si>
    <t>B2162</t>
  </si>
  <si>
    <t>3mL眼部多元细胞修护素管配外盖</t>
  </si>
  <si>
    <t>B2163</t>
  </si>
  <si>
    <t>3mL弹力蛋白眼精华管配外盖</t>
  </si>
  <si>
    <t>B2164</t>
  </si>
  <si>
    <t>3g巧克力日夜丝滑眼乳霜（日用）软管配盖</t>
  </si>
  <si>
    <t>B2165</t>
  </si>
  <si>
    <t>3g巧克力日夜丝滑眼乳霜（夜用）软管配盖</t>
  </si>
  <si>
    <t>B2166</t>
  </si>
  <si>
    <t>3g三肽胶原日夜提升眼凝霜（日用）软管配盖</t>
  </si>
  <si>
    <t>B2167</t>
  </si>
  <si>
    <t>3g三肽胶原日夜提升眼凝霜（夜用）软管配盖</t>
  </si>
  <si>
    <t>B2168</t>
  </si>
  <si>
    <t>3ml眼部多元细胞修护素（日用）软管配盖</t>
  </si>
  <si>
    <t>B2169</t>
  </si>
  <si>
    <t>3ml眼部多元细胞修护素（夜用）软管配盖</t>
  </si>
  <si>
    <t>B2170</t>
  </si>
  <si>
    <t>3ml雪松日夜美白眼部精华素（日用）软管配盖</t>
  </si>
  <si>
    <t>B2171</t>
  </si>
  <si>
    <t>3ml雪松日夜美白眼部精华素（夜用）软管配盖</t>
  </si>
  <si>
    <t>B2172</t>
  </si>
  <si>
    <t>3ml弹力蛋白日夜眼精华（日用）软管配盖</t>
  </si>
  <si>
    <t>B2173</t>
  </si>
  <si>
    <t>3ml弹力蛋白日夜眼精华（夜用）软管配盖</t>
  </si>
  <si>
    <t>B2174</t>
  </si>
  <si>
    <t>15ml深肌保湿精华洁面乳(清润型）管</t>
  </si>
  <si>
    <t>40ml丸美嫩白防晒乳SPF18PA加加管配外盖</t>
  </si>
  <si>
    <t>40ml丸美嫩白防晒乳SPF30PA加加加管配外盖</t>
  </si>
  <si>
    <t>40ml丸美防晒精华隔离乳SPF18 PA加加管配外盖</t>
  </si>
  <si>
    <t>40ml丸丸美激白防晒精华隔离乳SPF30PA加加加管配外盖</t>
  </si>
  <si>
    <t>B2179</t>
  </si>
  <si>
    <t>5g丸美嫩白防晒乳SPF18PA加加管配外盖</t>
  </si>
  <si>
    <t>B2180</t>
  </si>
  <si>
    <t>5g丸美嫩白防晒乳SPF30PA加加加管配外盖</t>
  </si>
  <si>
    <t>B2181</t>
  </si>
  <si>
    <t>5g丸美防晒精华隔离乳SPF18 PA加加管配外盖</t>
  </si>
  <si>
    <t>B2182</t>
  </si>
  <si>
    <t>5g丸美激白防晒精华隔离乳SPF30PA加加加管配外盖</t>
  </si>
  <si>
    <t>80g金沙海蓝冰河睡眠面膜管配外盖</t>
  </si>
  <si>
    <t>B2184</t>
  </si>
  <si>
    <t>5mL雪松美白精华肌底液管配外盖</t>
  </si>
  <si>
    <t>B2185</t>
  </si>
  <si>
    <t>5ml激白精华隔离霜SPF20PA加加加管配外盖</t>
  </si>
  <si>
    <t>B2186</t>
  </si>
  <si>
    <t>5ml丸美雪肤美白面膜（高机能）管配外盖</t>
  </si>
  <si>
    <t>B2187</t>
  </si>
  <si>
    <t>5ml弹力蛋白提升特润精华管配外盖</t>
  </si>
  <si>
    <t>C2001</t>
  </si>
  <si>
    <t>30g50g雪肌樱花玻瓶外盖</t>
  </si>
  <si>
    <t>C2002</t>
  </si>
  <si>
    <t>120ml雪肤美白洁面泡沫软管外盖</t>
  </si>
  <si>
    <t>C2003</t>
  </si>
  <si>
    <t>5g水活系列软管外盖(粉红-2mm)</t>
  </si>
  <si>
    <t>C2004</t>
  </si>
  <si>
    <t>5g美白丝滑雪肌晶软管专用外盖(白色-2mm)</t>
  </si>
  <si>
    <t>C2005</t>
  </si>
  <si>
    <t>5g白色烫金外盖(防晒、雪肌系列)-2mm</t>
  </si>
  <si>
    <t>C2006</t>
  </si>
  <si>
    <t>20ml金像影后丸美整夜保鲜仿生眼膜软管外盖</t>
  </si>
  <si>
    <t>C2007</t>
  </si>
  <si>
    <t>8g/10g软管外盖</t>
  </si>
  <si>
    <t>C2008</t>
  </si>
  <si>
    <t>7ml水活试用装外盖</t>
  </si>
  <si>
    <t>C2010</t>
  </si>
  <si>
    <t>5g白色烫金外盖(MS系列)-1.5mm</t>
  </si>
  <si>
    <t>C2011</t>
  </si>
  <si>
    <t>80ml嫩白晶莹矿泉喷雾透明外罩</t>
  </si>
  <si>
    <t>C2012</t>
  </si>
  <si>
    <t>150ml嫩白美体乳软管外盖</t>
  </si>
  <si>
    <t>C2013</t>
  </si>
  <si>
    <t>60ml 80ml 100ml防晒系列软管外盖</t>
  </si>
  <si>
    <t>C2014</t>
  </si>
  <si>
    <t>15ml眼部防晒乳SPF16 PA++软管专用外盖</t>
  </si>
  <si>
    <t>C2015</t>
  </si>
  <si>
    <t>30ml嫩白隔离精华乳液专用外盖</t>
  </si>
  <si>
    <t>C2016</t>
  </si>
  <si>
    <t>100ml肌晶软管通用外盖</t>
  </si>
  <si>
    <t>C2017</t>
  </si>
  <si>
    <t>150ml,120ml水活玻瓶外盖</t>
  </si>
  <si>
    <t>C2018</t>
  </si>
  <si>
    <t>100mL巧克力丝滑按摩乳外盖</t>
  </si>
  <si>
    <t>100ml弹力蛋白保养液外盖</t>
  </si>
  <si>
    <t>20ml高机能激白系列通用外罩</t>
  </si>
  <si>
    <t>C2021</t>
  </si>
  <si>
    <t>40ml超凡水活玻瓶外盖</t>
  </si>
  <si>
    <t>C2022</t>
  </si>
  <si>
    <t>40ml超凡水活软管外盖</t>
  </si>
  <si>
    <t>C2023</t>
  </si>
  <si>
    <t>20g水活玻瓶外盖</t>
  </si>
  <si>
    <t>C2024</t>
  </si>
  <si>
    <t>15ml超凡眼部水精华软管外盖</t>
  </si>
  <si>
    <t>50g弹力蛋白系列日和晚霜通用外盖</t>
  </si>
  <si>
    <t>C2026</t>
  </si>
  <si>
    <t>10mL金沙海蓝防晒软管外盖</t>
  </si>
  <si>
    <t>C2027</t>
  </si>
  <si>
    <t>60mL嫩白防晒乳SPF（BB型）软管外盖</t>
  </si>
  <si>
    <t>C2028</t>
  </si>
  <si>
    <t>120ml雪肤樱花玻瓶外盖</t>
  </si>
  <si>
    <t>20ml.35ml弹力蛋白系列通用外罩</t>
  </si>
  <si>
    <t>C2031</t>
  </si>
  <si>
    <t>120ml水活系列软管通用外盖</t>
  </si>
  <si>
    <t>C2032</t>
  </si>
  <si>
    <t>20ml/30ml水活真空瓶通用外盖（粉红色）</t>
  </si>
  <si>
    <t>C2033</t>
  </si>
  <si>
    <t>30g 50g水活玻瓶通用外盖</t>
  </si>
  <si>
    <t>C2034</t>
  </si>
  <si>
    <t>10g弹力蛋白,激白系列日晚霜通用盖(亮金色）</t>
  </si>
  <si>
    <t>C2035</t>
  </si>
  <si>
    <t>15ml丸美系列胶瓶通用盖（浅金）</t>
  </si>
  <si>
    <t>C2036</t>
  </si>
  <si>
    <t>30ml聚效无瑕美白精华软管外盖</t>
  </si>
  <si>
    <t>C2038</t>
  </si>
  <si>
    <t>80ml嫩白防晒乳（便携喷雾型）瓶专用外罩（透明）</t>
  </si>
  <si>
    <t>C2039</t>
  </si>
  <si>
    <t>40ml水活粉蜜外盖</t>
  </si>
  <si>
    <t>C2040</t>
  </si>
  <si>
    <t>15ml丸美弹力蛋白,激白软管外盖</t>
  </si>
  <si>
    <t>C2040a</t>
  </si>
  <si>
    <t>C2041</t>
  </si>
  <si>
    <t>45g、75g肌晶玻瓶通用外盖</t>
  </si>
  <si>
    <t>20g、25g肌晶玻瓶通用外盖</t>
  </si>
  <si>
    <t>C2043</t>
  </si>
  <si>
    <t>5g雪肌外盖</t>
  </si>
  <si>
    <t>C2044</t>
  </si>
  <si>
    <t>15ml/30ml/50ml真空瓶通用防尘罩（浅金长盖）</t>
  </si>
  <si>
    <t>C2045</t>
  </si>
  <si>
    <t>60ml雪肌玉肤纤手霜软管外盖</t>
  </si>
  <si>
    <t>120ml丸美弹力蛋白洁面精华软管盖(浅金)</t>
  </si>
  <si>
    <t>C2048</t>
  </si>
  <si>
    <t>100g细白深层滋养面膜软管外盖</t>
  </si>
  <si>
    <t>C2049</t>
  </si>
  <si>
    <t>80ml超凡水活温泉喷雾瓶外盖</t>
  </si>
  <si>
    <t>C2050</t>
  </si>
  <si>
    <t>3ml丸美弹力蛋白眼精华瓶外盖</t>
  </si>
  <si>
    <t>C2051</t>
  </si>
  <si>
    <t>15ml红色风琴瓶外盖加喷头</t>
  </si>
  <si>
    <t>C2052</t>
  </si>
  <si>
    <t>5ml巧克力软管外盖</t>
  </si>
  <si>
    <t>C2053</t>
  </si>
  <si>
    <t>100mL丸美水份渗透敷面凝胶外盖</t>
  </si>
  <si>
    <t>120mL高机能激白精华洁面乳外盖</t>
  </si>
  <si>
    <t>C2055</t>
  </si>
  <si>
    <t>5g黄色烫金盖(2mm)</t>
  </si>
  <si>
    <t>100ml丸美三肽胶原润养蜜露外盖</t>
  </si>
  <si>
    <t>80ml丸美三肽胶原精华乳外罩</t>
  </si>
  <si>
    <t>50g丸美三肽胶原精华日,晚霜外盖</t>
  </si>
  <si>
    <t>35ml丸美三肽胶原精华隔离霜外罩</t>
  </si>
  <si>
    <t>C2060</t>
  </si>
  <si>
    <t>5g巧克力胶瓶外盖</t>
  </si>
  <si>
    <t>C2061</t>
  </si>
  <si>
    <t>150ml一洗焕白洁面泡沫防尘盖</t>
  </si>
  <si>
    <t>C2062</t>
  </si>
  <si>
    <t>100ml一夜新生睡眠面膜外盖</t>
  </si>
  <si>
    <t>C2063</t>
  </si>
  <si>
    <t>100ml一生之水调理液外盖</t>
  </si>
  <si>
    <t>C2064</t>
  </si>
  <si>
    <t>7ml水活晶莹茉莉 玫瑰花卉水瓶外盖</t>
  </si>
  <si>
    <t>C2065</t>
  </si>
  <si>
    <t>80ml金像影后水感透白修颜乳瓶外盖</t>
  </si>
  <si>
    <t>C2066</t>
  </si>
  <si>
    <t>7ml雪肌瓶(半透白色)盖</t>
  </si>
  <si>
    <t>C2067</t>
  </si>
  <si>
    <t>5g水活瓶系列半透肉色外盖</t>
  </si>
  <si>
    <t>C2068</t>
  </si>
  <si>
    <t>70g水感透白超爽洁面粉瓶外盖</t>
  </si>
  <si>
    <t>C2069</t>
  </si>
  <si>
    <t>200ml弹力蛋白精华洗发露外盖</t>
  </si>
  <si>
    <t>35ml高机能激白隔离霜外罩</t>
  </si>
  <si>
    <t>35ml高机能激白隔离霜SPF外罩（烫红金边）</t>
  </si>
  <si>
    <t>C2077</t>
  </si>
  <si>
    <t>7ml巧克力胶瓶外盖</t>
  </si>
  <si>
    <t>C2078</t>
  </si>
  <si>
    <t>7ml嫩白矿泉喷雾胶瓶外盖</t>
  </si>
  <si>
    <t>190ml巧克力丝滑系列外盖</t>
  </si>
  <si>
    <t>10g巧克力系列(日,晚霜)电镀外盖(古铜色）</t>
  </si>
  <si>
    <t>C2085a</t>
  </si>
  <si>
    <t>C2086</t>
  </si>
  <si>
    <t>15ml巧克力丝滑洁面乳软管外盖</t>
  </si>
  <si>
    <t>C2087</t>
  </si>
  <si>
    <t>150g巧克力丝滑睡眠面膜外盖</t>
  </si>
  <si>
    <t>C2088</t>
  </si>
  <si>
    <t>200ml巧克力丝滑洗发及沐浴乳外盖</t>
  </si>
  <si>
    <t>C2089</t>
  </si>
  <si>
    <t>100ml巧克力丝滑卸妆奶脂软管外盖</t>
  </si>
  <si>
    <t>C2090</t>
  </si>
  <si>
    <t>60ml巧克力丝滑美手霜软管外盖</t>
  </si>
  <si>
    <t>C2094A</t>
  </si>
  <si>
    <t>15mL丸美眼部防晒乳SPF16瓶外盖</t>
  </si>
  <si>
    <t>C2096</t>
  </si>
  <si>
    <t>120g丸美三肽胶原紧致洁面精华软管外盖(电镀)</t>
  </si>
  <si>
    <t>120g丸美三肽胶原紧致洁面精华软管外盖(电化铝)</t>
  </si>
  <si>
    <t>18ml丸美三肽胶原眼精华外盖</t>
  </si>
  <si>
    <t>C2099</t>
  </si>
  <si>
    <t>15ml金沙海蓝洗颜泥软管外盖</t>
  </si>
  <si>
    <t>C2100</t>
  </si>
  <si>
    <t>120mL男士劲能爽肤水外盖(亮银透黑)</t>
  </si>
  <si>
    <t>C2101</t>
  </si>
  <si>
    <t>50G男士劲能活肤霜外盖(亮银透黑)</t>
  </si>
  <si>
    <t>C2102</t>
  </si>
  <si>
    <t>150ml巧克力丝滑纤体润肤乳外盖</t>
  </si>
  <si>
    <t>C2103</t>
  </si>
  <si>
    <t>30ml小红瓶精华肌底液胶头塞加滴管</t>
  </si>
  <si>
    <t>C2104</t>
  </si>
  <si>
    <t>150ml蜂萃焕颜修护面膜外盖（红色烫3mm金边）</t>
  </si>
  <si>
    <t>C2106</t>
  </si>
  <si>
    <t>5mL弹力蛋白系列软管外盖</t>
  </si>
  <si>
    <t>C2107</t>
  </si>
  <si>
    <t>5g弹力蛋白系列胶瓶外盖</t>
  </si>
  <si>
    <t>C2108</t>
  </si>
  <si>
    <t>7ml弹力蛋白系列胶瓶外盖</t>
  </si>
  <si>
    <t>C2110</t>
  </si>
  <si>
    <t>5mL金沙海蓝软管外盖</t>
  </si>
  <si>
    <t>C2111</t>
  </si>
  <si>
    <t>5g金沙海蓝胶瓶外盖</t>
  </si>
  <si>
    <t>C2112</t>
  </si>
  <si>
    <t>7mL金沙海蓝胶瓶外盖</t>
  </si>
  <si>
    <t>C2114</t>
  </si>
  <si>
    <t>5ml高机能软管外盖</t>
  </si>
  <si>
    <t>C2115</t>
  </si>
  <si>
    <t>7ml高机能激白系列胶瓶外盖</t>
  </si>
  <si>
    <t>C2115a</t>
  </si>
  <si>
    <t>5ml高机能激白系列胶瓶外盖</t>
  </si>
  <si>
    <t>C2116</t>
  </si>
  <si>
    <t>5G高机能激白系列胶瓶外盖</t>
  </si>
  <si>
    <t>C2117</t>
  </si>
  <si>
    <t>15mL激白精华晚露外盖</t>
  </si>
  <si>
    <t>C2118</t>
  </si>
  <si>
    <t>7g激白精华晚霜外盖（烫2mm金边）</t>
  </si>
  <si>
    <t>C2119</t>
  </si>
  <si>
    <t>30ML激白新生原液及面部肌底液胶头塞配滴管</t>
  </si>
  <si>
    <t>C2120</t>
  </si>
  <si>
    <t>7mL丸美深肌保湿(盈润型）系列胶瓶外盖</t>
  </si>
  <si>
    <t>C2120a</t>
  </si>
  <si>
    <t>5mL丸美深肌保湿(盈润型）系列胶瓶外盖</t>
  </si>
  <si>
    <t>C2121</t>
  </si>
  <si>
    <t>5g丸美深肌保湿（盈润型）系列胶瓶外盖</t>
  </si>
  <si>
    <t>C2122</t>
  </si>
  <si>
    <t>5mL丸美深肌保湿(盈润型）系列软管外盖</t>
  </si>
  <si>
    <t>C2123</t>
  </si>
  <si>
    <t>7g丸美深肌保湿密集精华霜外盖（烫1.5mm边)</t>
  </si>
  <si>
    <t>C2124</t>
  </si>
  <si>
    <t>15mL丸美深肌保湿密集精华露外盖（烫1.5mm边)</t>
  </si>
  <si>
    <t>C2125</t>
  </si>
  <si>
    <t>50ml丸美深肌保湿面膜外盖(烫2mm边)</t>
  </si>
  <si>
    <t>120mL丸美深肌保湿精华洁面乳(盈润型）外盖</t>
  </si>
  <si>
    <t>100mL丸美深肌保湿精华露(盈润型）外盖</t>
  </si>
  <si>
    <t>50g丸美深肌保湿精华系列(盈润型）外盖</t>
  </si>
  <si>
    <t>C2132</t>
  </si>
  <si>
    <t>18ml深肌保湿露及乳胶瓶外盖（电镀金色）</t>
  </si>
  <si>
    <t>C2133</t>
  </si>
  <si>
    <t>8g深肌保湿霜胶瓶外盖（电镀金色）</t>
  </si>
  <si>
    <t>C2134</t>
  </si>
  <si>
    <t>15mL深肌保湿洁面乳外盖（电镀金色）</t>
  </si>
  <si>
    <t>C2135</t>
  </si>
  <si>
    <t>60ml深肌保湿卸妆啫喱外盖（烫金边2mm）</t>
  </si>
  <si>
    <t>C2136</t>
  </si>
  <si>
    <t>120ml男士劲能活肤洁面乳外盖（电镀亮银色）</t>
  </si>
  <si>
    <t>20mL弹力蛋白日夜眼精华喷头加外罩</t>
  </si>
  <si>
    <t>C2138</t>
  </si>
  <si>
    <t>15mL三肽胶原系列胶瓶外盖</t>
  </si>
  <si>
    <t>C2138a</t>
  </si>
  <si>
    <t>C2139</t>
  </si>
  <si>
    <t>10g三肽胶原系列胶瓶外盖(亮银色）</t>
  </si>
  <si>
    <t>C2140</t>
  </si>
  <si>
    <t>15ML三肽胶原洁面乳软管外盖</t>
  </si>
  <si>
    <t>C2141</t>
  </si>
  <si>
    <t>120mL丸美弹力蛋白提升洁面精华外盖（电镀亮金）</t>
  </si>
  <si>
    <t>100ml丸美弹力蛋白提升精华保养液外盖</t>
  </si>
  <si>
    <t>50g丸美弹力蛋白提升精华日晚霜外盖</t>
  </si>
  <si>
    <t>80ml丸美弹力蛋白提升全能精华乳外罩</t>
  </si>
  <si>
    <t>120mL丸美雪松 洁面及冰膜外盖(烫红边)</t>
  </si>
  <si>
    <t>100ml丸美雪松 美白新生露外盖（浅金）</t>
  </si>
  <si>
    <t>50G丸美雪松 美白精华日夜霜外盖（浅金）</t>
  </si>
  <si>
    <t>80ml丸美雪松 美白精华乳外罩</t>
  </si>
  <si>
    <t>20ml丸美雪松 美白密集精华外罩(烫红边)</t>
  </si>
  <si>
    <t>C2156</t>
  </si>
  <si>
    <t>15ml男士劲能活肤系列胶瓶外盖</t>
  </si>
  <si>
    <t>C2157</t>
  </si>
  <si>
    <t>10g男士劲能活肤系列胶瓶外盖</t>
  </si>
  <si>
    <t>C2158</t>
  </si>
  <si>
    <t>15mL男士劲能活肤软管外盖(烫银边)</t>
  </si>
  <si>
    <t>C2159</t>
  </si>
  <si>
    <t>13g弹力巧克力雪松洁面通用外盖(电镀金）</t>
  </si>
  <si>
    <t>C2160</t>
  </si>
  <si>
    <t>13g三肽洁面外盖(电镀银）</t>
  </si>
  <si>
    <t>C2161</t>
  </si>
  <si>
    <t>13g深肌保湿洁面外盖(电镀蓝）</t>
  </si>
  <si>
    <t>C2162</t>
  </si>
  <si>
    <t>7mL丸美深肌保湿(清润型）系列外盖</t>
  </si>
  <si>
    <t>C2163</t>
  </si>
  <si>
    <t>5g丸美深肌保湿（清润型）系列胶瓶外盖</t>
  </si>
  <si>
    <t>C2164</t>
  </si>
  <si>
    <t>5mL丸美深肌保湿(清润型）系列软管外盖</t>
  </si>
  <si>
    <t>C2165</t>
  </si>
  <si>
    <t>15mL深肌保湿露及乳胶瓶外盖</t>
  </si>
  <si>
    <t>C2166</t>
  </si>
  <si>
    <t>15ml丸美弹力蛋白BB美眼笔滚珠加外盖</t>
  </si>
  <si>
    <t>C2167</t>
  </si>
  <si>
    <t>10g弹力蛋白提升日晚霜瓶外盖</t>
  </si>
  <si>
    <t>C2168</t>
  </si>
  <si>
    <t>15mL弹力蛋白提升胶瓶外盖</t>
  </si>
  <si>
    <t>C2169</t>
  </si>
  <si>
    <t>13g弹力蛋白提升软管外盖</t>
  </si>
  <si>
    <t>C2170</t>
  </si>
  <si>
    <t>5g丸美弹力提升系列外盖</t>
  </si>
  <si>
    <t>C2171</t>
  </si>
  <si>
    <t>5ml丸美弹力提升系列软管外盖</t>
  </si>
  <si>
    <t>C2172</t>
  </si>
  <si>
    <t>30ml极致赋活焕颜精华露胶头塞加滴管</t>
  </si>
  <si>
    <t>C2173</t>
  </si>
  <si>
    <t>作废</t>
  </si>
  <si>
    <t>C2174</t>
  </si>
  <si>
    <t>5g雪松美白胶瓶通用外盖</t>
  </si>
  <si>
    <t>C2176</t>
  </si>
  <si>
    <t>7ml弹力提升系列胶瓶外盖</t>
  </si>
  <si>
    <t>C2177</t>
  </si>
  <si>
    <t>30ml三肽胶原肌底液胶头塞加滴管</t>
  </si>
  <si>
    <t>C2178</t>
  </si>
  <si>
    <t>60ml丸美舒缓精华保湿喷雾外罩</t>
  </si>
  <si>
    <t>C2179</t>
  </si>
  <si>
    <t>50mL巧克力沐浴露外盖</t>
  </si>
  <si>
    <t>C2180</t>
  </si>
  <si>
    <t>50mL弹力蛋白洗发乳外盖</t>
  </si>
  <si>
    <t>C2181</t>
  </si>
  <si>
    <t>50mL雪松美白身体乳外盖</t>
  </si>
  <si>
    <t>C2182</t>
  </si>
  <si>
    <t>50mL高机能激白身体乳外盖</t>
  </si>
  <si>
    <t>C2183</t>
  </si>
  <si>
    <t>100ml丸美海洋胶原蛋白醒肤水外盖</t>
  </si>
  <si>
    <t>C2184</t>
  </si>
  <si>
    <t>50g丸美海洋胶原蛋白通用外盖</t>
  </si>
  <si>
    <t>C2185</t>
  </si>
  <si>
    <t>80ml丸美海洋胶原蛋白亮肤乳外罩</t>
  </si>
  <si>
    <t>C2186</t>
  </si>
  <si>
    <t>C2187</t>
  </si>
  <si>
    <t>15ml丸美海洋胶原蛋白胶瓶外盖</t>
  </si>
  <si>
    <t>C2188</t>
  </si>
  <si>
    <t>13g丸美海洋胶原蛋白管外盖</t>
  </si>
  <si>
    <t>C2189</t>
  </si>
  <si>
    <t>7ml丸美海洋胶原蛋白瓶外盖</t>
  </si>
  <si>
    <t>C2189a</t>
  </si>
  <si>
    <t>5ml丸美海洋胶原蛋白胶瓶外盖</t>
  </si>
  <si>
    <t>C2190</t>
  </si>
  <si>
    <t>200ML弹力蛋白精华洗发乳外盖</t>
  </si>
  <si>
    <t>C2191</t>
  </si>
  <si>
    <t>50g深肌保湿抗皱护颈霜外盖(烫金边)</t>
  </si>
  <si>
    <t>120g丸美BB新肌洁面乳外盖(电镀粉)</t>
  </si>
  <si>
    <t>100ml丸美BB新肌露外盖(电镀粉)</t>
  </si>
  <si>
    <t>80mL丸美BB新肌乳外罩(电镀粉)</t>
  </si>
  <si>
    <t>20g丸美BB新肌系列外盖(电镀粉)</t>
  </si>
  <si>
    <t>C2199</t>
  </si>
  <si>
    <t>18ml丸美BB新肌嫩肤露外盖（电镀粉）</t>
  </si>
  <si>
    <t>C2200</t>
  </si>
  <si>
    <t>8g丸美BB新肌嫩肤霜外盖（电镀粉）</t>
  </si>
  <si>
    <t>C2201</t>
  </si>
  <si>
    <t>5mL丸美BB新肌露外盖(粉紫色)</t>
  </si>
  <si>
    <t>C2202</t>
  </si>
  <si>
    <t>15ml丸美BB新肌洁面乳外盖(电镀粉)</t>
  </si>
  <si>
    <t>C2203</t>
  </si>
  <si>
    <t>5g丸美BB日晚霜外盖(粉紫色)</t>
  </si>
  <si>
    <t>C2208</t>
  </si>
  <si>
    <t>13g丸美深肌保湿精华洁面乳（盈润型）外盖（铜金色）</t>
  </si>
  <si>
    <t>C2209</t>
  </si>
  <si>
    <t>15mL丸美深肌保湿精华露及乳(盈润型)外盖</t>
  </si>
  <si>
    <t>C2210</t>
  </si>
  <si>
    <t>5ml弹力蛋白精华保养液胶瓶外盖</t>
  </si>
  <si>
    <t>C2211</t>
  </si>
  <si>
    <t>18ml深肌保湿露及乳(清润型）胶瓶外盖（电镀蓝色）</t>
  </si>
  <si>
    <t>C2212</t>
  </si>
  <si>
    <t>8g深肌保湿霜(清润型）胶瓶外盖（电镀蓝色）</t>
  </si>
  <si>
    <t>C2213</t>
  </si>
  <si>
    <t>15mL深肌保湿洁面乳(清润型）外盖（电镀蓝色）</t>
  </si>
  <si>
    <t>40ml丸美防晒软管外盖（橙色电化铝）</t>
  </si>
  <si>
    <t>C2215</t>
  </si>
  <si>
    <t>5mL丸美深肌保湿(清润型）系列胶瓶外盖</t>
  </si>
  <si>
    <t>C2217</t>
  </si>
  <si>
    <t>5ml丸美雪松美白瓶外盖</t>
  </si>
  <si>
    <t>C2218</t>
  </si>
  <si>
    <t>10g雪松霜外盖（浅金色）</t>
  </si>
  <si>
    <t>C2219</t>
  </si>
  <si>
    <t>3mL眼部多元细胞修护素胶头塞加滴管</t>
  </si>
  <si>
    <t>C2220</t>
  </si>
  <si>
    <t>10ml三肽胶原玻瓶外盖</t>
  </si>
  <si>
    <t>C2221</t>
  </si>
  <si>
    <t>5g三肽胶原玻瓶外盖</t>
  </si>
  <si>
    <t>C2222</t>
  </si>
  <si>
    <t>3g紧致除袋眼凝胶玻瓶外盖</t>
  </si>
  <si>
    <t>C2223</t>
  </si>
  <si>
    <t>3mL眼部多元细胞修护素外盖</t>
  </si>
  <si>
    <t>C3004</t>
  </si>
  <si>
    <t>100ml肌晶玻瓶通用外盖</t>
  </si>
  <si>
    <t>D2001</t>
  </si>
  <si>
    <t>30ml水活润白隔离霜瓶专用喷头(加外罩)</t>
  </si>
  <si>
    <t>D2002</t>
  </si>
  <si>
    <t>80ml压嘴喷头</t>
  </si>
  <si>
    <t>D2003</t>
  </si>
  <si>
    <t>30ml嫩白隔离精华乳液瓶专用喷头</t>
  </si>
  <si>
    <t>D2004</t>
  </si>
  <si>
    <t>80ml雪肌樱花玻瓶喷头(加外罩)</t>
  </si>
  <si>
    <t>15ml胶头塞（电化铝粉色）加玻璃滴管</t>
  </si>
  <si>
    <t>20ml白金至尊眼精华专用喷头加(外罩)</t>
  </si>
  <si>
    <t>D2007</t>
  </si>
  <si>
    <t>80ml嫩白晶莹矿泉喷雾瓶专用喷头</t>
  </si>
  <si>
    <t>D2008</t>
  </si>
  <si>
    <t>20ml/30ml水活真空瓶通用喷头</t>
  </si>
  <si>
    <t>D2009</t>
  </si>
  <si>
    <t>10ml雪肌樱花试用装瓶喷头</t>
  </si>
  <si>
    <t>D2011</t>
  </si>
  <si>
    <t>80ml超凡水活温泉喷雾瓶喷头</t>
  </si>
  <si>
    <t>D2012</t>
  </si>
  <si>
    <t>15ml/30ml/50ml真空瓶通用喷头</t>
  </si>
  <si>
    <t>D2013</t>
  </si>
  <si>
    <t>3ml丸美弹力蛋白眼精华瓶胶头塞</t>
  </si>
  <si>
    <t>D2014</t>
  </si>
  <si>
    <t>30ml雪肌透白修颜粉底液喷头(加外罩)</t>
  </si>
  <si>
    <t>D2015</t>
  </si>
  <si>
    <t>30ml素肌明白粉底精华霜专用喷头</t>
  </si>
  <si>
    <t>D2016</t>
  </si>
  <si>
    <t>100ML男士劲能活肤乳外罩加喷头(亮银透黑)</t>
  </si>
  <si>
    <t>35ml弹力（金色）喷头</t>
  </si>
  <si>
    <t>D2018</t>
  </si>
  <si>
    <t>80ml嫩白防晒乳（便携喷雾型）瓶专用喷头</t>
  </si>
  <si>
    <t>D2019</t>
  </si>
  <si>
    <t>25ml丸美丝滑美肌素胶头塞(加罩)</t>
  </si>
  <si>
    <t>D2020</t>
  </si>
  <si>
    <t>150ml一洗焕白洁面泡沫喷头</t>
  </si>
  <si>
    <t>35ml高机能隔离霜（金色）喷头</t>
  </si>
  <si>
    <t>35ml高机能隔离霜SPF（金红色）喷头</t>
  </si>
  <si>
    <t>20ml弹力蛋白喷头（亮金色）</t>
  </si>
  <si>
    <t>D2026</t>
  </si>
  <si>
    <t>80ml红色乳液喷头(已插吸管)</t>
  </si>
  <si>
    <t>15ml金沙海蓝眼部防晒乳喷头（黄色）</t>
  </si>
  <si>
    <t>D2033a</t>
  </si>
  <si>
    <t>橙色喷头（P02-A20 410G）金沙海蓝</t>
  </si>
  <si>
    <t>20ml三肽胶原修护精华喷头加外盖</t>
  </si>
  <si>
    <t>35mL三肽胶原银色喷头</t>
  </si>
  <si>
    <t>D2037</t>
  </si>
  <si>
    <t>150ml玫瑰特润香熏美体润肤乳喷头（YW24H）</t>
  </si>
  <si>
    <t>80mL丸美弹力蛋白提升系列金色喷头</t>
  </si>
  <si>
    <t>80ml丸美雪松 美白精华乳喷头（浅金）</t>
  </si>
  <si>
    <t>D2041</t>
  </si>
  <si>
    <t>蓝色喷雾喷头(YW20-27)</t>
  </si>
  <si>
    <t>D2042</t>
  </si>
  <si>
    <t>150ml海洋胶原蛋白泡沫红色喷头加蓝色透明外罩</t>
  </si>
  <si>
    <t>D2043</t>
  </si>
  <si>
    <t>50ml眼部精华卸妆液喷头加红色外罩(YW20A-22)</t>
  </si>
  <si>
    <t>80ml丸美BB新肌乳喷头(电镀粉)</t>
  </si>
  <si>
    <t>D2049</t>
  </si>
  <si>
    <t>E2001</t>
  </si>
  <si>
    <t>15ml祛痘无印特效血清盒</t>
  </si>
  <si>
    <t>E2002</t>
  </si>
  <si>
    <t>120ml水活柔茗舒悦温泉泥膜盒</t>
  </si>
  <si>
    <t>E2003</t>
  </si>
  <si>
    <t>40ml水活柔茗净白粉蜜盒</t>
  </si>
  <si>
    <t>E2004</t>
  </si>
  <si>
    <t>40ml水活晶莹嫩白粉蜜盒</t>
  </si>
  <si>
    <t>E2005</t>
  </si>
  <si>
    <t>15ml超凡眼部水精华盒</t>
  </si>
  <si>
    <t>E2006</t>
  </si>
  <si>
    <t>晶莹剔透水原膜拱背盒</t>
  </si>
  <si>
    <t>E2007</t>
  </si>
  <si>
    <t>50g水活晶莹嫩白霜盒</t>
  </si>
  <si>
    <t>E2008</t>
  </si>
  <si>
    <t>80ml嫩白防晒乳（便携喷雾型）盒</t>
  </si>
  <si>
    <t>120ml弹力蛋白洁面精华盒(特惠装严禁单独销售）</t>
  </si>
  <si>
    <t>100ml弹力蛋白精华保养液盒</t>
  </si>
  <si>
    <t>100ml弹力蛋白精华保养液盒(特惠装严禁单独销售)</t>
  </si>
  <si>
    <t>E2011</t>
  </si>
  <si>
    <t>120ml水活晶莹嫩白乳盒</t>
  </si>
  <si>
    <t>E2012</t>
  </si>
  <si>
    <t>150ml水活柔茗玫瑰花卉水盒</t>
  </si>
  <si>
    <t>E2013</t>
  </si>
  <si>
    <t>120ml水活柔茗洁面乳盒</t>
  </si>
  <si>
    <t>E2014</t>
  </si>
  <si>
    <t>20g水活晶莹剔透修护水原膜盒</t>
  </si>
  <si>
    <t>E2017</t>
  </si>
  <si>
    <t>25ml丸美丝滑美肌素盒</t>
  </si>
  <si>
    <t>50g弹力蛋白水润精华日霜盒(特惠装严禁单独销售)</t>
  </si>
  <si>
    <t>50g弹力蛋白特润精华晚霜盒（特惠装严禁单独销售）</t>
  </si>
  <si>
    <t>E2020</t>
  </si>
  <si>
    <t>10g弹力蛋白水润精华日霜纸卡</t>
  </si>
  <si>
    <t>E2021</t>
  </si>
  <si>
    <t>50g水活柔茗平衡霜盒</t>
  </si>
  <si>
    <t>E2022</t>
  </si>
  <si>
    <t>50g水活晶莹修护凝露盒</t>
  </si>
  <si>
    <t>E2023</t>
  </si>
  <si>
    <t>50g水活柔茗舒悦凝露盒</t>
  </si>
  <si>
    <t>E2024</t>
  </si>
  <si>
    <t>50g水活润白全能霜盒</t>
  </si>
  <si>
    <t>E2025</t>
  </si>
  <si>
    <t>30g瞬间舒悦水眼膜盒</t>
  </si>
  <si>
    <t>E2026</t>
  </si>
  <si>
    <t>30ml水活润白隔离霜盒</t>
  </si>
  <si>
    <t>E2027</t>
  </si>
  <si>
    <t>30ml优效晶莹水精华盒</t>
  </si>
  <si>
    <t>E2028</t>
  </si>
  <si>
    <t>20ml红血丝修护精华盒(取消此款改为）</t>
  </si>
  <si>
    <t>E2029</t>
  </si>
  <si>
    <t>25g眼部舒悦精华霜盒</t>
  </si>
  <si>
    <t>E2031</t>
  </si>
  <si>
    <t>150ml水活晶莹茉莉花卉水盒</t>
  </si>
  <si>
    <t>E2032</t>
  </si>
  <si>
    <t>120ml水活晶莹洁面乳盒</t>
  </si>
  <si>
    <t>E2033</t>
  </si>
  <si>
    <t>120ml水活柔茗平衡乳盒</t>
  </si>
  <si>
    <t>E2034</t>
  </si>
  <si>
    <t>120ml水活润白全能乳盒</t>
  </si>
  <si>
    <t>E2035</t>
  </si>
  <si>
    <t>40ml水活晶莹茉莉花卉水盒</t>
  </si>
  <si>
    <t>E2036</t>
  </si>
  <si>
    <t>40ml水活晶莹嫩白乳盒</t>
  </si>
  <si>
    <t>E2037</t>
  </si>
  <si>
    <t>20g水活柔敏舒缓凝露盒</t>
  </si>
  <si>
    <t>E2039</t>
  </si>
  <si>
    <t>40ml水活润白全能乳盒</t>
  </si>
  <si>
    <t>E2040</t>
  </si>
  <si>
    <t>10g弹力蛋白特润精华晚霜纸卡</t>
  </si>
  <si>
    <t>E2041</t>
  </si>
  <si>
    <t>15ml祛痘无印特效精华盒</t>
  </si>
  <si>
    <t>E2042</t>
  </si>
  <si>
    <t>15mL弹力蛋白精华保养液纸卡</t>
  </si>
  <si>
    <t>E2043</t>
  </si>
  <si>
    <t>15ml弹力蛋白全能精华乳纸卡</t>
  </si>
  <si>
    <t>E2044</t>
  </si>
  <si>
    <t>15ml丸美弹力蛋白洁面精华纸卡</t>
  </si>
  <si>
    <t>E2045</t>
  </si>
  <si>
    <t>150ml嫩白美体乳盒</t>
  </si>
  <si>
    <t>E2046</t>
  </si>
  <si>
    <t>100ml嫩白清爽洁面膏盒</t>
  </si>
  <si>
    <t>E2047</t>
  </si>
  <si>
    <t>80ml嫩白防晒乳(啫喱)SPF18 PA++盒</t>
  </si>
  <si>
    <t>E2048</t>
  </si>
  <si>
    <t>80ml嫩白防晒乳SPF18 PA++盒</t>
  </si>
  <si>
    <t>E2049</t>
  </si>
  <si>
    <t>60ml嫩白防晒乳SPF30 PA+++盒</t>
  </si>
  <si>
    <t>E2050</t>
  </si>
  <si>
    <t>80ml嫩白晶莹矿泉喷雾盒</t>
  </si>
  <si>
    <t>E2051</t>
  </si>
  <si>
    <t>30ml嫩白隔离精华乳液盒</t>
  </si>
  <si>
    <t>E2052</t>
  </si>
  <si>
    <t>15ml眼部防晒乳SPF16 PA++盒</t>
  </si>
  <si>
    <t>E2054</t>
  </si>
  <si>
    <t>30ml水份充盈优白再造乳盒</t>
  </si>
  <si>
    <t>E2055</t>
  </si>
  <si>
    <t>30ml抗皱赋活醒肤乳盒</t>
  </si>
  <si>
    <t>E2056</t>
  </si>
  <si>
    <t>30ml匀白祛黄活肤乳盒</t>
  </si>
  <si>
    <t>E2057</t>
  </si>
  <si>
    <t>30ml莹白柔润调理露盒</t>
  </si>
  <si>
    <t>E2058</t>
  </si>
  <si>
    <t>30ml控脂清莹美容液盒</t>
  </si>
  <si>
    <t>E2059</t>
  </si>
  <si>
    <t>20g超凡水活系列盒</t>
  </si>
  <si>
    <t>E2060</t>
  </si>
  <si>
    <t>40ml超凡水活系列盒</t>
  </si>
  <si>
    <t>E2061</t>
  </si>
  <si>
    <t>100ml无油爽面清肌晶盒</t>
  </si>
  <si>
    <t>E2062</t>
  </si>
  <si>
    <t>80ml匀白祛黄活肤乳盒</t>
  </si>
  <si>
    <t>E2063</t>
  </si>
  <si>
    <t>核酸(DNA)修护再生眼膜盒</t>
  </si>
  <si>
    <t>E2064</t>
  </si>
  <si>
    <t>核酸(DNA)修护再生面膜盒</t>
  </si>
  <si>
    <t>E2065</t>
  </si>
  <si>
    <t>核酸(DNA)修护再生面膜(拱背)盒</t>
  </si>
  <si>
    <t>E2071</t>
  </si>
  <si>
    <t>100ml嫩白红润丸美雪肤晶盒</t>
  </si>
  <si>
    <t>E2072</t>
  </si>
  <si>
    <t>25g紧致除袋眼凝胶盒</t>
  </si>
  <si>
    <t>E2072取消</t>
  </si>
  <si>
    <t>25g祛皱除袋眼凝胶盒</t>
  </si>
  <si>
    <t>E2073</t>
  </si>
  <si>
    <t>25g漂黑消肿眼晚霜盒</t>
  </si>
  <si>
    <t>E2074</t>
  </si>
  <si>
    <t>100ml活颜悦色洁面乳盒</t>
  </si>
  <si>
    <t>E2077</t>
  </si>
  <si>
    <t>40ml水活柔敏玫瑰花卉水盒</t>
  </si>
  <si>
    <t>E2078</t>
  </si>
  <si>
    <t>100ml嫩白深层修护冰晶膜软管盒</t>
  </si>
  <si>
    <t>E2079</t>
  </si>
  <si>
    <t>120ml丸美瘦脸洁面乳盒</t>
  </si>
  <si>
    <t>E2080</t>
  </si>
  <si>
    <t>30ml丸美品味香水盒</t>
  </si>
  <si>
    <t>E2081</t>
  </si>
  <si>
    <t>100ml去死皮洁面泡沫盒</t>
  </si>
  <si>
    <t>E2082</t>
  </si>
  <si>
    <t>80ml抗皱赋活醒肤乳盒</t>
  </si>
  <si>
    <t>E2083</t>
  </si>
  <si>
    <t>100ml控脂清莹美容液盒</t>
  </si>
  <si>
    <t>E2084</t>
  </si>
  <si>
    <t>100mL莹白柔润调理露盒</t>
  </si>
  <si>
    <t>E2085</t>
  </si>
  <si>
    <t>30ml女人心香水盒</t>
  </si>
  <si>
    <t>E2086</t>
  </si>
  <si>
    <t>30g美白精华霜晚霜盒</t>
  </si>
  <si>
    <t>E2087</t>
  </si>
  <si>
    <t>80ml丸美嫩白防晒乳纸盒</t>
  </si>
  <si>
    <t>E2091</t>
  </si>
  <si>
    <t>45g抗皱赋活醒肤晚霜盒</t>
  </si>
  <si>
    <t>E2092</t>
  </si>
  <si>
    <t>15g细胞活性肌晶系列纸盒</t>
  </si>
  <si>
    <t>E2093</t>
  </si>
  <si>
    <t>30ml素肌明白粉底精华霜盒</t>
  </si>
  <si>
    <t>E2094</t>
  </si>
  <si>
    <t>30ml双向真白润肤原聚素盒</t>
  </si>
  <si>
    <t>E2095</t>
  </si>
  <si>
    <t>30ml日夜复活焕颜纯肌晶盒</t>
  </si>
  <si>
    <t>E2096</t>
  </si>
  <si>
    <t>2ml弹力蛋白超质感粉底液纸卡</t>
  </si>
  <si>
    <t>E2101</t>
  </si>
  <si>
    <t>80ml水份充盈优白再造乳盒</t>
  </si>
  <si>
    <t>E2103</t>
  </si>
  <si>
    <t>75g双效角质清净凝胶盒</t>
  </si>
  <si>
    <t>E2104</t>
  </si>
  <si>
    <t>75g细白深层滋养面膜盒</t>
  </si>
  <si>
    <t>E2105</t>
  </si>
  <si>
    <t>75g活肌紧肤按摩霜盒</t>
  </si>
  <si>
    <t>E2111</t>
  </si>
  <si>
    <t>45g水份充盈优白再造霜盒</t>
  </si>
  <si>
    <t>E2112</t>
  </si>
  <si>
    <t>75g全效卸妆洗颜料盒</t>
  </si>
  <si>
    <t>E2113</t>
  </si>
  <si>
    <t>75g水份渗透敷面凝胶盒</t>
  </si>
  <si>
    <t>E2114</t>
  </si>
  <si>
    <t>45g抗晒黑净白冻胶盒</t>
  </si>
  <si>
    <t>E2115</t>
  </si>
  <si>
    <t>45g全天候优白隔离阳光霜盒</t>
  </si>
  <si>
    <t>E2116</t>
  </si>
  <si>
    <t>80mlUV双重防护太阳乳盒</t>
  </si>
  <si>
    <t>E2118</t>
  </si>
  <si>
    <t>50g丸美美白精华霜(日用)盒</t>
  </si>
  <si>
    <t>E2119</t>
  </si>
  <si>
    <t>30g丸美美白精华霜(夜用)盒</t>
  </si>
  <si>
    <t>E2121</t>
  </si>
  <si>
    <t>100g细白深层滋养面膜盒</t>
  </si>
  <si>
    <t>E2122</t>
  </si>
  <si>
    <t>80ml超凡水活温泉喷雾盒</t>
  </si>
  <si>
    <t>E2123</t>
  </si>
  <si>
    <t>45g匀白祛黄活肤日霜盒</t>
  </si>
  <si>
    <t>E2124</t>
  </si>
  <si>
    <t>15ml眼部多元细胞修护素盒（肌晶）</t>
  </si>
  <si>
    <t>E2125</t>
  </si>
  <si>
    <t>30ml水合弹力还原精华盒</t>
  </si>
  <si>
    <t>15ml弹力蛋白眼精华盒外套</t>
  </si>
  <si>
    <t>15ml弹力蛋白眼精华盒</t>
  </si>
  <si>
    <t>E2132</t>
  </si>
  <si>
    <t>10ml美白洁面泡沫乳盒</t>
  </si>
  <si>
    <t>E2133</t>
  </si>
  <si>
    <t>10ml雪肌美白养颜液盒</t>
  </si>
  <si>
    <t>E2134</t>
  </si>
  <si>
    <t>10ml雪肌美白精华水盒</t>
  </si>
  <si>
    <t>E2135</t>
  </si>
  <si>
    <t>10ml雪肌美白速效面膜盒</t>
  </si>
  <si>
    <t>E2136</t>
  </si>
  <si>
    <t>10ml雪肌樱花生肌乳盒</t>
  </si>
  <si>
    <t>E2137</t>
  </si>
  <si>
    <t>10ml美白丝滑雪肌晶盒</t>
  </si>
  <si>
    <t>E2138</t>
  </si>
  <si>
    <t>10ml雪肌樱花美白霜盒</t>
  </si>
  <si>
    <t>E2141</t>
  </si>
  <si>
    <t>30g白金丸美雪肤精华霜盒</t>
  </si>
  <si>
    <t>E2142</t>
  </si>
  <si>
    <t>50g丸美雪肤樱花美白霜盒</t>
  </si>
  <si>
    <t>E2144</t>
  </si>
  <si>
    <t>30ml透白修颜粉底液盒</t>
  </si>
  <si>
    <t>E2144a</t>
  </si>
  <si>
    <t>E2145</t>
  </si>
  <si>
    <t>80ml美白丝滑丸美雪肤晶盒</t>
  </si>
  <si>
    <t>E2146</t>
  </si>
  <si>
    <t>80ml丸美雪肤樱花生肌乳盒</t>
  </si>
  <si>
    <t>E2147</t>
  </si>
  <si>
    <t>120ml丸美雪肤美白养颜液盒</t>
  </si>
  <si>
    <t>E2148</t>
  </si>
  <si>
    <t>120ml丸美雪肤美白精华水盒</t>
  </si>
  <si>
    <t>E2150</t>
  </si>
  <si>
    <t>60ml防晒(商场装)白盒</t>
  </si>
  <si>
    <t>E2151</t>
  </si>
  <si>
    <t>30ml聚效无瑕美白精华盒</t>
  </si>
  <si>
    <t>E2152</t>
  </si>
  <si>
    <t>30ml防晒(商场装)白盒</t>
  </si>
  <si>
    <t>E2153</t>
  </si>
  <si>
    <t>120ml美白洁面泡沫盒</t>
  </si>
  <si>
    <t>E2154</t>
  </si>
  <si>
    <t>120g丸美雪肤美白面膜盒</t>
  </si>
  <si>
    <t>E2155</t>
  </si>
  <si>
    <t>15ml白盒(肌晶)</t>
  </si>
  <si>
    <t>E2156</t>
  </si>
  <si>
    <t>25g白盒(肌晶)</t>
  </si>
  <si>
    <t>E2157</t>
  </si>
  <si>
    <t>100ml防晒系列白盒</t>
  </si>
  <si>
    <t>E2159</t>
  </si>
  <si>
    <t>眼膜白盒</t>
  </si>
  <si>
    <t>E2160</t>
  </si>
  <si>
    <t>150ml防晒软管盒</t>
  </si>
  <si>
    <t>E2161</t>
  </si>
  <si>
    <t>面膜白盒</t>
  </si>
  <si>
    <t>E2162</t>
  </si>
  <si>
    <t>水活面膜白盒</t>
  </si>
  <si>
    <t>E2163</t>
  </si>
  <si>
    <t>商场装80ml白盒(肌晶)</t>
  </si>
  <si>
    <t>E2164</t>
  </si>
  <si>
    <t>3ml丸美弹力蛋白眼精华纸卡</t>
  </si>
  <si>
    <t>E2165</t>
  </si>
  <si>
    <t>2ml眼部多元细胞修护素纸卡</t>
  </si>
  <si>
    <t>E2166</t>
  </si>
  <si>
    <t>2ml祛皱除袋眼凝胶纸卡</t>
  </si>
  <si>
    <t>E2167</t>
  </si>
  <si>
    <t>5g细胞活性肌晶系列纸卡</t>
  </si>
  <si>
    <t>E2168</t>
  </si>
  <si>
    <t>5g超凡水活系列纸卡</t>
  </si>
  <si>
    <t>E2169</t>
  </si>
  <si>
    <t>100ml白盒(肌晶玻瓶)</t>
  </si>
  <si>
    <t>E2171</t>
  </si>
  <si>
    <t>100ml软管白盒(肌晶)</t>
  </si>
  <si>
    <t>E2172</t>
  </si>
  <si>
    <t>45g白盒(肌晶)</t>
  </si>
  <si>
    <t>E2173</t>
  </si>
  <si>
    <t>30ml超效晶莹水精华白盒</t>
  </si>
  <si>
    <t>E2174</t>
  </si>
  <si>
    <t>30g/50g水活系列白盒</t>
  </si>
  <si>
    <t>E2175</t>
  </si>
  <si>
    <t>80ml雪肌樱花系列白盒</t>
  </si>
  <si>
    <t>E2176</t>
  </si>
  <si>
    <t>30g瞬间舒缓水眼膜白盒</t>
  </si>
  <si>
    <t>E2177</t>
  </si>
  <si>
    <t>30ml透白修颜粉底液白盒</t>
  </si>
  <si>
    <t>E2179</t>
  </si>
  <si>
    <t>120g雪肌美白速效面膜白盒</t>
  </si>
  <si>
    <t>E2181</t>
  </si>
  <si>
    <t>5g雪肌樱花系列纸卡</t>
  </si>
  <si>
    <t>E2182</t>
  </si>
  <si>
    <t>5g防晒系列纸卡</t>
  </si>
  <si>
    <t>E2183</t>
  </si>
  <si>
    <t>20ml白金至尊眼精华白盒</t>
  </si>
  <si>
    <t>E2184</t>
  </si>
  <si>
    <t>30ml白盒(肌晶)</t>
  </si>
  <si>
    <t>E2185</t>
  </si>
  <si>
    <t>80ml防晒白盒</t>
  </si>
  <si>
    <t>E2186</t>
  </si>
  <si>
    <t>120ml/150ml水活系列白盒</t>
  </si>
  <si>
    <t>E2187</t>
  </si>
  <si>
    <t>15ml水活,防晒系列白盒</t>
  </si>
  <si>
    <t>E2188</t>
  </si>
  <si>
    <t>120ml雪肌美白洁面泡沫乳白盒</t>
  </si>
  <si>
    <t>E2191</t>
  </si>
  <si>
    <t>30ml超效无瑕美白精华白盒</t>
  </si>
  <si>
    <t>E2192</t>
  </si>
  <si>
    <t>50g弹力蛋白 高机能激白玻瓶白盒</t>
  </si>
  <si>
    <t>E2193</t>
  </si>
  <si>
    <t>丸美嫩白防晒系列纸卡</t>
  </si>
  <si>
    <t>E2194</t>
  </si>
  <si>
    <t>商场装75g白盒(肌晶)</t>
  </si>
  <si>
    <t>E2197</t>
  </si>
  <si>
    <t>3.3g丸美眼唇祛皱精华笔盒</t>
  </si>
  <si>
    <t>E2198</t>
  </si>
  <si>
    <t>金像影后典藏香水盒</t>
  </si>
  <si>
    <t>E2199</t>
  </si>
  <si>
    <t>金像影后典藏香水内卡</t>
  </si>
  <si>
    <t>E2200</t>
  </si>
  <si>
    <t>对对香情侣香水盒(红)</t>
  </si>
  <si>
    <t>E2201</t>
  </si>
  <si>
    <t>对对香情侣香水盒(黑)</t>
  </si>
  <si>
    <t>E2203</t>
  </si>
  <si>
    <t>150ml一洗焕白洁面泡沫盒</t>
  </si>
  <si>
    <t>E2204</t>
  </si>
  <si>
    <t>100ml一夜新生睡眠面膜盒</t>
  </si>
  <si>
    <t>E2205</t>
  </si>
  <si>
    <t>100ml一生之水调理液盒</t>
  </si>
  <si>
    <t>E2206</t>
  </si>
  <si>
    <t>10ml雪肌樱花生肌乳纸卡</t>
  </si>
  <si>
    <t>E2207</t>
  </si>
  <si>
    <t>10ml雪肌速效面膜纸卡</t>
  </si>
  <si>
    <t>E2208</t>
  </si>
  <si>
    <t>10ml美白丝滑雪肌晶纸卡</t>
  </si>
  <si>
    <t>E2209</t>
  </si>
  <si>
    <t>70g水感透白超爽洁面粉盒</t>
  </si>
  <si>
    <t>E2210</t>
  </si>
  <si>
    <t>80ml金像影后水感透白修颜乳盒</t>
  </si>
  <si>
    <t>E2211</t>
  </si>
  <si>
    <t>6.5g金像影后魅影唇膏纸盒</t>
  </si>
  <si>
    <t>E2212</t>
  </si>
  <si>
    <t>8g金像影后魅影粉饼纸盒</t>
  </si>
  <si>
    <t>E2213</t>
  </si>
  <si>
    <t>12g金像影后魅影睫毛膏纸盒</t>
  </si>
  <si>
    <t>E2214</t>
  </si>
  <si>
    <t>2mL眼部舒缓精华霜纸卡</t>
  </si>
  <si>
    <t>张</t>
  </si>
  <si>
    <t>E2215</t>
  </si>
  <si>
    <t>20ml金像影后丸美整夜保鲜仿生眼膜盒</t>
  </si>
  <si>
    <t>E2216</t>
  </si>
  <si>
    <t>15ml金像影后丸美区位多效祛皱精华盒</t>
  </si>
  <si>
    <t>E2217</t>
  </si>
  <si>
    <t>20mL水活柔茗精华盒</t>
  </si>
  <si>
    <t>E2219</t>
  </si>
  <si>
    <t>100ml巧克力丝滑按摩乳纸盒</t>
  </si>
  <si>
    <t>20ml丸美高机能激白浓缩精华（特惠装严禁单独销售）</t>
  </si>
  <si>
    <t>E2221</t>
  </si>
  <si>
    <t>60ml嫩白防晒乳SPF18 PA加加纸盒</t>
  </si>
  <si>
    <t>E2223</t>
  </si>
  <si>
    <t>15ml金沙海蓝冰河洗颜泥纸卡</t>
  </si>
  <si>
    <t>E2225</t>
  </si>
  <si>
    <t>10ml金沙海蓝嫩白防晒乳18纸卡</t>
  </si>
  <si>
    <t>E2227</t>
  </si>
  <si>
    <t>10ml金沙海蓝防晒精华隔离乳30纸卡</t>
  </si>
  <si>
    <t>80ml高机能激白精华乳盒(特惠装严禁单独销售)</t>
  </si>
  <si>
    <t>100ml丸美高机能激白精华培养水盒</t>
  </si>
  <si>
    <t>100ml丸美高机能激白精华培养水(特惠装严禁单独销售）</t>
  </si>
  <si>
    <t>E2231</t>
  </si>
  <si>
    <t>弹力三件装手纸袋（2010年秋季活动用）</t>
  </si>
  <si>
    <t>120ml高机能激白精华洁面乳盒(特惠装严禁单独销售）</t>
  </si>
  <si>
    <t>50g丸美高机能激白精华晚霜盒</t>
  </si>
  <si>
    <t>50g高机能激白精华晚霜盒(特惠装严禁单独销售）</t>
  </si>
  <si>
    <t>E2238</t>
  </si>
  <si>
    <t>18ml丸美高机能激白眼精华白盒</t>
  </si>
  <si>
    <t>E2240</t>
  </si>
  <si>
    <t>20g丸美高机能激白眼凝胶白盒</t>
  </si>
  <si>
    <t>E2248</t>
  </si>
  <si>
    <t>100ML丸美水份渗透敷面凝胶盒</t>
  </si>
  <si>
    <t>E2257</t>
  </si>
  <si>
    <t>190mL巧克力系列白盒</t>
  </si>
  <si>
    <t>E2258</t>
  </si>
  <si>
    <t>150mL巧克力系列白盒</t>
  </si>
  <si>
    <t>E2259</t>
  </si>
  <si>
    <t>40mL巧克力系列白盒</t>
  </si>
  <si>
    <t>E2260</t>
  </si>
  <si>
    <t>50g巧克力系列白盒</t>
  </si>
  <si>
    <t>E2261</t>
  </si>
  <si>
    <t>25g巧克力系列白盒</t>
  </si>
  <si>
    <t>E2262</t>
  </si>
  <si>
    <t>120Ml巧克力系列白盒</t>
  </si>
  <si>
    <t>E2265</t>
  </si>
  <si>
    <t>10g高机能激白精华日霜纸卡(取消）</t>
  </si>
  <si>
    <t>E2266</t>
  </si>
  <si>
    <t>10g高机能激白精华晚霜纸卡(取消</t>
  </si>
  <si>
    <t>E2267</t>
  </si>
  <si>
    <t>5ml高机能激白浓缩精华纸卡</t>
  </si>
  <si>
    <t>E2270</t>
  </si>
  <si>
    <t>15ml巧克力丝滑水纸卡</t>
  </si>
  <si>
    <t>E2271</t>
  </si>
  <si>
    <t>10g巧克力丝滑日霜纸卡</t>
  </si>
  <si>
    <t>E2272</t>
  </si>
  <si>
    <t>5ml巧克力丝滑精华纸卡</t>
  </si>
  <si>
    <t>E2273</t>
  </si>
  <si>
    <t>100ml巧克力丝滑卸妆奶脂盒</t>
  </si>
  <si>
    <t>E2274</t>
  </si>
  <si>
    <t>150ml巧克力丝滑睡眠面膜盒</t>
  </si>
  <si>
    <t>150g巧克力丝滑睡眠面膜纸盒(2011年4月)</t>
  </si>
  <si>
    <t>E2275</t>
  </si>
  <si>
    <t>60ml巧克力丝滑美手霜盒</t>
  </si>
  <si>
    <t>E2276</t>
  </si>
  <si>
    <t>200ml巧克力丝滑洗发精华露盒</t>
  </si>
  <si>
    <t>E2277</t>
  </si>
  <si>
    <t>45ml金沙海蓝嫩白防晒乳SPF18盒</t>
  </si>
  <si>
    <t>E2279</t>
  </si>
  <si>
    <t>45ml金沙海蓝防晒精华隔离乳SPF18盒</t>
  </si>
  <si>
    <t>E2281</t>
  </si>
  <si>
    <t>15ml金沙海蓝眼部防晒乳盒</t>
  </si>
  <si>
    <t>E2285</t>
  </si>
  <si>
    <t>200ml巧克力丝滑洗发精华露盒（染烫）</t>
  </si>
  <si>
    <t>E2286</t>
  </si>
  <si>
    <t>200ml巧克力丝滑洗发精华露盒（去屑）</t>
  </si>
  <si>
    <t>E2287</t>
  </si>
  <si>
    <t>200ml巧克力丝滑洗发精华露盒（顺爽）</t>
  </si>
  <si>
    <t>E2288</t>
  </si>
  <si>
    <t>200ml巧克力丝滑精华沐浴乳盒（保湿）</t>
  </si>
  <si>
    <t>E2289</t>
  </si>
  <si>
    <t>200ml巧克力丝滑精华沐浴乳盒（娇嫩）</t>
  </si>
  <si>
    <t>E2290</t>
  </si>
  <si>
    <t>200ml巧克力丝滑精华沐浴乳盒（美白）</t>
  </si>
  <si>
    <t>E2291</t>
  </si>
  <si>
    <t>100mL金沙海蓝白盒</t>
  </si>
  <si>
    <t>E2292</t>
  </si>
  <si>
    <t>60mL金沙海蓝喷雾白盒</t>
  </si>
  <si>
    <t>E2293</t>
  </si>
  <si>
    <t>60mL金沙海蓝凝露白盒</t>
  </si>
  <si>
    <t>E2294</t>
  </si>
  <si>
    <t>45mL金沙海蓝白盒</t>
  </si>
  <si>
    <t>E2295</t>
  </si>
  <si>
    <t>15mL金沙海蓝白盒</t>
  </si>
  <si>
    <t>120ml丸美三肽胶原洁面精华纸盒</t>
  </si>
  <si>
    <t>100ML丸美三肽胶原润养蜜露纸盒</t>
  </si>
  <si>
    <t>20ml丸美三肽胶原日夜修护精华纸盒</t>
  </si>
  <si>
    <t>80ml丸美三肽胶原精华乳纸盒</t>
  </si>
  <si>
    <t>E2300</t>
  </si>
  <si>
    <t>眼部护理大师试用大礼包纸袋（2010年春季）</t>
  </si>
  <si>
    <t>50g丸美三肽胶原精华日霜纸盒</t>
  </si>
  <si>
    <t>50g丸美三肽胶原精华晚霜纸盒</t>
  </si>
  <si>
    <t>18ml丸美三肽胶原眼精华纸盒</t>
  </si>
  <si>
    <t>35ml丸美三肽胶原隔离霜 纸盒</t>
  </si>
  <si>
    <t>E2305</t>
  </si>
  <si>
    <t>120ml丸美男士劲能爽肤水盒</t>
  </si>
  <si>
    <t>E2306</t>
  </si>
  <si>
    <t>100ml丸美男士劲能活肤乳盒</t>
  </si>
  <si>
    <t>E2307</t>
  </si>
  <si>
    <t>50g丸美男士劲能活肤霜盒</t>
  </si>
  <si>
    <t>E2308</t>
  </si>
  <si>
    <t>巧克力丝滑眼贴膜盒</t>
  </si>
  <si>
    <t>E2308a</t>
  </si>
  <si>
    <t>巧克力丝滑眼贴膜盒（3对）</t>
  </si>
  <si>
    <t>E2309</t>
  </si>
  <si>
    <t>巧克力丝滑深层补水面膜盒</t>
  </si>
  <si>
    <t>E2310</t>
  </si>
  <si>
    <t>150ml巧克力丝滑纤体润肤乳盒</t>
  </si>
  <si>
    <t>E2312</t>
  </si>
  <si>
    <t>150mL玫瑰香薰美体润肤乳盒</t>
  </si>
  <si>
    <t>E2313</t>
  </si>
  <si>
    <t>150mL蜂萃焕颜修护面膜盒</t>
  </si>
  <si>
    <t>E2314</t>
  </si>
  <si>
    <t>30mL小红瓶精华肌底液盒</t>
  </si>
  <si>
    <t>E2314a</t>
  </si>
  <si>
    <t>30mL小红瓶精华肌底液盒(2011年会员专用）</t>
  </si>
  <si>
    <t>E2315</t>
  </si>
  <si>
    <t>弹力蛋白精华面贴膜盒(6片装）</t>
  </si>
  <si>
    <t>E2315a</t>
  </si>
  <si>
    <t>弹力蛋白精华面贴膜盒6片装(2011年会员专用）</t>
  </si>
  <si>
    <t>E2315b</t>
  </si>
  <si>
    <t>弹力蛋白精华面贴膜盒(3片装)</t>
  </si>
  <si>
    <t>E2316</t>
  </si>
  <si>
    <t>金质弹力蛋白眼贴膜盒</t>
  </si>
  <si>
    <t>E2316a</t>
  </si>
  <si>
    <t>金质弹力蛋白眼贴膜盒（2011年会员专用）</t>
  </si>
  <si>
    <t>E2317</t>
  </si>
  <si>
    <t>MARUBI方形胶盒（装红色围巾）</t>
  </si>
  <si>
    <t>E2318</t>
  </si>
  <si>
    <t>15ml巧克力丝滑乳纸卡</t>
  </si>
  <si>
    <t>30ml丸美小黑瓶EGF精华修护液盒</t>
  </si>
  <si>
    <t>E2322</t>
  </si>
  <si>
    <t>15ml巧克力丝滑洁面乳纸卡</t>
  </si>
  <si>
    <t>E2323</t>
  </si>
  <si>
    <t>5ml巧克力丝滑隔离霜纸卡</t>
  </si>
  <si>
    <t>E2325</t>
  </si>
  <si>
    <t>防UV太阳伞胶盒（5月百货用）</t>
  </si>
  <si>
    <t>E2326</t>
  </si>
  <si>
    <t>30ML高机能激白新生原液纸盒（2011年夏季用）</t>
  </si>
  <si>
    <t>E2326a</t>
  </si>
  <si>
    <t>30ML高机能激白新生原液纸盒（2013年夏季)</t>
  </si>
  <si>
    <t>E2327</t>
  </si>
  <si>
    <t>高机能激白面膜纸盒（2011年夏季用）</t>
  </si>
  <si>
    <t>E2327a</t>
  </si>
  <si>
    <t>高机能激白面膜纸盒（4片装)</t>
  </si>
  <si>
    <t>E2327b</t>
  </si>
  <si>
    <t>高机能激白面膜纸盒（4片装13年夏季)</t>
  </si>
  <si>
    <t>E2328</t>
  </si>
  <si>
    <t>高机能激白密集护理纸盒（2011年夏季用）</t>
  </si>
  <si>
    <t>E2329</t>
  </si>
  <si>
    <t>10g巧克力晚霜纸卡</t>
  </si>
  <si>
    <t>E2330</t>
  </si>
  <si>
    <t>15ml高机能激白精华培养水纸卡</t>
  </si>
  <si>
    <t>E2331</t>
  </si>
  <si>
    <t>10g高机能激白精华晚霜纸卡</t>
  </si>
  <si>
    <t>E2332</t>
  </si>
  <si>
    <t>10g高机能激白精华日霜纸卡</t>
  </si>
  <si>
    <t>E2333</t>
  </si>
  <si>
    <t>5ml高机能激白隔离霜纸卡</t>
  </si>
  <si>
    <t>E2335</t>
  </si>
  <si>
    <t>150g巧克力丝滑面膜白盒</t>
  </si>
  <si>
    <t>120ml丸美深肌保湿精华洁面乳盒</t>
  </si>
  <si>
    <t>50g丸美深肌保湿精华霜(盈润型)盒</t>
  </si>
  <si>
    <t>50g丸美深肌保湿精华凝露盒</t>
  </si>
  <si>
    <t>40ML丸美深肌保湿精华BB霜盒</t>
  </si>
  <si>
    <t>丸美深肌保湿3D隐形面膜盒(6片装)</t>
  </si>
  <si>
    <t>E2344a</t>
  </si>
  <si>
    <t>丸美深肌保湿3D隐形面膜盒(3片装)</t>
  </si>
  <si>
    <t>E2345</t>
  </si>
  <si>
    <t>120mL深肌保湿精华洁面乳白盒</t>
  </si>
  <si>
    <t>E2346</t>
  </si>
  <si>
    <t>100ml深肌保湿精华白盒</t>
  </si>
  <si>
    <t>E2347</t>
  </si>
  <si>
    <t>80ml深肌保湿精华乳白盒</t>
  </si>
  <si>
    <t>E2348</t>
  </si>
  <si>
    <t>30ml深肌保湿精华白盒</t>
  </si>
  <si>
    <t>E2349</t>
  </si>
  <si>
    <t>50g深肌保湿系列白盒</t>
  </si>
  <si>
    <t>E2350</t>
  </si>
  <si>
    <t>40ML深肌保湿精华BB霜白盒</t>
  </si>
  <si>
    <t>E2351</t>
  </si>
  <si>
    <t>15ml深肌保湿眼精华白盒</t>
  </si>
  <si>
    <t>E2352</t>
  </si>
  <si>
    <t>50mL深肌保湿面膜盒</t>
  </si>
  <si>
    <t>E2353</t>
  </si>
  <si>
    <t>120ml男士劲能活肤洁面乳盒</t>
  </si>
  <si>
    <t>E2354</t>
  </si>
  <si>
    <t>60ml丸美深肌保湿卸妆啫喱盒</t>
  </si>
  <si>
    <t>E2355</t>
  </si>
  <si>
    <t>18ml丸美深肌保湿精华露(盈润型)盒</t>
  </si>
  <si>
    <t>E2355a</t>
  </si>
  <si>
    <t>18ml丸美深肌保湿精华露（清润型）盒</t>
  </si>
  <si>
    <t>E2356</t>
  </si>
  <si>
    <t>18ml丸美深肌保湿精华乳(盈润型)盒</t>
  </si>
  <si>
    <t>E2357</t>
  </si>
  <si>
    <t>8g丸美深肌保湿凝露盒</t>
  </si>
  <si>
    <t>E2358</t>
  </si>
  <si>
    <t>8g丸美深肌保湿精华霜（盈润型）盒</t>
  </si>
  <si>
    <t>E2358a</t>
  </si>
  <si>
    <t>8g丸美深肌保湿精华霜（清润型）盒</t>
  </si>
  <si>
    <t>E2359</t>
  </si>
  <si>
    <t>15ml丸美深肌保湿精华洁面乳(盈润型)盒</t>
  </si>
  <si>
    <t>E2359a</t>
  </si>
  <si>
    <t>13ml丸美深肌保湿精华洁面乳(清润型)盒</t>
  </si>
  <si>
    <t>E2360</t>
  </si>
  <si>
    <t>5ml深肌保湿精华BB霜纸卡</t>
  </si>
  <si>
    <t>E2361</t>
  </si>
  <si>
    <t>5ml深肌保湿精华纸卡</t>
  </si>
  <si>
    <t>E2362</t>
  </si>
  <si>
    <t>15ml三肽胶原洁面精华纸盒</t>
  </si>
  <si>
    <t>E2363</t>
  </si>
  <si>
    <t>15ML三肽胶原润养蜜露纸盒</t>
  </si>
  <si>
    <t>E2364</t>
  </si>
  <si>
    <t>15ml三肽胶原精华乳纸盒</t>
  </si>
  <si>
    <t>E2365</t>
  </si>
  <si>
    <t>10g三肽胶原精华晚霜纸盒</t>
  </si>
  <si>
    <t>E2366</t>
  </si>
  <si>
    <t>10g三肽胶原精华日霜纸盒</t>
  </si>
  <si>
    <t>E2367</t>
  </si>
  <si>
    <t>5ml丸美三肽胶原隔离霜 纸盒</t>
  </si>
  <si>
    <t>E2368</t>
  </si>
  <si>
    <t>5ml弹力蛋白超质感粉底纸盒</t>
  </si>
  <si>
    <t>E2369</t>
  </si>
  <si>
    <t>15ml弹力蛋白洁面精华盒</t>
  </si>
  <si>
    <t>E2370</t>
  </si>
  <si>
    <t>15ml弹力蛋白全能精华乳盒</t>
  </si>
  <si>
    <t>E2371</t>
  </si>
  <si>
    <t>10g弹力蛋白特润精华晚霜盒</t>
  </si>
  <si>
    <t>E2372</t>
  </si>
  <si>
    <t>三肽胶原紧致隐形面膜盒（2袋装）</t>
  </si>
  <si>
    <t>E2372a</t>
  </si>
  <si>
    <t>丸美三肽胶原紧致隐形面膜（4片装）</t>
  </si>
  <si>
    <t>20ml弹力蛋白日夜眼精华盒</t>
  </si>
  <si>
    <t>E2374</t>
  </si>
  <si>
    <t>长链首饰盒（11月百货用）</t>
  </si>
  <si>
    <t>35ml丸美激白精华隔离霜SPF20盒</t>
  </si>
  <si>
    <t>E2377</t>
  </si>
  <si>
    <t>2ml弹力蛋白日夜眼精华纸卡（2袋装）</t>
  </si>
  <si>
    <t>E2377a</t>
  </si>
  <si>
    <t>份</t>
  </si>
  <si>
    <t>E2377b</t>
  </si>
  <si>
    <t>E2378</t>
  </si>
  <si>
    <t>10g弹力蛋白特润精华日霜盒</t>
  </si>
  <si>
    <t>E2379</t>
  </si>
  <si>
    <t>10g丸美巧克力丝滑晚霜盒</t>
  </si>
  <si>
    <t>E2380</t>
  </si>
  <si>
    <t>15ml丸美巧克力丝滑洁面乳霜盒</t>
  </si>
  <si>
    <t>100ml丸美弹力蛋白提升精华保养液盒</t>
  </si>
  <si>
    <t>80ml丸美弹力蛋白提升全能精华乳盒</t>
  </si>
  <si>
    <t>50g丸美弹力蛋白提升精华晚霜盒</t>
  </si>
  <si>
    <t>50g丸美弹力蛋白提升精华日霜盒</t>
  </si>
  <si>
    <t>20ml丸美弹力蛋白提升特润精华盒</t>
  </si>
  <si>
    <t>E2388</t>
  </si>
  <si>
    <t>8g丸美莹亮润唇蜜盒</t>
  </si>
  <si>
    <t>100ml丸美深肌保湿精华露盒(清润型）</t>
  </si>
  <si>
    <t>120g丸美雪松 美白洁面乳盒</t>
  </si>
  <si>
    <t>120g丸美雪松 美白精华冰膜盒</t>
  </si>
  <si>
    <t>100ml丸美雪松 美白新生露盒</t>
  </si>
  <si>
    <t>80ml丸美雪松 美白精华乳盒</t>
  </si>
  <si>
    <t>50g丸美雪松 美白精华日霜盒</t>
  </si>
  <si>
    <t>50g丸美雪松 美白精华夜霜盒</t>
  </si>
  <si>
    <t>35ml丸美雪松 美白精华肌底液盒</t>
  </si>
  <si>
    <t>15ml丸美雪松 美白眼精华盒</t>
  </si>
  <si>
    <t>20ml丸美雪松 美白密集精华盒</t>
  </si>
  <si>
    <t>E2402</t>
  </si>
  <si>
    <t>丸美三肽胶原系列三件套胶盒（12年1月）</t>
  </si>
  <si>
    <t>E2402a</t>
  </si>
  <si>
    <t>丸美巧克力系列三件套胶盒（12年1月）</t>
  </si>
  <si>
    <t>E2402b</t>
  </si>
  <si>
    <t>丸美深肌清润型系列三件套胶盒（12年1月）</t>
  </si>
  <si>
    <t>E2402c</t>
  </si>
  <si>
    <t>丸美弹力蛋白系列三件套胶盒（12年1月）</t>
  </si>
  <si>
    <t>E2403</t>
  </si>
  <si>
    <t>E2404</t>
  </si>
  <si>
    <t>丸美弹力滋养唇彩盒</t>
  </si>
  <si>
    <t>E2405</t>
  </si>
  <si>
    <t>丸美弹力卷翘增长睫毛膏盒</t>
  </si>
  <si>
    <t>E2406</t>
  </si>
  <si>
    <t>丸美魅力塑形眉笔盒</t>
  </si>
  <si>
    <t>E2407</t>
  </si>
  <si>
    <t>丸美美肤棉盒</t>
  </si>
  <si>
    <t>E2408</t>
  </si>
  <si>
    <t>丸美弹力蛋白提升隐形眼膜盒(4对装)</t>
  </si>
  <si>
    <t>E2409</t>
  </si>
  <si>
    <t>丸美弹力蛋白提升隐形面膜盒(4片装)</t>
  </si>
  <si>
    <t>E2410</t>
  </si>
  <si>
    <t>高端洗护二支装胶盒</t>
  </si>
  <si>
    <t>E2411</t>
  </si>
  <si>
    <t>高端洗护三支装胶盒</t>
  </si>
  <si>
    <t>E2412</t>
  </si>
  <si>
    <t>30ml三肽胶原紧致新生肌底液盒</t>
  </si>
  <si>
    <t>E2413</t>
  </si>
  <si>
    <t>60ml丸美舒缓精华保湿喷雾盒</t>
  </si>
  <si>
    <t>E2414</t>
  </si>
  <si>
    <t>金沙海蓝嫩白防晒体验四件套盒</t>
  </si>
  <si>
    <t>E2415</t>
  </si>
  <si>
    <t>雪松 美白系列三件套胶盒</t>
  </si>
  <si>
    <t>E2416</t>
  </si>
  <si>
    <t>高机能激白系列三件套胶盒</t>
  </si>
  <si>
    <t>E2417</t>
  </si>
  <si>
    <t>海洋胶原蛋白系列三件套胶盒</t>
  </si>
  <si>
    <t>E2418</t>
  </si>
  <si>
    <t>海洋胶原蛋白体验三件套盒</t>
  </si>
  <si>
    <t>E2418a</t>
  </si>
  <si>
    <t>海洋胶原蛋白体验三件套盒（12年7月新）</t>
  </si>
  <si>
    <t>E2419</t>
  </si>
  <si>
    <t>100ml丸美海洋胶原蛋白醒肤水盒</t>
  </si>
  <si>
    <t>80ml丸美海洋胶原蛋白亮肤乳盒</t>
  </si>
  <si>
    <t>50g丸美海洋胶原蛋白控油凝露盒</t>
  </si>
  <si>
    <t>50g丸美海洋胶原蛋白能量霜盒</t>
  </si>
  <si>
    <t>150ml丸美海洋胶原蛋白洁面泡沫盒</t>
  </si>
  <si>
    <t>E2425</t>
  </si>
  <si>
    <t>海洋胶原蛋白系列10g白盒</t>
  </si>
  <si>
    <t>E2426</t>
  </si>
  <si>
    <t>30ml丸美极致赋活焕颜精华露纸盒加内托</t>
  </si>
  <si>
    <t>E2427</t>
  </si>
  <si>
    <t>50g丸美深肌保湿抗皱护颈霜纸盒</t>
  </si>
  <si>
    <t>E2428</t>
  </si>
  <si>
    <t>60g丸美深肌保湿护甲润手霜纸盒</t>
  </si>
  <si>
    <t>E2429</t>
  </si>
  <si>
    <t>50ml丸美眼部精华卸妆液纸盒加内托</t>
  </si>
  <si>
    <t>E2430</t>
  </si>
  <si>
    <t>百变丝巾黄色盒(百货活动用)</t>
  </si>
  <si>
    <t>E2431</t>
  </si>
  <si>
    <t>百变丝巾红色盒(百货活动用)</t>
  </si>
  <si>
    <t>E2432</t>
  </si>
  <si>
    <t>丸美创世新肌面膜纸盒(6片装)</t>
  </si>
  <si>
    <t>120g丸美BB新肌洁面乳盒</t>
  </si>
  <si>
    <t>100ml丸美BB新肌嫩肤露盒</t>
  </si>
  <si>
    <t>80ml丸美BB新肌活肤乳盒</t>
  </si>
  <si>
    <t>20g丸美紧致除袋眼凝胶盒</t>
  </si>
  <si>
    <t>20g丸美BB新肌美白眼乳霜盒</t>
  </si>
  <si>
    <t>15ml丸美眼部多元细胞修护素盒（BB新肌）</t>
  </si>
  <si>
    <t>E2443</t>
  </si>
  <si>
    <t>深肌保湿(盈润)系列三件套胶盒</t>
  </si>
  <si>
    <t>E2444</t>
  </si>
  <si>
    <t>时尚长围巾纸盒(百货专用)</t>
  </si>
  <si>
    <t>20g丸美巧克力日夜丝滑眼乳霜盒(配内卡）</t>
  </si>
  <si>
    <t>20ml丸美雪松日夜美白眼部精华素盒(配内卡）</t>
  </si>
  <si>
    <t>20g丸美三肽胶原日夜提升眼凝霜盒(配内卡）</t>
  </si>
  <si>
    <t>20ml丸美多元细胞日夜修护素盒(配内卡）</t>
  </si>
  <si>
    <t>E2449</t>
  </si>
  <si>
    <t>丸美弹力蛋白精华眼膜盒（4对装）</t>
  </si>
  <si>
    <t>E2450</t>
  </si>
  <si>
    <t>13g三肽胶原紧致洁面精华盒</t>
  </si>
  <si>
    <t>E2451</t>
  </si>
  <si>
    <t>2ml眼部多元细胞日夜修护素纸卡</t>
  </si>
  <si>
    <t>E2452</t>
  </si>
  <si>
    <t>2g巧克力日夜丝滑眼乳霜纸卡</t>
  </si>
  <si>
    <t>E2453</t>
  </si>
  <si>
    <t>2g三肽胶原日夜提升眼凝霜纸卡</t>
  </si>
  <si>
    <t>E2454</t>
  </si>
  <si>
    <t>2ml雪松日夜美白眼部精华素纸卡</t>
  </si>
  <si>
    <t>E2455</t>
  </si>
  <si>
    <t>丸美弹力蛋白提升隐形面膜盒(3片装)</t>
  </si>
  <si>
    <t>E2456</t>
  </si>
  <si>
    <t>丸美弹力蜂王浆胶原蛋白液态饮品纸盒</t>
  </si>
  <si>
    <t>E2457</t>
  </si>
  <si>
    <t>丸美丝滑可可胶原蛋白液态饮品纸盒</t>
  </si>
  <si>
    <t>E2458</t>
  </si>
  <si>
    <t>丸美奢白针叶樱桃胶原蛋白液态饮品纸盒</t>
  </si>
  <si>
    <t>E2459</t>
  </si>
  <si>
    <t>丸美闪亮蓝莓胶原蛋白液态饮品纸盒</t>
  </si>
  <si>
    <t>E2465</t>
  </si>
  <si>
    <t>丸美弹力蜂王浆胶原蛋白3D隐形面膜纸盒</t>
  </si>
  <si>
    <t>E2466</t>
  </si>
  <si>
    <t>丸美丝滑可可胶原蛋白3D隐形面膜纸盒</t>
  </si>
  <si>
    <t>E2467</t>
  </si>
  <si>
    <t>丸美奢白针叶樱桃胶原蛋白3D隐形面膜纸盒</t>
  </si>
  <si>
    <t>E2468</t>
  </si>
  <si>
    <t>丸美闪亮蓝莓胶原蛋白3D隐形眼膜纸盒</t>
  </si>
  <si>
    <t>E2469</t>
  </si>
  <si>
    <t>100G金沙海蓝冰河洗颜泥白盒</t>
  </si>
  <si>
    <t>E2470</t>
  </si>
  <si>
    <t>2ml雪松系列3袋装纸卡</t>
  </si>
  <si>
    <t>E2471</t>
  </si>
  <si>
    <t>丸美雪松美白保湿舒悦面膜（6片装）盒</t>
  </si>
  <si>
    <t>E2472</t>
  </si>
  <si>
    <t>15ml弹力蛋白提升精华乳盒</t>
  </si>
  <si>
    <t>E2473</t>
  </si>
  <si>
    <t>2mL弹力蛋白精华保养液纸卡</t>
  </si>
  <si>
    <t>E2474</t>
  </si>
  <si>
    <t>2ml深肌保湿纸卡（洁面 精华，乳）</t>
  </si>
  <si>
    <t>E2475</t>
  </si>
  <si>
    <t>深肌保湿3D隐形面膜苹果派（3袋装）</t>
  </si>
  <si>
    <t>E2476</t>
  </si>
  <si>
    <t>弹力蛋白提升V脸紧致面颈膜苹果派（3袋装）</t>
  </si>
  <si>
    <t>E2477</t>
  </si>
  <si>
    <t>弹力蛋白提升V脸紧致面颈膜纸袋（1片装）</t>
  </si>
  <si>
    <t>E2478</t>
  </si>
  <si>
    <t>弹力蛋白V脸紧致面膜苹果派（3袋装）</t>
  </si>
  <si>
    <t>E2479</t>
  </si>
  <si>
    <t>弹力蛋白V脸紧致面膜纸袋（1片装）</t>
  </si>
  <si>
    <t>E2480</t>
  </si>
  <si>
    <t>E2481</t>
  </si>
  <si>
    <t>15ml弹力蛋白提升精华保养液盒</t>
  </si>
  <si>
    <t>E2482</t>
  </si>
  <si>
    <t>5ml弹力蛋白提升特润精华盒</t>
  </si>
  <si>
    <t>E2483</t>
  </si>
  <si>
    <t>10g弹力蛋白提升精华日霜盒</t>
  </si>
  <si>
    <t>E2484</t>
  </si>
  <si>
    <t>10g弹力蛋白提升精华晚霜盒</t>
  </si>
  <si>
    <t>E2485</t>
  </si>
  <si>
    <t>弹力蛋白提升系列纸卡（洁面，保养液，乳）</t>
  </si>
  <si>
    <t>E2486</t>
  </si>
  <si>
    <t>2mL高机能激白精华隔离霜纸卡</t>
  </si>
  <si>
    <t>E2487</t>
  </si>
  <si>
    <t>2mL弹力蛋白提升特润精华纸卡</t>
  </si>
  <si>
    <t>F2001</t>
  </si>
  <si>
    <t>水活柔敏说明书</t>
  </si>
  <si>
    <t>本</t>
  </si>
  <si>
    <t>F2001A</t>
  </si>
  <si>
    <t>09年版水活柔茗说明书</t>
  </si>
  <si>
    <t>F2002</t>
  </si>
  <si>
    <t>水活晶莹说明书</t>
  </si>
  <si>
    <t>F2002A</t>
  </si>
  <si>
    <t>水活晶莹说明书（09版）</t>
  </si>
  <si>
    <t>F2003</t>
  </si>
  <si>
    <t>丸美嫩白防晒系列说明书</t>
  </si>
  <si>
    <t>F2004</t>
  </si>
  <si>
    <t>雪肌樱花说明书</t>
  </si>
  <si>
    <t>F2005</t>
  </si>
  <si>
    <t>15ML弹力蛋白眼精华说明书</t>
  </si>
  <si>
    <t>F2006</t>
  </si>
  <si>
    <t>专业洁肤说明书</t>
  </si>
  <si>
    <t>F2006A</t>
  </si>
  <si>
    <t>专业洁肤说明书(09新版)</t>
  </si>
  <si>
    <t>F2007</t>
  </si>
  <si>
    <t>眼部护理说明书</t>
  </si>
  <si>
    <t>F2008</t>
  </si>
  <si>
    <t>120ml弹力蛋白洁面精华说明书</t>
  </si>
  <si>
    <t>F2009</t>
  </si>
  <si>
    <t>日常护理说明书</t>
  </si>
  <si>
    <t>F2010</t>
  </si>
  <si>
    <t>特效修护说明书</t>
  </si>
  <si>
    <t>F2011</t>
  </si>
  <si>
    <t>美白精华说明书</t>
  </si>
  <si>
    <t>F2012</t>
  </si>
  <si>
    <t>阳光保护说明书</t>
  </si>
  <si>
    <t>F2013</t>
  </si>
  <si>
    <t>100mL弹力蛋白精华保养液说明书</t>
  </si>
  <si>
    <t>F2014</t>
  </si>
  <si>
    <t>80ml弹力蛋白全能精华乳说明书</t>
  </si>
  <si>
    <t>F2015</t>
  </si>
  <si>
    <t>35ml弹力蛋白超质感粉底说明书</t>
  </si>
  <si>
    <t>F2016</t>
  </si>
  <si>
    <t>20ml弹力蛋白特润精华说明书</t>
  </si>
  <si>
    <t>F2017</t>
  </si>
  <si>
    <t>50g弹力蛋白水润精华日霜说明书</t>
  </si>
  <si>
    <t>F2018</t>
  </si>
  <si>
    <t>50g弹力蛋白特润精华晚霜说明书</t>
  </si>
  <si>
    <t>F2019</t>
  </si>
  <si>
    <t>35mL高机能激白精华隔离霜说明书</t>
  </si>
  <si>
    <t>F2020</t>
  </si>
  <si>
    <t>120mL高机能激白精华洁面乳说明书</t>
  </si>
  <si>
    <t>F2021</t>
  </si>
  <si>
    <t>100mL高机能激白精华培养水说明书</t>
  </si>
  <si>
    <t>F2022</t>
  </si>
  <si>
    <t>80mL高机能激白精华乳说明书</t>
  </si>
  <si>
    <t>F2023</t>
  </si>
  <si>
    <t>20mL高机能激白浓缩精华说明书</t>
  </si>
  <si>
    <t>F2024</t>
  </si>
  <si>
    <t>50g高机能激白精华日霜说明书</t>
  </si>
  <si>
    <t>F2025</t>
  </si>
  <si>
    <t>50g高机能激白精华晚霜说明书</t>
  </si>
  <si>
    <t>F2026</t>
  </si>
  <si>
    <t>18ML高机能激白眼精华说明书</t>
  </si>
  <si>
    <t>F2027</t>
  </si>
  <si>
    <t>20g高机能激白眼凝胶说明书</t>
  </si>
  <si>
    <t>F2029</t>
  </si>
  <si>
    <t>巧克力系列说明书(旧版）</t>
  </si>
  <si>
    <t>F2030</t>
  </si>
  <si>
    <t>丸美弹力蛋白三件套盒说明书</t>
  </si>
  <si>
    <t>F2031</t>
  </si>
  <si>
    <t>高机能激白系列四件套盒说明书</t>
  </si>
  <si>
    <t>F2033</t>
  </si>
  <si>
    <t>三肽胶原紧致系列说明书（65g丽光纸）报废</t>
  </si>
  <si>
    <t>F2034</t>
  </si>
  <si>
    <t>F2035</t>
  </si>
  <si>
    <t>F2036a</t>
  </si>
  <si>
    <t>F2037</t>
  </si>
  <si>
    <t>弹力蛋白提升系列说明书(65g丽光纸)</t>
  </si>
  <si>
    <t>雪松 美白系列说明书(65g丽光纸)</t>
  </si>
  <si>
    <t>F2041</t>
  </si>
  <si>
    <t>F2044</t>
  </si>
  <si>
    <t>丸美防晒系列说明书（65g丽光纸）</t>
  </si>
  <si>
    <t>fz001</t>
  </si>
  <si>
    <t>地台板</t>
  </si>
  <si>
    <t>块</t>
  </si>
  <si>
    <t>H2001</t>
  </si>
  <si>
    <t>25ml丸美丝滑美肌素外箱（1*100）</t>
  </si>
  <si>
    <t>80ml弹力蛋白全能精华乳外箱(28号,36支装,6个中盒)</t>
  </si>
  <si>
    <t>H2004</t>
  </si>
  <si>
    <t>15ml外箱（07号）</t>
  </si>
  <si>
    <t>H2005</t>
  </si>
  <si>
    <t>25ml外箱</t>
  </si>
  <si>
    <t>H2006</t>
  </si>
  <si>
    <t>120ml美白洁面泡沫外箱(38号)</t>
  </si>
  <si>
    <t>H2007</t>
  </si>
  <si>
    <t>M4外箱 (金像典藏香水)</t>
  </si>
  <si>
    <t>H2008</t>
  </si>
  <si>
    <t>11号外箱</t>
  </si>
  <si>
    <t>100ml,120ml弹力蛋白通用外箱(29号,36支,6个中盒)</t>
  </si>
  <si>
    <t>H2011</t>
  </si>
  <si>
    <t>08号外箱</t>
  </si>
  <si>
    <t>H2012</t>
  </si>
  <si>
    <t>35号外箱</t>
  </si>
  <si>
    <t>H2014</t>
  </si>
  <si>
    <t>45g外箱</t>
  </si>
  <si>
    <t>10号外箱(丸美用）</t>
  </si>
  <si>
    <t>35ml弹力蛋白超质感粉底外箱(30号,48支装,8个中盒)</t>
  </si>
  <si>
    <t>H2017</t>
  </si>
  <si>
    <t>120ml雪肌樱花玻瓶通用外箱（12号）</t>
  </si>
  <si>
    <t>H2018</t>
  </si>
  <si>
    <t>80ml雪肌樱花玻瓶通用外箱（13号）</t>
  </si>
  <si>
    <t>H2019</t>
  </si>
  <si>
    <t>50g雪肌樱花美白霜外箱（14号）</t>
  </si>
  <si>
    <t>H2020</t>
  </si>
  <si>
    <t>30g白金雪肌精华霜外箱（15号）</t>
  </si>
  <si>
    <t>20ml白金至尊眼精华外箱（16号）</t>
  </si>
  <si>
    <t>H2022</t>
  </si>
  <si>
    <t>30ml透白修颜粉底液外箱（18号）</t>
  </si>
  <si>
    <t>H2023</t>
  </si>
  <si>
    <t>60ml雪肌玉肤纤手霜、护手霜软管外箱</t>
  </si>
  <si>
    <t>120g雪肌美白速效面膜外箱（19号）</t>
  </si>
  <si>
    <t>H2025</t>
  </si>
  <si>
    <t>80ml超凡水活温泉喷雾外箱</t>
  </si>
  <si>
    <t>15ml丸美弹力蛋白眼精华外箱(20号,48支装,8个中盒)</t>
  </si>
  <si>
    <t>H2028</t>
  </si>
  <si>
    <t>30ml超效无瑕美白精华外箱（17号）</t>
  </si>
  <si>
    <t>H2029</t>
  </si>
  <si>
    <t>80ml压嘴玻瓶外箱（09号）</t>
  </si>
  <si>
    <t>20ml弹力蛋白特润精华外箱(31号,48支装,8个中盒)</t>
  </si>
  <si>
    <t>50g弹力蛋白,激白系列日晚霜外箱(32号,48支装,8个中盒)</t>
  </si>
  <si>
    <t>H2034</t>
  </si>
  <si>
    <t>100ml嫩白深层修护冰晶膜外箱</t>
  </si>
  <si>
    <t>H2035</t>
  </si>
  <si>
    <t>空白外箱</t>
  </si>
  <si>
    <t>H2037</t>
  </si>
  <si>
    <t>36号外箱</t>
  </si>
  <si>
    <t>H2038</t>
  </si>
  <si>
    <t>M3外箱(眼唇精华笔 )</t>
  </si>
  <si>
    <t>H2040</t>
  </si>
  <si>
    <t>25g祛皱除袋眼凝胶纸箱(06号外箱)</t>
  </si>
  <si>
    <t>H2041</t>
  </si>
  <si>
    <t>46号外箱(80ml嫩白防晒系列纸箱)</t>
  </si>
  <si>
    <t>H2042</t>
  </si>
  <si>
    <t>弹力系列试用装外箱</t>
  </si>
  <si>
    <t>H2043</t>
  </si>
  <si>
    <t>50号外箱(60ml嫩白防晒乳纸箱)</t>
  </si>
  <si>
    <t>H2044</t>
  </si>
  <si>
    <t>39号外箱（50g水活系列纸箱）</t>
  </si>
  <si>
    <t>H2045</t>
  </si>
  <si>
    <t>49号外箱（100ml嫩白清爽洁面膏纸箱）</t>
  </si>
  <si>
    <t>H2046</t>
  </si>
  <si>
    <t>45号外箱（30ml细胞活性肌晶系列外箱）</t>
  </si>
  <si>
    <t>H2047</t>
  </si>
  <si>
    <t>44号外箱（75g细胞活性肌晶系列外箱）</t>
  </si>
  <si>
    <t>H2048</t>
  </si>
  <si>
    <t>48号外箱（15ml眼部防晒乳SPF16 15ml超凡眼部水精华纸箱）</t>
  </si>
  <si>
    <t>H2049</t>
  </si>
  <si>
    <t>47号外箱（30ml嫩白隔离精华乳液纸箱）</t>
  </si>
  <si>
    <t>H2050</t>
  </si>
  <si>
    <t>41号外箱（30ml超效晶莹水精华纸箱）</t>
  </si>
  <si>
    <t>H2051</t>
  </si>
  <si>
    <t>40号外箱（40ml水活系列纸箱）</t>
  </si>
  <si>
    <t>H2052</t>
  </si>
  <si>
    <t>42号外箱（30ml水活润白隔离霜紫色、绿色纸箱）</t>
  </si>
  <si>
    <t>H2053</t>
  </si>
  <si>
    <t>43号外箱(45g细胞活性肌晶系列纸箱)</t>
  </si>
  <si>
    <t>H2054</t>
  </si>
  <si>
    <t>10ml金沙海蓝吸塑装外箱（空白200支每箱）</t>
  </si>
  <si>
    <t>H2056</t>
  </si>
  <si>
    <t>52号外箱垫板（情侣香水）</t>
  </si>
  <si>
    <t>H2057</t>
  </si>
  <si>
    <t>52号外箱（情侣香水）</t>
  </si>
  <si>
    <t>H2058</t>
  </si>
  <si>
    <t>恭贺大礼包外箱1</t>
  </si>
  <si>
    <t>H2059</t>
  </si>
  <si>
    <t>恭贺大礼包外箱2</t>
  </si>
  <si>
    <t>H2060</t>
  </si>
  <si>
    <t>M8号外箱</t>
  </si>
  <si>
    <t>H2061</t>
  </si>
  <si>
    <t>M9号外箱</t>
  </si>
  <si>
    <t>H2062</t>
  </si>
  <si>
    <t>M10号外箱</t>
  </si>
  <si>
    <t>H2063</t>
  </si>
  <si>
    <t>34号外箱</t>
  </si>
  <si>
    <t>H2064</t>
  </si>
  <si>
    <t>70g水感透白超爽洁面粉外箱</t>
  </si>
  <si>
    <t>H2065</t>
  </si>
  <si>
    <t>200ml弹力蛋白精华洗发露外箱</t>
  </si>
  <si>
    <t>H2066</t>
  </si>
  <si>
    <t>200ml弹力蛋白精华精华洗发露4刀卡</t>
  </si>
  <si>
    <t>H2067</t>
  </si>
  <si>
    <t>M3垫板(36.5*35.5)</t>
  </si>
  <si>
    <t>H2068</t>
  </si>
  <si>
    <t>3款新生套盒外箱</t>
  </si>
  <si>
    <t>H2071</t>
  </si>
  <si>
    <t>80ml金像影后水感透白修颜乳外箱</t>
  </si>
  <si>
    <t>H2072</t>
  </si>
  <si>
    <t>55号外箱</t>
  </si>
  <si>
    <t>H2073</t>
  </si>
  <si>
    <t>56号外箱</t>
  </si>
  <si>
    <t>H2074</t>
  </si>
  <si>
    <t>57号外箱</t>
  </si>
  <si>
    <t>H2075</t>
  </si>
  <si>
    <t>6.5g金像影后魅影唇彩外箱</t>
  </si>
  <si>
    <t>H2076</t>
  </si>
  <si>
    <t>6.5g金像影后魅影唇彩中盒</t>
  </si>
  <si>
    <t>H2077</t>
  </si>
  <si>
    <t>8g金像影后魅影粉饼外箱</t>
  </si>
  <si>
    <t>H2078</t>
  </si>
  <si>
    <t>8g金像影后魅影粉饼中盒</t>
  </si>
  <si>
    <t>H2079</t>
  </si>
  <si>
    <t>12g金像影后魅影睫毛膏外箱</t>
  </si>
  <si>
    <t>H2080</t>
  </si>
  <si>
    <t>12g金像影后魅影睫毛膏中盒</t>
  </si>
  <si>
    <t>H2081</t>
  </si>
  <si>
    <t>弹力日晚霜吸塑系列10g外箱(59号）</t>
  </si>
  <si>
    <t>H2082</t>
  </si>
  <si>
    <t>弹力吸塑系列15ml外箱(60号）</t>
  </si>
  <si>
    <t>H2083</t>
  </si>
  <si>
    <t>20ml丸美整夜保鲜眼膜外箱</t>
  </si>
  <si>
    <t>H2084</t>
  </si>
  <si>
    <t>15ml丸美区位多效祛皱精华外箱</t>
  </si>
  <si>
    <t>63号外箱(激白120ML.100ML)48支装,8个中盒</t>
  </si>
  <si>
    <t>64号外箱（激白80ML)48支装,8个中盒</t>
  </si>
  <si>
    <t>65号外箱(激白35ML,72支装,12个中盒)</t>
  </si>
  <si>
    <t>66号外箱(激白20ML,96支装,16个中盒)</t>
  </si>
  <si>
    <t>67号外箱(激白20g,96支装,16个中盒)</t>
  </si>
  <si>
    <t>68号外箱(激白18ML,96支装,16个中盒)</t>
  </si>
  <si>
    <t>H2092</t>
  </si>
  <si>
    <t>69号外箱(美体乳)</t>
  </si>
  <si>
    <t>H2093</t>
  </si>
  <si>
    <t>70号外箱(DNA眼膜)</t>
  </si>
  <si>
    <t>H2094</t>
  </si>
  <si>
    <t>100ml丸美水份渗透敷面凝胶外箱</t>
  </si>
  <si>
    <t>H2095</t>
  </si>
  <si>
    <t>高机能激白系列精美三件套外箱(100支每箱)</t>
  </si>
  <si>
    <t>H2096</t>
  </si>
  <si>
    <t>高机能激白系列精美五件套外箱(50支每箱)</t>
  </si>
  <si>
    <t>H2097</t>
  </si>
  <si>
    <t>日化彩装三件套外箱</t>
  </si>
  <si>
    <t>H2099</t>
  </si>
  <si>
    <t>88号外箱（巧克力150ml）</t>
  </si>
  <si>
    <t>89号外箱(巧克力120ml,48支装,8个中盒)</t>
  </si>
  <si>
    <t>90号外箱(巧克力40ml,96支装,16个中盒)</t>
  </si>
  <si>
    <t>91号外箱(巧克力25g,96支装,16个中盒)</t>
  </si>
  <si>
    <t>92号外箱(巧克力50g,72支装,12个中盒)</t>
  </si>
  <si>
    <t>93号外箱(巧克力190ml.150ml,48支装,8个中盒)</t>
  </si>
  <si>
    <t>H2105</t>
  </si>
  <si>
    <t>150ml巧克力中盒（配88号外箱）</t>
  </si>
  <si>
    <t>120ml巧克力中盒（配89号外箱）</t>
  </si>
  <si>
    <t>40ml巧克力中盒（配90号外箱）</t>
  </si>
  <si>
    <t>190ml、150ml巧克力中盒（配93号外箱）</t>
  </si>
  <si>
    <t>25g巧克力中盒（配91号外箱）</t>
  </si>
  <si>
    <t>50g巧克力中盒（配92号外箱）</t>
  </si>
  <si>
    <t>H2111</t>
  </si>
  <si>
    <t>高机能激白四件套盒外箱（10盒一箱）</t>
  </si>
  <si>
    <t>H2112</t>
  </si>
  <si>
    <t>弹力蛋白精华三件套盒外箱（15盒一箱）</t>
  </si>
  <si>
    <t>H2113</t>
  </si>
  <si>
    <t>巧克力丝滑精锐五件套外箱</t>
  </si>
  <si>
    <t>H2114</t>
  </si>
  <si>
    <t>巧克力丝滑精锐三件套外箱</t>
  </si>
  <si>
    <t>94号外箱(金质眼精华,48支装,8个中盒)</t>
  </si>
  <si>
    <t>94号外箱中盒（金质眼精华）</t>
  </si>
  <si>
    <t>H2117</t>
  </si>
  <si>
    <t>3ml眼精华及商场大礼包通用空白外箱</t>
  </si>
  <si>
    <t>H2118</t>
  </si>
  <si>
    <t>巧克力丝滑卸妆奶脂外箱(80支装）</t>
  </si>
  <si>
    <t>H2119</t>
  </si>
  <si>
    <t>巧克力丝滑睡眠面膜外箱(40支装)</t>
  </si>
  <si>
    <t>H2120</t>
  </si>
  <si>
    <t>巧克力丝滑美手霜外箱(72支装)</t>
  </si>
  <si>
    <t>H2121</t>
  </si>
  <si>
    <t>巧克力丝滑洗发精华露外箱(48支装)</t>
  </si>
  <si>
    <t>H2122</t>
  </si>
  <si>
    <t>15ml巧克力丝滑水乳吸塑装外箱（240支装）</t>
  </si>
  <si>
    <t>H2123</t>
  </si>
  <si>
    <t>10g巧克力丝滑日霜吸塑装外箱（240支装）</t>
  </si>
  <si>
    <t>95号外箱（金沙海蓝45mL通用）</t>
  </si>
  <si>
    <t>96号外箱（金沙海蓝15mL）</t>
  </si>
  <si>
    <t>97号外箱（金沙海蓝100mL）</t>
  </si>
  <si>
    <t>98号外箱（金沙海蓝60mL喷雾）</t>
  </si>
  <si>
    <t>99号外箱（金沙海蓝60mL凝露）</t>
  </si>
  <si>
    <t>H2129</t>
  </si>
  <si>
    <t>丸美外箱(20乘15乘20)-电子商务部用</t>
  </si>
  <si>
    <t>H2129a</t>
  </si>
  <si>
    <t>丸美外箱(23乘16乘11)-电子商务部用</t>
  </si>
  <si>
    <t>H2130</t>
  </si>
  <si>
    <t>丸美外箱(20乘15乘12)-电子商务部用</t>
  </si>
  <si>
    <t>H2130a</t>
  </si>
  <si>
    <t>丸美外箱(38乘25乘30)-电子商务部用</t>
  </si>
  <si>
    <t>H2131</t>
  </si>
  <si>
    <t>200ml巧克力洗发精华露（去屑烫染顺爽）外箱（48支装）</t>
  </si>
  <si>
    <t>H2132</t>
  </si>
  <si>
    <t>200ml巧克力精华沐浴乳（美白保湿娇嫩）外箱（48支装）</t>
  </si>
  <si>
    <t>100号外箱(三肽胶原120和100通用,36支装,6个中盒)</t>
  </si>
  <si>
    <t>101号外箱(三肽胶原80ml,36支装,6个中盒)</t>
  </si>
  <si>
    <t>102号外箱(三肽胶原50G,48支装,8个中盒)</t>
  </si>
  <si>
    <t>103号外箱(三肽胶原35ml,48支装,8个中盒)</t>
  </si>
  <si>
    <t>103号外箱中盒(三肽胶原35ml)</t>
  </si>
  <si>
    <t>104号外箱(三肽胶原20ml,48支装,6个中盒)</t>
  </si>
  <si>
    <t>105号外箱(三肽胶原18ml,48支装,8个中盒)</t>
  </si>
  <si>
    <t>H2145</t>
  </si>
  <si>
    <t>丸美外箱(26乘18乘24)-电子商务部用</t>
  </si>
  <si>
    <t>H2146</t>
  </si>
  <si>
    <t>60ml丸美嫩白防晒乳(BB型)外箱(50支装）</t>
  </si>
  <si>
    <t>H2147</t>
  </si>
  <si>
    <t>100ml丸美巧克力丝滑按摩乳外箱(50支装）</t>
  </si>
  <si>
    <t>H2148</t>
  </si>
  <si>
    <t>150g丸美巧克力丝滑睡眠面膜外箱(50支装）</t>
  </si>
  <si>
    <t>H2150</t>
  </si>
  <si>
    <t>120ML男士劲能爽肤水外箱40支装（2010年秋季用）</t>
  </si>
  <si>
    <t>H2151</t>
  </si>
  <si>
    <t>100ML男士劲能活肤乳外箱40支装（2010年秋季用）</t>
  </si>
  <si>
    <t>H2152</t>
  </si>
  <si>
    <t>50G男士劲能活肤霜外箱40支装（2010年秋季用）</t>
  </si>
  <si>
    <t>H2153</t>
  </si>
  <si>
    <t>巧克力丝滑深层补水面膜外箱150支装（2010年秋季用）</t>
  </si>
  <si>
    <t>H2153a</t>
  </si>
  <si>
    <t>巧克力丝滑深层补水面膜外箱75支装（2010年秋季用）</t>
  </si>
  <si>
    <t>H2154</t>
  </si>
  <si>
    <t>150ML巧克力丝滑纤体润肤外箱50支装（2010年秋季用）</t>
  </si>
  <si>
    <t>H2155</t>
  </si>
  <si>
    <t>巧克力丝滑眼贴膜外箱80盒装（2010年秋季用）</t>
  </si>
  <si>
    <t>巧克力及弹力蛋白三件套空白外箱（50支装）</t>
  </si>
  <si>
    <t>巧克力丝滑精华护理套盒加面膜外箱（10套装）</t>
  </si>
  <si>
    <t>眼部护理大师套盒加DNA眼膜外箱（10套装）</t>
  </si>
  <si>
    <t>弹力蛋白精华护理套盒加弹力面膜外箱（10套装）</t>
  </si>
  <si>
    <t>H2160</t>
  </si>
  <si>
    <t>150mL玫瑰特润香熏美体乳外箱（65支装）</t>
  </si>
  <si>
    <t>H2161</t>
  </si>
  <si>
    <t>150mL丸美蜂萃焕颜修护面膜外箱（50支装）</t>
  </si>
  <si>
    <t>H2162</t>
  </si>
  <si>
    <t>30mL丸美小红瓶精华肌底液外箱（60支装）</t>
  </si>
  <si>
    <t>H2163</t>
  </si>
  <si>
    <t>金质弹力蛋白精华眼膜外箱（96盒装）</t>
  </si>
  <si>
    <t>H2166</t>
  </si>
  <si>
    <t>丸美永恒经典围巾外箱（20盒装）</t>
  </si>
  <si>
    <t>H2167</t>
  </si>
  <si>
    <t>围巾外箱垫片</t>
  </si>
  <si>
    <t>H2168</t>
  </si>
  <si>
    <t>巧克力及深肌保湿五件体验套外箱(100支装）</t>
  </si>
  <si>
    <t>H2168a</t>
  </si>
  <si>
    <t>巧克力丝滑五件体验套外箱精品用(85支装）</t>
  </si>
  <si>
    <t>H2168b</t>
  </si>
  <si>
    <t>巧克力丝滑五件体验套外箱百货用(112支装）</t>
  </si>
  <si>
    <t>H2169</t>
  </si>
  <si>
    <t>小黑瓶精华修护液外箱（90支装）</t>
  </si>
  <si>
    <t>H2170</t>
  </si>
  <si>
    <t>高机能激白系列精致四件套套盒外箱（80套装）</t>
  </si>
  <si>
    <t>H2171</t>
  </si>
  <si>
    <t>高机能激白系列精致四件套套盒外箱（56套装）</t>
  </si>
  <si>
    <t>150g巧克力丝滑睡眠面膜外箱（48盒装）</t>
  </si>
  <si>
    <t>H2173</t>
  </si>
  <si>
    <t>眼部护理大师小纸袋（120袋箱）</t>
  </si>
  <si>
    <t>H2174</t>
  </si>
  <si>
    <t>30ml高机能激白新生原液外箱（100支装）</t>
  </si>
  <si>
    <t>H2175</t>
  </si>
  <si>
    <t>4片每盒高机能激白面膜外箱（100支装）</t>
  </si>
  <si>
    <t>H2176</t>
  </si>
  <si>
    <t>丸美高机能激白密集护理外箱（20盒装）</t>
  </si>
  <si>
    <t>H2177</t>
  </si>
  <si>
    <t>高机能眼部大师及五谷彩报外箱（500份每箱）</t>
  </si>
  <si>
    <t>H2178</t>
  </si>
  <si>
    <t>深肌保湿密集护理套盒空白外箱(40盒每箱)</t>
  </si>
  <si>
    <t>高机能五件套外箱（10套每箱2011年秋季用）</t>
  </si>
  <si>
    <t>弹力蛋白四件套外箱（10套每箱2011年秋季用）</t>
  </si>
  <si>
    <t>H2182az</t>
  </si>
  <si>
    <t>H2186</t>
  </si>
  <si>
    <t>H2186az</t>
  </si>
  <si>
    <t>129号外箱（深肌隐形面膜48盒装）</t>
  </si>
  <si>
    <t>129号外箱中盒（每中盒12支装）</t>
  </si>
  <si>
    <t>H2189</t>
  </si>
  <si>
    <t>丸美深肌保湿面膜外箱（60支装）</t>
  </si>
  <si>
    <t>H2189a</t>
  </si>
  <si>
    <t>空可添</t>
  </si>
  <si>
    <t>H2189az</t>
  </si>
  <si>
    <t>眼部大师美白三件套礼盒外箱(20盒装）</t>
  </si>
  <si>
    <t>H2191</t>
  </si>
  <si>
    <t>深肌保湿精锐四件套外箱（100盒装）</t>
  </si>
  <si>
    <t>20mL弹力蛋白日夜眼精华外箱（48支装）</t>
  </si>
  <si>
    <t>H2193</t>
  </si>
  <si>
    <t>18ml深肌保湿精华露盒外箱（330支装）</t>
  </si>
  <si>
    <t>H2194</t>
  </si>
  <si>
    <t>18ml深肌保湿精华乳盒外箱（280支装）</t>
  </si>
  <si>
    <t>H2195</t>
  </si>
  <si>
    <t>8g深肌保湿凝露盒外箱（360支装）</t>
  </si>
  <si>
    <t>H2196</t>
  </si>
  <si>
    <t>8g深肌保湿精华霜（盈润型）盒外箱（280支装）</t>
  </si>
  <si>
    <t>H2197</t>
  </si>
  <si>
    <t>15ml深肌保湿精华洁面乳盒外箱（280支装）</t>
  </si>
  <si>
    <t>H2198</t>
  </si>
  <si>
    <t>60ml深肌保湿卸妆啫喱外箱(90支装)</t>
  </si>
  <si>
    <t>H2199</t>
  </si>
  <si>
    <t>3袋每盒弹力蛋白精华面贴膜外箱（90盒装）</t>
  </si>
  <si>
    <t>H2200</t>
  </si>
  <si>
    <t>三肽胶原紧致隐形面膜外箱（50盒装）</t>
  </si>
  <si>
    <t>136号外箱（48支装）</t>
  </si>
  <si>
    <t>136号箱中盒(6支装)</t>
  </si>
  <si>
    <t>137号外箱（48支装）</t>
  </si>
  <si>
    <t>137号外箱中盒(8支装)</t>
  </si>
  <si>
    <t>138号外箱(48支装)</t>
  </si>
  <si>
    <t>138号外箱中盒(8支装)</t>
  </si>
  <si>
    <t>H2207</t>
  </si>
  <si>
    <t>丸美弹力蛋白BB亮眼笔外箱（90盒装）</t>
  </si>
  <si>
    <t>H2208</t>
  </si>
  <si>
    <t>化妆棉外箱（80盒装）</t>
  </si>
  <si>
    <t>H2209</t>
  </si>
  <si>
    <t>旅行三件套胶盒共用空白外箱（80盒装）</t>
  </si>
  <si>
    <t>H2210</t>
  </si>
  <si>
    <t>弹力蛋白提升隐形眼膜外箱(120盒装)</t>
  </si>
  <si>
    <t>H2211</t>
  </si>
  <si>
    <t>丸美纸箱(20乘15乘20)-电子商务部用</t>
  </si>
  <si>
    <t>H2212</t>
  </si>
  <si>
    <t>丸美纸箱(23乘16乘12)-电子商务部用</t>
  </si>
  <si>
    <t>H2213</t>
  </si>
  <si>
    <t>丸美纸箱(24乘16乘10)-电子商务部用</t>
  </si>
  <si>
    <t>H2214</t>
  </si>
  <si>
    <t>60ml舒缓精华保湿喷雾外箱（96盒装）</t>
  </si>
  <si>
    <t>H2215</t>
  </si>
  <si>
    <t>30ml三肽胶原紧致新生肌底液外箱（49盒装）</t>
  </si>
  <si>
    <t>H2216</t>
  </si>
  <si>
    <t>金沙海蓝4件套外箱（60盒装）</t>
  </si>
  <si>
    <t>H2217</t>
  </si>
  <si>
    <t>外箱H2217（50盒装）</t>
  </si>
  <si>
    <t>H2218</t>
  </si>
  <si>
    <t>丸美玫瑰香氛外箱（10套装）</t>
  </si>
  <si>
    <t>H2219</t>
  </si>
  <si>
    <t>丸美精纺大浴巾外箱(10盒装)</t>
  </si>
  <si>
    <t>H2220</t>
  </si>
  <si>
    <t>145号外箱（30支装）3个中盒-胶原蛋白口服液用</t>
  </si>
  <si>
    <t>H2221a</t>
  </si>
  <si>
    <t>147号外箱(48支装)</t>
  </si>
  <si>
    <t>147号外箱的中盒(6支装)</t>
  </si>
  <si>
    <t>H2223</t>
  </si>
  <si>
    <t>深肌保湿3D隐形面膜外箱(3袋装)120盒装</t>
  </si>
  <si>
    <t>H2224</t>
  </si>
  <si>
    <t>丸美奢宠洗护大套装(空白外箱)20盒装</t>
  </si>
  <si>
    <t>H2225</t>
  </si>
  <si>
    <t>丸美樱花之旅双享套装(空白外箱)20盒装</t>
  </si>
  <si>
    <t>H2226</t>
  </si>
  <si>
    <t>丸美创世新肌源面膜外箱(100盒装)</t>
  </si>
  <si>
    <t>H2227</t>
  </si>
  <si>
    <t>60g丸美深肌保湿护甲润手霜外箱(100支装)</t>
  </si>
  <si>
    <t>H2228</t>
  </si>
  <si>
    <t>50g丸美深肌保湿抗皱护颈霜外箱(50支装)</t>
  </si>
  <si>
    <t>H2229</t>
  </si>
  <si>
    <t>50ml丸美眼部卸妆液 30ml极致精华露外箱(60支装)</t>
  </si>
  <si>
    <t>H2230</t>
  </si>
  <si>
    <t>丸美BB新肌系列精致三件套外箱(80盒装)</t>
  </si>
  <si>
    <t>H2231</t>
  </si>
  <si>
    <t>丸美时尚百变丝巾外箱（40盒装）</t>
  </si>
  <si>
    <t>H2232</t>
  </si>
  <si>
    <t>148号外箱(72支装)</t>
  </si>
  <si>
    <t>H2233</t>
  </si>
  <si>
    <t>丸美时尚长围巾外箱（60盒装）</t>
  </si>
  <si>
    <t>H2234</t>
  </si>
  <si>
    <t>丸美BB新肌眼部旅行三件套外箱(120盒装)</t>
  </si>
  <si>
    <t>H2235</t>
  </si>
  <si>
    <t>丸美弹力蛋白精华精致五件套外箱(80盒装)</t>
  </si>
  <si>
    <t>H2236</t>
  </si>
  <si>
    <t>丸美弹力蛋白精华眼膜外箱（192盒装）</t>
  </si>
  <si>
    <t>H2237</t>
  </si>
  <si>
    <t>眼部护理大师旅行装外箱(80盒装)</t>
  </si>
  <si>
    <t>H2238</t>
  </si>
  <si>
    <t>眼部护理大师体验礼袋外箱（100袋装）</t>
  </si>
  <si>
    <t>丸美金沙海蓝阳光一送一套盒外箱(36盒装)</t>
  </si>
  <si>
    <t>H2240</t>
  </si>
  <si>
    <t>丸美闪亮蓝莓胶原蛋白3D隐形眼膜外箱(96盒装)</t>
  </si>
  <si>
    <t>H2241</t>
  </si>
  <si>
    <t>丸美洗护两件套外箱配6张垫板(50盒装)</t>
  </si>
  <si>
    <t>H2242</t>
  </si>
  <si>
    <t>雪松焕颜礼盒外箱（9套装）</t>
  </si>
  <si>
    <t>H2243</t>
  </si>
  <si>
    <t>雪松美白7天尊享套外箱（72套装）</t>
  </si>
  <si>
    <t>H2244</t>
  </si>
  <si>
    <t>雪松美白保湿舒悦面膜外箱（72支装）</t>
  </si>
  <si>
    <t>H2245</t>
  </si>
  <si>
    <t>H2245外箱（36盒装）</t>
  </si>
  <si>
    <t>H2246</t>
  </si>
  <si>
    <t>H2246外箱（72支装）</t>
  </si>
  <si>
    <t>H2247</t>
  </si>
  <si>
    <t>H2247外箱（36支装）</t>
  </si>
  <si>
    <t>H2248</t>
  </si>
  <si>
    <t>H2248外箱（24支装）</t>
  </si>
  <si>
    <t>H2249</t>
  </si>
  <si>
    <t>H2249外箱（12套装）</t>
  </si>
  <si>
    <t>H2250</t>
  </si>
  <si>
    <t>丸美蜂跃限量版礼盒外箱（12盒装）</t>
  </si>
  <si>
    <t>水活，雪肤30g,50g,拉手垫</t>
  </si>
  <si>
    <t>J2002</t>
  </si>
  <si>
    <t>水活20g拉手垫</t>
  </si>
  <si>
    <t>J2004</t>
  </si>
  <si>
    <t>商场装45g/75g拉手垫</t>
  </si>
  <si>
    <t>J2007</t>
  </si>
  <si>
    <t>50G男士劲能活肤霜拉手垫</t>
  </si>
  <si>
    <t>20g丸美BB新肌系列拉手垫</t>
  </si>
  <si>
    <t>K2002</t>
  </si>
  <si>
    <t>水活40ml软管尖嘴内塞（粉红色）</t>
  </si>
  <si>
    <t>K2003</t>
  </si>
  <si>
    <t>雪肌樱花30ml软管尖嘴内塞（乳白色）</t>
  </si>
  <si>
    <t>K2004</t>
  </si>
  <si>
    <t>商场装100ml玻瓶内塞=ANZ内塞</t>
  </si>
  <si>
    <t>K2005</t>
  </si>
  <si>
    <t>水活120ml大孔内塞(乳系列)</t>
  </si>
  <si>
    <t>K2006</t>
  </si>
  <si>
    <t>水活40ml玻瓶大孔内塞</t>
  </si>
  <si>
    <t>K2007</t>
  </si>
  <si>
    <t>水活40ml玻瓶小孔内塞</t>
  </si>
  <si>
    <t>K2008</t>
  </si>
  <si>
    <t>水活150ml雪肌120ML小孔内塞(水系列)</t>
  </si>
  <si>
    <t>K2010</t>
  </si>
  <si>
    <t>3ml丸美弹力蛋白眼精华玻璃滴管</t>
  </si>
  <si>
    <t>K2012</t>
  </si>
  <si>
    <t>30ml聚效无瑕美白精华内塞</t>
  </si>
  <si>
    <t>K2013</t>
  </si>
  <si>
    <t>5g雪肌樱花软管水剂内塞(平顶内塞)</t>
  </si>
  <si>
    <t>K2014</t>
  </si>
  <si>
    <t>40ml水活柔敏玫瑰花卉水内塞</t>
  </si>
  <si>
    <t>K2016</t>
  </si>
  <si>
    <t>15ml丸美弹力蛋白、激白洁面精华软管尖咀内塞</t>
  </si>
  <si>
    <t>K2017</t>
  </si>
  <si>
    <t>15ml日化胶瓶通用尖咀塞</t>
  </si>
  <si>
    <t>K2018</t>
  </si>
  <si>
    <t>25ml丸美丝滑美肌素塑料滴管</t>
  </si>
  <si>
    <t>K2019</t>
  </si>
  <si>
    <t>100ml一生之水调理液内塞</t>
  </si>
  <si>
    <t>K2020</t>
  </si>
  <si>
    <t>7ml水活晶莹茉莉花卉水内塞</t>
  </si>
  <si>
    <t>K2021</t>
  </si>
  <si>
    <t>120ml雪肤美白精华水专用内塞</t>
  </si>
  <si>
    <t>K2023</t>
  </si>
  <si>
    <t>20ml软管尖嘴内塞</t>
  </si>
  <si>
    <t>K2024</t>
  </si>
  <si>
    <t>150ml巧克力丝滑系列大孔内塞</t>
  </si>
  <si>
    <t>K2026</t>
  </si>
  <si>
    <t>15ml巧克力小孔内塞(2011年4月取消）</t>
  </si>
  <si>
    <t>K2029</t>
  </si>
  <si>
    <t>18ml玻璃滴管</t>
  </si>
  <si>
    <t>K2031</t>
  </si>
  <si>
    <t>120ML男士劲能爽肤水小孔内塞</t>
  </si>
  <si>
    <t>K2033</t>
  </si>
  <si>
    <t>18ml深肌保湿胶瓶内塞</t>
  </si>
  <si>
    <t>K2034</t>
  </si>
  <si>
    <t>K3011</t>
  </si>
  <si>
    <t>水活120ml大孔内塞</t>
  </si>
  <si>
    <t>L2001</t>
  </si>
  <si>
    <t>8*20cm Bopp袋</t>
  </si>
  <si>
    <t>L2002</t>
  </si>
  <si>
    <t>4*20cm Bopp袋</t>
  </si>
  <si>
    <t>L2003</t>
  </si>
  <si>
    <t>9*13cm Bopp袋</t>
  </si>
  <si>
    <t>L2004</t>
  </si>
  <si>
    <t>5*18cm Bopp袋</t>
  </si>
  <si>
    <t>L2005</t>
  </si>
  <si>
    <t>5*14cm Bopp袋</t>
  </si>
  <si>
    <t>L2006</t>
  </si>
  <si>
    <t>6*14cm Bopp袋</t>
  </si>
  <si>
    <t>L2007</t>
  </si>
  <si>
    <t>6*18cm Bopp袋</t>
  </si>
  <si>
    <t>L2008</t>
  </si>
  <si>
    <t>6*19cm Bopp袋</t>
  </si>
  <si>
    <t>L2009</t>
  </si>
  <si>
    <t>6*20cm Bopp袋</t>
  </si>
  <si>
    <t>L2010</t>
  </si>
  <si>
    <t>7*20cm Bopp袋</t>
  </si>
  <si>
    <t>L2011</t>
  </si>
  <si>
    <t>14*19cm Bopp袋</t>
  </si>
  <si>
    <t>L2012</t>
  </si>
  <si>
    <t>8*12cm自封袋</t>
  </si>
  <si>
    <t>L2013</t>
  </si>
  <si>
    <t>10.5 乘14.5 B0PP袋</t>
  </si>
  <si>
    <t>L2014</t>
  </si>
  <si>
    <t>11 16 PP袋</t>
  </si>
  <si>
    <t>L2016</t>
  </si>
  <si>
    <t>5.2 14 opp袋</t>
  </si>
  <si>
    <t>L2017</t>
  </si>
  <si>
    <t>日化金色塑料化妆包（6支装）</t>
  </si>
  <si>
    <t>L2018</t>
  </si>
  <si>
    <t>6.5   18cmBopp袋</t>
  </si>
  <si>
    <t>L2019</t>
  </si>
  <si>
    <t>8   23cmBopp袋</t>
  </si>
  <si>
    <t>L2020</t>
  </si>
  <si>
    <t>4  17cmBopp袋</t>
  </si>
  <si>
    <t>L2021</t>
  </si>
  <si>
    <t>5.5  18cmBopp袋</t>
  </si>
  <si>
    <t>L2022</t>
  </si>
  <si>
    <t>5.5  14cmBopp袋</t>
  </si>
  <si>
    <t>L2025</t>
  </si>
  <si>
    <t>18乘26PE自封袋(重码取消)</t>
  </si>
  <si>
    <t>L2026</t>
  </si>
  <si>
    <t>500g PE密实袋</t>
  </si>
  <si>
    <t>9乘 23cmBopp袋</t>
  </si>
  <si>
    <t>L2028</t>
  </si>
  <si>
    <t>10g弹力提升晚霜用BOPP袋</t>
  </si>
  <si>
    <t>L2029</t>
  </si>
  <si>
    <t>13ml和15ml弹力提升用BOPP袋</t>
  </si>
  <si>
    <t>L2030</t>
  </si>
  <si>
    <t>配红色丝带的白色纱袋</t>
  </si>
  <si>
    <t>L2031</t>
  </si>
  <si>
    <t>BOPP袋105乘125加40</t>
  </si>
  <si>
    <t>L2032</t>
  </si>
  <si>
    <t>BOPP袋100乘185加40</t>
  </si>
  <si>
    <t>L2033</t>
  </si>
  <si>
    <t>BOPP袋100乘200加40</t>
  </si>
  <si>
    <t>M2001</t>
  </si>
  <si>
    <t>DNA面膜袋版棍</t>
  </si>
  <si>
    <t>M2002</t>
  </si>
  <si>
    <t>眼部舒缓精华霜版棍</t>
  </si>
  <si>
    <t>M2003</t>
  </si>
  <si>
    <t>祛皱除袋眼凝胶版棍</t>
  </si>
  <si>
    <t>M2004</t>
  </si>
  <si>
    <t>高机能激白精华隔离霜版棍(图案)</t>
  </si>
  <si>
    <t>M2005</t>
  </si>
  <si>
    <t>高机能激白隔离霜版棍（文字）</t>
  </si>
  <si>
    <t>M2006</t>
  </si>
  <si>
    <t>眼部防晒乳卷料版棍</t>
  </si>
  <si>
    <t>M2007</t>
  </si>
  <si>
    <t>2ML激白眼精华,眼凝胶版棍</t>
  </si>
  <si>
    <t>M2008</t>
  </si>
  <si>
    <t>2mL眼部多元细胞修护素版棍</t>
  </si>
  <si>
    <t>M2009</t>
  </si>
  <si>
    <t>2mL紧致除袋眼凝胶版棍</t>
  </si>
  <si>
    <t>M2010</t>
  </si>
  <si>
    <t>2mL金沙海蓝嫩白防晒乳SPF30文字版棍</t>
  </si>
  <si>
    <t>M2011</t>
  </si>
  <si>
    <t>2mL金沙海蓝嫩白防晒乳SPF18文字版棍</t>
  </si>
  <si>
    <t>M2012</t>
  </si>
  <si>
    <t>2mL金沙海蓝嫩白防晒乳共用版棍</t>
  </si>
  <si>
    <t>M2013</t>
  </si>
  <si>
    <t>DNA眼膜版棍</t>
  </si>
  <si>
    <t>M2014</t>
  </si>
  <si>
    <t>2mL金沙海蓝防晒精华隔离乳SPF30文字版棍</t>
  </si>
  <si>
    <t>M2015</t>
  </si>
  <si>
    <t>2mL金沙海蓝防晒精华隔离乳SPF18文字版棍</t>
  </si>
  <si>
    <t>M2016</t>
  </si>
  <si>
    <t>2mL金沙海蓝眼部防晒乳版棍</t>
  </si>
  <si>
    <t>M2017</t>
  </si>
  <si>
    <t>眼部舒悦精华霜版棍（文字版）</t>
  </si>
  <si>
    <t>M2018</t>
  </si>
  <si>
    <t>新QS版棍（文字版）</t>
  </si>
  <si>
    <t>M2019</t>
  </si>
  <si>
    <t>弹力蛋白超质感粉底版棍</t>
  </si>
  <si>
    <t>M2020</t>
  </si>
  <si>
    <t>巧克力眼乳霜及精华版棍</t>
  </si>
  <si>
    <t>M2021</t>
  </si>
  <si>
    <t>丸美巧克力丝滑眼贴膜版棍</t>
  </si>
  <si>
    <t>M2022</t>
  </si>
  <si>
    <t>2mL眼部舒缓精华霜文字版（原漂黑消肿眼晚霜）</t>
  </si>
  <si>
    <t>M2023</t>
  </si>
  <si>
    <t>2mL高机能激白隔离霜方字版棍</t>
  </si>
  <si>
    <t>M2024</t>
  </si>
  <si>
    <t>丸美弹力蛋白精华面贴膜版棍</t>
  </si>
  <si>
    <t>M2025</t>
  </si>
  <si>
    <t>丸美金质弹力蛋白精华眼膜袋版棍</t>
  </si>
  <si>
    <t>M2026</t>
  </si>
  <si>
    <t>丸美弹力蛋白精华面贴膜(会员专用）版棍</t>
  </si>
  <si>
    <t>M2027</t>
  </si>
  <si>
    <t>丸美金质弹力蛋白精华眼膜袋(会员专用）版棍</t>
  </si>
  <si>
    <t>M2028</t>
  </si>
  <si>
    <t>三肽胶原紧致8款试用装版棍（各2支文字版一支公用版）</t>
  </si>
  <si>
    <t>M2029</t>
  </si>
  <si>
    <t>2mL高机能激白浓缩精华版棍</t>
  </si>
  <si>
    <t>M2030</t>
  </si>
  <si>
    <t>高机能激白面膜版棍</t>
  </si>
  <si>
    <t>M2030a</t>
  </si>
  <si>
    <t>高机能激白面膜袋版棍</t>
  </si>
  <si>
    <t>M2031</t>
  </si>
  <si>
    <t>丸美深肌保湿系列共用版</t>
  </si>
  <si>
    <t>M2032</t>
  </si>
  <si>
    <t>丸美深肌保湿精华BB霜文字版</t>
  </si>
  <si>
    <t>M2033</t>
  </si>
  <si>
    <t>丸美深肌保湿精华文字版</t>
  </si>
  <si>
    <t>M2034</t>
  </si>
  <si>
    <t>丸美深肌保湿眼精华文字版</t>
  </si>
  <si>
    <t>M2035</t>
  </si>
  <si>
    <t>40ml丸美深肌保湿精华BB霜里印版棍（2支）</t>
  </si>
  <si>
    <t>M2036</t>
  </si>
  <si>
    <t>深肌保湿3D隐形面膜版棍</t>
  </si>
  <si>
    <t>M2037</t>
  </si>
  <si>
    <t>三肽胶原紧致隐形面膜袋版棍</t>
  </si>
  <si>
    <t>M2038</t>
  </si>
  <si>
    <t>1ml弹力蛋白日夜眼精华卷料版棍</t>
  </si>
  <si>
    <t>M2038a</t>
  </si>
  <si>
    <t>1ml弹力蛋白日夜眼精华卷料版棍(日用)</t>
  </si>
  <si>
    <t>M2038b</t>
  </si>
  <si>
    <t>1ml弹力蛋白日夜眼精华卷料版棍(夜用)</t>
  </si>
  <si>
    <t>M2039</t>
  </si>
  <si>
    <t>丸美弹力蛋白提升隐形眼膜袋版棍</t>
  </si>
  <si>
    <t>M2040</t>
  </si>
  <si>
    <t>丸美弹力蛋白提升隐形面膜袋版棍</t>
  </si>
  <si>
    <t>M2041</t>
  </si>
  <si>
    <t>2g丸美弹力蛋白提升洁面精华版棍</t>
  </si>
  <si>
    <t>M2042</t>
  </si>
  <si>
    <t>2ml丸美弹力蛋白提升精华保养液版棍</t>
  </si>
  <si>
    <t>M2043</t>
  </si>
  <si>
    <t>2ml丸美弹力蛋白提升全能精华乳版棍</t>
  </si>
  <si>
    <t>M2044</t>
  </si>
  <si>
    <t>2g丸美弹力蛋白提升精华日霜版棍</t>
  </si>
  <si>
    <t>M2045</t>
  </si>
  <si>
    <t>2g丸美弹力蛋白提升精华晚霜版棍</t>
  </si>
  <si>
    <t>M2046</t>
  </si>
  <si>
    <t>2g丸美弹力蛋白提升粉底版棍（肤色和绿色）</t>
  </si>
  <si>
    <t>M2047</t>
  </si>
  <si>
    <t>2ml丸美弹力蛋白提升特润精华版棍</t>
  </si>
  <si>
    <t>M2048</t>
  </si>
  <si>
    <t>雪松美白密集集华版棍</t>
  </si>
  <si>
    <t>M2049</t>
  </si>
  <si>
    <t>雪松美白眼精华版棍</t>
  </si>
  <si>
    <t>M2050</t>
  </si>
  <si>
    <t>2ml激白精华隔离霜SPF20加加加版棍</t>
  </si>
  <si>
    <t>M2051</t>
  </si>
  <si>
    <t>1g海洋胶原蛋白聚效眼精华版棍</t>
  </si>
  <si>
    <t>M2052</t>
  </si>
  <si>
    <t>丸美创世新肌源面膜袋版棍</t>
  </si>
  <si>
    <t>M2053</t>
  </si>
  <si>
    <t>40mL丸美BB新肌明星BB霜版棍</t>
  </si>
  <si>
    <t>M2054</t>
  </si>
  <si>
    <t>2ml丸美BB新肌眼部多元细胞修护素版棍</t>
  </si>
  <si>
    <t>M2055</t>
  </si>
  <si>
    <t>2ml丸美BB新肌紧致除袋眼凝胶版棍</t>
  </si>
  <si>
    <t>M2056</t>
  </si>
  <si>
    <t>2ml丸美BB新肌明星BB霜版棍</t>
  </si>
  <si>
    <t>M2057</t>
  </si>
  <si>
    <t>2ml丸美BB新肌美白眼乳霜版棍</t>
  </si>
  <si>
    <t>M2058</t>
  </si>
  <si>
    <t>2ml丸美BB新肌精华肌底液版棍</t>
  </si>
  <si>
    <t>M2059</t>
  </si>
  <si>
    <t>2ml弹力蛋白超质感粉底(正常肌)版棍</t>
  </si>
  <si>
    <t>M2060</t>
  </si>
  <si>
    <t>2mL弹力蛋白特润精华版棍</t>
  </si>
  <si>
    <t>M2061</t>
  </si>
  <si>
    <t>1g巧克力日夜丝滑眼乳霜（日用）版棍</t>
  </si>
  <si>
    <t>M2062</t>
  </si>
  <si>
    <t>1g巧克力日夜丝滑眼乳霜（夜用）版棍</t>
  </si>
  <si>
    <t>M2062a</t>
  </si>
  <si>
    <t>M2063</t>
  </si>
  <si>
    <t>1g三肽胶原日夜提升眼凝霜(日用)版棍</t>
  </si>
  <si>
    <t>M2064</t>
  </si>
  <si>
    <t>1g三肽胶原日夜提升眼凝霜(夜用)版棍</t>
  </si>
  <si>
    <t>M2065</t>
  </si>
  <si>
    <t>1ml眼部多元细胞日夜修护素(日用)版棍</t>
  </si>
  <si>
    <t>M2066</t>
  </si>
  <si>
    <t>1ml眼部多元细胞日夜修护素(夜用)版棍</t>
  </si>
  <si>
    <t>M2067</t>
  </si>
  <si>
    <t>1ml雪松日夜美白眼部精华素(日用)版棍</t>
  </si>
  <si>
    <t>M2068</t>
  </si>
  <si>
    <t>1ml雪松日夜美白眼部精华素(夜用)版棍</t>
  </si>
  <si>
    <t>M2069</t>
  </si>
  <si>
    <t>弹力蛋白精华眼膜(1对每袋)版棍</t>
  </si>
  <si>
    <t>M2070</t>
  </si>
  <si>
    <t>丸美弹力蜂王浆胶原蛋白3D隐形面膜纯铝袋版棍</t>
  </si>
  <si>
    <t>M2071</t>
  </si>
  <si>
    <t>丸美丝滑可可胶原蛋白3D隐形面膜纯铝袋版棍</t>
  </si>
  <si>
    <t>M2072</t>
  </si>
  <si>
    <t>丸美奢白针叶樱桃胶原蛋白3D隐形面膜纯铝版棍</t>
  </si>
  <si>
    <t>M2073</t>
  </si>
  <si>
    <t>丸美闪亮蓝莓胶原蛋白3D隐形眼膜纯铝袋版棍</t>
  </si>
  <si>
    <t>M2074</t>
  </si>
  <si>
    <t>金沙海蓝四款2mL袋装版棍</t>
  </si>
  <si>
    <t>M2075</t>
  </si>
  <si>
    <t>2ml丸美激白精华晚霜（美白淡斑型）版棍</t>
  </si>
  <si>
    <t>M2076</t>
  </si>
  <si>
    <t>M2077</t>
  </si>
  <si>
    <t>丸美雪松美白保湿舒悦面膜袋版棍</t>
  </si>
  <si>
    <t>M2078</t>
  </si>
  <si>
    <t>2ml雪松美白精华肌底液版棍</t>
  </si>
  <si>
    <t>M2079</t>
  </si>
  <si>
    <t>2ml丸美弹力蛋白精华保养液版棍</t>
  </si>
  <si>
    <t>M2080</t>
  </si>
  <si>
    <t>弹力蛋白提升V脸紧致面颈膜袋版棍</t>
  </si>
  <si>
    <t>M2081</t>
  </si>
  <si>
    <t>2mL深肌保湿精华洁面乳（盈润型）版棍</t>
  </si>
  <si>
    <t>M2082</t>
  </si>
  <si>
    <t>2mL深肌保湿精华乳（盈润型）版棍</t>
  </si>
  <si>
    <t>M2083</t>
  </si>
  <si>
    <t>弹力蛋白V脸紧致面膜袋版棍</t>
  </si>
  <si>
    <t>M2084</t>
  </si>
  <si>
    <t>弹力蛋白提升洁面，乳，保养液卷料版棍</t>
  </si>
  <si>
    <t>M2085</t>
  </si>
  <si>
    <t>弹力蛋白精华眼膜袋版棍</t>
  </si>
  <si>
    <t>M2086</t>
  </si>
  <si>
    <t>丸美三肽胶原紧致隐形面膜版棍（日改英）</t>
  </si>
  <si>
    <t>P2001</t>
  </si>
  <si>
    <t>核酸(DNA)修护再生面膜珠光纸</t>
  </si>
  <si>
    <t>P2002</t>
  </si>
  <si>
    <t>核酸(DNA)修护再生眼膜珠光纸</t>
  </si>
  <si>
    <t>对</t>
  </si>
  <si>
    <t>P2003</t>
  </si>
  <si>
    <t>面膜具</t>
  </si>
  <si>
    <t>P2004</t>
  </si>
  <si>
    <t>面膜具袋</t>
  </si>
  <si>
    <t>P2005</t>
  </si>
  <si>
    <t>2mL眼部舒缓精华霜卷料</t>
  </si>
  <si>
    <t>kg</t>
  </si>
  <si>
    <t>P2006</t>
  </si>
  <si>
    <t>水活面膜纸</t>
  </si>
  <si>
    <t>P2007</t>
  </si>
  <si>
    <t>核酸(DNA)修护再生面膜纸</t>
  </si>
  <si>
    <t>P2008</t>
  </si>
  <si>
    <t>核酸(DNA)修护再生眼膜纸</t>
  </si>
  <si>
    <t>P2009</t>
  </si>
  <si>
    <t>2ml高机能激白精华隔离霜（绿玉白)卷料</t>
  </si>
  <si>
    <t>P2010</t>
  </si>
  <si>
    <t>2ml高机能激白精华隔离霜（紫晶白)卷料</t>
  </si>
  <si>
    <t>P2011</t>
  </si>
  <si>
    <t>2ml高机能激白精华隔离霜（粉嫩白)卷料</t>
  </si>
  <si>
    <t>P2012</t>
  </si>
  <si>
    <t>2ml祛皱除袋眼凝胶（卷膜）</t>
  </si>
  <si>
    <t>Kg</t>
  </si>
  <si>
    <t>P2013</t>
  </si>
  <si>
    <t>2ml眼部防晒乳卷料（日化）</t>
  </si>
  <si>
    <t>P2014</t>
  </si>
  <si>
    <t>核酸(DNA)修护再生面膜袋</t>
  </si>
  <si>
    <t>P2015</t>
  </si>
  <si>
    <t>2ml高机能激白眼精华卷料</t>
  </si>
  <si>
    <t>公斤</t>
  </si>
  <si>
    <t>P2016</t>
  </si>
  <si>
    <t>2ml高机能激白眼凝胶卷料</t>
  </si>
  <si>
    <t>P2017</t>
  </si>
  <si>
    <t>核酸(DNA)修护再生眼膜袋</t>
  </si>
  <si>
    <t>P2018</t>
  </si>
  <si>
    <t>2mL紧致除袋眼凝胶卷料（纯铝）</t>
  </si>
  <si>
    <t>KG</t>
  </si>
  <si>
    <t>P2019</t>
  </si>
  <si>
    <t>2mL眼部多元细胞修护素卷料（纯铝）</t>
  </si>
  <si>
    <t>P2020</t>
  </si>
  <si>
    <t>晶莹剔透水原膜袋</t>
  </si>
  <si>
    <t>P2021</t>
  </si>
  <si>
    <t>2ml弹力蛋白超质感粉底(黑黄肌)卷膜</t>
  </si>
  <si>
    <t>P2022</t>
  </si>
  <si>
    <t>2mL金沙海蓝嫩白防晒乳SPF18卷料</t>
  </si>
  <si>
    <t>P2023</t>
  </si>
  <si>
    <t>2mL金沙海蓝嫩白防晒乳SPF30卷料</t>
  </si>
  <si>
    <t>P2024</t>
  </si>
  <si>
    <t>2ml弹力蛋白超质感粉底(正常肌)卷膜</t>
  </si>
  <si>
    <t>P2025</t>
  </si>
  <si>
    <t>丸美金质弹力蛋白精华眼膜袋</t>
  </si>
  <si>
    <t>P2025a</t>
  </si>
  <si>
    <t>丸美金质弹力蛋白精华眼膜袋(会员专用2011年）</t>
  </si>
  <si>
    <t>P2028</t>
  </si>
  <si>
    <t>2mL金沙海蓝防晒精华隔离乳SPF18卷料</t>
  </si>
  <si>
    <t>P2029</t>
  </si>
  <si>
    <t>2mL金沙海蓝防晒精华隔离乳SPF30卷料</t>
  </si>
  <si>
    <t>P2033</t>
  </si>
  <si>
    <t>2mL金沙海蓝眼部防晒乳卷料</t>
  </si>
  <si>
    <t>P2035</t>
  </si>
  <si>
    <t>2mL眼部舒悦精华霜卷料（纯铝）</t>
  </si>
  <si>
    <t>P2038</t>
  </si>
  <si>
    <t>2ml弹力蛋白超质感粉底(黑黄肌)卷膜(纯铝）</t>
  </si>
  <si>
    <t>P2039</t>
  </si>
  <si>
    <t>2ml弹力蛋白超质感粉底(正常肌)卷膜(纯铝）</t>
  </si>
  <si>
    <t>P2039a</t>
  </si>
  <si>
    <t>P2041</t>
  </si>
  <si>
    <t>2ml巧克力丝滑眼乳霜卷料（纯铝）</t>
  </si>
  <si>
    <t>P2042</t>
  </si>
  <si>
    <t>2ml巧克力丝滑精华卷料（纯铝）</t>
  </si>
  <si>
    <t>P2044</t>
  </si>
  <si>
    <t>丸美巧克力丝滑眼贴膜袋</t>
  </si>
  <si>
    <t>P2045</t>
  </si>
  <si>
    <t>丸美巧克力丝滑深层补水面膜袋</t>
  </si>
  <si>
    <t>P2046</t>
  </si>
  <si>
    <t>丸美巧克力丝滑深层补水面膜版棍</t>
  </si>
  <si>
    <t>P2048</t>
  </si>
  <si>
    <t>巧克力丝滑深层补水及弹力蛋白面膜纸</t>
  </si>
  <si>
    <t>P2052</t>
  </si>
  <si>
    <t>丸美弹力蛋白精华面贴膜袋</t>
  </si>
  <si>
    <t>P2052a</t>
  </si>
  <si>
    <t>丸美弹力蛋白精华面贴膜袋(会员专用2011年）</t>
  </si>
  <si>
    <t>P2053</t>
  </si>
  <si>
    <t>2ml三肽胶原紧致精华日霜卷料</t>
  </si>
  <si>
    <t>P2054</t>
  </si>
  <si>
    <t>2ml三肽胶原紧致精华晚霜卷料</t>
  </si>
  <si>
    <t>P2055</t>
  </si>
  <si>
    <t>1ml三肽胶原紧致日精华卷料</t>
  </si>
  <si>
    <t>P2056</t>
  </si>
  <si>
    <t>1ml三肽胶原紧致夜精华卷料</t>
  </si>
  <si>
    <t>P2057</t>
  </si>
  <si>
    <t>1ml三肽胶原紧致精华隔离霜卷料</t>
  </si>
  <si>
    <t>P2058</t>
  </si>
  <si>
    <t>1ml三肽胶原紧致眼精华卷料</t>
  </si>
  <si>
    <t>P2059</t>
  </si>
  <si>
    <t>2ml三肽胶原紧致精华乳卷料</t>
  </si>
  <si>
    <t>P2060</t>
  </si>
  <si>
    <t>2ml三肽胶原紧致洁面精华卷料</t>
  </si>
  <si>
    <t>P2061</t>
  </si>
  <si>
    <t>2ml三肽胶原紧致润养蜜露卷料</t>
  </si>
  <si>
    <t>P2062</t>
  </si>
  <si>
    <t>2ml高机能激白浓缩精华纯铝卷料</t>
  </si>
  <si>
    <t>P2063</t>
  </si>
  <si>
    <t>高机能激白面膜镀铝袋</t>
  </si>
  <si>
    <t>P2063a</t>
  </si>
  <si>
    <t>P2064</t>
  </si>
  <si>
    <t>2mL丸美深肌保湿精华BB霜卷料</t>
  </si>
  <si>
    <t>P2065</t>
  </si>
  <si>
    <t>2mL丸美深肌保湿精华卷料</t>
  </si>
  <si>
    <t>P2066</t>
  </si>
  <si>
    <t>2mL丸美深肌保湿眼精华卷料</t>
  </si>
  <si>
    <t>P2068</t>
  </si>
  <si>
    <t>丸美三肽胶原紧致隐形面膜袋</t>
  </si>
  <si>
    <t>P2069</t>
  </si>
  <si>
    <t>1ml弹力蛋白日夜眼精华（日用）纯铝卷料</t>
  </si>
  <si>
    <t>P2069a</t>
  </si>
  <si>
    <t>P2070</t>
  </si>
  <si>
    <t>1ml弹力蛋白日夜眼精华（夜用）纯铝卷料</t>
  </si>
  <si>
    <t>P2070a</t>
  </si>
  <si>
    <t>P2072</t>
  </si>
  <si>
    <t>丸美弹力蛋白提升隐形眼膜袋</t>
  </si>
  <si>
    <t>P2073</t>
  </si>
  <si>
    <t>二层月亮型眼膜纸</t>
  </si>
  <si>
    <t>P2074</t>
  </si>
  <si>
    <t>丸美弹力蛋白提升隐形面膜袋</t>
  </si>
  <si>
    <t>P2075</t>
  </si>
  <si>
    <t>2g丸美弹力蛋白提升洁面精华卷料</t>
  </si>
  <si>
    <t>P2075a</t>
  </si>
  <si>
    <t>P2076</t>
  </si>
  <si>
    <t>2ml丸美弹力蛋白提升精华保养液卷料</t>
  </si>
  <si>
    <t>P2076a</t>
  </si>
  <si>
    <t>P2077</t>
  </si>
  <si>
    <t>2ml丸美弹力蛋白提升全能精华乳卷料</t>
  </si>
  <si>
    <t>P2077a</t>
  </si>
  <si>
    <t>P2078</t>
  </si>
  <si>
    <t>2g丸美弹力蛋白提升精华日霜卷料</t>
  </si>
  <si>
    <t>P2079</t>
  </si>
  <si>
    <t>2g丸美弹力蛋白提升精华晚霜卷料</t>
  </si>
  <si>
    <t>P2080</t>
  </si>
  <si>
    <t>2g丸美弹力蛋白提升粉底卷料（肤色）</t>
  </si>
  <si>
    <t>P2080a</t>
  </si>
  <si>
    <t>2g丸美弹力蛋白提升粉底卷料（绿色）</t>
  </si>
  <si>
    <t>P2081</t>
  </si>
  <si>
    <t>2ml丸美弹力蛋白提升特润精华卷料</t>
  </si>
  <si>
    <t>P2082</t>
  </si>
  <si>
    <t>1ml雪松&amp;8482;美白眼精华卷料</t>
  </si>
  <si>
    <t>P2083</t>
  </si>
  <si>
    <t>1ml雪松 美白密集精华卷料</t>
  </si>
  <si>
    <t>P2084</t>
  </si>
  <si>
    <t>2ml激白精华隔离霜SPF20加加加卷料</t>
  </si>
  <si>
    <t>P2084a</t>
  </si>
  <si>
    <t>P2085</t>
  </si>
  <si>
    <t>1g海洋胶原蛋白聚效眼精华卷料</t>
  </si>
  <si>
    <t>P2086</t>
  </si>
  <si>
    <t>丸美创世新肌源面膜袋</t>
  </si>
  <si>
    <t>P2087</t>
  </si>
  <si>
    <t>2ml丸美BB新肌眼部多元细胞修护素卷料</t>
  </si>
  <si>
    <t>P2088</t>
  </si>
  <si>
    <t>2ml丸美BB新肌紧致除袋眼凝胶卷料</t>
  </si>
  <si>
    <t>P2089</t>
  </si>
  <si>
    <t>2ml丸美BB新肌明星BB霜卷料</t>
  </si>
  <si>
    <t>P2090</t>
  </si>
  <si>
    <t>2ml丸美BB新肌美白眼乳霜卷料</t>
  </si>
  <si>
    <t>P2091</t>
  </si>
  <si>
    <t>2ml丸美BB新肌精华肌底液卷料</t>
  </si>
  <si>
    <t>P2092</t>
  </si>
  <si>
    <t>2mL弹力蛋白特润精华卷料</t>
  </si>
  <si>
    <t>P2093</t>
  </si>
  <si>
    <t>1g巧克力日夜丝滑眼乳霜（日用）卷料</t>
  </si>
  <si>
    <t>P2094</t>
  </si>
  <si>
    <t>1g巧克力日夜丝滑眼乳霜（夜用）卷料</t>
  </si>
  <si>
    <t>P2095</t>
  </si>
  <si>
    <t>1g三肽胶原日夜提升眼凝霜(日用)卷料</t>
  </si>
  <si>
    <t>P2096</t>
  </si>
  <si>
    <t>1g三肽胶原日夜提升眼凝霜(夜用)卷料</t>
  </si>
  <si>
    <t>P2097</t>
  </si>
  <si>
    <t>1ml眼部多元细胞日夜修护素(日用)卷料</t>
  </si>
  <si>
    <t>P2098</t>
  </si>
  <si>
    <t>1ml眼部多元细胞日夜修护素(夜用)卷料</t>
  </si>
  <si>
    <t>P2099</t>
  </si>
  <si>
    <t>1ml雪松日夜美白眼部精华素(日用)卷料</t>
  </si>
  <si>
    <t>P2100</t>
  </si>
  <si>
    <t>1ml雪松日夜美白眼部精华素(夜用)卷料</t>
  </si>
  <si>
    <t>P2101</t>
  </si>
  <si>
    <t>弹力蛋白精华眼膜袋(1对每袋)</t>
  </si>
  <si>
    <t>P2101a</t>
  </si>
  <si>
    <t>P2102</t>
  </si>
  <si>
    <t>丸美弹力蜂王浆胶原蛋白3D隐形面膜纯铝袋</t>
  </si>
  <si>
    <t>P2103</t>
  </si>
  <si>
    <t>丸美丝滑可可胶原蛋白3D隐形面膜纯铝袋</t>
  </si>
  <si>
    <t>P2104</t>
  </si>
  <si>
    <t>丸美奢白针叶樱桃胶原蛋白3D隐形面膜纯铝袋</t>
  </si>
  <si>
    <t>P2105</t>
  </si>
  <si>
    <t>丸美闪亮蓝莓胶原蛋白3D隐形眼膜纯铝袋</t>
  </si>
  <si>
    <t>P2106</t>
  </si>
  <si>
    <t>2ml丸美嫩白防晒乳SPF18PA加加卷料</t>
  </si>
  <si>
    <t>P2107</t>
  </si>
  <si>
    <t>2ml丸美嫩白防晒乳SPF30PA加加加卷料</t>
  </si>
  <si>
    <t>P2108</t>
  </si>
  <si>
    <t>2ml丸美防晒精华隔离乳SPF18 PA加加卷料</t>
  </si>
  <si>
    <t>P2109</t>
  </si>
  <si>
    <t>2ml丸美激白防晒精华隔离乳SPF30PA加加加卷料</t>
  </si>
  <si>
    <t>P2110</t>
  </si>
  <si>
    <t>2ml丸美激白精华晚霜（美白淡斑型）卷料</t>
  </si>
  <si>
    <t>P2111</t>
  </si>
  <si>
    <t>丸美雪松美白保湿舒悦面膜袋</t>
  </si>
  <si>
    <t>P2112</t>
  </si>
  <si>
    <t>2ml雪松美白精华肌底液卷料</t>
  </si>
  <si>
    <t>P2113</t>
  </si>
  <si>
    <t>2ml丸美弹力蛋白精华保养液卷料</t>
  </si>
  <si>
    <t>P2114</t>
  </si>
  <si>
    <t>弹力蛋白提升V脸紧致面颈膜镀铝袋</t>
  </si>
  <si>
    <t>P2115</t>
  </si>
  <si>
    <t>2mL深肌保湿精华洁面乳（盈润型）卷料</t>
  </si>
  <si>
    <t>P2116</t>
  </si>
  <si>
    <t>2mL深肌保湿精华乳（盈润型）卷料</t>
  </si>
  <si>
    <t>P2117</t>
  </si>
  <si>
    <t>菱形双挂耳面颈膜纸</t>
  </si>
  <si>
    <t>P2118</t>
  </si>
  <si>
    <t>弹力蛋白V脸紧致面膜袋</t>
  </si>
  <si>
    <t>P2119</t>
  </si>
  <si>
    <t>菱形双挂耳面膜纸</t>
  </si>
  <si>
    <t>Q2001</t>
  </si>
  <si>
    <t>30ml超效无瑕美白精华内卡</t>
  </si>
  <si>
    <t>Q2002</t>
  </si>
  <si>
    <t>15ml超凡眼部水精华内卡</t>
  </si>
  <si>
    <t>Q2003</t>
  </si>
  <si>
    <t>10ml雪肌樱花试用装内卡</t>
  </si>
  <si>
    <t>Q2004</t>
  </si>
  <si>
    <t>商场装15ml、院装20ml玻瓶通用内卡</t>
  </si>
  <si>
    <t>Q2005</t>
  </si>
  <si>
    <t>商场装30ml真空瓶内卡</t>
  </si>
  <si>
    <t>Q2006</t>
  </si>
  <si>
    <t>Q2007</t>
  </si>
  <si>
    <t>30g丸美美白精华(夜用)霜内卡</t>
  </si>
  <si>
    <t>R2F004</t>
  </si>
  <si>
    <t>嫩白防晒乳（者喱）SPF18标贴(透明红字)</t>
  </si>
  <si>
    <t>R2F006</t>
  </si>
  <si>
    <t>嫩白防晒乳SPF30标贴(透明红字)</t>
  </si>
  <si>
    <t>R2H001</t>
  </si>
  <si>
    <t>MH001 水活晶莹洁面乳标签</t>
  </si>
  <si>
    <t>R2H002</t>
  </si>
  <si>
    <t>MH002 水活柔敏洁面乳标签</t>
  </si>
  <si>
    <t>R2H003</t>
  </si>
  <si>
    <t>MH003 水活晶莹茉莉花卉水标签</t>
  </si>
  <si>
    <t>R2H004</t>
  </si>
  <si>
    <t>MH004 水活柔敏玫瑰花卉水标签</t>
  </si>
  <si>
    <t>R2H005</t>
  </si>
  <si>
    <t>MH005 水活晶莹嫩白乳标签</t>
  </si>
  <si>
    <t>R2H006</t>
  </si>
  <si>
    <t>MH006 水活柔敏平衡乳标签</t>
  </si>
  <si>
    <t>R2H007</t>
  </si>
  <si>
    <t>MH007 水活晶莹嫩白霜标签</t>
  </si>
  <si>
    <t>R2H008</t>
  </si>
  <si>
    <t>MH008 水活柔敏平衡霜标签</t>
  </si>
  <si>
    <t>R2H009</t>
  </si>
  <si>
    <t>MH009 水活晶莹修护凝露标签</t>
  </si>
  <si>
    <t>R2H010</t>
  </si>
  <si>
    <t>MH010 水活柔敏舒缓凝露标签</t>
  </si>
  <si>
    <t>R2H011</t>
  </si>
  <si>
    <t>MH011 水活晶莹嫩白粉蜜标签-(修正贴)</t>
  </si>
  <si>
    <t>R2H011.</t>
  </si>
  <si>
    <t>MH011 水活晶莹嫩白粉蜜标签-(红)</t>
  </si>
  <si>
    <t>R2H012</t>
  </si>
  <si>
    <t>MH012 水活柔敏净白粉蜜标签-(红)</t>
  </si>
  <si>
    <t>R2H012.</t>
  </si>
  <si>
    <t>MH012 水活柔敏净白粉蜜标签-(修正贴)</t>
  </si>
  <si>
    <t>R2H014.</t>
  </si>
  <si>
    <t>MH014水活柔敏精华标签</t>
  </si>
  <si>
    <t>R2H016</t>
  </si>
  <si>
    <t>MH016 瞬间舒缓水原膜标签</t>
  </si>
  <si>
    <t>R2H017</t>
  </si>
  <si>
    <t>MH017 水活柔敏舒缓温泉泥膜标签</t>
  </si>
  <si>
    <t>R2H019</t>
  </si>
  <si>
    <t>MH019 水活润白全能霜标签</t>
  </si>
  <si>
    <t>R2H020</t>
  </si>
  <si>
    <t>MH020 水活润白全能乳标签</t>
  </si>
  <si>
    <t>R2H021a</t>
  </si>
  <si>
    <t>MH021a 水活润白隔离霜(紫色)标签</t>
  </si>
  <si>
    <t>R2H021b</t>
  </si>
  <si>
    <t>MH021b 水活润白隔离霜(绿色)标签</t>
  </si>
  <si>
    <t>R2H022</t>
  </si>
  <si>
    <t>眼唇精华笔标签</t>
  </si>
  <si>
    <t>R2H023</t>
  </si>
  <si>
    <t>MH022标贴</t>
  </si>
  <si>
    <t>R2H024</t>
  </si>
  <si>
    <t>MH023标贴</t>
  </si>
  <si>
    <t>R2H025</t>
  </si>
  <si>
    <t>MH024标贴</t>
  </si>
  <si>
    <t>R2H026</t>
  </si>
  <si>
    <t>标贴(条形码)</t>
  </si>
  <si>
    <t>R2H027</t>
  </si>
  <si>
    <t>水活柔敏平衡乳标签(红色)</t>
  </si>
  <si>
    <t>R2H028</t>
  </si>
  <si>
    <t>水活晶莹嫩白乳标签(红色)</t>
  </si>
  <si>
    <t>R2H029</t>
  </si>
  <si>
    <t>水活柔敏玫瑰花卉水标签(红色)</t>
  </si>
  <si>
    <t>R2JH001</t>
  </si>
  <si>
    <t>粉嫩白（粉色纸标）取消</t>
  </si>
  <si>
    <t>R2JH001.</t>
  </si>
  <si>
    <t>粉嫩白（透明白字）</t>
  </si>
  <si>
    <t>R2JH002</t>
  </si>
  <si>
    <t>紫晶白(紫色纸标）取消</t>
  </si>
  <si>
    <t>R2JH002.</t>
  </si>
  <si>
    <t>紫晶白（透明白字）</t>
  </si>
  <si>
    <t>R2JH003</t>
  </si>
  <si>
    <t>绿玉白（绿色纸标）取消</t>
  </si>
  <si>
    <t>R2JH003.</t>
  </si>
  <si>
    <t>绿玉白（透明白字）</t>
  </si>
  <si>
    <t>R2S001</t>
  </si>
  <si>
    <t>MS001 全效卸装洗颜料标签</t>
  </si>
  <si>
    <t>R2S002</t>
  </si>
  <si>
    <t>MS002 无油爽面清肌晶标签</t>
  </si>
  <si>
    <t>R2S003</t>
  </si>
  <si>
    <t>MS003 去死皮洁面泡沫标签</t>
  </si>
  <si>
    <t>R2S004</t>
  </si>
  <si>
    <t>MS004 活颜悦色洁面乳标签</t>
  </si>
  <si>
    <t>R2S005</t>
  </si>
  <si>
    <t>MS005 嫩白红润雪肌晶标签</t>
  </si>
  <si>
    <t>R2S005.</t>
  </si>
  <si>
    <t>嫩白红润丸美雪肤晶瓶标贴(金底红字)</t>
  </si>
  <si>
    <t>R2S006</t>
  </si>
  <si>
    <t>MS006 控脂清莹美容液标签</t>
  </si>
  <si>
    <t>R2S007</t>
  </si>
  <si>
    <t>MS007 匀白祛黄活肤日霜标签</t>
  </si>
  <si>
    <t>R2S008</t>
  </si>
  <si>
    <t>MS008 匀白祛黄活肤乳标签</t>
  </si>
  <si>
    <t>R2S009</t>
  </si>
  <si>
    <t>MS009 抗皱赋活醒肤晚霜标签</t>
  </si>
  <si>
    <t>R2S010</t>
  </si>
  <si>
    <t>MS010 抗皱赋活醒肤乳标签</t>
  </si>
  <si>
    <t>R2S020</t>
  </si>
  <si>
    <t>MS020 水份渗透敷面凝胶标签</t>
  </si>
  <si>
    <t>R2S021</t>
  </si>
  <si>
    <t>MS021 细白深层滋养面膜标签</t>
  </si>
  <si>
    <t>R2S022</t>
  </si>
  <si>
    <t>MS022 活肌紧肤按摩霜标签</t>
  </si>
  <si>
    <t>R2S023</t>
  </si>
  <si>
    <t>MS023 双效角质清净凝胶标签</t>
  </si>
  <si>
    <t>R2S027</t>
  </si>
  <si>
    <t>MS027 莹白柔润调理露标签</t>
  </si>
  <si>
    <t>R2S028</t>
  </si>
  <si>
    <t>MS028 水份充盈优白再造霜标签</t>
  </si>
  <si>
    <t>R2S029</t>
  </si>
  <si>
    <t>MS029 水份充盈优白再造乳标签</t>
  </si>
  <si>
    <t>R2S052c</t>
  </si>
  <si>
    <t>MS052c 素肌明白粉底精华霜(象牙玉白)标签</t>
  </si>
  <si>
    <t>R2S052d</t>
  </si>
  <si>
    <t>MS052d 素肌明白粉底精华霜(珍珠真白)标签</t>
  </si>
  <si>
    <t>R2WB005</t>
  </si>
  <si>
    <t>聚效无瑕美白精华标贴（红底金字）</t>
  </si>
  <si>
    <t>R2WB011.</t>
  </si>
  <si>
    <t>丸美雪肤美白面膜瓶标贴（金底红字）</t>
  </si>
  <si>
    <t>高机能激白精华晚霜会员积分标贴</t>
  </si>
  <si>
    <t>R2WK102</t>
  </si>
  <si>
    <t>丝滑可可胶原蛋白口服液标贴（屈臣氏）</t>
  </si>
  <si>
    <t>R2WK103</t>
  </si>
  <si>
    <t>闪亮蓝莓胶原蛋白口服液标贴（屈臣氏）</t>
  </si>
  <si>
    <t>R2WM009</t>
  </si>
  <si>
    <t>净含量18ML标贴（金底红字）</t>
  </si>
  <si>
    <t>R2WM105</t>
  </si>
  <si>
    <t>WM105套盒的修正贴</t>
  </si>
  <si>
    <t>R2WM200a</t>
  </si>
  <si>
    <t>20元美丽嘉奖券（贴在日夜眼精华盒底）</t>
  </si>
  <si>
    <t>MARUBI20券（贴在日夜眼精华盒）</t>
  </si>
  <si>
    <t>S2002</t>
  </si>
  <si>
    <t>长条</t>
  </si>
  <si>
    <t>S2004</t>
  </si>
  <si>
    <t>垫板27.5*22.5</t>
  </si>
  <si>
    <t>S2005</t>
  </si>
  <si>
    <t>垫板46*23</t>
  </si>
  <si>
    <t>S2006</t>
  </si>
  <si>
    <t>M4垫板(41.5*40.5)</t>
  </si>
  <si>
    <t>S2007</t>
  </si>
  <si>
    <t>S2008</t>
  </si>
  <si>
    <t>空白铜版纸监管码标签</t>
  </si>
  <si>
    <t>卷</t>
  </si>
  <si>
    <t>S2009</t>
  </si>
  <si>
    <t>半树色带</t>
  </si>
  <si>
    <t>S2010</t>
  </si>
  <si>
    <t>时尚COMS标贴</t>
  </si>
  <si>
    <t>S2011</t>
  </si>
  <si>
    <t>合格证标签</t>
  </si>
  <si>
    <t>S2012</t>
  </si>
  <si>
    <t>四款拉页修正贴</t>
  </si>
  <si>
    <t>S2013</t>
  </si>
  <si>
    <t>美白丝滑雪肤晶执行标准标贴</t>
  </si>
  <si>
    <t>S2014</t>
  </si>
  <si>
    <t>日化奇迹新生系列纸盒成份标贴（纸标）</t>
  </si>
  <si>
    <t>S2015</t>
  </si>
  <si>
    <t>透明印红字封箱胶（60毫米乘100米厚度52mm）</t>
  </si>
  <si>
    <t>S2016</t>
  </si>
  <si>
    <t>MARUBI原厂标贴（白纸红字）</t>
  </si>
  <si>
    <t>S2017</t>
  </si>
  <si>
    <t>100mL丸美玫瑰香氛标贴(红底黑及白字)</t>
  </si>
  <si>
    <t>S2018</t>
  </si>
  <si>
    <t>口服液封盒圆形标贴(4cm)</t>
  </si>
  <si>
    <t>S2019</t>
  </si>
  <si>
    <t>MARUBI贴花券20</t>
  </si>
  <si>
    <t>S2020</t>
  </si>
  <si>
    <t>MARUBI贴花券10</t>
  </si>
  <si>
    <t>S2021</t>
  </si>
  <si>
    <t>MARUBI贴花券15</t>
  </si>
  <si>
    <t>S2022</t>
  </si>
  <si>
    <t>MARUBI贴花券60</t>
  </si>
  <si>
    <t>S2023</t>
  </si>
  <si>
    <t>丸美盒标贴</t>
  </si>
  <si>
    <t>V2003</t>
  </si>
  <si>
    <t>10ml雪肌樱花系列瓶通用吸塑</t>
  </si>
  <si>
    <t>V2004</t>
  </si>
  <si>
    <t>白色霜勺(调为春纪用V1002)</t>
  </si>
  <si>
    <t>V2005</t>
  </si>
  <si>
    <t>3ml丸美弹力蛋白眼精华吸塑</t>
  </si>
  <si>
    <t>日化柜台试用装外箱</t>
  </si>
  <si>
    <t>V2007</t>
  </si>
  <si>
    <t>日化柜台试用装隔板(44.5*35)</t>
  </si>
  <si>
    <t>V2008</t>
  </si>
  <si>
    <t>日化柜台试用装隔板(44*53.5)</t>
  </si>
  <si>
    <t>V2009</t>
  </si>
  <si>
    <t>日化柜台试用装垫板(31.5*23.6)</t>
  </si>
  <si>
    <t>V2010</t>
  </si>
  <si>
    <t>日用柜台试用装隔板(80*73)</t>
  </si>
  <si>
    <t>V2011</t>
  </si>
  <si>
    <t>日化柜台试用装隔板(26*20)</t>
  </si>
  <si>
    <t>V2012</t>
  </si>
  <si>
    <t>日化柜台试用装隔板(44*15)</t>
  </si>
  <si>
    <t>V2014</t>
  </si>
  <si>
    <t>10g激白系列(红色)霜勺</t>
  </si>
  <si>
    <t>V2018</t>
  </si>
  <si>
    <t>10g弹力蛋白系列日晚霜吸塑</t>
  </si>
  <si>
    <t>V2019</t>
  </si>
  <si>
    <t>15ml弹力蛋白系列胶瓶吸塑</t>
  </si>
  <si>
    <t>V2020</t>
  </si>
  <si>
    <t>15ml弹力蛋白洁面精华吸塑</t>
  </si>
  <si>
    <t>V2021</t>
  </si>
  <si>
    <t>10g弹力蛋白系列金色霜勺</t>
  </si>
  <si>
    <t>V2021a</t>
  </si>
  <si>
    <t>10g三肽系列粉色霜勺</t>
  </si>
  <si>
    <t>V2022</t>
  </si>
  <si>
    <t>5mL日化软管吸塑</t>
  </si>
  <si>
    <t>V2023</t>
  </si>
  <si>
    <t>15ml丸美巧克力丝滑水,乳吸塑</t>
  </si>
  <si>
    <t>V2024</t>
  </si>
  <si>
    <t>10g丸美巧克力丝滑日,晚霜吸塑</t>
  </si>
  <si>
    <t>W2001</t>
  </si>
  <si>
    <t>水活40ml玻瓶PE垫片</t>
  </si>
  <si>
    <t>W2002</t>
  </si>
  <si>
    <t>20g水活系列PE垫片</t>
  </si>
  <si>
    <t>W2005</t>
  </si>
  <si>
    <t>30g/50g雪肌樱花玻瓶通用PE垫片（41.2MM）</t>
  </si>
  <si>
    <t>50g弹力蛋白系列日/晚霜通用PE垫片(￠39.5)</t>
  </si>
  <si>
    <t>W2007</t>
  </si>
  <si>
    <t>10g弹力蛋白系列日晚霜通用PE垫</t>
  </si>
  <si>
    <t>W2008</t>
  </si>
  <si>
    <t>30g/50g水活系列通用PE垫片（40.2MM）</t>
  </si>
  <si>
    <t>W2009</t>
  </si>
  <si>
    <t>100ml一生之水调理液PE垫片</t>
  </si>
  <si>
    <t>W2010</t>
  </si>
  <si>
    <t>120ml雪肌美白精华水专用PE垫片</t>
  </si>
  <si>
    <t>W2011</t>
  </si>
  <si>
    <t>弹力日晚霜吸塑系列10g外箱垫板</t>
  </si>
  <si>
    <t>W2012</t>
  </si>
  <si>
    <t>弹力吸塑系列15ml外箱垫板</t>
  </si>
  <si>
    <t>W2013</t>
  </si>
  <si>
    <t>15mL金沙海蓝及春纪防晒软管吸塑</t>
  </si>
  <si>
    <t>W2014</t>
  </si>
  <si>
    <t>10mL金沙海蓝软管吸塑</t>
  </si>
  <si>
    <t>W2015</t>
  </si>
  <si>
    <t>巧克力三件套吸塑</t>
  </si>
  <si>
    <t>W2016</t>
  </si>
  <si>
    <t>15ml巧克力洁面乳吸塑</t>
  </si>
  <si>
    <t>W2017</t>
  </si>
  <si>
    <t>10雪松美白系列白色霜勺</t>
  </si>
  <si>
    <t>X2001</t>
  </si>
  <si>
    <t>嫩白红润晶莹礼盒</t>
  </si>
  <si>
    <t>X2002</t>
  </si>
  <si>
    <t>莹白柔润晶莹礼盒</t>
  </si>
  <si>
    <t>X2003</t>
  </si>
  <si>
    <t>茉莉皙白晶莹礼盒</t>
  </si>
  <si>
    <t>X2004</t>
  </si>
  <si>
    <t>玫瑰润白晶莹礼盒</t>
  </si>
  <si>
    <t>X2005</t>
  </si>
  <si>
    <t>水份优白晶莹礼盒</t>
  </si>
  <si>
    <t>X2006</t>
  </si>
  <si>
    <t>活颜悦色晶莹礼盒</t>
  </si>
  <si>
    <t>X2007</t>
  </si>
  <si>
    <t>水活嫩白晶莹礼盒</t>
  </si>
  <si>
    <t>X2008</t>
  </si>
  <si>
    <t>水活净白晶莹礼盒</t>
  </si>
  <si>
    <t>X2009</t>
  </si>
  <si>
    <t>超凡水活精致礼盒外盒</t>
  </si>
  <si>
    <t>X2010</t>
  </si>
  <si>
    <t>超凡水活精致礼盒内盒</t>
  </si>
  <si>
    <t>X2011</t>
  </si>
  <si>
    <t>超凡水活精致礼盒吸塑</t>
  </si>
  <si>
    <t>X2012</t>
  </si>
  <si>
    <t>眼部护理眼装礼盒</t>
  </si>
  <si>
    <t>X2013</t>
  </si>
  <si>
    <t>嫩白红润美肌礼盒</t>
  </si>
  <si>
    <t>X2014</t>
  </si>
  <si>
    <t>水盈优白莹肌礼盒</t>
  </si>
  <si>
    <t>X2015</t>
  </si>
  <si>
    <t>阳光修护防晒礼盒</t>
  </si>
  <si>
    <t>X2016</t>
  </si>
  <si>
    <t>水活晶莹护肤礼盒</t>
  </si>
  <si>
    <t>X2017</t>
  </si>
  <si>
    <t>水活柔敏护肤礼盒</t>
  </si>
  <si>
    <t>X2018</t>
  </si>
  <si>
    <t>水活润白护肤礼盒</t>
  </si>
  <si>
    <t>X2019</t>
  </si>
  <si>
    <t>超凡水活护眼礼盒</t>
  </si>
  <si>
    <t>X2020</t>
  </si>
  <si>
    <t>防晒补水套盒</t>
  </si>
  <si>
    <t>X2021</t>
  </si>
  <si>
    <t>水活嫩白套盒</t>
  </si>
  <si>
    <t>X2022</t>
  </si>
  <si>
    <t>雪肌樱花美白极品套盒</t>
  </si>
  <si>
    <t>X2023</t>
  </si>
  <si>
    <t>雪肌真金组合套盒外盒</t>
  </si>
  <si>
    <t>X2024</t>
  </si>
  <si>
    <t>雪肌真金组合套盒内盒</t>
  </si>
  <si>
    <t>X2025</t>
  </si>
  <si>
    <t>21天美白套盒外盒</t>
  </si>
  <si>
    <t>X2026</t>
  </si>
  <si>
    <t>21天美白套盒内盒</t>
  </si>
  <si>
    <t>X2027</t>
  </si>
  <si>
    <t>男士套盒</t>
  </si>
  <si>
    <t>X2028</t>
  </si>
  <si>
    <t>极致冰晶套盒</t>
  </si>
  <si>
    <t>X2029</t>
  </si>
  <si>
    <t>X2030</t>
  </si>
  <si>
    <t>水活柔敏精致礼盒</t>
  </si>
  <si>
    <t>X2031</t>
  </si>
  <si>
    <t>MARUB木盒</t>
  </si>
  <si>
    <t>X2032</t>
  </si>
  <si>
    <t>眼部多元修护动力新生套盒</t>
  </si>
  <si>
    <t>X2033</t>
  </si>
  <si>
    <t>弹力蛋白眼部弹力新生套盒</t>
  </si>
  <si>
    <t>X2034</t>
  </si>
  <si>
    <t>白金至尊眼部焕白新生套盒</t>
  </si>
  <si>
    <t>X2036b</t>
  </si>
  <si>
    <t>丸美巧克力丝滑心意礼盒pvc封套</t>
  </si>
  <si>
    <t>X2037</t>
  </si>
  <si>
    <t>X2038</t>
  </si>
  <si>
    <t>弹力蛋白精华眼膜盒(苹果派内盒)</t>
  </si>
  <si>
    <t>X2039</t>
  </si>
  <si>
    <t>白金至尊精华眼膜盒(苹果派内盒)</t>
  </si>
  <si>
    <t>X2040</t>
  </si>
  <si>
    <t>眼部多元细胞修护眼膜盒(苹果派内盒)</t>
  </si>
  <si>
    <t>X2041</t>
  </si>
  <si>
    <t>眼部多元细胞修护动力新生套外盒内盒吸塑</t>
  </si>
  <si>
    <t>X2042</t>
  </si>
  <si>
    <t>白金至尊眼部焕白新生套外盒内盒吸塑</t>
  </si>
  <si>
    <t>X2043</t>
  </si>
  <si>
    <t>弹力蛋白眼部弹力新生套盒外盒内盒吸塑</t>
  </si>
  <si>
    <t>X2048</t>
  </si>
  <si>
    <t>眼部多元修护动力新生套盒内盒</t>
  </si>
  <si>
    <t>X2049</t>
  </si>
  <si>
    <t>白金至尊眼部焕白新生套盒内盒</t>
  </si>
  <si>
    <t>X2050</t>
  </si>
  <si>
    <t>弹力蛋白眼部弹力新生套盒内盒</t>
  </si>
  <si>
    <t>X2051</t>
  </si>
  <si>
    <t>高机能激白系列精锐三件套礼盒</t>
  </si>
  <si>
    <t>X2052</t>
  </si>
  <si>
    <t>高机能激白系列精锐五件套礼盒</t>
  </si>
  <si>
    <t>X2054</t>
  </si>
  <si>
    <t>丸美魅影彩装三件套.璀璨礼盒</t>
  </si>
  <si>
    <t>X2055</t>
  </si>
  <si>
    <t>丸美巧克力丝滑精锐五件套盒(A款）</t>
  </si>
  <si>
    <t>X2055a</t>
  </si>
  <si>
    <t>丸美巧克力丝滑精锐五件套盒(B款）</t>
  </si>
  <si>
    <t>X2056</t>
  </si>
  <si>
    <t>丸美巧克力丝滑精锐三件套盒</t>
  </si>
  <si>
    <t>丸美巧克力丝滑精锐三件套盒(2010年9月份）</t>
  </si>
  <si>
    <t>X2057</t>
  </si>
  <si>
    <t>丸美高机能激白四件套盒</t>
  </si>
  <si>
    <t>X2058</t>
  </si>
  <si>
    <t>丸美弹力蛋白精华三件套盒</t>
  </si>
  <si>
    <t>弹力蛋白特润精华护理套盒</t>
  </si>
  <si>
    <t>弹力蛋白特润精华护理套盒底加吸塑</t>
  </si>
  <si>
    <t>巧克力丝滑精华扩理套盒</t>
  </si>
  <si>
    <t>巧克力丝滑精华扩理套盒底加吸塑</t>
  </si>
  <si>
    <t>眼部护理大师皇牌套盒</t>
  </si>
  <si>
    <t>眼部护理大师皇牌套盒底加吸塑</t>
  </si>
  <si>
    <t>X2062b</t>
  </si>
  <si>
    <t>丸美细胞级美白高机能礼盒PVC封套</t>
  </si>
  <si>
    <t>X2063b</t>
  </si>
  <si>
    <t>丸美弹力蛋白精华护理礼盒PVC封套</t>
  </si>
  <si>
    <t>X2064</t>
  </si>
  <si>
    <t>丸美巧克力丝滑五件体验套</t>
  </si>
  <si>
    <t>X2064a</t>
  </si>
  <si>
    <t>丸美巧克力丝滑五件体验套吸塑</t>
  </si>
  <si>
    <t>X2065</t>
  </si>
  <si>
    <t>弹力蛋白精锐三件套礼盒</t>
  </si>
  <si>
    <t>X2065a</t>
  </si>
  <si>
    <t>弹力蛋白精锐三件套礼盒吸塑</t>
  </si>
  <si>
    <t>X2066</t>
  </si>
  <si>
    <t>丸美高机能激白系列精致四件套礼盒</t>
  </si>
  <si>
    <t>X2066a</t>
  </si>
  <si>
    <t>丸美高机能激白系列精致四件套底盒加吸塑</t>
  </si>
  <si>
    <t>X2068</t>
  </si>
  <si>
    <t>眼部护理大师试用套装小礼袋(2011年5月百货用）</t>
  </si>
  <si>
    <t>X2072</t>
  </si>
  <si>
    <t>深肌保湿精华系列五件体验套（盈润型）盒加吸塑</t>
  </si>
  <si>
    <t>X2072a</t>
  </si>
  <si>
    <t>深肌保湿精华系列五件体验套(盈润型)盒加吸塑(2012年8月新)</t>
  </si>
  <si>
    <t>X2073</t>
  </si>
  <si>
    <t>深肌保湿密集护理外套</t>
  </si>
  <si>
    <t>X2073a</t>
  </si>
  <si>
    <t>深肌保湿密集护理底盒加吸塑</t>
  </si>
  <si>
    <t>X2074</t>
  </si>
  <si>
    <t>X2074a</t>
  </si>
  <si>
    <t>丸美深肌保湿精华四件套（精锐装）吸塑</t>
  </si>
  <si>
    <t>X2075</t>
  </si>
  <si>
    <t>丸美男士劲能活肤系列四件套套盒（精锐装）</t>
  </si>
  <si>
    <t>X2075a</t>
  </si>
  <si>
    <t>丸美男士劲能活肤系列四件套吸塑（精锐装）</t>
  </si>
  <si>
    <t>X2076</t>
  </si>
  <si>
    <t>丸美雪语精纺大浴巾礼盒</t>
  </si>
  <si>
    <t>X2077</t>
  </si>
  <si>
    <t>丸美奢宠洗护大套盒封套</t>
  </si>
  <si>
    <t>X2077a</t>
  </si>
  <si>
    <t>丸美奢宠洗护大套盒吸塑加底盒</t>
  </si>
  <si>
    <t>X2078</t>
  </si>
  <si>
    <t>丸美樱花之旅双享套装外盒</t>
  </si>
  <si>
    <t>X2078A</t>
  </si>
  <si>
    <t>丸美樱花之旅双享套装底盒加吸塑</t>
  </si>
  <si>
    <t>X2079</t>
  </si>
  <si>
    <t>丸美BB新肌精致三件套纸盒配纸卡</t>
  </si>
  <si>
    <t>X2080</t>
  </si>
  <si>
    <t>丸美弹力蛋白精华精致五件套盒加吸塑</t>
  </si>
  <si>
    <t>X2081</t>
  </si>
  <si>
    <t>丸美BB新肌眼部旅行三件套盒加吸塑</t>
  </si>
  <si>
    <t>X2082</t>
  </si>
  <si>
    <t>丸美时尚红色长围巾礼盒(百货11月用)</t>
  </si>
  <si>
    <t>X2083</t>
  </si>
  <si>
    <t>丸美时尚玫红长围巾礼盒(百货11月用)</t>
  </si>
  <si>
    <t>X2084</t>
  </si>
  <si>
    <t>眼部护理大师尊享体验包礼袋</t>
  </si>
  <si>
    <t>X2085</t>
  </si>
  <si>
    <t>三肽胶原日夜提升眼凝霜旅行装折盒加吸塑</t>
  </si>
  <si>
    <t>X2086</t>
  </si>
  <si>
    <t>弹力蛋白日夜眼精华旅行装折盒加吸塑</t>
  </si>
  <si>
    <t>X2087</t>
  </si>
  <si>
    <t>雪松日夜美白眼部精华素旅行装折盒加吸塑</t>
  </si>
  <si>
    <t>X2088</t>
  </si>
  <si>
    <t>巧克力日夜丝滑眼乳霜旅行装折盒加吸塑</t>
  </si>
  <si>
    <t>X2089</t>
  </si>
  <si>
    <t>眼部多元细胞日夜修护素旅行装折盒加吸塑</t>
  </si>
  <si>
    <t>X2090</t>
  </si>
  <si>
    <t>丸美鸿运钱包礼盒（天地盖）</t>
  </si>
  <si>
    <t>X2092</t>
  </si>
  <si>
    <t>雪松美白7天尊享套加纸内托</t>
  </si>
  <si>
    <t>X2093</t>
  </si>
  <si>
    <t>丸美深肌保湿（清润型）精致三件套外盒</t>
  </si>
  <si>
    <t>X2093a</t>
  </si>
  <si>
    <t>丸美深肌保湿（清润型）精致三件套吸塑</t>
  </si>
  <si>
    <t>X2094</t>
  </si>
  <si>
    <t>弹力蛋白精华精致三件套套盒加吸塑</t>
  </si>
  <si>
    <t>X2095</t>
  </si>
  <si>
    <t>X2096</t>
  </si>
  <si>
    <t>丸美深肌保湿（盈润型）精致三件套外盒</t>
  </si>
  <si>
    <t>X2096a</t>
  </si>
  <si>
    <t>丸美深肌保湿（盈润型）精致三件套吸塑</t>
  </si>
  <si>
    <t>X2097</t>
  </si>
  <si>
    <t>弹力蛋白提升紧致新生套盒</t>
  </si>
  <si>
    <t>X2098</t>
  </si>
  <si>
    <t>丸美峰跃限量版纪念礼盒（R）</t>
  </si>
  <si>
    <t>X2099</t>
  </si>
  <si>
    <t>X2100</t>
  </si>
  <si>
    <t>丸美弹力蛋白提升护理精锐三件套加吸塑</t>
  </si>
  <si>
    <t>100ml丸美弹力蛋白精华保养液盒</t>
  </si>
  <si>
    <t>100mL丸美深肌保湿系列小孔内塞</t>
  </si>
  <si>
    <t>110*175*0.03</t>
  </si>
  <si>
    <t>收缩膜（113*0.03*185）</t>
  </si>
  <si>
    <t>15mL丸美眼部多元细胞修护素瓶</t>
  </si>
  <si>
    <t>15ml丸美眼部多元细胞修护素盒</t>
  </si>
  <si>
    <t>内卡</t>
  </si>
  <si>
    <t>105*135*0.03</t>
  </si>
  <si>
    <t>110*180*0.03</t>
  </si>
  <si>
    <t>收缩膜（108*173*0.03）</t>
  </si>
  <si>
    <t>收缩膜（172*180*0.03）</t>
  </si>
  <si>
    <t>收缩膜（103*0.03*63）</t>
  </si>
  <si>
    <t>收缩膜（93*173*0.03）</t>
  </si>
  <si>
    <t>收缩膜（90*0.03*150）</t>
  </si>
  <si>
    <t>收缩膜（105*150*0.03）</t>
  </si>
  <si>
    <t xml:space="preserve">    133号外箱（36支装） </t>
  </si>
  <si>
    <t xml:space="preserve"> 134号外箱（36支装） </t>
  </si>
  <si>
    <t xml:space="preserve"> 134号箱中盒（6支装） </t>
  </si>
  <si>
    <t xml:space="preserve"> 135号外箱（48支装） </t>
  </si>
  <si>
    <t>100ml丸美雪松美白新生露瓶</t>
  </si>
  <si>
    <t>100ml丸美雪松美白新生露外盖（浅金）</t>
  </si>
  <si>
    <t> 100ml丸美雪松 美白新生露盒</t>
  </si>
  <si>
    <t>100ml丸美三肽胶原紧致润养蜜露外盖</t>
  </si>
  <si>
    <t>C2010</t>
    <phoneticPr fontId="8" type="noConversion"/>
  </si>
  <si>
    <t>RH01(MS003)</t>
  </si>
  <si>
    <t>RH47(MS004)</t>
  </si>
  <si>
    <t>RH70(MS007)</t>
  </si>
  <si>
    <t>RH00(MS008)</t>
  </si>
  <si>
    <t>RH67(MS009)</t>
  </si>
  <si>
    <t>RH28(MS010)</t>
  </si>
  <si>
    <t>RH34(MS010)</t>
  </si>
  <si>
    <t>RH80(MS015)</t>
  </si>
  <si>
    <t>RH44(MS016)</t>
  </si>
  <si>
    <t>RH45(MS017)</t>
  </si>
  <si>
    <t>RH100(MS020)</t>
  </si>
  <si>
    <t>RH32(MS029)</t>
  </si>
  <si>
    <t>WM001.</t>
  </si>
  <si>
    <t>RH184</t>
  </si>
  <si>
    <t>E2369</t>
    <phoneticPr fontId="8" type="noConversion"/>
  </si>
  <si>
    <t xml:space="preserve"> 15ml弹力蛋白洁面精华盒</t>
  </si>
  <si>
    <t>RH185</t>
  </si>
  <si>
    <t>WM002.</t>
  </si>
  <si>
    <t>WM003.</t>
  </si>
  <si>
    <t>WM005.</t>
  </si>
  <si>
    <t>WM006.</t>
  </si>
  <si>
    <t>WM007.</t>
  </si>
  <si>
    <t>10g</t>
    <phoneticPr fontId="8" type="noConversion"/>
  </si>
  <si>
    <t>E2369</t>
    <phoneticPr fontId="8" type="noConversion"/>
  </si>
  <si>
    <t>RH49(WM008)</t>
  </si>
  <si>
    <t>P2039a</t>
    <phoneticPr fontId="8" type="noConversion"/>
  </si>
  <si>
    <t>RH46(WM008)</t>
  </si>
  <si>
    <t>Y2056</t>
  </si>
  <si>
    <t>Y2026</t>
    <phoneticPr fontId="8" type="noConversion"/>
  </si>
  <si>
    <t>Y2075</t>
    <phoneticPr fontId="8" type="noConversion"/>
  </si>
  <si>
    <t>Y2039</t>
  </si>
  <si>
    <t>wm099b</t>
  </si>
  <si>
    <t>Y2009</t>
  </si>
  <si>
    <t>RH95(WJ001a)</t>
  </si>
  <si>
    <t xml:space="preserve">2ml </t>
  </si>
  <si>
    <t>RH96(WJ001b)</t>
  </si>
  <si>
    <t>RH97(WJ001c)</t>
  </si>
  <si>
    <t>RH119(WJ004)</t>
  </si>
  <si>
    <t>5m高机能激白软管吸塑</t>
  </si>
  <si>
    <t>WM064</t>
  </si>
  <si>
    <t>E2332</t>
    <phoneticPr fontId="8" type="noConversion"/>
  </si>
  <si>
    <t>WM065</t>
  </si>
  <si>
    <t>E2331</t>
    <phoneticPr fontId="8" type="noConversion"/>
  </si>
  <si>
    <t>RH118(WJ008)</t>
  </si>
  <si>
    <t>RH120(WJ009)</t>
  </si>
  <si>
    <t>C2159</t>
    <phoneticPr fontId="8" type="noConversion"/>
  </si>
  <si>
    <t>Y2053</t>
  </si>
  <si>
    <t>WM059</t>
  </si>
  <si>
    <t>Y2055</t>
    <phoneticPr fontId="8" type="noConversion"/>
  </si>
  <si>
    <t>RH180(WQ001)</t>
  </si>
  <si>
    <t>RH128
(WQ002)</t>
    <phoneticPr fontId="8" type="noConversion"/>
  </si>
  <si>
    <t>RH173(WQ002)</t>
  </si>
  <si>
    <t>RH130(WQ003)</t>
  </si>
  <si>
    <t>RH179(WQ004)</t>
  </si>
  <si>
    <t>RH127(WQ005)</t>
  </si>
  <si>
    <t>RH170(WQ005)</t>
  </si>
  <si>
    <t>RH175(WQ006)</t>
  </si>
  <si>
    <t>Y2054</t>
  </si>
  <si>
    <t>L1001</t>
  </si>
  <si>
    <t>RH175(WQ006)</t>
    <phoneticPr fontId="8" type="noConversion"/>
  </si>
  <si>
    <t>RH170(WQ005)</t>
    <phoneticPr fontId="8" type="noConversion"/>
  </si>
  <si>
    <t>RH173(WQ002)</t>
    <phoneticPr fontId="8" type="noConversion"/>
  </si>
  <si>
    <t>RH180(WQ001)</t>
    <phoneticPr fontId="8" type="noConversion"/>
  </si>
  <si>
    <t>RH207</t>
  </si>
  <si>
    <t>5*1</t>
  </si>
  <si>
    <t>RH149</t>
  </si>
  <si>
    <t>Y2087</t>
  </si>
  <si>
    <t>Y2086</t>
  </si>
  <si>
    <t>Y2088</t>
  </si>
  <si>
    <t>Y2059</t>
  </si>
  <si>
    <t>Y2073</t>
  </si>
  <si>
    <t>7g*4</t>
  </si>
  <si>
    <t>Y2064</t>
  </si>
  <si>
    <t>Y2082</t>
  </si>
  <si>
    <t>Y2083</t>
  </si>
  <si>
    <t>Y1028</t>
  </si>
  <si>
    <t>H1076</t>
  </si>
  <si>
    <t>Y1015</t>
  </si>
  <si>
    <t>Y1023</t>
  </si>
  <si>
    <t>Y2089</t>
  </si>
  <si>
    <t>Y2090</t>
  </si>
  <si>
    <t>Y3034</t>
  </si>
  <si>
    <t>RX73</t>
  </si>
  <si>
    <t>RX72</t>
  </si>
  <si>
    <t>RH322</t>
  </si>
  <si>
    <t>RH322a</t>
  </si>
  <si>
    <t> RH321</t>
  </si>
  <si>
    <t> RH321a</t>
  </si>
  <si>
    <t>1*6</t>
  </si>
  <si>
    <t>RH321a</t>
  </si>
  <si>
    <t>Y1026</t>
  </si>
  <si>
    <t>13g</t>
  </si>
  <si>
    <t xml:space="preserve"> WM143</t>
  </si>
  <si>
    <t xml:space="preserve"> WM144</t>
  </si>
  <si>
    <t xml:space="preserve"> WM145</t>
  </si>
  <si>
    <t xml:space="preserve"> WM148</t>
  </si>
  <si>
    <t>Y2093</t>
  </si>
  <si>
    <t>RH370</t>
  </si>
  <si>
    <t>RH371</t>
  </si>
  <si>
    <t>RH372</t>
  </si>
  <si>
    <t>RH373</t>
  </si>
  <si>
    <t>RH374</t>
  </si>
  <si>
    <t>RH375</t>
  </si>
  <si>
    <t>RH376</t>
  </si>
  <si>
    <t>RH390</t>
  </si>
  <si>
    <t>A3017a</t>
  </si>
  <si>
    <t>C3036</t>
  </si>
  <si>
    <t>108*170*0.03</t>
  </si>
  <si>
    <t>130*155*0.03</t>
  </si>
  <si>
    <t xml:space="preserve"> 15ml</t>
  </si>
  <si>
    <t>RH410</t>
  </si>
  <si>
    <t>RH416</t>
  </si>
  <si>
    <t>85*155*0.03</t>
  </si>
  <si>
    <t>Y2097</t>
  </si>
  <si>
    <t>197*150*0.03</t>
  </si>
  <si>
    <t>RH430</t>
  </si>
  <si>
    <t>百变丝巾舞者(12年9-10月活动用)</t>
  </si>
  <si>
    <t>RH431</t>
  </si>
  <si>
    <t>百变丝巾爱神(12年9-10月活动用)</t>
  </si>
  <si>
    <t>RH432</t>
  </si>
  <si>
    <t>百变丝巾古风(12年9-10月活动用)</t>
  </si>
  <si>
    <t>RH433</t>
  </si>
  <si>
    <t>百变丝巾奢宠(12年9-10月活动用)</t>
  </si>
  <si>
    <t>RH361</t>
  </si>
  <si>
    <t>RH446</t>
  </si>
  <si>
    <t>RH446a</t>
  </si>
  <si>
    <t>Y2100</t>
  </si>
  <si>
    <t>105*125*0.03</t>
  </si>
  <si>
    <t>Y2099</t>
  </si>
  <si>
    <t>138*107*0.03</t>
  </si>
  <si>
    <t>Y2098</t>
  </si>
  <si>
    <t>160*135*0.03</t>
  </si>
  <si>
    <t>RX81</t>
  </si>
  <si>
    <t>Y2101</t>
  </si>
  <si>
    <t>105*128*0.03</t>
  </si>
  <si>
    <t>RH505</t>
  </si>
  <si>
    <t>RH513</t>
  </si>
  <si>
    <t>Y2102</t>
  </si>
  <si>
    <t>170*230*0.03</t>
  </si>
  <si>
    <t>148*180*0.03</t>
  </si>
  <si>
    <t>RH547</t>
  </si>
  <si>
    <t xml:space="preserve"> WM204</t>
  </si>
  <si>
    <t xml:space="preserve"> WM206</t>
  </si>
  <si>
    <t xml:space="preserve"> RH553</t>
  </si>
  <si>
    <r>
      <t>15ml</t>
    </r>
    <r>
      <rPr>
        <sz val="9"/>
        <rFont val="宋体"/>
        <family val="3"/>
        <charset val="134"/>
      </rPr>
      <t>丸美弹力蛋白洁面精华纸卡</t>
    </r>
  </si>
  <si>
    <r>
      <t>15ml</t>
    </r>
    <r>
      <rPr>
        <sz val="9"/>
        <color indexed="8"/>
        <rFont val="宋体"/>
        <family val="3"/>
        <charset val="134"/>
      </rPr>
      <t>丸美弹力蛋白洁面精华纸卡</t>
    </r>
  </si>
  <si>
    <r>
      <t>10g</t>
    </r>
    <r>
      <rPr>
        <sz val="9"/>
        <color indexed="8"/>
        <rFont val="宋体"/>
        <family val="3"/>
        <charset val="134"/>
      </rPr>
      <t>弹力蛋白系列金色霜勺</t>
    </r>
  </si>
  <si>
    <r>
      <t>10g</t>
    </r>
    <r>
      <rPr>
        <sz val="9"/>
        <color indexed="8"/>
        <rFont val="宋体"/>
        <family val="3"/>
        <charset val="134"/>
      </rPr>
      <t>弹力蛋白系列日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晚霜吸塑</t>
    </r>
  </si>
  <si>
    <r>
      <t>120ml</t>
    </r>
    <r>
      <rPr>
        <sz val="9"/>
        <rFont val="宋体"/>
        <family val="3"/>
        <charset val="134"/>
      </rPr>
      <t>丸美弹力蛋白洁面精华软管</t>
    </r>
  </si>
  <si>
    <r>
      <t>100ml</t>
    </r>
    <r>
      <rPr>
        <sz val="9"/>
        <rFont val="宋体"/>
        <family val="3"/>
        <charset val="134"/>
      </rPr>
      <t>弹力蛋白精华保养液盒（非买品折盒）</t>
    </r>
  </si>
  <si>
    <r>
      <t>80ml</t>
    </r>
    <r>
      <rPr>
        <sz val="9"/>
        <rFont val="宋体"/>
        <family val="3"/>
        <charset val="134"/>
      </rPr>
      <t>弹力蛋白全能精华乳盒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折盒）</t>
    </r>
  </si>
  <si>
    <r>
      <t>15ml</t>
    </r>
    <r>
      <rPr>
        <sz val="9"/>
        <rFont val="宋体"/>
        <family val="3"/>
        <charset val="134"/>
      </rPr>
      <t>弹力蛋白眼精华盒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折盒）</t>
    </r>
  </si>
  <si>
    <r>
      <t> </t>
    </r>
    <r>
      <rPr>
        <sz val="9"/>
        <rFont val="宋体"/>
        <family val="3"/>
        <charset val="134"/>
      </rPr>
      <t>丸美金质弹力蛋白精华眼膜袋</t>
    </r>
  </si>
  <si>
    <r>
      <t>WM080a</t>
    </r>
    <r>
      <rPr>
        <sz val="10"/>
        <rFont val="宋体"/>
        <family val="3"/>
        <charset val="134"/>
      </rPr>
      <t>丸美弹力蛋白精华保养液（纸盒上有非买品字样）</t>
    </r>
  </si>
  <si>
    <r>
      <t>WM080b</t>
    </r>
    <r>
      <rPr>
        <sz val="10"/>
        <rFont val="宋体"/>
        <family val="3"/>
        <charset val="134"/>
      </rPr>
      <t>丸美弹力蛋白全能精华乳</t>
    </r>
  </si>
  <si>
    <r>
      <t>WM001a</t>
    </r>
    <r>
      <rPr>
        <sz val="10"/>
        <rFont val="宋体"/>
        <family val="3"/>
        <charset val="134"/>
      </rPr>
      <t>丸美弹力蛋白眼精华</t>
    </r>
  </si>
  <si>
    <t>F2035a</t>
    <phoneticPr fontId="8" type="noConversion"/>
  </si>
  <si>
    <t>C2159</t>
    <phoneticPr fontId="8" type="noConversion"/>
  </si>
  <si>
    <t>Y2072</t>
    <phoneticPr fontId="8" type="noConversion"/>
  </si>
  <si>
    <t>B2122</t>
    <phoneticPr fontId="8" type="noConversion"/>
  </si>
  <si>
    <t>E2360</t>
    <phoneticPr fontId="8" type="noConversion"/>
  </si>
  <si>
    <t>B2123</t>
    <phoneticPr fontId="8" type="noConversion"/>
  </si>
  <si>
    <t>E2361</t>
    <phoneticPr fontId="8" type="noConversion"/>
  </si>
  <si>
    <t>Y1028</t>
    <phoneticPr fontId="8" type="noConversion"/>
  </si>
  <si>
    <t>180*220*0.03</t>
    <phoneticPr fontId="8" type="noConversion"/>
  </si>
  <si>
    <t>X2074</t>
    <phoneticPr fontId="8" type="noConversion"/>
  </si>
  <si>
    <t>X2074a</t>
    <phoneticPr fontId="8" type="noConversion"/>
  </si>
  <si>
    <t>C2134</t>
    <phoneticPr fontId="8" type="noConversion"/>
  </si>
  <si>
    <t>RH149</t>
    <phoneticPr fontId="8" type="noConversion"/>
  </si>
  <si>
    <t>RH155</t>
    <phoneticPr fontId="8" type="noConversion"/>
  </si>
  <si>
    <t>RH191</t>
    <phoneticPr fontId="8" type="noConversion"/>
  </si>
  <si>
    <t>5ml</t>
    <phoneticPr fontId="8" type="noConversion"/>
  </si>
  <si>
    <t>RH174</t>
    <phoneticPr fontId="8" type="noConversion"/>
  </si>
  <si>
    <t>RH345</t>
    <phoneticPr fontId="8" type="noConversion"/>
  </si>
  <si>
    <t>1ml</t>
    <phoneticPr fontId="8" type="noConversion"/>
  </si>
  <si>
    <t>WM023</t>
    <phoneticPr fontId="8" type="noConversion"/>
  </si>
  <si>
    <t>B2125</t>
    <phoneticPr fontId="8" type="noConversion"/>
  </si>
  <si>
    <t>C2136</t>
    <phoneticPr fontId="8" type="noConversion"/>
  </si>
  <si>
    <t>周转箱</t>
    <phoneticPr fontId="8" type="noConversion"/>
  </si>
  <si>
    <t>WM112</t>
    <phoneticPr fontId="8" type="noConversion"/>
  </si>
  <si>
    <t>B2124</t>
    <phoneticPr fontId="8" type="noConversion"/>
  </si>
  <si>
    <t>C2135</t>
    <phoneticPr fontId="8" type="noConversion"/>
  </si>
  <si>
    <t>E2354</t>
    <phoneticPr fontId="8" type="noConversion"/>
  </si>
  <si>
    <t>H2198</t>
    <phoneticPr fontId="8" type="noConversion"/>
  </si>
  <si>
    <t xml:space="preserve"> WM113</t>
    <phoneticPr fontId="8" type="noConversion"/>
  </si>
  <si>
    <t>H2199</t>
    <phoneticPr fontId="8" type="noConversion"/>
  </si>
  <si>
    <t>WM116</t>
    <phoneticPr fontId="8" type="noConversion"/>
  </si>
  <si>
    <t>E2356</t>
    <phoneticPr fontId="8" type="noConversion"/>
  </si>
  <si>
    <t>H2194</t>
    <phoneticPr fontId="8" type="noConversion"/>
  </si>
  <si>
    <t>WM117</t>
    <phoneticPr fontId="8" type="noConversion"/>
  </si>
  <si>
    <t>E2355</t>
    <phoneticPr fontId="8" type="noConversion"/>
  </si>
  <si>
    <t>H2193</t>
    <phoneticPr fontId="8" type="noConversion"/>
  </si>
  <si>
    <t>H2197</t>
    <phoneticPr fontId="8" type="noConversion"/>
  </si>
  <si>
    <t>E2357</t>
    <phoneticPr fontId="8" type="noConversion"/>
  </si>
  <si>
    <t>E2358</t>
    <phoneticPr fontId="8" type="noConversion"/>
  </si>
  <si>
    <t>H2196</t>
    <phoneticPr fontId="8" type="noConversion"/>
  </si>
  <si>
    <t>WM121</t>
    <phoneticPr fontId="8" type="noConversion"/>
  </si>
  <si>
    <t>WM123</t>
    <phoneticPr fontId="8" type="noConversion"/>
  </si>
  <si>
    <t>E2370</t>
    <phoneticPr fontId="8" type="noConversion"/>
  </si>
  <si>
    <t>WM124</t>
    <phoneticPr fontId="8" type="noConversion"/>
  </si>
  <si>
    <t>E2371</t>
    <phoneticPr fontId="8" type="noConversion"/>
  </si>
  <si>
    <t>WM125</t>
    <phoneticPr fontId="8" type="noConversion"/>
  </si>
  <si>
    <t>E2368</t>
    <phoneticPr fontId="8" type="noConversion"/>
  </si>
  <si>
    <t>WM126</t>
    <phoneticPr fontId="8" type="noConversion"/>
  </si>
  <si>
    <t>E2362</t>
    <phoneticPr fontId="8" type="noConversion"/>
  </si>
  <si>
    <t>WM127</t>
    <phoneticPr fontId="8" type="noConversion"/>
  </si>
  <si>
    <t>E2364</t>
    <phoneticPr fontId="8" type="noConversion"/>
  </si>
  <si>
    <t>WM128</t>
    <phoneticPr fontId="8" type="noConversion"/>
  </si>
  <si>
    <t>E2366</t>
    <phoneticPr fontId="8" type="noConversion"/>
  </si>
  <si>
    <t>WM129</t>
    <phoneticPr fontId="8" type="noConversion"/>
  </si>
  <si>
    <t>E2367</t>
    <phoneticPr fontId="8" type="noConversion"/>
  </si>
  <si>
    <t>WM130</t>
    <phoneticPr fontId="8" type="noConversion"/>
  </si>
  <si>
    <t>E2363</t>
    <phoneticPr fontId="8" type="noConversion"/>
  </si>
  <si>
    <t>WM131</t>
    <phoneticPr fontId="8" type="noConversion"/>
  </si>
  <si>
    <t>E2365</t>
    <phoneticPr fontId="8" type="noConversion"/>
  </si>
  <si>
    <t>WM132</t>
    <phoneticPr fontId="8" type="noConversion"/>
  </si>
  <si>
    <t>E2372</t>
    <phoneticPr fontId="8" type="noConversion"/>
  </si>
  <si>
    <t>WM133</t>
    <phoneticPr fontId="8" type="noConversion"/>
  </si>
  <si>
    <t>WM134</t>
    <phoneticPr fontId="8" type="noConversion"/>
  </si>
  <si>
    <t>WM135</t>
    <phoneticPr fontId="8" type="noConversion"/>
  </si>
  <si>
    <t>WM136</t>
    <phoneticPr fontId="8" type="noConversion"/>
  </si>
  <si>
    <t>B2087</t>
    <phoneticPr fontId="8" type="noConversion"/>
  </si>
  <si>
    <t>C2086</t>
    <phoneticPr fontId="8" type="noConversion"/>
  </si>
  <si>
    <t>E2380</t>
    <phoneticPr fontId="8" type="noConversion"/>
  </si>
  <si>
    <t>WM137</t>
    <phoneticPr fontId="8" type="noConversion"/>
  </si>
  <si>
    <t>10g</t>
    <phoneticPr fontId="8" type="noConversion"/>
  </si>
  <si>
    <t>A2134</t>
    <phoneticPr fontId="8" type="noConversion"/>
  </si>
  <si>
    <t>C2084</t>
    <phoneticPr fontId="8" type="noConversion"/>
  </si>
  <si>
    <t>E2379</t>
    <phoneticPr fontId="8" type="noConversion"/>
  </si>
  <si>
    <t>WM138</t>
    <phoneticPr fontId="8" type="noConversion"/>
  </si>
  <si>
    <t>B2140</t>
    <phoneticPr fontId="8" type="noConversion"/>
  </si>
  <si>
    <t>WM139</t>
    <phoneticPr fontId="8" type="noConversion"/>
  </si>
  <si>
    <t>C2035</t>
    <phoneticPr fontId="8" type="noConversion"/>
  </si>
  <si>
    <t>WM140</t>
    <phoneticPr fontId="8" type="noConversion"/>
  </si>
  <si>
    <t>WM141</t>
    <phoneticPr fontId="8" type="noConversion"/>
  </si>
  <si>
    <t>弹力蛋白提升精华晚霜</t>
    <phoneticPr fontId="8" type="noConversion"/>
  </si>
  <si>
    <t>A2226</t>
    <phoneticPr fontId="8" type="noConversion"/>
  </si>
  <si>
    <t>H2015</t>
    <phoneticPr fontId="8" type="noConversion"/>
  </si>
  <si>
    <t>L2029</t>
    <phoneticPr fontId="8" type="noConversion"/>
  </si>
  <si>
    <t>L2028</t>
    <phoneticPr fontId="8" type="noConversion"/>
  </si>
  <si>
    <t>WM683</t>
    <phoneticPr fontId="8" type="noConversion"/>
  </si>
  <si>
    <t>Y2051</t>
    <phoneticPr fontId="8" type="noConversion"/>
  </si>
  <si>
    <t>F2037a</t>
    <phoneticPr fontId="8" type="noConversion"/>
  </si>
  <si>
    <t>F2037a</t>
    <phoneticPr fontId="8" type="noConversion"/>
  </si>
  <si>
    <t>C2134</t>
    <phoneticPr fontId="8" type="noConversion"/>
  </si>
  <si>
    <t>E2356</t>
    <phoneticPr fontId="8" type="noConversion"/>
  </si>
  <si>
    <t>8g</t>
    <phoneticPr fontId="8" type="noConversion"/>
  </si>
  <si>
    <t>E2358</t>
    <phoneticPr fontId="8" type="noConversion"/>
  </si>
  <si>
    <t>E2369</t>
    <phoneticPr fontId="8" type="noConversion"/>
  </si>
  <si>
    <t>E2370</t>
    <phoneticPr fontId="8" type="noConversion"/>
  </si>
  <si>
    <t>5ml</t>
    <phoneticPr fontId="8" type="noConversion"/>
  </si>
  <si>
    <t>E2368</t>
    <phoneticPr fontId="8" type="noConversion"/>
  </si>
  <si>
    <t>E2371</t>
    <phoneticPr fontId="8" type="noConversion"/>
  </si>
  <si>
    <t>Y2066</t>
    <phoneticPr fontId="8" type="noConversion"/>
  </si>
  <si>
    <t>Y2067</t>
    <phoneticPr fontId="8" type="noConversion"/>
  </si>
  <si>
    <t>E2362</t>
    <phoneticPr fontId="8" type="noConversion"/>
  </si>
  <si>
    <t>E2366</t>
    <phoneticPr fontId="8" type="noConversion"/>
  </si>
  <si>
    <t>A2196a</t>
    <phoneticPr fontId="8" type="noConversion"/>
  </si>
  <si>
    <t>C2138a</t>
    <phoneticPr fontId="8" type="noConversion"/>
  </si>
  <si>
    <t>E2364</t>
    <phoneticPr fontId="8" type="noConversion"/>
  </si>
  <si>
    <t>E2367</t>
    <phoneticPr fontId="8" type="noConversion"/>
  </si>
  <si>
    <t>1*6</t>
    <phoneticPr fontId="8" type="noConversion"/>
  </si>
  <si>
    <t>E2249</t>
    <phoneticPr fontId="8" type="noConversion"/>
  </si>
  <si>
    <t>F2035a</t>
    <phoneticPr fontId="8" type="noConversion"/>
  </si>
  <si>
    <t>L2027</t>
    <phoneticPr fontId="8" type="noConversion"/>
  </si>
  <si>
    <t>Y2045</t>
    <phoneticPr fontId="8" type="noConversion"/>
  </si>
  <si>
    <t>E2380</t>
    <phoneticPr fontId="8" type="noConversion"/>
  </si>
  <si>
    <t>E2379</t>
    <phoneticPr fontId="8" type="noConversion"/>
  </si>
  <si>
    <t>1*4</t>
    <phoneticPr fontId="8" type="noConversion"/>
  </si>
  <si>
    <t>H2015</t>
    <phoneticPr fontId="8" type="noConversion"/>
  </si>
  <si>
    <t>L2029</t>
    <phoneticPr fontId="8" type="noConversion"/>
  </si>
  <si>
    <t>10g</t>
    <phoneticPr fontId="8" type="noConversion"/>
  </si>
  <si>
    <t>A2226</t>
    <phoneticPr fontId="8" type="noConversion"/>
  </si>
  <si>
    <t>L2028</t>
    <phoneticPr fontId="8" type="noConversion"/>
  </si>
  <si>
    <t>B2140</t>
    <phoneticPr fontId="8" type="noConversion"/>
  </si>
  <si>
    <t>B2134</t>
    <phoneticPr fontId="8" type="noConversion"/>
  </si>
  <si>
    <t>RH384</t>
    <phoneticPr fontId="8" type="noConversion"/>
  </si>
  <si>
    <t xml:space="preserve"> RH385 </t>
    <phoneticPr fontId="8" type="noConversion"/>
  </si>
  <si>
    <t>RH386</t>
    <phoneticPr fontId="8" type="noConversion"/>
  </si>
  <si>
    <t xml:space="preserve"> RH387 </t>
    <phoneticPr fontId="8" type="noConversion"/>
  </si>
  <si>
    <t>RH381</t>
    <phoneticPr fontId="8" type="noConversion"/>
  </si>
  <si>
    <t>C2166</t>
    <phoneticPr fontId="8" type="noConversion"/>
  </si>
  <si>
    <t>Y2091</t>
    <phoneticPr fontId="8" type="noConversion"/>
  </si>
  <si>
    <t>88*145*0.03</t>
    <phoneticPr fontId="8" type="noConversion"/>
  </si>
  <si>
    <t>H2207</t>
    <phoneticPr fontId="8" type="noConversion"/>
  </si>
  <si>
    <t>RH382</t>
    <phoneticPr fontId="8" type="noConversion"/>
  </si>
  <si>
    <t>RH383</t>
    <phoneticPr fontId="8" type="noConversion"/>
  </si>
  <si>
    <t>RH362</t>
    <phoneticPr fontId="8" type="noConversion"/>
  </si>
  <si>
    <t xml:space="preserve"> RH363</t>
    <phoneticPr fontId="8" type="noConversion"/>
  </si>
  <si>
    <t xml:space="preserve">RH363a </t>
    <phoneticPr fontId="8" type="noConversion"/>
  </si>
  <si>
    <t xml:space="preserve"> RH369 </t>
    <phoneticPr fontId="8" type="noConversion"/>
  </si>
  <si>
    <t>E2407</t>
    <phoneticPr fontId="8" type="noConversion"/>
  </si>
  <si>
    <t>RH355</t>
    <phoneticPr fontId="8" type="noConversion"/>
  </si>
  <si>
    <t xml:space="preserve">RH356 </t>
    <phoneticPr fontId="8" type="noConversion"/>
  </si>
  <si>
    <t>RH394</t>
    <phoneticPr fontId="8" type="noConversion"/>
  </si>
  <si>
    <t>C2156</t>
    <phoneticPr fontId="8" type="noConversion"/>
  </si>
  <si>
    <t>A2219</t>
    <phoneticPr fontId="8" type="noConversion"/>
  </si>
  <si>
    <t>B2133</t>
    <phoneticPr fontId="8" type="noConversion"/>
  </si>
  <si>
    <t>RH392</t>
    <phoneticPr fontId="8" type="noConversion"/>
  </si>
  <si>
    <t>C2170</t>
    <phoneticPr fontId="8" type="noConversion"/>
  </si>
  <si>
    <t>5ml</t>
    <phoneticPr fontId="8" type="noConversion"/>
  </si>
  <si>
    <t>WM138</t>
    <phoneticPr fontId="8" type="noConversion"/>
  </si>
  <si>
    <t>WM139</t>
    <phoneticPr fontId="8" type="noConversion"/>
  </si>
  <si>
    <t>C2035</t>
    <phoneticPr fontId="8" type="noConversion"/>
  </si>
  <si>
    <t>WM140</t>
    <phoneticPr fontId="8" type="noConversion"/>
  </si>
  <si>
    <t>WM141</t>
    <phoneticPr fontId="8" type="noConversion"/>
  </si>
  <si>
    <t>B2143</t>
    <phoneticPr fontId="8" type="noConversion"/>
  </si>
  <si>
    <t xml:space="preserve"> WM142 </t>
    <phoneticPr fontId="8" type="noConversion"/>
  </si>
  <si>
    <t>E2402a</t>
    <phoneticPr fontId="8" type="noConversion"/>
  </si>
  <si>
    <t>E2402B</t>
    <phoneticPr fontId="8" type="noConversion"/>
  </si>
  <si>
    <t>E2402c</t>
    <phoneticPr fontId="8" type="noConversion"/>
  </si>
  <si>
    <t>A2080</t>
    <phoneticPr fontId="8" type="noConversion"/>
  </si>
  <si>
    <t>A2081</t>
    <phoneticPr fontId="8" type="noConversion"/>
  </si>
  <si>
    <t>A2195a</t>
    <phoneticPr fontId="8" type="noConversion"/>
  </si>
  <si>
    <t>C2138a</t>
    <phoneticPr fontId="8" type="noConversion"/>
  </si>
  <si>
    <t>A2196a</t>
    <phoneticPr fontId="8" type="noConversion"/>
  </si>
  <si>
    <t>WM147</t>
    <phoneticPr fontId="8" type="noConversion"/>
  </si>
  <si>
    <t>E2409</t>
    <phoneticPr fontId="8" type="noConversion"/>
  </si>
  <si>
    <t>Y3034</t>
    <phoneticPr fontId="8" type="noConversion"/>
  </si>
  <si>
    <t>收缩膜（176*183*0.03)</t>
    <phoneticPr fontId="8" type="noConversion"/>
  </si>
  <si>
    <t>Y2092</t>
    <phoneticPr fontId="8" type="noConversion"/>
  </si>
  <si>
    <t>202*185*0.03</t>
    <phoneticPr fontId="8" type="noConversion"/>
  </si>
  <si>
    <t>RH375a</t>
    <phoneticPr fontId="8" type="noConversion"/>
  </si>
  <si>
    <t>RH402</t>
    <phoneticPr fontId="8" type="noConversion"/>
  </si>
  <si>
    <t>RH401</t>
    <phoneticPr fontId="8" type="noConversion"/>
  </si>
  <si>
    <t>7ml</t>
    <phoneticPr fontId="8" type="noConversion"/>
  </si>
  <si>
    <t>B2145</t>
    <phoneticPr fontId="8" type="noConversion"/>
  </si>
  <si>
    <t>RH395</t>
    <phoneticPr fontId="8" type="noConversion"/>
  </si>
  <si>
    <t>B2146</t>
    <phoneticPr fontId="8" type="noConversion"/>
  </si>
  <si>
    <t>P2082</t>
    <phoneticPr fontId="8" type="noConversion"/>
  </si>
  <si>
    <t>RH263</t>
    <phoneticPr fontId="8" type="noConversion"/>
  </si>
  <si>
    <t>RH265</t>
    <phoneticPr fontId="8" type="noConversion"/>
  </si>
  <si>
    <t>A2235</t>
    <phoneticPr fontId="8" type="noConversion"/>
  </si>
  <si>
    <t>C2116</t>
    <phoneticPr fontId="8" type="noConversion"/>
  </si>
  <si>
    <t>A2231</t>
    <phoneticPr fontId="8" type="noConversion"/>
  </si>
  <si>
    <t>C2174</t>
    <phoneticPr fontId="8" type="noConversion"/>
  </si>
  <si>
    <t>A2232</t>
    <phoneticPr fontId="8" type="noConversion"/>
  </si>
  <si>
    <t>WM153</t>
    <phoneticPr fontId="8" type="noConversion"/>
  </si>
  <si>
    <t>D2041</t>
    <phoneticPr fontId="8" type="noConversion"/>
  </si>
  <si>
    <t>E2413</t>
    <phoneticPr fontId="8" type="noConversion"/>
  </si>
  <si>
    <t>WM154</t>
    <phoneticPr fontId="8" type="noConversion"/>
  </si>
  <si>
    <t>A2234</t>
    <phoneticPr fontId="8" type="noConversion"/>
  </si>
  <si>
    <t>C2177</t>
    <phoneticPr fontId="8" type="noConversion"/>
  </si>
  <si>
    <t>E2412</t>
    <phoneticPr fontId="8" type="noConversion"/>
  </si>
  <si>
    <t>WM157</t>
    <phoneticPr fontId="8" type="noConversion"/>
  </si>
  <si>
    <t>13ml+15ml+15ml</t>
    <phoneticPr fontId="8" type="noConversion"/>
  </si>
  <si>
    <t>B2148</t>
    <phoneticPr fontId="8" type="noConversion"/>
  </si>
  <si>
    <t>A2120a</t>
    <phoneticPr fontId="8" type="noConversion"/>
  </si>
  <si>
    <t>A2121a</t>
    <phoneticPr fontId="8" type="noConversion"/>
  </si>
  <si>
    <t>E2416</t>
    <phoneticPr fontId="8" type="noConversion"/>
  </si>
  <si>
    <t>H2209</t>
    <phoneticPr fontId="8" type="noConversion"/>
  </si>
  <si>
    <t>WM158</t>
    <phoneticPr fontId="8" type="noConversion"/>
  </si>
  <si>
    <t>P2063</t>
    <phoneticPr fontId="8" type="noConversion"/>
  </si>
  <si>
    <t>P2007</t>
    <phoneticPr fontId="8" type="noConversion"/>
  </si>
  <si>
    <t>高机能激白精华面膜</t>
    <phoneticPr fontId="8" type="noConversion"/>
  </si>
  <si>
    <t>P2063a</t>
    <phoneticPr fontId="8" type="noConversion"/>
  </si>
  <si>
    <t>高机能激白面膜镀铝袋</t>
    <phoneticPr fontId="8" type="noConversion"/>
  </si>
  <si>
    <t>核酸(DNA)修护再生面膜纸</t>
    <phoneticPr fontId="8" type="noConversion"/>
  </si>
  <si>
    <t>E2327a</t>
    <phoneticPr fontId="8" type="noConversion"/>
  </si>
  <si>
    <t>高机能激白面膜纸盒（4片装)</t>
    <phoneticPr fontId="8" type="noConversion"/>
  </si>
  <si>
    <t>H2175</t>
    <phoneticPr fontId="8" type="noConversion"/>
  </si>
  <si>
    <t>4片每盒高机能激白面膜外箱（100支装）</t>
    <phoneticPr fontId="8" type="noConversion"/>
  </si>
  <si>
    <t>Y2072</t>
    <phoneticPr fontId="8" type="noConversion"/>
  </si>
  <si>
    <t>WM150</t>
    <phoneticPr fontId="8" type="noConversion"/>
  </si>
  <si>
    <t>B2144</t>
    <phoneticPr fontId="8" type="noConversion"/>
  </si>
  <si>
    <t>C2159</t>
    <phoneticPr fontId="8" type="noConversion"/>
  </si>
  <si>
    <t>A2229</t>
    <phoneticPr fontId="8" type="noConversion"/>
  </si>
  <si>
    <t>C2035</t>
    <phoneticPr fontId="8" type="noConversion"/>
  </si>
  <si>
    <t>E2415</t>
    <phoneticPr fontId="8" type="noConversion"/>
  </si>
  <si>
    <t>WM159</t>
    <phoneticPr fontId="8" type="noConversion"/>
  </si>
  <si>
    <t>E2414</t>
    <phoneticPr fontId="8" type="noConversion"/>
  </si>
  <si>
    <t>Y2093</t>
    <phoneticPr fontId="8" type="noConversion"/>
  </si>
  <si>
    <t>WM152</t>
    <phoneticPr fontId="8" type="noConversion"/>
  </si>
  <si>
    <t>B2143</t>
    <phoneticPr fontId="8" type="noConversion"/>
  </si>
  <si>
    <t>WM155</t>
    <phoneticPr fontId="8" type="noConversion"/>
  </si>
  <si>
    <t>C2188</t>
    <phoneticPr fontId="8" type="noConversion"/>
  </si>
  <si>
    <t>H2209</t>
    <phoneticPr fontId="8" type="noConversion"/>
  </si>
  <si>
    <t>RH410</t>
    <phoneticPr fontId="8" type="noConversion"/>
  </si>
  <si>
    <t>X2076</t>
    <phoneticPr fontId="8" type="noConversion"/>
  </si>
  <si>
    <t>WM160</t>
    <phoneticPr fontId="8" type="noConversion"/>
  </si>
  <si>
    <t>200ML</t>
    <phoneticPr fontId="8" type="noConversion"/>
  </si>
  <si>
    <t>WM164</t>
    <phoneticPr fontId="8" type="noConversion"/>
  </si>
  <si>
    <t>P2067</t>
    <phoneticPr fontId="8" type="noConversion"/>
  </si>
  <si>
    <t>E2344a</t>
    <phoneticPr fontId="8" type="noConversion"/>
  </si>
  <si>
    <t>H2223</t>
    <phoneticPr fontId="8" type="noConversion"/>
  </si>
  <si>
    <t>Y2095</t>
    <phoneticPr fontId="8" type="noConversion"/>
  </si>
  <si>
    <t>133*170*0.03</t>
    <phoneticPr fontId="8" type="noConversion"/>
  </si>
  <si>
    <t>WM165</t>
    <phoneticPr fontId="8" type="noConversion"/>
  </si>
  <si>
    <t>RH420</t>
    <phoneticPr fontId="8" type="noConversion"/>
  </si>
  <si>
    <t>X2078</t>
    <phoneticPr fontId="8" type="noConversion"/>
  </si>
  <si>
    <t>X2078A</t>
    <phoneticPr fontId="8" type="noConversion"/>
  </si>
  <si>
    <t>H2225</t>
    <phoneticPr fontId="8" type="noConversion"/>
  </si>
  <si>
    <t>Y2096</t>
    <phoneticPr fontId="8" type="noConversion"/>
  </si>
  <si>
    <t>202*325*0.03</t>
    <phoneticPr fontId="8" type="noConversion"/>
  </si>
  <si>
    <t>B2152</t>
    <phoneticPr fontId="8" type="noConversion"/>
  </si>
  <si>
    <t>C2127</t>
    <phoneticPr fontId="8" type="noConversion"/>
  </si>
  <si>
    <t>S2003</t>
    <phoneticPr fontId="8" type="noConversion"/>
  </si>
  <si>
    <t>A2254</t>
    <phoneticPr fontId="8" type="noConversion"/>
  </si>
  <si>
    <t>E2429</t>
    <phoneticPr fontId="8" type="noConversion"/>
  </si>
  <si>
    <t>H2229</t>
    <phoneticPr fontId="8" type="noConversion"/>
  </si>
  <si>
    <t>WM167</t>
    <phoneticPr fontId="8" type="noConversion"/>
  </si>
  <si>
    <t>P2086</t>
    <phoneticPr fontId="8" type="noConversion"/>
  </si>
  <si>
    <t>P2048</t>
    <phoneticPr fontId="8" type="noConversion"/>
  </si>
  <si>
    <t>E2432</t>
    <phoneticPr fontId="8" type="noConversion"/>
  </si>
  <si>
    <t>H2226</t>
    <phoneticPr fontId="8" type="noConversion"/>
  </si>
  <si>
    <t>Y2039</t>
    <phoneticPr fontId="8" type="noConversion"/>
  </si>
  <si>
    <t>140*167*0.03</t>
    <phoneticPr fontId="8" type="noConversion"/>
  </si>
  <si>
    <t>WM168</t>
    <phoneticPr fontId="8" type="noConversion"/>
  </si>
  <si>
    <t>C2191</t>
    <phoneticPr fontId="8" type="noConversion"/>
  </si>
  <si>
    <t>J2011</t>
    <phoneticPr fontId="8" type="noConversion"/>
  </si>
  <si>
    <t>E2427</t>
    <phoneticPr fontId="8" type="noConversion"/>
  </si>
  <si>
    <t>H2228</t>
    <phoneticPr fontId="8" type="noConversion"/>
  </si>
  <si>
    <t>WM169</t>
    <phoneticPr fontId="8" type="noConversion"/>
  </si>
  <si>
    <t>B2153</t>
    <phoneticPr fontId="8" type="noConversion"/>
  </si>
  <si>
    <t>C2135</t>
    <phoneticPr fontId="8" type="noConversion"/>
  </si>
  <si>
    <t>E2428</t>
    <phoneticPr fontId="8" type="noConversion"/>
  </si>
  <si>
    <t>H2227</t>
    <phoneticPr fontId="8" type="noConversion"/>
  </si>
  <si>
    <t>S2003</t>
    <phoneticPr fontId="8" type="noConversion"/>
  </si>
  <si>
    <t>A2253</t>
    <phoneticPr fontId="8" type="noConversion"/>
  </si>
  <si>
    <t>C2172</t>
    <phoneticPr fontId="8" type="noConversion"/>
  </si>
  <si>
    <t>E2426</t>
    <phoneticPr fontId="8" type="noConversion"/>
  </si>
  <si>
    <t>H2229</t>
    <phoneticPr fontId="8" type="noConversion"/>
  </si>
  <si>
    <t>X2079</t>
    <phoneticPr fontId="8" type="noConversion"/>
  </si>
  <si>
    <t>H2230</t>
    <phoneticPr fontId="8" type="noConversion"/>
  </si>
  <si>
    <t>K2033</t>
    <phoneticPr fontId="8" type="noConversion"/>
  </si>
  <si>
    <t>RH435</t>
    <phoneticPr fontId="8" type="noConversion"/>
  </si>
  <si>
    <t>RH439</t>
    <phoneticPr fontId="8" type="noConversion"/>
  </si>
  <si>
    <t>RH440</t>
    <phoneticPr fontId="8" type="noConversion"/>
  </si>
  <si>
    <t>2ml</t>
    <phoneticPr fontId="8" type="noConversion"/>
  </si>
  <si>
    <t>P2088</t>
    <phoneticPr fontId="8" type="noConversion"/>
  </si>
  <si>
    <t>P2087</t>
    <phoneticPr fontId="8" type="noConversion"/>
  </si>
  <si>
    <t>RH444</t>
    <phoneticPr fontId="8" type="noConversion"/>
  </si>
  <si>
    <t>P2091</t>
    <phoneticPr fontId="8" type="noConversion"/>
  </si>
  <si>
    <t>RH445</t>
    <phoneticPr fontId="8" type="noConversion"/>
  </si>
  <si>
    <t>P2089</t>
    <phoneticPr fontId="8" type="noConversion"/>
  </si>
  <si>
    <t>H2015</t>
    <phoneticPr fontId="8" type="noConversion"/>
  </si>
  <si>
    <t>淡金色蜥蜴纹手提包(百货9-10月用)</t>
    <phoneticPr fontId="8" type="noConversion"/>
  </si>
  <si>
    <t>WM173</t>
    <phoneticPr fontId="8" type="noConversion"/>
  </si>
  <si>
    <t>E2402c</t>
    <phoneticPr fontId="8" type="noConversion"/>
  </si>
  <si>
    <t>C2035</t>
    <phoneticPr fontId="8" type="noConversion"/>
  </si>
  <si>
    <t>B2140</t>
    <phoneticPr fontId="8" type="noConversion"/>
  </si>
  <si>
    <t>WM210</t>
    <phoneticPr fontId="8" type="noConversion"/>
  </si>
  <si>
    <t>WM211</t>
    <phoneticPr fontId="8" type="noConversion"/>
  </si>
  <si>
    <t>WM213</t>
    <phoneticPr fontId="8" type="noConversion"/>
  </si>
  <si>
    <t>WM215</t>
    <phoneticPr fontId="8" type="noConversion"/>
  </si>
  <si>
    <t>RH428</t>
    <phoneticPr fontId="8" type="noConversion"/>
  </si>
  <si>
    <t>H2221</t>
    <phoneticPr fontId="8" type="noConversion"/>
  </si>
  <si>
    <t>E2431</t>
    <phoneticPr fontId="8" type="noConversion"/>
  </si>
  <si>
    <t>百变丝巾红色盒(百货活动用)</t>
    <phoneticPr fontId="8" type="noConversion"/>
  </si>
  <si>
    <t>E2430</t>
    <phoneticPr fontId="8" type="noConversion"/>
  </si>
  <si>
    <t>百变丝巾黄色盒(百货活动用)</t>
    <phoneticPr fontId="8" type="noConversion"/>
  </si>
  <si>
    <t>WM146</t>
    <phoneticPr fontId="8" type="noConversion"/>
  </si>
  <si>
    <t xml:space="preserve">RH369 </t>
    <phoneticPr fontId="8" type="noConversion"/>
  </si>
  <si>
    <t>Y2092</t>
    <phoneticPr fontId="8" type="noConversion"/>
  </si>
  <si>
    <t>202*185*0.03</t>
    <phoneticPr fontId="8" type="noConversion"/>
  </si>
  <si>
    <t>WM109</t>
    <phoneticPr fontId="8" type="noConversion"/>
  </si>
  <si>
    <t>X2072a</t>
    <phoneticPr fontId="8" type="noConversion"/>
  </si>
  <si>
    <t>5mL丸美深肌保湿精华露胶瓶</t>
    <phoneticPr fontId="8" type="noConversion"/>
  </si>
  <si>
    <t>5mL丸美深肌保湿(盈润型）系列胶瓶外盖</t>
    <phoneticPr fontId="8" type="noConversion"/>
  </si>
  <si>
    <t>RH446</t>
    <phoneticPr fontId="8" type="noConversion"/>
  </si>
  <si>
    <t>RH446a</t>
    <phoneticPr fontId="8" type="noConversion"/>
  </si>
  <si>
    <t> WM180</t>
    <phoneticPr fontId="8" type="noConversion"/>
  </si>
  <si>
    <t>P2092</t>
    <phoneticPr fontId="8" type="noConversion"/>
  </si>
  <si>
    <t>A2273</t>
    <phoneticPr fontId="8" type="noConversion"/>
  </si>
  <si>
    <t>C2210</t>
    <phoneticPr fontId="8" type="noConversion"/>
  </si>
  <si>
    <t>RH461</t>
    <phoneticPr fontId="8" type="noConversion"/>
  </si>
  <si>
    <t>A2180a</t>
    <phoneticPr fontId="8" type="noConversion"/>
  </si>
  <si>
    <t>C2120a</t>
    <phoneticPr fontId="8" type="noConversion"/>
  </si>
  <si>
    <t>L2026</t>
    <phoneticPr fontId="8" type="noConversion"/>
  </si>
  <si>
    <t>500g自封袋</t>
    <phoneticPr fontId="8" type="noConversion"/>
  </si>
  <si>
    <t>C2160</t>
    <phoneticPr fontId="8" type="noConversion"/>
  </si>
  <si>
    <t>P2101</t>
    <phoneticPr fontId="8" type="noConversion"/>
  </si>
  <si>
    <t>P2008</t>
    <phoneticPr fontId="8" type="noConversion"/>
  </si>
  <si>
    <t>E2449</t>
    <phoneticPr fontId="8" type="noConversion"/>
  </si>
  <si>
    <t>H2236</t>
    <phoneticPr fontId="8" type="noConversion"/>
  </si>
  <si>
    <t>P2101a</t>
    <phoneticPr fontId="8" type="noConversion"/>
  </si>
  <si>
    <t>S2023</t>
    <phoneticPr fontId="8" type="noConversion"/>
  </si>
  <si>
    <t>X2081</t>
    <phoneticPr fontId="8" type="noConversion"/>
  </si>
  <si>
    <t>B2162</t>
    <phoneticPr fontId="8" type="noConversion"/>
  </si>
  <si>
    <t>B2160</t>
    <phoneticPr fontId="8" type="noConversion"/>
  </si>
  <si>
    <t>B2161</t>
    <phoneticPr fontId="8" type="noConversion"/>
  </si>
  <si>
    <t>H2234</t>
    <phoneticPr fontId="8" type="noConversion"/>
  </si>
  <si>
    <t>WM178</t>
    <phoneticPr fontId="8" type="noConversion"/>
  </si>
  <si>
    <t>X2080</t>
    <phoneticPr fontId="8" type="noConversion"/>
  </si>
  <si>
    <t>B2159</t>
    <phoneticPr fontId="8" type="noConversion"/>
  </si>
  <si>
    <t>B2163</t>
    <phoneticPr fontId="8" type="noConversion"/>
  </si>
  <si>
    <t>B2158</t>
    <phoneticPr fontId="8" type="noConversion"/>
  </si>
  <si>
    <t>H2235</t>
    <phoneticPr fontId="8" type="noConversion"/>
  </si>
  <si>
    <t>RH485</t>
    <phoneticPr fontId="8" type="noConversion"/>
  </si>
  <si>
    <t>RH485a</t>
    <phoneticPr fontId="8" type="noConversion"/>
  </si>
  <si>
    <t>RX81a</t>
    <phoneticPr fontId="8" type="noConversion"/>
  </si>
  <si>
    <t>RX84</t>
    <phoneticPr fontId="8" type="noConversion"/>
  </si>
  <si>
    <t>RX82</t>
    <phoneticPr fontId="25" type="noConversion"/>
  </si>
  <si>
    <t>RX82a</t>
    <phoneticPr fontId="8" type="noConversion"/>
  </si>
  <si>
    <t>RX83</t>
    <phoneticPr fontId="25" type="noConversion"/>
  </si>
  <si>
    <t>RX83a</t>
    <phoneticPr fontId="8" type="noConversion"/>
  </si>
  <si>
    <t>RH488</t>
    <phoneticPr fontId="8" type="noConversion"/>
  </si>
  <si>
    <t>1g*2</t>
    <phoneticPr fontId="8" type="noConversion"/>
  </si>
  <si>
    <t>RH489</t>
    <phoneticPr fontId="8" type="noConversion"/>
  </si>
  <si>
    <t>RH487</t>
    <phoneticPr fontId="8" type="noConversion"/>
  </si>
  <si>
    <t>1ml*2</t>
    <phoneticPr fontId="8" type="noConversion"/>
  </si>
  <si>
    <t>RH490</t>
    <phoneticPr fontId="8" type="noConversion"/>
  </si>
  <si>
    <t>X2086</t>
    <phoneticPr fontId="8" type="noConversion"/>
  </si>
  <si>
    <t>X2085</t>
    <phoneticPr fontId="8" type="noConversion"/>
  </si>
  <si>
    <t>X2087</t>
    <phoneticPr fontId="8" type="noConversion"/>
  </si>
  <si>
    <t>B2164</t>
    <phoneticPr fontId="8" type="noConversion"/>
  </si>
  <si>
    <t>B2165</t>
    <phoneticPr fontId="8" type="noConversion"/>
  </si>
  <si>
    <t>X2088</t>
    <phoneticPr fontId="8" type="noConversion"/>
  </si>
  <si>
    <t>X2089</t>
    <phoneticPr fontId="8" type="noConversion"/>
  </si>
  <si>
    <t>P2093</t>
    <phoneticPr fontId="8" type="noConversion"/>
  </si>
  <si>
    <t>P2094</t>
    <phoneticPr fontId="8" type="noConversion"/>
  </si>
  <si>
    <t>E2452</t>
    <phoneticPr fontId="8" type="noConversion"/>
  </si>
  <si>
    <t>P2095</t>
    <phoneticPr fontId="8" type="noConversion"/>
  </si>
  <si>
    <t>P2096</t>
    <phoneticPr fontId="8" type="noConversion"/>
  </si>
  <si>
    <t>E2453</t>
    <phoneticPr fontId="8" type="noConversion"/>
  </si>
  <si>
    <t>P2097</t>
    <phoneticPr fontId="8" type="noConversion"/>
  </si>
  <si>
    <t>P2098</t>
    <phoneticPr fontId="8" type="noConversion"/>
  </si>
  <si>
    <t>E2451</t>
    <phoneticPr fontId="8" type="noConversion"/>
  </si>
  <si>
    <t>P2099</t>
    <phoneticPr fontId="8" type="noConversion"/>
  </si>
  <si>
    <t>P2100</t>
    <phoneticPr fontId="8" type="noConversion"/>
  </si>
  <si>
    <t>E2454</t>
    <phoneticPr fontId="8" type="noConversion"/>
  </si>
  <si>
    <t>E2377b</t>
    <phoneticPr fontId="8" type="noConversion"/>
  </si>
  <si>
    <t>X2084</t>
    <phoneticPr fontId="8" type="noConversion"/>
  </si>
  <si>
    <t>H2238</t>
    <phoneticPr fontId="8" type="noConversion"/>
  </si>
  <si>
    <t>RH505</t>
    <phoneticPr fontId="8" type="noConversion"/>
  </si>
  <si>
    <t>RH506</t>
    <phoneticPr fontId="8" type="noConversion"/>
  </si>
  <si>
    <t>X2090</t>
    <phoneticPr fontId="8" type="noConversion"/>
  </si>
  <si>
    <t>RH519</t>
    <phoneticPr fontId="8" type="noConversion"/>
  </si>
  <si>
    <t>RH232</t>
    <phoneticPr fontId="8" type="noConversion"/>
  </si>
  <si>
    <t>RH233</t>
    <phoneticPr fontId="8" type="noConversion"/>
  </si>
  <si>
    <t>RH234</t>
    <phoneticPr fontId="8" type="noConversion"/>
  </si>
  <si>
    <t>RH235</t>
    <phoneticPr fontId="8" type="noConversion"/>
  </si>
  <si>
    <t>WM182</t>
    <phoneticPr fontId="8" type="noConversion"/>
  </si>
  <si>
    <t>E2465</t>
    <phoneticPr fontId="8" type="noConversion"/>
  </si>
  <si>
    <t>WM183</t>
    <phoneticPr fontId="8" type="noConversion"/>
  </si>
  <si>
    <t>WM184</t>
    <phoneticPr fontId="8" type="noConversion"/>
  </si>
  <si>
    <t>WM185</t>
    <phoneticPr fontId="8" type="noConversion"/>
  </si>
  <si>
    <t>Y2104</t>
    <phoneticPr fontId="8" type="noConversion"/>
  </si>
  <si>
    <t>115*133*0.03</t>
    <phoneticPr fontId="8" type="noConversion"/>
  </si>
  <si>
    <t>WM186</t>
    <phoneticPr fontId="8" type="noConversion"/>
  </si>
  <si>
    <t>H2241</t>
    <phoneticPr fontId="8" type="noConversion"/>
  </si>
  <si>
    <t>B2136</t>
    <phoneticPr fontId="8" type="noConversion"/>
  </si>
  <si>
    <t>C2161</t>
    <phoneticPr fontId="8" type="noConversion"/>
  </si>
  <si>
    <t>H2194</t>
    <phoneticPr fontId="8" type="noConversion"/>
  </si>
  <si>
    <t>P2106</t>
    <phoneticPr fontId="8" type="noConversion"/>
  </si>
  <si>
    <t>L2026</t>
    <phoneticPr fontId="8" type="noConversion"/>
  </si>
  <si>
    <t>H2015</t>
    <phoneticPr fontId="8" type="noConversion"/>
  </si>
  <si>
    <t>WM193</t>
    <phoneticPr fontId="8" type="noConversion"/>
  </si>
  <si>
    <t>2ml雪松系列3袋装(肌底液 隔离霜 晚霜）</t>
    <phoneticPr fontId="8" type="noConversion"/>
  </si>
  <si>
    <t>P2084a</t>
    <phoneticPr fontId="8" type="noConversion"/>
  </si>
  <si>
    <t>P2110</t>
    <phoneticPr fontId="8" type="noConversion"/>
  </si>
  <si>
    <t>WM195</t>
    <phoneticPr fontId="8" type="noConversion"/>
  </si>
  <si>
    <t>丸美雪松美白保湿舒悦面膜</t>
    <phoneticPr fontId="8" type="noConversion"/>
  </si>
  <si>
    <t>P2111</t>
    <phoneticPr fontId="8" type="noConversion"/>
  </si>
  <si>
    <t>P2048</t>
    <phoneticPr fontId="8" type="noConversion"/>
  </si>
  <si>
    <t>E2471</t>
    <phoneticPr fontId="8" type="noConversion"/>
  </si>
  <si>
    <t>Y2080</t>
    <phoneticPr fontId="8" type="noConversion"/>
  </si>
  <si>
    <t>H2244</t>
    <phoneticPr fontId="8" type="noConversion"/>
  </si>
  <si>
    <t>雪松美白7天尊享套</t>
    <phoneticPr fontId="8" type="noConversion"/>
  </si>
  <si>
    <t>WM191</t>
    <phoneticPr fontId="8" type="noConversion"/>
  </si>
  <si>
    <t>5ml丸美雪松美白肌底液</t>
    <phoneticPr fontId="8" type="noConversion"/>
  </si>
  <si>
    <t>B2184</t>
    <phoneticPr fontId="8" type="noConversion"/>
  </si>
  <si>
    <t>5ml丸美激白精华隔离霜SPF20PA++</t>
    <phoneticPr fontId="8" type="noConversion"/>
  </si>
  <si>
    <t>B2185</t>
    <phoneticPr fontId="8" type="noConversion"/>
  </si>
  <si>
    <t>A2281</t>
    <phoneticPr fontId="8" type="noConversion"/>
  </si>
  <si>
    <t>W2017</t>
    <phoneticPr fontId="8" type="noConversion"/>
  </si>
  <si>
    <t>C2218</t>
    <phoneticPr fontId="8" type="noConversion"/>
  </si>
  <si>
    <t>P2111</t>
    <phoneticPr fontId="8" type="noConversion"/>
  </si>
  <si>
    <t>P2048</t>
    <phoneticPr fontId="8" type="noConversion"/>
  </si>
  <si>
    <t>X2092</t>
    <phoneticPr fontId="8" type="noConversion"/>
  </si>
  <si>
    <t>H2243</t>
    <phoneticPr fontId="8" type="noConversion"/>
  </si>
  <si>
    <t>A2227</t>
    <phoneticPr fontId="8" type="noConversion"/>
  </si>
  <si>
    <t>K2017</t>
    <phoneticPr fontId="8" type="noConversion"/>
  </si>
  <si>
    <t>E2480</t>
    <phoneticPr fontId="8" type="noConversion"/>
  </si>
  <si>
    <t>A2079</t>
    <phoneticPr fontId="8" type="noConversion"/>
  </si>
  <si>
    <t>C2034</t>
    <phoneticPr fontId="8" type="noConversion"/>
  </si>
  <si>
    <t>V2021</t>
    <phoneticPr fontId="8" type="noConversion"/>
  </si>
  <si>
    <t>A2078</t>
    <phoneticPr fontId="8" type="noConversion"/>
  </si>
  <si>
    <t>B2159</t>
    <phoneticPr fontId="8" type="noConversion"/>
  </si>
  <si>
    <t>X2094</t>
    <phoneticPr fontId="8" type="noConversion"/>
  </si>
  <si>
    <t>Y2099</t>
    <phoneticPr fontId="8" type="noConversion"/>
  </si>
  <si>
    <t>138*107*0.03</t>
    <phoneticPr fontId="8" type="noConversion"/>
  </si>
  <si>
    <t>H2234</t>
    <phoneticPr fontId="8" type="noConversion"/>
  </si>
  <si>
    <t>WM188</t>
    <phoneticPr fontId="8" type="noConversion"/>
  </si>
  <si>
    <t>C2213</t>
    <phoneticPr fontId="8" type="noConversion"/>
  </si>
  <si>
    <t>B2174</t>
    <phoneticPr fontId="8" type="noConversion"/>
  </si>
  <si>
    <t xml:space="preserve"> 18ml</t>
    <phoneticPr fontId="8" type="noConversion"/>
  </si>
  <si>
    <t>A2278</t>
    <phoneticPr fontId="8" type="noConversion"/>
  </si>
  <si>
    <t>C2211</t>
    <phoneticPr fontId="8" type="noConversion"/>
  </si>
  <si>
    <t xml:space="preserve">  8g</t>
    <phoneticPr fontId="8" type="noConversion"/>
  </si>
  <si>
    <t>A2280</t>
    <phoneticPr fontId="8" type="noConversion"/>
  </si>
  <si>
    <t>C2212</t>
    <phoneticPr fontId="8" type="noConversion"/>
  </si>
  <si>
    <t>X2093a</t>
    <phoneticPr fontId="8" type="noConversion"/>
  </si>
  <si>
    <t>X2093</t>
    <phoneticPr fontId="8" type="noConversion"/>
  </si>
  <si>
    <t>Y2106</t>
    <phoneticPr fontId="8" type="noConversion"/>
  </si>
  <si>
    <t>172*170*0.03</t>
    <phoneticPr fontId="8" type="noConversion"/>
  </si>
  <si>
    <t>H2245</t>
    <phoneticPr fontId="8" type="noConversion"/>
  </si>
  <si>
    <t>RH530</t>
    <phoneticPr fontId="8" type="noConversion"/>
  </si>
  <si>
    <t>A2282</t>
    <phoneticPr fontId="8" type="noConversion"/>
  </si>
  <si>
    <t>C2217</t>
    <phoneticPr fontId="8" type="noConversion"/>
  </si>
  <si>
    <t>L2026</t>
    <phoneticPr fontId="8" type="noConversion"/>
  </si>
  <si>
    <t>B2186</t>
    <phoneticPr fontId="8" type="noConversion"/>
  </si>
  <si>
    <t>P2112</t>
    <phoneticPr fontId="8" type="noConversion"/>
  </si>
  <si>
    <t>P2110</t>
    <phoneticPr fontId="8" type="noConversion"/>
  </si>
  <si>
    <t>P2084a</t>
    <phoneticPr fontId="8" type="noConversion"/>
  </si>
  <si>
    <t>E2470</t>
    <phoneticPr fontId="8" type="noConversion"/>
  </si>
  <si>
    <t>10号外箱(丸美用）</t>
    <phoneticPr fontId="8" type="noConversion"/>
  </si>
  <si>
    <t>RH536</t>
    <phoneticPr fontId="8" type="noConversion"/>
  </si>
  <si>
    <t>A2175a</t>
    <phoneticPr fontId="8" type="noConversion"/>
  </si>
  <si>
    <t>C2115a</t>
    <phoneticPr fontId="8" type="noConversion"/>
  </si>
  <si>
    <t>WM196</t>
    <phoneticPr fontId="8" type="noConversion"/>
  </si>
  <si>
    <t>丸美弹力蛋白提升V脸紧致面颈膜</t>
    <phoneticPr fontId="8" type="noConversion"/>
  </si>
  <si>
    <t>Y2109</t>
    <phoneticPr fontId="8" type="noConversion"/>
  </si>
  <si>
    <t>111*210*0.03（mm）</t>
    <phoneticPr fontId="8" type="noConversion"/>
  </si>
  <si>
    <t>H2246</t>
    <phoneticPr fontId="8" type="noConversion"/>
  </si>
  <si>
    <t>H2246外箱（72支装）</t>
    <phoneticPr fontId="8" type="noConversion"/>
  </si>
  <si>
    <t>WM197</t>
    <phoneticPr fontId="8" type="noConversion"/>
  </si>
  <si>
    <t>P2117</t>
    <phoneticPr fontId="8" type="noConversion"/>
  </si>
  <si>
    <t>L2026</t>
    <phoneticPr fontId="8" type="noConversion"/>
  </si>
  <si>
    <t>周转箱或10号箱</t>
    <phoneticPr fontId="8" type="noConversion"/>
  </si>
  <si>
    <t>WM201</t>
    <phoneticPr fontId="8" type="noConversion"/>
  </si>
  <si>
    <t>丸美深肌保湿3D隐形面膜（3袋装）</t>
    <phoneticPr fontId="8" type="noConversion"/>
  </si>
  <si>
    <t>RH556</t>
    <phoneticPr fontId="8" type="noConversion"/>
  </si>
  <si>
    <t>丸美深肌保湿体验装3袋（洁面 精华，乳）</t>
    <phoneticPr fontId="8" type="noConversion"/>
  </si>
  <si>
    <t>WM199</t>
    <phoneticPr fontId="8" type="noConversion"/>
  </si>
  <si>
    <t>B2157</t>
    <phoneticPr fontId="8" type="noConversion"/>
  </si>
  <si>
    <t>C2208</t>
    <phoneticPr fontId="8" type="noConversion"/>
  </si>
  <si>
    <t>A2190</t>
    <phoneticPr fontId="8" type="noConversion"/>
  </si>
  <si>
    <t>A2193</t>
    <phoneticPr fontId="8" type="noConversion"/>
  </si>
  <si>
    <t>C2133</t>
    <phoneticPr fontId="8" type="noConversion"/>
  </si>
  <si>
    <t>A2192</t>
    <phoneticPr fontId="8" type="noConversion"/>
  </si>
  <si>
    <t>X2095</t>
    <phoneticPr fontId="8" type="noConversion"/>
  </si>
  <si>
    <t>H2247</t>
    <phoneticPr fontId="8" type="noConversion"/>
  </si>
  <si>
    <t>S2023</t>
    <phoneticPr fontId="8" type="noConversion"/>
  </si>
  <si>
    <t>E2479</t>
    <phoneticPr fontId="8" type="noConversion"/>
  </si>
  <si>
    <t>X2096</t>
    <phoneticPr fontId="8" type="noConversion"/>
  </si>
  <si>
    <t>X2096a</t>
    <phoneticPr fontId="8" type="noConversion"/>
  </si>
  <si>
    <t>RH551</t>
    <phoneticPr fontId="8" type="noConversion"/>
  </si>
  <si>
    <t>丸美深肌保湿精华BB霜5ml</t>
    <phoneticPr fontId="8" type="noConversion"/>
  </si>
  <si>
    <t>B2122</t>
    <phoneticPr fontId="8" type="noConversion"/>
  </si>
  <si>
    <t>5ml深肌保湿BB霜管配外盖</t>
    <phoneticPr fontId="8" type="noConversion"/>
  </si>
  <si>
    <t>10号外箱(丸美用）1400支</t>
    <phoneticPr fontId="8" type="noConversion"/>
  </si>
  <si>
    <t xml:space="preserve"> RH550</t>
    <phoneticPr fontId="8" type="noConversion"/>
  </si>
  <si>
    <t>丸美弹力蛋白精华保养液( 含2ml试用装和折页）</t>
    <phoneticPr fontId="8" type="noConversion"/>
  </si>
  <si>
    <t>P2113</t>
    <phoneticPr fontId="8" type="noConversion"/>
  </si>
  <si>
    <t>2ml丸美弹力蛋白精华保养液卷料</t>
    <phoneticPr fontId="8" type="noConversion"/>
  </si>
  <si>
    <t>E2473</t>
    <phoneticPr fontId="8" type="noConversion"/>
  </si>
  <si>
    <t>2mL弹力蛋白精华保养液纸卡</t>
    <phoneticPr fontId="8" type="noConversion"/>
  </si>
  <si>
    <t>WM208</t>
    <phoneticPr fontId="8" type="noConversion"/>
  </si>
  <si>
    <t>WM207</t>
    <phoneticPr fontId="8" type="noConversion"/>
  </si>
  <si>
    <t>RH515</t>
    <phoneticPr fontId="8" type="noConversion"/>
  </si>
  <si>
    <t xml:space="preserve">RH519 </t>
    <phoneticPr fontId="8" type="noConversion"/>
  </si>
  <si>
    <t>A2222a</t>
    <phoneticPr fontId="8" type="noConversion"/>
  </si>
  <si>
    <t>C2215</t>
    <phoneticPr fontId="8" type="noConversion"/>
  </si>
  <si>
    <t>X2098</t>
    <phoneticPr fontId="8" type="noConversion"/>
  </si>
  <si>
    <t>H2250</t>
    <phoneticPr fontId="8" type="noConversion"/>
  </si>
  <si>
    <t>C2137</t>
    <phoneticPr fontId="8" type="noConversion"/>
  </si>
  <si>
    <t>Y2110</t>
    <phoneticPr fontId="8" type="noConversion"/>
  </si>
  <si>
    <t>WM690</t>
    <phoneticPr fontId="8" type="noConversion"/>
  </si>
  <si>
    <t>X2099</t>
    <phoneticPr fontId="8" type="noConversion"/>
  </si>
  <si>
    <t>A2204</t>
    <phoneticPr fontId="8" type="noConversion"/>
  </si>
  <si>
    <t>K2030</t>
    <phoneticPr fontId="8" type="noConversion"/>
  </si>
  <si>
    <t>A2210</t>
    <phoneticPr fontId="8" type="noConversion"/>
  </si>
  <si>
    <t>D2027</t>
    <phoneticPr fontId="8" type="noConversion"/>
  </si>
  <si>
    <t>C2137</t>
    <phoneticPr fontId="8" type="noConversion"/>
  </si>
  <si>
    <t>Y2110</t>
    <phoneticPr fontId="8" type="noConversion"/>
  </si>
  <si>
    <t>WM688</t>
    <phoneticPr fontId="8" type="noConversion"/>
  </si>
  <si>
    <t>X2097</t>
    <phoneticPr fontId="8" type="noConversion"/>
  </si>
  <si>
    <t>Y2111</t>
    <phoneticPr fontId="8" type="noConversion"/>
  </si>
  <si>
    <t>RH560</t>
    <phoneticPr fontId="8" type="noConversion"/>
  </si>
  <si>
    <t>S2003</t>
    <phoneticPr fontId="8" type="noConversion"/>
  </si>
  <si>
    <t xml:space="preserve">RH568 </t>
    <phoneticPr fontId="8" type="noConversion"/>
  </si>
  <si>
    <t>A2284</t>
    <phoneticPr fontId="8" type="noConversion"/>
  </si>
  <si>
    <r>
      <t>10g</t>
    </r>
    <r>
      <rPr>
        <sz val="9"/>
        <rFont val="宋体"/>
        <family val="3"/>
        <charset val="134"/>
      </rPr>
      <t>高机能激白精华晚霜纸卡</t>
    </r>
    <phoneticPr fontId="8" type="noConversion"/>
  </si>
  <si>
    <r>
      <t>5m</t>
    </r>
    <r>
      <rPr>
        <sz val="9"/>
        <rFont val="宋体"/>
        <family val="3"/>
        <charset val="134"/>
      </rPr>
      <t>高机能激白软管吸塑</t>
    </r>
  </si>
  <si>
    <r>
      <t>50g</t>
    </r>
    <r>
      <rPr>
        <sz val="9"/>
        <rFont val="宋体"/>
        <family val="3"/>
        <charset val="134"/>
      </rPr>
      <t>巧克力丝滑系列日晚霜外盖</t>
    </r>
  </si>
  <si>
    <r>
      <t>40ml</t>
    </r>
    <r>
      <rPr>
        <sz val="9"/>
        <rFont val="宋体"/>
        <family val="3"/>
        <charset val="134"/>
      </rPr>
      <t>巧克力丝滑系列喷头外罩</t>
    </r>
  </si>
  <si>
    <r>
      <t>10g</t>
    </r>
    <r>
      <rPr>
        <sz val="9"/>
        <rFont val="宋体"/>
        <family val="3"/>
        <charset val="134"/>
      </rPr>
      <t>巧克力系列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日</t>
    </r>
    <r>
      <rPr>
        <sz val="9"/>
        <rFont val="Times New Roman"/>
        <family val="1"/>
      </rPr>
      <t>,</t>
    </r>
    <r>
      <rPr>
        <sz val="9"/>
        <rFont val="宋体"/>
        <family val="3"/>
        <charset val="134"/>
      </rPr>
      <t>晚霜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电镀外盖</t>
    </r>
  </si>
  <si>
    <r>
      <t>120ml</t>
    </r>
    <r>
      <rPr>
        <sz val="9"/>
        <rFont val="宋体"/>
        <family val="3"/>
        <charset val="134"/>
      </rPr>
      <t>丸美弹力蛋白洁面精华盒</t>
    </r>
  </si>
  <si>
    <r>
      <t>100ml</t>
    </r>
    <r>
      <rPr>
        <sz val="9"/>
        <rFont val="宋体"/>
        <family val="3"/>
        <charset val="134"/>
      </rPr>
      <t>金沙海蓝软管外盖</t>
    </r>
  </si>
  <si>
    <r>
      <t>60ml</t>
    </r>
    <r>
      <rPr>
        <sz val="9"/>
        <rFont val="宋体"/>
        <family val="3"/>
        <charset val="134"/>
      </rPr>
      <t>金沙海蓝软管外盖</t>
    </r>
  </si>
  <si>
    <r>
      <t>15mL</t>
    </r>
    <r>
      <rPr>
        <sz val="9"/>
        <rFont val="宋体"/>
        <family val="3"/>
        <charset val="134"/>
      </rPr>
      <t>金沙海蓝眼部防晒乳</t>
    </r>
    <r>
      <rPr>
        <sz val="9"/>
        <rFont val="Times New Roman"/>
        <family val="1"/>
      </rPr>
      <t>SPF16</t>
    </r>
    <r>
      <rPr>
        <sz val="9"/>
        <rFont val="宋体"/>
        <family val="3"/>
        <charset val="134"/>
      </rPr>
      <t>瓶外盖</t>
    </r>
  </si>
  <si>
    <r>
      <t>5mL</t>
    </r>
    <r>
      <rPr>
        <sz val="9"/>
        <rFont val="宋体"/>
        <family val="3"/>
        <charset val="134"/>
      </rPr>
      <t>日化软管吸塑</t>
    </r>
  </si>
  <si>
    <r>
      <t>5ml</t>
    </r>
    <r>
      <rPr>
        <sz val="9"/>
        <rFont val="宋体"/>
        <family val="3"/>
        <charset val="134"/>
      </rPr>
      <t>丸美高机能激白精华隔离霜软管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粉嫩白</t>
    </r>
    <r>
      <rPr>
        <sz val="9"/>
        <rFont val="Times New Roman"/>
        <family val="1"/>
      </rPr>
      <t>)</t>
    </r>
  </si>
  <si>
    <r>
      <t>5ml</t>
    </r>
    <r>
      <rPr>
        <sz val="9"/>
        <rFont val="宋体"/>
        <family val="3"/>
        <charset val="134"/>
      </rPr>
      <t>高机能激白隔离霜纸卡</t>
    </r>
  </si>
  <si>
    <r>
      <t>500g PE</t>
    </r>
    <r>
      <rPr>
        <sz val="9"/>
        <rFont val="宋体"/>
        <family val="3"/>
        <charset val="134"/>
      </rPr>
      <t>密实袋</t>
    </r>
  </si>
  <si>
    <r>
      <t>5ml</t>
    </r>
    <r>
      <rPr>
        <sz val="9"/>
        <rFont val="宋体"/>
        <family val="3"/>
        <charset val="134"/>
      </rPr>
      <t>丸美高机能激白精华隔离霜软管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绿玉白</t>
    </r>
    <r>
      <rPr>
        <sz val="9"/>
        <rFont val="Times New Roman"/>
        <family val="1"/>
      </rPr>
      <t>)</t>
    </r>
  </si>
  <si>
    <r>
      <t>5ml</t>
    </r>
    <r>
      <rPr>
        <sz val="9"/>
        <rFont val="宋体"/>
        <family val="3"/>
        <charset val="134"/>
      </rPr>
      <t>丸美高机能激白精华隔离霜软管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紫晶白</t>
    </r>
    <r>
      <rPr>
        <sz val="9"/>
        <rFont val="Times New Roman"/>
        <family val="1"/>
      </rPr>
      <t>)</t>
    </r>
  </si>
  <si>
    <r>
      <t>120ml</t>
    </r>
    <r>
      <rPr>
        <sz val="9"/>
        <rFont val="宋体"/>
        <family val="3"/>
        <charset val="134"/>
      </rPr>
      <t>丸美高机能激白精华洁面乳软管</t>
    </r>
  </si>
  <si>
    <r>
      <t>120ml</t>
    </r>
    <r>
      <rPr>
        <sz val="9"/>
        <rFont val="宋体"/>
        <family val="3"/>
        <charset val="134"/>
      </rPr>
      <t>丸美高机能激白精华洁面乳软管外盖</t>
    </r>
  </si>
  <si>
    <r>
      <t>100ml</t>
    </r>
    <r>
      <rPr>
        <sz val="9"/>
        <rFont val="宋体"/>
        <family val="3"/>
        <charset val="134"/>
      </rPr>
      <t>丸美高机能激白精华培养水瓶</t>
    </r>
  </si>
  <si>
    <r>
      <t>100ml</t>
    </r>
    <r>
      <rPr>
        <sz val="9"/>
        <rFont val="宋体"/>
        <family val="3"/>
        <charset val="134"/>
      </rPr>
      <t>丸美高机能激白精华培养水外盖</t>
    </r>
  </si>
  <si>
    <r>
      <t>80ml</t>
    </r>
    <r>
      <rPr>
        <sz val="9"/>
        <rFont val="宋体"/>
        <family val="3"/>
        <charset val="134"/>
      </rPr>
      <t>丸美高机能激白精华乳瓶</t>
    </r>
  </si>
  <si>
    <r>
      <t>80ml</t>
    </r>
    <r>
      <rPr>
        <sz val="9"/>
        <rFont val="宋体"/>
        <family val="3"/>
        <charset val="134"/>
      </rPr>
      <t>丸美高机能激白精华乳外罩</t>
    </r>
  </si>
  <si>
    <r>
      <t>50g</t>
    </r>
    <r>
      <rPr>
        <sz val="9"/>
        <rFont val="宋体"/>
        <family val="3"/>
        <charset val="134"/>
      </rPr>
      <t>丸美高机能激白精华晚霜瓶</t>
    </r>
  </si>
  <si>
    <r>
      <t>50g</t>
    </r>
    <r>
      <rPr>
        <sz val="9"/>
        <rFont val="宋体"/>
        <family val="3"/>
        <charset val="134"/>
      </rPr>
      <t>丸美高机能激白精华日晚霜外盖</t>
    </r>
  </si>
  <si>
    <r>
      <t>20ml</t>
    </r>
    <r>
      <rPr>
        <sz val="9"/>
        <rFont val="宋体"/>
        <family val="3"/>
        <charset val="134"/>
      </rPr>
      <t>丸美高机能激白浓缩精华瓶</t>
    </r>
  </si>
  <si>
    <r>
      <t>18ml</t>
    </r>
    <r>
      <rPr>
        <sz val="9"/>
        <rFont val="宋体"/>
        <family val="3"/>
        <charset val="134"/>
      </rPr>
      <t>丸美高机能激白眼精华瓶</t>
    </r>
  </si>
  <si>
    <r>
      <t>18ml</t>
    </r>
    <r>
      <rPr>
        <sz val="9"/>
        <rFont val="宋体"/>
        <family val="3"/>
        <charset val="134"/>
      </rPr>
      <t>丸美高机能激白眼精华喷头加滴管</t>
    </r>
  </si>
  <si>
    <r>
      <t>20g</t>
    </r>
    <r>
      <rPr>
        <sz val="9"/>
        <rFont val="宋体"/>
        <family val="3"/>
        <charset val="134"/>
      </rPr>
      <t>丸美高机能激白眼凝胶瓶</t>
    </r>
  </si>
  <si>
    <r>
      <t>20g</t>
    </r>
    <r>
      <rPr>
        <sz val="9"/>
        <rFont val="宋体"/>
        <family val="3"/>
        <charset val="134"/>
      </rPr>
      <t>丸美高机能激白眼凝胶外盖</t>
    </r>
  </si>
  <si>
    <r>
      <t>190ml</t>
    </r>
    <r>
      <rPr>
        <sz val="9"/>
        <rFont val="宋体"/>
        <family val="3"/>
        <charset val="134"/>
      </rPr>
      <t>巧克力丝滑水盒</t>
    </r>
  </si>
  <si>
    <r>
      <t>F2035a</t>
    </r>
    <r>
      <rPr>
        <sz val="12"/>
        <rFont val="宋体"/>
        <family val="3"/>
        <charset val="134"/>
      </rPr>
      <t/>
    </r>
    <phoneticPr fontId="8" type="noConversion"/>
  </si>
  <si>
    <r>
      <t>40ml</t>
    </r>
    <r>
      <rPr>
        <sz val="9"/>
        <rFont val="宋体"/>
        <family val="3"/>
        <charset val="134"/>
      </rPr>
      <t>巧克力丝滑隔离霜盒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</si>
  <si>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丸美用）（</t>
    </r>
    <r>
      <rPr>
        <sz val="9"/>
        <rFont val="Times New Roman"/>
        <family val="1"/>
      </rPr>
      <t>1200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</si>
  <si>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phoneticPr fontId="8" type="noConversion"/>
  </si>
  <si>
    <r>
      <t>B2172</t>
    </r>
    <r>
      <rPr>
        <sz val="12"/>
        <rFont val="宋体"/>
        <family val="3"/>
        <charset val="134"/>
      </rPr>
      <t/>
    </r>
    <phoneticPr fontId="8" type="noConversion"/>
  </si>
  <si>
    <r>
      <t>B2173</t>
    </r>
    <r>
      <rPr>
        <sz val="12"/>
        <rFont val="宋体"/>
        <family val="3"/>
        <charset val="134"/>
      </rPr>
      <t/>
    </r>
    <phoneticPr fontId="8" type="noConversion"/>
  </si>
  <si>
    <r>
      <t>B2166</t>
    </r>
    <r>
      <rPr>
        <sz val="12"/>
        <rFont val="宋体"/>
        <family val="3"/>
        <charset val="134"/>
      </rPr>
      <t/>
    </r>
    <phoneticPr fontId="8" type="noConversion"/>
  </si>
  <si>
    <r>
      <t>B2167</t>
    </r>
    <r>
      <rPr>
        <sz val="12"/>
        <rFont val="宋体"/>
        <family val="3"/>
        <charset val="134"/>
      </rPr>
      <t/>
    </r>
    <phoneticPr fontId="8" type="noConversion"/>
  </si>
  <si>
    <r>
      <t>B2170</t>
    </r>
    <r>
      <rPr>
        <sz val="12"/>
        <rFont val="宋体"/>
        <family val="3"/>
        <charset val="134"/>
      </rPr>
      <t/>
    </r>
    <phoneticPr fontId="8" type="noConversion"/>
  </si>
  <si>
    <r>
      <t>B2171</t>
    </r>
    <r>
      <rPr>
        <sz val="12"/>
        <rFont val="宋体"/>
        <family val="3"/>
        <charset val="134"/>
      </rPr>
      <t/>
    </r>
    <phoneticPr fontId="8" type="noConversion"/>
  </si>
  <si>
    <r>
      <t>500g</t>
    </r>
    <r>
      <rPr>
        <sz val="9"/>
        <rFont val="宋体"/>
        <family val="3"/>
        <charset val="134"/>
      </rPr>
      <t>自封袋</t>
    </r>
    <phoneticPr fontId="8" type="noConversion"/>
  </si>
  <si>
    <t>库存内包配套量</t>
    <phoneticPr fontId="1" type="noConversion"/>
  </si>
  <si>
    <t>包材最低库存</t>
    <phoneticPr fontId="1" type="noConversion"/>
  </si>
  <si>
    <t>WM151B</t>
    <phoneticPr fontId="8" type="noConversion"/>
  </si>
  <si>
    <t>WM151C</t>
    <phoneticPr fontId="8" type="noConversion"/>
  </si>
  <si>
    <t>1*3</t>
    <phoneticPr fontId="8" type="noConversion"/>
  </si>
  <si>
    <t>1*3</t>
    <phoneticPr fontId="8" type="noConversion"/>
  </si>
  <si>
    <t>WA010P</t>
    <phoneticPr fontId="8" type="noConversion"/>
  </si>
  <si>
    <t>WA011P</t>
    <phoneticPr fontId="8" type="noConversion"/>
  </si>
  <si>
    <t>WA013P</t>
    <phoneticPr fontId="8" type="noConversion"/>
  </si>
  <si>
    <t>15ml</t>
    <phoneticPr fontId="8" type="noConversion"/>
  </si>
  <si>
    <t>18ml</t>
    <phoneticPr fontId="8" type="noConversion"/>
  </si>
  <si>
    <t>8g</t>
    <phoneticPr fontId="8" type="noConversion"/>
  </si>
  <si>
    <t>1*4</t>
    <phoneticPr fontId="8" type="noConversion"/>
  </si>
  <si>
    <t>WM210T</t>
    <phoneticPr fontId="8" type="noConversion"/>
  </si>
  <si>
    <t>120ml</t>
    <phoneticPr fontId="8" type="noConversion"/>
  </si>
  <si>
    <t>WM211T</t>
    <phoneticPr fontId="8" type="noConversion"/>
  </si>
  <si>
    <t>100ml</t>
    <phoneticPr fontId="8" type="noConversion"/>
  </si>
  <si>
    <t>WM212T</t>
    <phoneticPr fontId="8" type="noConversion"/>
  </si>
  <si>
    <t>1ml</t>
    <phoneticPr fontId="8" type="noConversion"/>
  </si>
  <si>
    <t>3ml</t>
    <phoneticPr fontId="8" type="noConversion"/>
  </si>
  <si>
    <t>2ml</t>
    <phoneticPr fontId="8" type="noConversion"/>
  </si>
  <si>
    <t>5ml</t>
    <phoneticPr fontId="8" type="noConversion"/>
  </si>
  <si>
    <t>5g</t>
    <phoneticPr fontId="8" type="noConversion"/>
  </si>
  <si>
    <t>SWM008</t>
    <phoneticPr fontId="8" type="noConversion"/>
  </si>
  <si>
    <t>包材可用库存天数</t>
    <phoneticPr fontId="1" type="noConversion"/>
  </si>
  <si>
    <t>18ml</t>
    <phoneticPr fontId="8" type="noConversion"/>
  </si>
  <si>
    <t xml:space="preserve">8g  </t>
    <phoneticPr fontId="8" type="noConversion"/>
  </si>
  <si>
    <t>WM151A</t>
    <phoneticPr fontId="8" type="noConversion"/>
  </si>
  <si>
    <r>
      <t>50g</t>
    </r>
    <r>
      <rPr>
        <sz val="9"/>
        <color theme="1"/>
        <rFont val="宋体"/>
        <family val="3"/>
        <charset val="134"/>
      </rPr>
      <t>丸美</t>
    </r>
    <r>
      <rPr>
        <sz val="9"/>
        <color theme="1"/>
        <rFont val="Times New Roman"/>
        <family val="1"/>
      </rPr>
      <t>BB</t>
    </r>
    <r>
      <rPr>
        <sz val="9"/>
        <color theme="1"/>
        <rFont val="宋体"/>
        <family val="3"/>
        <charset val="134"/>
      </rPr>
      <t>新肌醒肤日霜瓶</t>
    </r>
    <phoneticPr fontId="1" type="noConversion"/>
  </si>
  <si>
    <r>
      <rPr>
        <sz val="10"/>
        <rFont val="宋体"/>
        <family val="3"/>
        <charset val="134"/>
      </rPr>
      <t>无油爽面清肌晶</t>
    </r>
    <phoneticPr fontId="8" type="noConversion"/>
  </si>
  <si>
    <r>
      <t>5g</t>
    </r>
    <r>
      <rPr>
        <sz val="9"/>
        <color indexed="8"/>
        <rFont val="宋体"/>
        <family val="3"/>
        <charset val="134"/>
      </rPr>
      <t>无油爽面清肌晶软管</t>
    </r>
  </si>
  <si>
    <r>
      <t>5g</t>
    </r>
    <r>
      <rPr>
        <sz val="9"/>
        <color indexed="8"/>
        <rFont val="宋体"/>
        <family val="3"/>
        <charset val="134"/>
      </rPr>
      <t>白色烫金外盖</t>
    </r>
    <r>
      <rPr>
        <sz val="9"/>
        <color indexed="8"/>
        <rFont val="Times New Roman"/>
        <family val="1"/>
      </rPr>
      <t>(MS</t>
    </r>
    <r>
      <rPr>
        <sz val="9"/>
        <color indexed="8"/>
        <rFont val="宋体"/>
        <family val="3"/>
        <charset val="134"/>
      </rPr>
      <t>系列</t>
    </r>
    <r>
      <rPr>
        <sz val="9"/>
        <color indexed="8"/>
        <rFont val="Times New Roman"/>
        <family val="1"/>
      </rPr>
      <t>)-1.5mm</t>
    </r>
  </si>
  <si>
    <r>
      <t>5g</t>
    </r>
    <r>
      <rPr>
        <sz val="9"/>
        <rFont val="宋体"/>
        <family val="3"/>
        <charset val="134"/>
      </rPr>
      <t>细胞活性肌晶系列纸卡</t>
    </r>
  </si>
  <si>
    <r>
      <rPr>
        <sz val="10"/>
        <rFont val="宋体"/>
        <family val="3"/>
        <charset val="134"/>
      </rPr>
      <t>无油爽面清肌晶</t>
    </r>
  </si>
  <si>
    <r>
      <t>500g</t>
    </r>
    <r>
      <rPr>
        <sz val="9"/>
        <rFont val="宋体"/>
        <family val="3"/>
        <charset val="134"/>
      </rPr>
      <t>自封袋</t>
    </r>
  </si>
  <si>
    <r>
      <t>10</t>
    </r>
    <r>
      <rPr>
        <sz val="9"/>
        <color indexed="8"/>
        <rFont val="宋体"/>
        <family val="3"/>
        <charset val="134"/>
      </rPr>
      <t>号外箱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有印刷）（</t>
    </r>
    <r>
      <rPr>
        <sz val="9"/>
        <color indexed="8"/>
        <rFont val="Times New Roman"/>
        <family val="1"/>
      </rPr>
      <t>1200</t>
    </r>
    <r>
      <rPr>
        <sz val="9"/>
        <color indexed="8"/>
        <rFont val="宋体"/>
        <family val="3"/>
        <charset val="134"/>
      </rPr>
      <t>支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</si>
  <si>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去死皮洁面泡沫</t>
    </r>
  </si>
  <si>
    <r>
      <t>5g</t>
    </r>
    <r>
      <rPr>
        <sz val="9"/>
        <color indexed="8"/>
        <rFont val="宋体"/>
        <family val="3"/>
        <charset val="134"/>
      </rPr>
      <t>去死皮洁面泡沫软管</t>
    </r>
  </si>
  <si>
    <r>
      <t>5g</t>
    </r>
    <r>
      <rPr>
        <sz val="9"/>
        <rFont val="宋体"/>
        <family val="3"/>
        <charset val="134"/>
      </rPr>
      <t>白色烫金外盖</t>
    </r>
    <r>
      <rPr>
        <sz val="9"/>
        <rFont val="Times New Roman"/>
        <family val="1"/>
      </rPr>
      <t>(MS</t>
    </r>
    <r>
      <rPr>
        <sz val="9"/>
        <rFont val="宋体"/>
        <family val="3"/>
        <charset val="134"/>
      </rPr>
      <t>系列</t>
    </r>
    <r>
      <rPr>
        <sz val="9"/>
        <rFont val="Times New Roman"/>
        <family val="1"/>
      </rPr>
      <t>)-1.5mm</t>
    </r>
  </si>
  <si>
    <r>
      <rPr>
        <sz val="10"/>
        <rFont val="宋体"/>
        <family val="3"/>
        <charset val="134"/>
      </rPr>
      <t>活颜悦色洁面乳</t>
    </r>
  </si>
  <si>
    <r>
      <t>10g</t>
    </r>
    <r>
      <rPr>
        <sz val="9"/>
        <color indexed="8"/>
        <rFont val="宋体"/>
        <family val="3"/>
        <charset val="134"/>
      </rPr>
      <t>活颜悦色洁面乳软管</t>
    </r>
  </si>
  <si>
    <r>
      <t>8g/10g</t>
    </r>
    <r>
      <rPr>
        <sz val="9"/>
        <color indexed="8"/>
        <rFont val="宋体"/>
        <family val="3"/>
        <charset val="134"/>
      </rPr>
      <t>软管外盖</t>
    </r>
  </si>
  <si>
    <r>
      <t>5g</t>
    </r>
    <r>
      <rPr>
        <sz val="9"/>
        <color indexed="8"/>
        <rFont val="宋体"/>
        <family val="3"/>
        <charset val="134"/>
      </rPr>
      <t>活颜悦色洁面乳软管</t>
    </r>
  </si>
  <si>
    <r>
      <rPr>
        <sz val="10"/>
        <rFont val="宋体"/>
        <family val="3"/>
        <charset val="134"/>
      </rPr>
      <t>匀白祛黄活肤日霜</t>
    </r>
  </si>
  <si>
    <r>
      <t>5g</t>
    </r>
    <r>
      <rPr>
        <sz val="9"/>
        <color indexed="8"/>
        <rFont val="宋体"/>
        <family val="3"/>
        <charset val="134"/>
      </rPr>
      <t>匀白祛黄活肤日霜软管</t>
    </r>
  </si>
  <si>
    <r>
      <t>10</t>
    </r>
    <r>
      <rPr>
        <sz val="9"/>
        <color indexed="8"/>
        <rFont val="ˎ̥"/>
        <family val="2"/>
      </rPr>
      <t>号外箱</t>
    </r>
    <r>
      <rPr>
        <sz val="9"/>
        <color indexed="8"/>
        <rFont val="Times New Roman"/>
        <family val="1"/>
      </rPr>
      <t>(</t>
    </r>
    <r>
      <rPr>
        <sz val="9"/>
        <color indexed="8"/>
        <rFont val="ˎ̥"/>
        <family val="2"/>
      </rPr>
      <t>有印刷）</t>
    </r>
  </si>
  <si>
    <r>
      <rPr>
        <sz val="10"/>
        <rFont val="宋体"/>
        <family val="3"/>
        <charset val="134"/>
      </rPr>
      <t>匀白祛黄活肤乳</t>
    </r>
  </si>
  <si>
    <r>
      <t>10g</t>
    </r>
    <r>
      <rPr>
        <sz val="9"/>
        <color indexed="8"/>
        <rFont val="宋体"/>
        <family val="3"/>
        <charset val="134"/>
      </rPr>
      <t>匀白祛黄活肤乳软管</t>
    </r>
  </si>
  <si>
    <r>
      <t>5ml</t>
    </r>
    <r>
      <rPr>
        <sz val="9"/>
        <color indexed="8"/>
        <rFont val="宋体"/>
        <family val="3"/>
        <charset val="134"/>
      </rPr>
      <t>匀白祛黄活肤乳软管</t>
    </r>
  </si>
  <si>
    <r>
      <rPr>
        <sz val="10"/>
        <rFont val="宋体"/>
        <family val="3"/>
        <charset val="134"/>
      </rPr>
      <t>抗皱赋活醒肤晚霜</t>
    </r>
  </si>
  <si>
    <r>
      <t>5g</t>
    </r>
    <r>
      <rPr>
        <sz val="9"/>
        <color indexed="8"/>
        <rFont val="宋体"/>
        <family val="3"/>
        <charset val="134"/>
      </rPr>
      <t>抗皱赋活醒肤晚霜软管</t>
    </r>
  </si>
  <si>
    <r>
      <rPr>
        <sz val="10"/>
        <rFont val="宋体"/>
        <family val="3"/>
        <charset val="134"/>
      </rPr>
      <t>抗皱赋活醒肤乳</t>
    </r>
  </si>
  <si>
    <r>
      <t>5g</t>
    </r>
    <r>
      <rPr>
        <sz val="9"/>
        <color indexed="8"/>
        <rFont val="宋体"/>
        <family val="3"/>
        <charset val="134"/>
      </rPr>
      <t>抗皱赋活醒肤乳软管</t>
    </r>
  </si>
  <si>
    <r>
      <rPr>
        <sz val="10"/>
        <rFont val="宋体"/>
        <family val="3"/>
        <charset val="134"/>
      </rPr>
      <t>眼部舒缓精华霜</t>
    </r>
  </si>
  <si>
    <r>
      <t>2mL</t>
    </r>
    <r>
      <rPr>
        <sz val="9"/>
        <color indexed="8"/>
        <rFont val="宋体"/>
        <family val="3"/>
        <charset val="134"/>
      </rPr>
      <t>眼部舒悦精华霜卷料（纯铝）</t>
    </r>
  </si>
  <si>
    <r>
      <t>2ml</t>
    </r>
    <r>
      <rPr>
        <sz val="9"/>
        <rFont val="宋体"/>
        <family val="3"/>
        <charset val="134"/>
      </rPr>
      <t>眼部舒缓精华霜纸卡</t>
    </r>
  </si>
  <si>
    <r>
      <t>10</t>
    </r>
    <r>
      <rPr>
        <sz val="9"/>
        <color indexed="8"/>
        <rFont val="宋体"/>
        <family val="3"/>
        <charset val="134"/>
      </rPr>
      <t>号外箱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有印刷）</t>
    </r>
  </si>
  <si>
    <r>
      <t>500g</t>
    </r>
    <r>
      <rPr>
        <sz val="9"/>
        <color indexed="10"/>
        <rFont val="宋体"/>
        <family val="3"/>
        <charset val="134"/>
      </rPr>
      <t>自封袋</t>
    </r>
  </si>
  <si>
    <r>
      <t>10</t>
    </r>
    <r>
      <rPr>
        <sz val="9"/>
        <color indexed="8"/>
        <rFont val="宋体"/>
        <family val="3"/>
        <charset val="134"/>
      </rPr>
      <t>号外箱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有印刷）（</t>
    </r>
    <r>
      <rPr>
        <sz val="9"/>
        <color indexed="8"/>
        <rFont val="Times New Roman"/>
        <family val="1"/>
      </rPr>
      <t>2400</t>
    </r>
    <r>
      <rPr>
        <sz val="9"/>
        <color indexed="8"/>
        <rFont val="宋体"/>
        <family val="3"/>
        <charset val="134"/>
      </rPr>
      <t>包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</si>
  <si>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祛皱除袋眼凝胶</t>
    </r>
  </si>
  <si>
    <r>
      <t>2mL</t>
    </r>
    <r>
      <rPr>
        <sz val="9"/>
        <color indexed="8"/>
        <rFont val="宋体"/>
        <family val="3"/>
        <charset val="134"/>
      </rPr>
      <t>紧致除袋眼凝胶卷料（纯铝）</t>
    </r>
  </si>
  <si>
    <r>
      <t>2ml</t>
    </r>
    <r>
      <rPr>
        <sz val="9"/>
        <rFont val="宋体"/>
        <family val="3"/>
        <charset val="134"/>
      </rPr>
      <t>祛皱除袋眼凝胶纸卡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</si>
  <si>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</t>
    </r>
  </si>
  <si>
    <r>
      <rPr>
        <sz val="10"/>
        <rFont val="宋体"/>
        <family val="3"/>
        <charset val="134"/>
      </rPr>
      <t>紧致除袋眼凝胶</t>
    </r>
  </si>
  <si>
    <r>
      <t>2mL</t>
    </r>
    <r>
      <rPr>
        <sz val="9"/>
        <rFont val="宋体"/>
        <family val="3"/>
        <charset val="134"/>
      </rPr>
      <t>紧致除袋眼凝胶卷料（纯铝）</t>
    </r>
  </si>
  <si>
    <r>
      <t>500gPE</t>
    </r>
    <r>
      <rPr>
        <sz val="9"/>
        <rFont val="宋体"/>
        <family val="3"/>
        <charset val="134"/>
      </rPr>
      <t>密实袋</t>
    </r>
  </si>
  <si>
    <r>
      <rPr>
        <sz val="10"/>
        <rFont val="宋体"/>
        <family val="3"/>
        <charset val="134"/>
      </rPr>
      <t>眼部多元细胞修护素</t>
    </r>
  </si>
  <si>
    <r>
      <t>2mL</t>
    </r>
    <r>
      <rPr>
        <sz val="9"/>
        <color indexed="8"/>
        <rFont val="宋体"/>
        <family val="3"/>
        <charset val="134"/>
      </rPr>
      <t>眼部多元细胞修护素卷料（纯铝）</t>
    </r>
  </si>
  <si>
    <r>
      <t>2ml</t>
    </r>
    <r>
      <rPr>
        <sz val="9"/>
        <color indexed="8"/>
        <rFont val="宋体"/>
        <family val="3"/>
        <charset val="134"/>
      </rPr>
      <t>眼部多元细胞修护素纸卡</t>
    </r>
  </si>
  <si>
    <r>
      <rPr>
        <sz val="10"/>
        <rFont val="宋体"/>
        <family val="3"/>
        <charset val="134"/>
      </rPr>
      <t>水份渗透敷面凝胶</t>
    </r>
  </si>
  <si>
    <r>
      <t>5g</t>
    </r>
    <r>
      <rPr>
        <sz val="9"/>
        <color indexed="8"/>
        <rFont val="宋体"/>
        <family val="3"/>
        <charset val="134"/>
      </rPr>
      <t>水份渗透敷面凝胶软管</t>
    </r>
  </si>
  <si>
    <r>
      <rPr>
        <sz val="10"/>
        <rFont val="宋体"/>
        <family val="3"/>
        <charset val="134"/>
      </rPr>
      <t>细白深层滋养面膜</t>
    </r>
  </si>
  <si>
    <r>
      <t>5g</t>
    </r>
    <r>
      <rPr>
        <sz val="9"/>
        <color indexed="8"/>
        <rFont val="宋体"/>
        <family val="3"/>
        <charset val="134"/>
      </rPr>
      <t>细白深层滋养面膜软管</t>
    </r>
  </si>
  <si>
    <r>
      <rPr>
        <sz val="10"/>
        <rFont val="宋体"/>
        <family val="3"/>
        <charset val="134"/>
      </rPr>
      <t>水份充盈优白再造霜</t>
    </r>
  </si>
  <si>
    <r>
      <t>5g</t>
    </r>
    <r>
      <rPr>
        <sz val="9"/>
        <color indexed="8"/>
        <rFont val="宋体"/>
        <family val="3"/>
        <charset val="134"/>
      </rPr>
      <t>水份充盈优白再造霜软管</t>
    </r>
  </si>
  <si>
    <r>
      <rPr>
        <sz val="10"/>
        <rFont val="宋体"/>
        <family val="3"/>
        <charset val="134"/>
      </rPr>
      <t>水份充盈优白再造乳</t>
    </r>
  </si>
  <si>
    <r>
      <t>5g</t>
    </r>
    <r>
      <rPr>
        <sz val="9"/>
        <color indexed="8"/>
        <rFont val="宋体"/>
        <family val="3"/>
        <charset val="134"/>
      </rPr>
      <t>水份充盈优白再造乳软管</t>
    </r>
  </si>
  <si>
    <r>
      <rPr>
        <sz val="10"/>
        <rFont val="宋体"/>
        <family val="3"/>
        <charset val="134"/>
      </rPr>
      <t>素肌明白粉底精华霜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象牙玉白</t>
    </r>
    <r>
      <rPr>
        <sz val="10"/>
        <rFont val="Times New Roman"/>
        <family val="1"/>
      </rPr>
      <t>)</t>
    </r>
  </si>
  <si>
    <r>
      <t>5g</t>
    </r>
    <r>
      <rPr>
        <sz val="9"/>
        <color indexed="8"/>
        <rFont val="宋体"/>
        <family val="3"/>
        <charset val="134"/>
      </rPr>
      <t>素肌明白粉底精华霜软管</t>
    </r>
  </si>
  <si>
    <r>
      <rPr>
        <sz val="10"/>
        <rFont val="宋体"/>
        <family val="3"/>
        <charset val="134"/>
      </rPr>
      <t>丸美弹力蛋白眼精华</t>
    </r>
  </si>
  <si>
    <r>
      <t>3ml</t>
    </r>
    <r>
      <rPr>
        <sz val="9"/>
        <rFont val="宋体"/>
        <family val="3"/>
        <charset val="134"/>
      </rPr>
      <t>丸美弹力蛋白眼精华瓶</t>
    </r>
  </si>
  <si>
    <r>
      <t>3ml</t>
    </r>
    <r>
      <rPr>
        <sz val="9"/>
        <rFont val="宋体"/>
        <family val="3"/>
        <charset val="134"/>
      </rPr>
      <t>丸美弹力蛋白眼精华瓶胶头塞</t>
    </r>
  </si>
  <si>
    <r>
      <t>3ml</t>
    </r>
    <r>
      <rPr>
        <sz val="9"/>
        <rFont val="宋体"/>
        <family val="3"/>
        <charset val="134"/>
      </rPr>
      <t>丸美弹力蛋白眼精华玻璃滴管</t>
    </r>
  </si>
  <si>
    <r>
      <t>3ml</t>
    </r>
    <r>
      <rPr>
        <sz val="9"/>
        <rFont val="宋体"/>
        <family val="3"/>
        <charset val="134"/>
      </rPr>
      <t>丸美弹力蛋白眼精华瓶外盖</t>
    </r>
  </si>
  <si>
    <r>
      <t>3ml</t>
    </r>
    <r>
      <rPr>
        <sz val="9"/>
        <color indexed="8"/>
        <rFont val="宋体"/>
        <family val="3"/>
        <charset val="134"/>
      </rPr>
      <t>丸美弹力蛋白眼精华纸卡</t>
    </r>
  </si>
  <si>
    <r>
      <t>3ml</t>
    </r>
    <r>
      <rPr>
        <sz val="9"/>
        <rFont val="宋体"/>
        <family val="3"/>
        <charset val="134"/>
      </rPr>
      <t>丸美弹力蛋白眼精华吸塑</t>
    </r>
  </si>
  <si>
    <r>
      <t>3ml</t>
    </r>
    <r>
      <rPr>
        <sz val="9"/>
        <color indexed="10"/>
        <rFont val="宋体"/>
        <family val="3"/>
        <charset val="134"/>
      </rPr>
      <t>眼精华及商场大礼包通用空白外箱</t>
    </r>
    <r>
      <rPr>
        <sz val="9"/>
        <color indexed="10"/>
        <rFont val="Times New Roman"/>
        <family val="1"/>
      </rPr>
      <t>(315</t>
    </r>
    <r>
      <rPr>
        <sz val="9"/>
        <color indexed="10"/>
        <rFont val="宋体"/>
        <family val="3"/>
        <charset val="134"/>
      </rPr>
      <t>支）</t>
    </r>
  </si>
  <si>
    <r>
      <t>WM002</t>
    </r>
    <r>
      <rPr>
        <sz val="10"/>
        <rFont val="宋体"/>
        <family val="3"/>
        <charset val="134"/>
      </rPr>
      <t>丸美弹力蛋白洁面精华（特）</t>
    </r>
  </si>
  <si>
    <r>
      <t>15ml</t>
    </r>
    <r>
      <rPr>
        <sz val="9"/>
        <rFont val="宋体"/>
        <family val="3"/>
        <charset val="134"/>
      </rPr>
      <t>丸美弹力蛋白洁面精华软管</t>
    </r>
  </si>
  <si>
    <r>
      <t>15ml</t>
    </r>
    <r>
      <rPr>
        <sz val="9"/>
        <rFont val="宋体"/>
        <family val="3"/>
        <charset val="134"/>
      </rPr>
      <t>丸美弹力蛋白</t>
    </r>
    <r>
      <rPr>
        <sz val="9"/>
        <rFont val="Times New Roman"/>
        <family val="1"/>
      </rPr>
      <t>,</t>
    </r>
    <r>
      <rPr>
        <sz val="9"/>
        <rFont val="宋体"/>
        <family val="3"/>
        <charset val="134"/>
      </rPr>
      <t>激白软管外盖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亮金）</t>
    </r>
  </si>
  <si>
    <r>
      <rPr>
        <sz val="9"/>
        <rFont val="宋体"/>
        <family val="3"/>
        <charset val="134"/>
      </rPr>
      <t>弹力吸塑系列</t>
    </r>
    <r>
      <rPr>
        <sz val="9"/>
        <rFont val="Times New Roman"/>
        <family val="1"/>
      </rPr>
      <t>15ml</t>
    </r>
    <r>
      <rPr>
        <sz val="9"/>
        <rFont val="宋体"/>
        <family val="3"/>
        <charset val="134"/>
      </rPr>
      <t>外箱</t>
    </r>
    <r>
      <rPr>
        <sz val="9"/>
        <rFont val="Times New Roman"/>
        <family val="1"/>
      </rPr>
      <t>(60</t>
    </r>
    <r>
      <rPr>
        <sz val="9"/>
        <rFont val="宋体"/>
        <family val="3"/>
        <charset val="134"/>
      </rPr>
      <t>号箱，</t>
    </r>
    <r>
      <rPr>
        <sz val="9"/>
        <rFont val="Times New Roman"/>
        <family val="1"/>
      </rPr>
      <t>320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</t>
    </r>
    <r>
      <rPr>
        <sz val="9"/>
        <rFont val="Times New Roman"/>
        <family val="1"/>
      </rPr>
      <t>)</t>
    </r>
  </si>
  <si>
    <r>
      <t>15ml</t>
    </r>
    <r>
      <rPr>
        <sz val="9"/>
        <rFont val="宋体"/>
        <family val="3"/>
        <charset val="134"/>
      </rPr>
      <t>丸美弹力蛋白、激白洁面精华软管尖咀塞</t>
    </r>
  </si>
  <si>
    <r>
      <t>15ml</t>
    </r>
    <r>
      <rPr>
        <sz val="9"/>
        <rFont val="宋体"/>
        <family val="3"/>
        <charset val="134"/>
      </rPr>
      <t>弹力蛋白洁面精华吸塑</t>
    </r>
  </si>
  <si>
    <r>
      <rPr>
        <sz val="9"/>
        <rFont val="宋体"/>
        <family val="3"/>
        <charset val="134"/>
      </rPr>
      <t>弹力吸塑系列</t>
    </r>
    <r>
      <rPr>
        <sz val="9"/>
        <rFont val="Times New Roman"/>
        <family val="1"/>
      </rPr>
      <t>15ml</t>
    </r>
    <r>
      <rPr>
        <sz val="9"/>
        <rFont val="宋体"/>
        <family val="3"/>
        <charset val="134"/>
      </rPr>
      <t>外箱垫板</t>
    </r>
  </si>
  <si>
    <r>
      <t>WM003</t>
    </r>
    <r>
      <rPr>
        <sz val="10"/>
        <rFont val="宋体"/>
        <family val="3"/>
        <charset val="134"/>
      </rPr>
      <t>弹力蛋白精华保养液（特）</t>
    </r>
  </si>
  <si>
    <r>
      <t>15mL</t>
    </r>
    <r>
      <rPr>
        <sz val="9"/>
        <rFont val="宋体"/>
        <family val="3"/>
        <charset val="134"/>
      </rPr>
      <t>弹力蛋白精华保养液瓶</t>
    </r>
  </si>
  <si>
    <r>
      <t>15ml</t>
    </r>
    <r>
      <rPr>
        <sz val="9"/>
        <color indexed="10"/>
        <rFont val="宋体"/>
        <family val="3"/>
        <charset val="134"/>
      </rPr>
      <t>丸美系列胶瓶通用盖（浅金）</t>
    </r>
  </si>
  <si>
    <r>
      <t>15mL</t>
    </r>
    <r>
      <rPr>
        <sz val="9"/>
        <rFont val="宋体"/>
        <family val="3"/>
        <charset val="134"/>
      </rPr>
      <t>弹力蛋白精华保养液纸卡</t>
    </r>
  </si>
  <si>
    <r>
      <rPr>
        <sz val="9"/>
        <rFont val="宋体"/>
        <family val="3"/>
        <charset val="134"/>
      </rPr>
      <t>弹力吸塑系列</t>
    </r>
    <r>
      <rPr>
        <sz val="9"/>
        <rFont val="Times New Roman"/>
        <family val="1"/>
      </rPr>
      <t>15ml</t>
    </r>
    <r>
      <rPr>
        <sz val="9"/>
        <rFont val="宋体"/>
        <family val="3"/>
        <charset val="134"/>
      </rPr>
      <t>外箱</t>
    </r>
    <r>
      <rPr>
        <sz val="9"/>
        <rFont val="Times New Roman"/>
        <family val="1"/>
      </rPr>
      <t>(60</t>
    </r>
    <r>
      <rPr>
        <sz val="9"/>
        <rFont val="宋体"/>
        <family val="3"/>
        <charset val="134"/>
      </rPr>
      <t>号，</t>
    </r>
    <r>
      <rPr>
        <sz val="9"/>
        <rFont val="Times New Roman"/>
        <family val="1"/>
      </rPr>
      <t>320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</t>
    </r>
    <r>
      <rPr>
        <sz val="9"/>
        <rFont val="Times New Roman"/>
        <family val="1"/>
      </rPr>
      <t>)</t>
    </r>
  </si>
  <si>
    <r>
      <t>15ml</t>
    </r>
    <r>
      <rPr>
        <sz val="9"/>
        <rFont val="宋体"/>
        <family val="3"/>
        <charset val="134"/>
      </rPr>
      <t>日化胶瓶通用尖咀塞</t>
    </r>
  </si>
  <si>
    <r>
      <t>15ml</t>
    </r>
    <r>
      <rPr>
        <sz val="9"/>
        <rFont val="宋体"/>
        <family val="3"/>
        <charset val="134"/>
      </rPr>
      <t>弹力蛋白系列胶瓶吸塑</t>
    </r>
  </si>
  <si>
    <r>
      <t>WM005</t>
    </r>
    <r>
      <rPr>
        <sz val="10"/>
        <rFont val="宋体"/>
        <family val="3"/>
        <charset val="134"/>
      </rPr>
      <t>弹力蛋白全能精华乳（特）</t>
    </r>
  </si>
  <si>
    <r>
      <t>15ml</t>
    </r>
    <r>
      <rPr>
        <sz val="9"/>
        <rFont val="宋体"/>
        <family val="3"/>
        <charset val="134"/>
      </rPr>
      <t>弹力蛋白全能精华乳瓶</t>
    </r>
  </si>
  <si>
    <r>
      <t>15ml</t>
    </r>
    <r>
      <rPr>
        <sz val="9"/>
        <rFont val="宋体"/>
        <family val="3"/>
        <charset val="134"/>
      </rPr>
      <t>弹力蛋白全能精华乳纸卡</t>
    </r>
  </si>
  <si>
    <r>
      <t>15ml</t>
    </r>
    <r>
      <rPr>
        <sz val="9"/>
        <rFont val="宋体"/>
        <family val="3"/>
        <charset val="134"/>
      </rPr>
      <t>弹力蛋白全能精华乳盒</t>
    </r>
  </si>
  <si>
    <r>
      <t>15ml</t>
    </r>
    <r>
      <rPr>
        <sz val="9"/>
        <rFont val="宋体"/>
        <family val="3"/>
        <charset val="134"/>
      </rPr>
      <t>弹力蛋白系列胶瓶通用尖咀塞</t>
    </r>
  </si>
  <si>
    <r>
      <rPr>
        <sz val="10"/>
        <rFont val="宋体"/>
        <family val="3"/>
        <charset val="134"/>
      </rPr>
      <t>丸美弹力蛋白洁面精华</t>
    </r>
  </si>
  <si>
    <r>
      <rPr>
        <sz val="9"/>
        <color indexed="10"/>
        <rFont val="宋体"/>
        <family val="3"/>
        <charset val="134"/>
      </rPr>
      <t>弹力吸塑系列</t>
    </r>
    <r>
      <rPr>
        <sz val="9"/>
        <color indexed="10"/>
        <rFont val="Times New Roman"/>
        <family val="1"/>
      </rPr>
      <t>15ml</t>
    </r>
    <r>
      <rPr>
        <sz val="9"/>
        <color indexed="10"/>
        <rFont val="宋体"/>
        <family val="3"/>
        <charset val="134"/>
      </rPr>
      <t>外箱垫板</t>
    </r>
  </si>
  <si>
    <r>
      <rPr>
        <sz val="9"/>
        <color indexed="10"/>
        <rFont val="宋体"/>
        <family val="3"/>
        <charset val="134"/>
      </rPr>
      <t>弹力吸塑系列</t>
    </r>
    <r>
      <rPr>
        <sz val="9"/>
        <color indexed="10"/>
        <rFont val="Times New Roman"/>
        <family val="1"/>
      </rPr>
      <t>15ml</t>
    </r>
    <r>
      <rPr>
        <sz val="9"/>
        <color indexed="10"/>
        <rFont val="宋体"/>
        <family val="3"/>
        <charset val="134"/>
      </rPr>
      <t>外箱</t>
    </r>
    <r>
      <rPr>
        <sz val="9"/>
        <color indexed="10"/>
        <rFont val="Times New Roman"/>
        <family val="1"/>
      </rPr>
      <t>(60</t>
    </r>
    <r>
      <rPr>
        <sz val="9"/>
        <color indexed="10"/>
        <rFont val="宋体"/>
        <family val="3"/>
        <charset val="134"/>
      </rPr>
      <t>号箱，</t>
    </r>
    <r>
      <rPr>
        <sz val="9"/>
        <color indexed="10"/>
        <rFont val="Times New Roman"/>
        <family val="1"/>
      </rPr>
      <t>320</t>
    </r>
    <r>
      <rPr>
        <sz val="9"/>
        <color indexed="10"/>
        <rFont val="宋体"/>
        <family val="3"/>
        <charset val="134"/>
      </rPr>
      <t>支</t>
    </r>
    <r>
      <rPr>
        <sz val="9"/>
        <color indexed="10"/>
        <rFont val="Times New Roman"/>
        <family val="1"/>
      </rPr>
      <t>/</t>
    </r>
    <r>
      <rPr>
        <sz val="9"/>
        <color indexed="10"/>
        <rFont val="宋体"/>
        <family val="3"/>
        <charset val="134"/>
      </rPr>
      <t>箱</t>
    </r>
    <r>
      <rPr>
        <sz val="9"/>
        <color indexed="10"/>
        <rFont val="Times New Roman"/>
        <family val="1"/>
      </rPr>
      <t>)</t>
    </r>
  </si>
  <si>
    <r>
      <rPr>
        <sz val="10"/>
        <rFont val="宋体"/>
        <family val="3"/>
        <charset val="134"/>
      </rPr>
      <t>弹力蛋白洁面精华</t>
    </r>
  </si>
  <si>
    <r>
      <t>5ml</t>
    </r>
    <r>
      <rPr>
        <sz val="9"/>
        <color indexed="10"/>
        <rFont val="宋体"/>
        <family val="3"/>
        <charset val="134"/>
      </rPr>
      <t>弹力蛋白洁面精华管配外盖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</si>
  <si>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1200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</si>
  <si>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t>500g PE</t>
    </r>
    <r>
      <rPr>
        <sz val="9"/>
        <rFont val="宋体"/>
        <family val="3"/>
        <charset val="134"/>
      </rPr>
      <t>密实袋</t>
    </r>
    <r>
      <rPr>
        <sz val="9"/>
        <rFont val="Times New Roman"/>
        <family val="1"/>
      </rPr>
      <t>(50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袋）</t>
    </r>
  </si>
  <si>
    <r>
      <rPr>
        <sz val="10"/>
        <rFont val="宋体"/>
        <family val="3"/>
        <charset val="134"/>
      </rPr>
      <t>弹力蛋白精华保养液</t>
    </r>
  </si>
  <si>
    <r>
      <t>15mL</t>
    </r>
    <r>
      <rPr>
        <sz val="9"/>
        <color indexed="8"/>
        <rFont val="宋体"/>
        <family val="3"/>
        <charset val="134"/>
      </rPr>
      <t>弹力蛋白精华保养液瓶</t>
    </r>
  </si>
  <si>
    <r>
      <t>15ml</t>
    </r>
    <r>
      <rPr>
        <sz val="9"/>
        <color indexed="8"/>
        <rFont val="宋体"/>
        <family val="3"/>
        <charset val="134"/>
      </rPr>
      <t>日化胶瓶通用尖咀塞</t>
    </r>
  </si>
  <si>
    <r>
      <t>15mL</t>
    </r>
    <r>
      <rPr>
        <sz val="9"/>
        <color indexed="8"/>
        <rFont val="宋体"/>
        <family val="3"/>
        <charset val="134"/>
      </rPr>
      <t>弹力蛋白精华保养液纸卡</t>
    </r>
  </si>
  <si>
    <r>
      <t>7ml</t>
    </r>
    <r>
      <rPr>
        <sz val="9"/>
        <rFont val="ˎ̥"/>
        <family val="2"/>
      </rPr>
      <t>弹力蛋白精华保养液胶瓶</t>
    </r>
  </si>
  <si>
    <r>
      <t>7ml</t>
    </r>
    <r>
      <rPr>
        <sz val="9"/>
        <rFont val="ˎ̥"/>
        <family val="2"/>
      </rPr>
      <t>弹力蛋白精华保养液胶瓶外盖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</si>
  <si>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800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</si>
  <si>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弹力蛋白全能精华乳</t>
    </r>
  </si>
  <si>
    <r>
      <t>15ml</t>
    </r>
    <r>
      <rPr>
        <sz val="9"/>
        <color indexed="8"/>
        <rFont val="宋体"/>
        <family val="3"/>
        <charset val="134"/>
      </rPr>
      <t>弹力蛋白全能精华乳瓶</t>
    </r>
  </si>
  <si>
    <r>
      <t>15ml</t>
    </r>
    <r>
      <rPr>
        <sz val="9"/>
        <color indexed="8"/>
        <rFont val="宋体"/>
        <family val="3"/>
        <charset val="134"/>
      </rPr>
      <t>弹力蛋白全能精华乳纸卡</t>
    </r>
  </si>
  <si>
    <r>
      <rPr>
        <sz val="10"/>
        <rFont val="宋体"/>
        <family val="3"/>
        <charset val="134"/>
      </rPr>
      <t>弹力蛋白精华全能乳</t>
    </r>
  </si>
  <si>
    <r>
      <t>5ml</t>
    </r>
    <r>
      <rPr>
        <sz val="9"/>
        <color indexed="10"/>
        <rFont val="宋体"/>
        <family val="3"/>
        <charset val="134"/>
      </rPr>
      <t>弹力蛋白全能精华乳管配外盖</t>
    </r>
  </si>
  <si>
    <r>
      <rPr>
        <sz val="10"/>
        <rFont val="宋体"/>
        <family val="3"/>
        <charset val="134"/>
      </rPr>
      <t>弹力蛋白水润精华日霜</t>
    </r>
  </si>
  <si>
    <r>
      <t>10g</t>
    </r>
    <r>
      <rPr>
        <sz val="9"/>
        <color indexed="8"/>
        <rFont val="宋体"/>
        <family val="3"/>
        <charset val="134"/>
      </rPr>
      <t>弹力蛋白水润精华日霜瓶</t>
    </r>
  </si>
  <si>
    <r>
      <t>10g</t>
    </r>
    <r>
      <rPr>
        <sz val="9"/>
        <rFont val="宋体"/>
        <family val="3"/>
        <charset val="134"/>
      </rPr>
      <t>弹力蛋白系列日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晚霜通用盖</t>
    </r>
  </si>
  <si>
    <r>
      <t>10g</t>
    </r>
    <r>
      <rPr>
        <sz val="9"/>
        <color indexed="8"/>
        <rFont val="宋体"/>
        <family val="3"/>
        <charset val="134"/>
      </rPr>
      <t>弹力蛋白水润精华日霜纸卡</t>
    </r>
  </si>
  <si>
    <r>
      <rPr>
        <sz val="9"/>
        <color indexed="10"/>
        <rFont val="宋体"/>
        <family val="3"/>
        <charset val="134"/>
      </rPr>
      <t>弹力晚霜吸塑系列</t>
    </r>
    <r>
      <rPr>
        <sz val="9"/>
        <color indexed="10"/>
        <rFont val="Times New Roman"/>
        <family val="1"/>
      </rPr>
      <t>10g</t>
    </r>
    <r>
      <rPr>
        <sz val="9"/>
        <color indexed="10"/>
        <rFont val="宋体"/>
        <family val="3"/>
        <charset val="134"/>
      </rPr>
      <t>外箱垫板</t>
    </r>
  </si>
  <si>
    <r>
      <rPr>
        <sz val="9"/>
        <color indexed="10"/>
        <rFont val="宋体"/>
        <family val="3"/>
        <charset val="134"/>
      </rPr>
      <t>弹力晚霜吸塑系列</t>
    </r>
    <r>
      <rPr>
        <sz val="9"/>
        <color indexed="10"/>
        <rFont val="Times New Roman"/>
        <family val="1"/>
      </rPr>
      <t>10g</t>
    </r>
    <r>
      <rPr>
        <sz val="9"/>
        <color indexed="10"/>
        <rFont val="宋体"/>
        <family val="3"/>
        <charset val="134"/>
      </rPr>
      <t>外箱</t>
    </r>
    <r>
      <rPr>
        <sz val="9"/>
        <color indexed="10"/>
        <rFont val="Times New Roman"/>
        <family val="1"/>
      </rPr>
      <t>(59</t>
    </r>
    <r>
      <rPr>
        <sz val="9"/>
        <color indexed="10"/>
        <rFont val="宋体"/>
        <family val="3"/>
        <charset val="134"/>
      </rPr>
      <t>号，</t>
    </r>
    <r>
      <rPr>
        <sz val="9"/>
        <color indexed="10"/>
        <rFont val="Times New Roman"/>
        <family val="1"/>
      </rPr>
      <t>300</t>
    </r>
    <r>
      <rPr>
        <sz val="9"/>
        <color indexed="10"/>
        <rFont val="宋体"/>
        <family val="3"/>
        <charset val="134"/>
      </rPr>
      <t>支</t>
    </r>
    <r>
      <rPr>
        <sz val="9"/>
        <color indexed="10"/>
        <rFont val="Times New Roman"/>
        <family val="1"/>
      </rPr>
      <t>/</t>
    </r>
    <r>
      <rPr>
        <sz val="9"/>
        <color indexed="10"/>
        <rFont val="宋体"/>
        <family val="3"/>
        <charset val="134"/>
      </rPr>
      <t>箱</t>
    </r>
    <r>
      <rPr>
        <sz val="9"/>
        <color indexed="10"/>
        <rFont val="Times New Roman"/>
        <family val="1"/>
      </rPr>
      <t>)</t>
    </r>
  </si>
  <si>
    <r>
      <t>5g</t>
    </r>
    <r>
      <rPr>
        <sz val="9"/>
        <rFont val="宋体"/>
        <family val="3"/>
        <charset val="134"/>
      </rPr>
      <t>弹力蛋白水润精华日霜胶瓶</t>
    </r>
  </si>
  <si>
    <r>
      <t>5g</t>
    </r>
    <r>
      <rPr>
        <sz val="9"/>
        <rFont val="宋体"/>
        <family val="3"/>
        <charset val="134"/>
      </rPr>
      <t>弹力蛋白系列胶瓶外盖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</si>
  <si>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1000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</si>
  <si>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弹力蛋白特润精华晚霜</t>
    </r>
  </si>
  <si>
    <r>
      <t>10g</t>
    </r>
    <r>
      <rPr>
        <sz val="9"/>
        <color indexed="8"/>
        <rFont val="宋体"/>
        <family val="3"/>
        <charset val="134"/>
      </rPr>
      <t>弹力蛋白特润精华晚霜瓶</t>
    </r>
  </si>
  <si>
    <r>
      <t>10g</t>
    </r>
    <r>
      <rPr>
        <sz val="9"/>
        <rFont val="宋体"/>
        <family val="3"/>
        <charset val="134"/>
      </rPr>
      <t>弹力蛋白系列金色霜勺</t>
    </r>
  </si>
  <si>
    <r>
      <t>10g</t>
    </r>
    <r>
      <rPr>
        <sz val="9"/>
        <rFont val="宋体"/>
        <family val="3"/>
        <charset val="134"/>
      </rPr>
      <t>弹力蛋白系列日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晚霜吸塑</t>
    </r>
  </si>
  <si>
    <r>
      <t>10g</t>
    </r>
    <r>
      <rPr>
        <sz val="9"/>
        <color indexed="8"/>
        <rFont val="宋体"/>
        <family val="3"/>
        <charset val="134"/>
      </rPr>
      <t>弹力蛋白特润精华晚霜纸卡</t>
    </r>
  </si>
  <si>
    <r>
      <t>5g</t>
    </r>
    <r>
      <rPr>
        <sz val="9"/>
        <rFont val="宋体"/>
        <family val="3"/>
        <charset val="134"/>
      </rPr>
      <t>弹力蛋白特润精华晚霜胶瓶</t>
    </r>
  </si>
  <si>
    <r>
      <t>W</t>
    </r>
    <r>
      <rPr>
        <sz val="10"/>
        <color theme="1"/>
        <rFont val="Times New Roman"/>
        <family val="1"/>
      </rPr>
      <t>M133</t>
    </r>
    <phoneticPr fontId="8" type="noConversion"/>
  </si>
  <si>
    <r>
      <rPr>
        <sz val="10"/>
        <rFont val="宋体"/>
        <family val="3"/>
        <charset val="134"/>
      </rPr>
      <t>弹力蛋白洁面精华</t>
    </r>
    <phoneticPr fontId="8" type="noConversion"/>
  </si>
  <si>
    <r>
      <t xml:space="preserve"> 15ml</t>
    </r>
    <r>
      <rPr>
        <sz val="9"/>
        <rFont val="宋体"/>
        <family val="3"/>
        <charset val="134"/>
      </rPr>
      <t>弹力蛋白洁面精华盒</t>
    </r>
  </si>
  <si>
    <r>
      <t>10</t>
    </r>
    <r>
      <rPr>
        <sz val="9"/>
        <rFont val="宋体"/>
        <family val="3"/>
        <charset val="134"/>
      </rPr>
      <t>号外箱</t>
    </r>
    <phoneticPr fontId="8" type="noConversion"/>
  </si>
  <si>
    <r>
      <rPr>
        <sz val="10"/>
        <rFont val="宋体"/>
        <family val="3"/>
        <charset val="134"/>
      </rPr>
      <t>弹力蛋白超质感粉底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正常肌</t>
    </r>
    <r>
      <rPr>
        <sz val="10"/>
        <rFont val="Times New Roman"/>
        <family val="1"/>
      </rPr>
      <t>)</t>
    </r>
  </si>
  <si>
    <r>
      <t>2ml</t>
    </r>
    <r>
      <rPr>
        <sz val="9"/>
        <rFont val="宋体"/>
        <family val="3"/>
        <charset val="134"/>
      </rPr>
      <t>弹力蛋白超质感粉底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正常肌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卷膜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</si>
  <si>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</si>
  <si>
    <r>
      <rPr>
        <sz val="10"/>
        <rFont val="宋体"/>
        <family val="3"/>
        <charset val="134"/>
      </rPr>
      <t>弹力蛋白超质感粉底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黑黄肌</t>
    </r>
    <r>
      <rPr>
        <sz val="10"/>
        <rFont val="Times New Roman"/>
        <family val="1"/>
      </rPr>
      <t>)</t>
    </r>
  </si>
  <si>
    <r>
      <t>2ml</t>
    </r>
    <r>
      <rPr>
        <sz val="9"/>
        <color indexed="8"/>
        <rFont val="宋体"/>
        <family val="3"/>
        <charset val="134"/>
      </rPr>
      <t>弹力蛋白超质感粉底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黑黄肌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family val="3"/>
        <charset val="134"/>
      </rPr>
      <t>卷膜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纯铝）</t>
    </r>
  </si>
  <si>
    <r>
      <t>2ml</t>
    </r>
    <r>
      <rPr>
        <sz val="9"/>
        <color indexed="8"/>
        <rFont val="宋体"/>
        <family val="3"/>
        <charset val="134"/>
      </rPr>
      <t>弹力蛋白超质感粉底液纸卡</t>
    </r>
  </si>
  <si>
    <r>
      <t>2ml</t>
    </r>
    <r>
      <rPr>
        <sz val="9"/>
        <color indexed="8"/>
        <rFont val="宋体"/>
        <family val="3"/>
        <charset val="134"/>
      </rPr>
      <t>弹力蛋白超质感粉底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黑黄肌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family val="3"/>
        <charset val="134"/>
      </rPr>
      <t>透明红标贴</t>
    </r>
  </si>
  <si>
    <r>
      <rPr>
        <sz val="10"/>
        <rFont val="宋体"/>
        <family val="3"/>
        <charset val="134"/>
      </rPr>
      <t>丸美弹力蛋白精华三件套</t>
    </r>
  </si>
  <si>
    <r>
      <rPr>
        <sz val="9"/>
        <rFont val="宋体"/>
        <family val="3"/>
        <charset val="134"/>
      </rPr>
      <t>封口贴</t>
    </r>
  </si>
  <si>
    <r>
      <t>120ml</t>
    </r>
    <r>
      <rPr>
        <sz val="9"/>
        <rFont val="宋体"/>
        <family val="3"/>
        <charset val="134"/>
      </rPr>
      <t>丸美弹力蛋白洁面精华盖</t>
    </r>
  </si>
  <si>
    <r>
      <t>20ml</t>
    </r>
    <r>
      <rPr>
        <sz val="9"/>
        <rFont val="宋体"/>
        <family val="3"/>
        <charset val="134"/>
      </rPr>
      <t>弹力蛋白特润精华瓶</t>
    </r>
  </si>
  <si>
    <r>
      <t>20ml</t>
    </r>
    <r>
      <rPr>
        <sz val="9"/>
        <rFont val="宋体"/>
        <family val="3"/>
        <charset val="134"/>
      </rPr>
      <t>弹力蛋白特润精华喷头</t>
    </r>
    <r>
      <rPr>
        <sz val="9"/>
        <rFont val="Times New Roman"/>
        <family val="1"/>
      </rPr>
      <t>(28mm)</t>
    </r>
  </si>
  <si>
    <r>
      <t>20ml/35ml</t>
    </r>
    <r>
      <rPr>
        <sz val="9"/>
        <rFont val="宋体"/>
        <family val="3"/>
        <charset val="134"/>
      </rPr>
      <t>弹力蛋白系列喷头通用外罩</t>
    </r>
  </si>
  <si>
    <r>
      <t>50g</t>
    </r>
    <r>
      <rPr>
        <sz val="9"/>
        <rFont val="宋体"/>
        <family val="3"/>
        <charset val="134"/>
      </rPr>
      <t>弹力蛋白特润精华晚霜瓶</t>
    </r>
  </si>
  <si>
    <r>
      <t>50g</t>
    </r>
    <r>
      <rPr>
        <sz val="9"/>
        <rFont val="宋体"/>
        <family val="3"/>
        <charset val="134"/>
      </rPr>
      <t>弹力蛋白系列日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晚霜通用外盖</t>
    </r>
  </si>
  <si>
    <r>
      <rPr>
        <sz val="9"/>
        <rFont val="宋体"/>
        <family val="3"/>
        <charset val="134"/>
      </rPr>
      <t>水活</t>
    </r>
    <r>
      <rPr>
        <sz val="9"/>
        <rFont val="Times New Roman"/>
        <family val="1"/>
      </rPr>
      <t>30g/50g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Y/Z20g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WB30g/50g</t>
    </r>
    <r>
      <rPr>
        <sz val="9"/>
        <rFont val="宋体"/>
        <family val="3"/>
        <charset val="134"/>
      </rPr>
      <t>拉手垫</t>
    </r>
  </si>
  <si>
    <r>
      <rPr>
        <sz val="9"/>
        <rFont val="宋体"/>
        <family val="3"/>
        <charset val="134"/>
      </rPr>
      <t>丸美弹力蛋白精华三件套盒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</si>
  <si>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293*0.03*305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</si>
  <si>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丸美弹力蛋白三件套盒说明书</t>
    </r>
  </si>
  <si>
    <r>
      <rPr>
        <sz val="9"/>
        <rFont val="宋体"/>
        <family val="3"/>
        <charset val="134"/>
      </rPr>
      <t>弹力蛋白精华三件套盒外箱（</t>
    </r>
    <r>
      <rPr>
        <sz val="9"/>
        <rFont val="Times New Roman"/>
        <family val="1"/>
      </rPr>
      <t>15</t>
    </r>
    <r>
      <rPr>
        <sz val="9"/>
        <rFont val="宋体"/>
        <family val="3"/>
        <charset val="134"/>
      </rPr>
      <t>盒一箱）</t>
    </r>
  </si>
  <si>
    <r>
      <rPr>
        <sz val="10"/>
        <rFont val="宋体"/>
        <family val="3"/>
        <charset val="134"/>
      </rPr>
      <t>丸美弹力蛋白精华系列三件套</t>
    </r>
    <r>
      <rPr>
        <sz val="10"/>
        <rFont val="Times New Roman"/>
        <family val="1"/>
      </rPr>
      <t/>
    </r>
    <phoneticPr fontId="1" type="noConversion"/>
  </si>
  <si>
    <r>
      <rPr>
        <sz val="9"/>
        <rFont val="宋体"/>
        <family val="3"/>
        <charset val="134"/>
      </rPr>
      <t>弹力蛋白精华系列三件套手纸袋（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年秋季活动用）</t>
    </r>
  </si>
  <si>
    <r>
      <rPr>
        <sz val="9"/>
        <rFont val="宋体"/>
        <family val="3"/>
        <charset val="134"/>
      </rPr>
      <t>弹力蛋白三件套外箱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套装（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年秋季用）</t>
    </r>
  </si>
  <si>
    <r>
      <t>100mL</t>
    </r>
    <r>
      <rPr>
        <sz val="9"/>
        <rFont val="宋体"/>
        <family val="3"/>
        <charset val="134"/>
      </rPr>
      <t>弹力蛋白精华保养液瓶</t>
    </r>
  </si>
  <si>
    <r>
      <t>100ml</t>
    </r>
    <r>
      <rPr>
        <sz val="9"/>
        <rFont val="宋体"/>
        <family val="3"/>
        <charset val="134"/>
      </rPr>
      <t>弹力蛋白精华保养液外盖</t>
    </r>
  </si>
  <si>
    <r>
      <t>100mL</t>
    </r>
    <r>
      <rPr>
        <sz val="9"/>
        <rFont val="宋体"/>
        <family val="3"/>
        <charset val="134"/>
      </rPr>
      <t>弹力蛋白精华保养液内塞￠</t>
    </r>
    <r>
      <rPr>
        <sz val="9"/>
        <rFont val="Times New Roman"/>
        <family val="1"/>
      </rPr>
      <t>3</t>
    </r>
  </si>
  <si>
    <r>
      <rPr>
        <sz val="9"/>
        <rFont val="宋体"/>
        <family val="3"/>
        <charset val="134"/>
      </rPr>
      <t>弹力蛋白系列说明书</t>
    </r>
    <r>
      <rPr>
        <sz val="9"/>
        <rFont val="Times New Roman"/>
        <family val="1"/>
      </rPr>
      <t>(65g</t>
    </r>
    <r>
      <rPr>
        <sz val="9"/>
        <rFont val="宋体"/>
        <family val="3"/>
        <charset val="134"/>
      </rPr>
      <t>丽光纸）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</si>
  <si>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100*0.03*180</t>
    </r>
    <r>
      <rPr>
        <sz val="9"/>
        <rFont val="宋体"/>
        <family val="3"/>
        <charset val="134"/>
      </rPr>
      <t>）</t>
    </r>
    <phoneticPr fontId="8" type="noConversion"/>
  </si>
  <si>
    <r>
      <t>80ml</t>
    </r>
    <r>
      <rPr>
        <sz val="9"/>
        <rFont val="宋体"/>
        <family val="3"/>
        <charset val="134"/>
      </rPr>
      <t>弹力蛋白全能精华乳瓶</t>
    </r>
  </si>
  <si>
    <r>
      <t>80ml</t>
    </r>
    <r>
      <rPr>
        <sz val="9"/>
        <rFont val="宋体"/>
        <family val="3"/>
        <charset val="134"/>
      </rPr>
      <t>弹力蛋白全能精华乳喷头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插吸管</t>
    </r>
    <r>
      <rPr>
        <sz val="9"/>
        <rFont val="Times New Roman"/>
        <family val="1"/>
      </rPr>
      <t>78mm)</t>
    </r>
  </si>
  <si>
    <r>
      <t>80ml</t>
    </r>
    <r>
      <rPr>
        <sz val="9"/>
        <rFont val="宋体"/>
        <family val="3"/>
        <charset val="134"/>
      </rPr>
      <t>弹力蛋白全能精华乳外罩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</si>
  <si>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97*170*0.03</t>
    </r>
    <r>
      <rPr>
        <sz val="9"/>
        <rFont val="宋体"/>
        <family val="3"/>
        <charset val="134"/>
      </rPr>
      <t>）</t>
    </r>
    <phoneticPr fontId="8" type="noConversion"/>
  </si>
  <si>
    <r>
      <t>15ml</t>
    </r>
    <r>
      <rPr>
        <sz val="9"/>
        <rFont val="宋体"/>
        <family val="3"/>
        <charset val="134"/>
      </rPr>
      <t>丸美弹力蛋白眼精华瓶</t>
    </r>
  </si>
  <si>
    <r>
      <t>15ml</t>
    </r>
    <r>
      <rPr>
        <sz val="9"/>
        <rFont val="宋体"/>
        <family val="3"/>
        <charset val="134"/>
      </rPr>
      <t>丸美弹力蛋白眼精华瓶胶头塞（亮金）</t>
    </r>
  </si>
  <si>
    <r>
      <t>15ml</t>
    </r>
    <r>
      <rPr>
        <sz val="9"/>
        <rFont val="宋体"/>
        <family val="3"/>
        <charset val="134"/>
      </rPr>
      <t>玻璃滴管</t>
    </r>
  </si>
  <si>
    <r>
      <t>15ml</t>
    </r>
    <r>
      <rPr>
        <sz val="9"/>
        <rFont val="宋体"/>
        <family val="3"/>
        <charset val="134"/>
      </rPr>
      <t>弹力蛋白眼精华内卡（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年秋季活动用）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</si>
  <si>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95*120*0.03</t>
    </r>
    <r>
      <rPr>
        <sz val="9"/>
        <rFont val="宋体"/>
        <family val="3"/>
        <charset val="134"/>
      </rPr>
      <t>）</t>
    </r>
    <phoneticPr fontId="8" type="noConversion"/>
  </si>
  <si>
    <r>
      <rPr>
        <b/>
        <sz val="10"/>
        <rFont val="宋体"/>
        <family val="3"/>
        <charset val="134"/>
      </rPr>
      <t>丸美弹力蛋白精华护理套盒</t>
    </r>
  </si>
  <si>
    <r>
      <t>3</t>
    </r>
    <r>
      <rPr>
        <sz val="10"/>
        <rFont val="宋体"/>
        <family val="3"/>
        <charset val="134"/>
      </rPr>
      <t>支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套</t>
    </r>
  </si>
  <si>
    <r>
      <rPr>
        <sz val="9"/>
        <rFont val="宋体"/>
        <family val="3"/>
        <charset val="134"/>
      </rPr>
      <t>弹力蛋白特润精华护理盒</t>
    </r>
  </si>
  <si>
    <r>
      <rPr>
        <sz val="9"/>
        <rFont val="宋体"/>
        <family val="3"/>
        <charset val="134"/>
      </rPr>
      <t>弹力蛋白特润精华护理盒底加吸塑</t>
    </r>
  </si>
  <si>
    <r>
      <rPr>
        <sz val="9"/>
        <rFont val="宋体"/>
        <family val="3"/>
        <charset val="134"/>
      </rPr>
      <t>弹力蛋白精华护理盒加弹力面膜外箱（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装）</t>
    </r>
  </si>
  <si>
    <r>
      <rPr>
        <sz val="10"/>
        <rFont val="宋体"/>
        <family val="3"/>
        <charset val="134"/>
      </rPr>
      <t>丸美弹力蛋白特润精华</t>
    </r>
  </si>
  <si>
    <r>
      <t>20ml</t>
    </r>
    <r>
      <rPr>
        <sz val="9"/>
        <rFont val="宋体"/>
        <family val="3"/>
        <charset val="134"/>
      </rPr>
      <t>喷头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亮金）</t>
    </r>
  </si>
  <si>
    <r>
      <rPr>
        <sz val="10"/>
        <rFont val="宋体"/>
        <family val="3"/>
        <charset val="134"/>
      </rPr>
      <t>丸美弹力蛋白水润精华日霜</t>
    </r>
  </si>
  <si>
    <r>
      <t>50g</t>
    </r>
    <r>
      <rPr>
        <sz val="9"/>
        <rFont val="宋体"/>
        <family val="3"/>
        <charset val="134"/>
      </rPr>
      <t>弹力蛋白水润精华日霜瓶</t>
    </r>
  </si>
  <si>
    <r>
      <rPr>
        <sz val="10"/>
        <rFont val="宋体"/>
        <family val="3"/>
        <charset val="134"/>
      </rPr>
      <t>丸美弹力蛋白特润精华晚霜</t>
    </r>
  </si>
  <si>
    <r>
      <rPr>
        <sz val="10"/>
        <rFont val="宋体"/>
        <family val="3"/>
        <charset val="134"/>
      </rPr>
      <t>丸美弹力蛋白精华面贴膜</t>
    </r>
    <r>
      <rPr>
        <sz val="10"/>
        <rFont val="Times New Roman"/>
        <family val="1"/>
      </rPr>
      <t xml:space="preserve">        </t>
    </r>
  </si>
  <si>
    <r>
      <t>6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</si>
  <si>
    <r>
      <rPr>
        <sz val="9"/>
        <rFont val="宋体"/>
        <family val="3"/>
        <charset val="134"/>
      </rPr>
      <t>弹力蛋白精华面贴膜盒</t>
    </r>
  </si>
  <si>
    <r>
      <rPr>
        <sz val="9"/>
        <color theme="1"/>
        <rFont val="宋体"/>
        <family val="2"/>
      </rPr>
      <t>收缩膜（</t>
    </r>
    <r>
      <rPr>
        <sz val="9"/>
        <color theme="1"/>
        <rFont val="Times New Roman"/>
        <family val="1"/>
      </rPr>
      <t>140*167*0.03</t>
    </r>
    <r>
      <rPr>
        <sz val="9"/>
        <color theme="1"/>
        <rFont val="宋体"/>
        <family val="2"/>
      </rPr>
      <t>）</t>
    </r>
    <phoneticPr fontId="8" type="noConversion"/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</si>
  <si>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40</t>
    </r>
    <r>
      <rPr>
        <sz val="9"/>
        <rFont val="宋体"/>
        <family val="3"/>
        <charset val="134"/>
      </rPr>
      <t>盒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</si>
  <si>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9"/>
        <rFont val="宋体"/>
        <family val="3"/>
        <charset val="134"/>
      </rPr>
      <t>巧克力丝滑深层补水面膜纸</t>
    </r>
  </si>
  <si>
    <r>
      <rPr>
        <sz val="9"/>
        <rFont val="宋体"/>
        <family val="3"/>
        <charset val="134"/>
      </rPr>
      <t>丸美弹力蛋白精华面贴膜袋</t>
    </r>
  </si>
  <si>
    <r>
      <rPr>
        <sz val="10"/>
        <rFont val="宋体"/>
        <family val="3"/>
        <charset val="134"/>
      </rPr>
      <t>丸美弹力蛋白精华面贴膜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（会员礼品）</t>
    </r>
    <r>
      <rPr>
        <sz val="10"/>
        <rFont val="Times New Roman"/>
        <family val="1"/>
      </rPr>
      <t xml:space="preserve">     </t>
    </r>
  </si>
  <si>
    <r>
      <rPr>
        <sz val="9"/>
        <rFont val="宋体"/>
        <family val="3"/>
        <charset val="134"/>
      </rPr>
      <t>弹力蛋白精华面贴膜盒</t>
    </r>
    <r>
      <rPr>
        <sz val="9"/>
        <rFont val="Times New Roman"/>
        <family val="1"/>
      </rPr>
      <t>(2011</t>
    </r>
    <r>
      <rPr>
        <sz val="9"/>
        <rFont val="宋体"/>
        <family val="3"/>
        <charset val="134"/>
      </rPr>
      <t>年会员专用）</t>
    </r>
  </si>
  <si>
    <r>
      <rPr>
        <sz val="9"/>
        <rFont val="宋体"/>
        <family val="3"/>
        <charset val="134"/>
      </rPr>
      <t>丸美弹力蛋白精华面贴膜袋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会员专用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</si>
  <si>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rPr>
        <sz val="10"/>
        <rFont val="宋体"/>
        <family val="3"/>
        <charset val="134"/>
      </rPr>
      <t>弹力蛋白精华面贴膜</t>
    </r>
  </si>
  <si>
    <r>
      <t>1</t>
    </r>
    <r>
      <rPr>
        <sz val="10"/>
        <rFont val="宋体"/>
        <family val="3"/>
        <charset val="134"/>
      </rPr>
      <t>片</t>
    </r>
  </si>
  <si>
    <r>
      <rPr>
        <sz val="10"/>
        <rFont val="宋体"/>
        <family val="3"/>
        <charset val="134"/>
      </rPr>
      <t>丸美金质弹力蛋白精华眼贴膜（会员礼品）</t>
    </r>
  </si>
  <si>
    <r>
      <t>6</t>
    </r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</si>
  <si>
    <r>
      <rPr>
        <sz val="9"/>
        <rFont val="宋体"/>
        <family val="3"/>
        <charset val="134"/>
      </rPr>
      <t>金质弹力蛋白眼贴膜盒（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年会员专用）</t>
    </r>
  </si>
  <si>
    <r>
      <rPr>
        <sz val="9"/>
        <color theme="1"/>
        <rFont val="宋体"/>
        <family val="2"/>
      </rPr>
      <t>收缩膜（</t>
    </r>
    <r>
      <rPr>
        <sz val="9"/>
        <color theme="1"/>
        <rFont val="Times New Roman"/>
        <family val="1"/>
      </rPr>
      <t>110*130*0.03</t>
    </r>
    <r>
      <rPr>
        <sz val="9"/>
        <color theme="1"/>
        <rFont val="宋体"/>
        <family val="2"/>
      </rPr>
      <t>）</t>
    </r>
    <phoneticPr fontId="8" type="noConversion"/>
  </si>
  <si>
    <r>
      <t>70</t>
    </r>
    <r>
      <rPr>
        <sz val="9"/>
        <rFont val="宋体"/>
        <family val="3"/>
        <charset val="134"/>
      </rPr>
      <t>号外箱（</t>
    </r>
    <r>
      <rPr>
        <sz val="9"/>
        <color theme="1"/>
        <rFont val="Times New Roman"/>
        <family val="1"/>
      </rPr>
      <t>96</t>
    </r>
    <r>
      <rPr>
        <sz val="9"/>
        <rFont val="宋体"/>
        <family val="3"/>
        <charset val="134"/>
      </rPr>
      <t>盒</t>
    </r>
    <r>
      <rPr>
        <sz val="9"/>
        <color theme="1"/>
        <rFont val="Times New Roman"/>
        <family val="1"/>
      </rPr>
      <t>/</t>
    </r>
    <r>
      <rPr>
        <sz val="9"/>
        <rFont val="宋体"/>
        <family val="3"/>
        <charset val="134"/>
      </rPr>
      <t>箱</t>
    </r>
    <r>
      <rPr>
        <sz val="9"/>
        <color theme="1"/>
        <rFont val="Times New Roman"/>
        <family val="1"/>
      </rPr>
      <t>)</t>
    </r>
  </si>
  <si>
    <r>
      <rPr>
        <sz val="9"/>
        <rFont val="宋体"/>
        <family val="3"/>
        <charset val="134"/>
      </rPr>
      <t>核酸</t>
    </r>
    <r>
      <rPr>
        <sz val="9"/>
        <rFont val="Times New Roman"/>
        <family val="1"/>
      </rPr>
      <t>(DNA)</t>
    </r>
    <r>
      <rPr>
        <sz val="9"/>
        <rFont val="宋体"/>
        <family val="3"/>
        <charset val="134"/>
      </rPr>
      <t>修护再生眼膜珠光纸</t>
    </r>
  </si>
  <si>
    <r>
      <rPr>
        <sz val="9"/>
        <rFont val="宋体"/>
        <family val="3"/>
        <charset val="134"/>
      </rPr>
      <t>核酸</t>
    </r>
    <r>
      <rPr>
        <sz val="9"/>
        <rFont val="Times New Roman"/>
        <family val="1"/>
      </rPr>
      <t>(DNA)</t>
    </r>
    <r>
      <rPr>
        <sz val="9"/>
        <rFont val="宋体"/>
        <family val="3"/>
        <charset val="134"/>
      </rPr>
      <t>修护再生眼膜纸</t>
    </r>
  </si>
  <si>
    <r>
      <rPr>
        <sz val="9"/>
        <rFont val="宋体"/>
        <family val="3"/>
        <charset val="134"/>
      </rPr>
      <t>丸美金质弹力蛋白精华眼膜袋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会员专用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</si>
  <si>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105</t>
    </r>
    <r>
      <rPr>
        <sz val="9"/>
        <rFont val="宋体"/>
        <family val="3"/>
        <charset val="134"/>
      </rPr>
      <t>盒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</si>
  <si>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丸美金质弹力蛋白精华眼贴膜（非卖品）</t>
    </r>
  </si>
  <si>
    <r>
      <t>4</t>
    </r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</si>
  <si>
    <r>
      <rPr>
        <sz val="9"/>
        <rFont val="宋体"/>
        <family val="3"/>
        <charset val="134"/>
      </rPr>
      <t>金质弹力蛋白眼贴膜盒</t>
    </r>
  </si>
  <si>
    <r>
      <rPr>
        <sz val="9"/>
        <rFont val="宋体"/>
        <family val="3"/>
        <charset val="134"/>
      </rPr>
      <t>金质弹力蛋白精华眼膜外箱（</t>
    </r>
    <r>
      <rPr>
        <sz val="9"/>
        <rFont val="Times New Roman"/>
        <family val="1"/>
      </rPr>
      <t>96</t>
    </r>
    <r>
      <rPr>
        <sz val="9"/>
        <rFont val="宋体"/>
        <family val="3"/>
        <charset val="134"/>
      </rPr>
      <t>盒装）</t>
    </r>
  </si>
  <si>
    <r>
      <rPr>
        <sz val="10"/>
        <rFont val="宋体"/>
        <family val="3"/>
        <charset val="134"/>
      </rPr>
      <t>丸美弹力蛋白精华护理礼盒</t>
    </r>
    <r>
      <rPr>
        <sz val="10"/>
        <rFont val="Times New Roman"/>
        <family val="1"/>
      </rPr>
      <t>3*1</t>
    </r>
  </si>
  <si>
    <r>
      <rPr>
        <sz val="9"/>
        <rFont val="宋体"/>
        <family val="3"/>
        <charset val="134"/>
      </rPr>
      <t>弹力蛋白精华及细胞级美白礼盒外箱（</t>
    </r>
    <r>
      <rPr>
        <sz val="9"/>
        <rFont val="Times New Roman"/>
        <family val="1"/>
      </rPr>
      <t>20</t>
    </r>
    <r>
      <rPr>
        <sz val="9"/>
        <rFont val="宋体"/>
        <family val="3"/>
        <charset val="134"/>
      </rPr>
      <t>套装）</t>
    </r>
  </si>
  <si>
    <r>
      <rPr>
        <sz val="9"/>
        <rFont val="宋体"/>
        <family val="3"/>
        <charset val="134"/>
      </rPr>
      <t>丸美弹力蛋白精华护理礼盒外盒</t>
    </r>
  </si>
  <si>
    <r>
      <rPr>
        <sz val="9"/>
        <color indexed="10"/>
        <rFont val="宋体"/>
        <family val="3"/>
        <charset val="134"/>
      </rPr>
      <t>收缩膜</t>
    </r>
    <phoneticPr fontId="8" type="noConversion"/>
  </si>
  <si>
    <r>
      <rPr>
        <sz val="9"/>
        <rFont val="宋体"/>
        <family val="3"/>
        <charset val="134"/>
      </rPr>
      <t>丸美弹力蛋白精华护理礼盒底盒加吸塑</t>
    </r>
  </si>
  <si>
    <r>
      <rPr>
        <sz val="10"/>
        <rFont val="宋体"/>
        <family val="3"/>
        <charset val="134"/>
      </rPr>
      <t>弹力蛋白眼精华</t>
    </r>
  </si>
  <si>
    <r>
      <t>15ml</t>
    </r>
    <r>
      <rPr>
        <sz val="9"/>
        <color indexed="10"/>
        <rFont val="宋体"/>
        <family val="3"/>
        <charset val="134"/>
      </rPr>
      <t>胶头塞（亮金）</t>
    </r>
  </si>
  <si>
    <r>
      <rPr>
        <sz val="9"/>
        <color indexed="10"/>
        <rFont val="宋体"/>
        <family val="3"/>
        <charset val="134"/>
      </rPr>
      <t>内卡</t>
    </r>
    <phoneticPr fontId="8" type="noConversion"/>
  </si>
  <si>
    <r>
      <t>15ml</t>
    </r>
    <r>
      <rPr>
        <sz val="9"/>
        <rFont val="宋体"/>
        <family val="3"/>
        <charset val="134"/>
      </rPr>
      <t>玻瓶通用玻璃滴管</t>
    </r>
  </si>
  <si>
    <r>
      <t>WM080b</t>
    </r>
    <r>
      <rPr>
        <sz val="10"/>
        <rFont val="宋体"/>
        <family val="3"/>
        <charset val="134"/>
      </rPr>
      <t>弹力蛋白精华乳</t>
    </r>
  </si>
  <si>
    <r>
      <t>80ml</t>
    </r>
    <r>
      <rPr>
        <sz val="9"/>
        <rFont val="宋体"/>
        <family val="3"/>
        <charset val="134"/>
      </rPr>
      <t>弹力（金色）喷头</t>
    </r>
  </si>
  <si>
    <r>
      <rPr>
        <sz val="10"/>
        <rFont val="宋体"/>
        <family val="3"/>
        <charset val="134"/>
      </rPr>
      <t>弹力蛋白水晶眼膜</t>
    </r>
  </si>
  <si>
    <r>
      <rPr>
        <sz val="9"/>
        <rFont val="宋体"/>
        <family val="3"/>
        <charset val="134"/>
      </rPr>
      <t>弹力蛋白水晶眼膜盒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</si>
  <si>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106</t>
    </r>
    <r>
      <rPr>
        <sz val="9"/>
        <rFont val="宋体"/>
        <family val="3"/>
        <charset val="134"/>
      </rPr>
      <t>盒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</si>
  <si>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高机能激白精华隔离霜（粉嫩白）</t>
    </r>
  </si>
  <si>
    <r>
      <rPr>
        <sz val="10"/>
        <rFont val="宋体"/>
        <family val="3"/>
        <charset val="134"/>
      </rPr>
      <t>高机能激白精华隔离霜（绿玉白）</t>
    </r>
  </si>
  <si>
    <r>
      <rPr>
        <sz val="10"/>
        <rFont val="宋体"/>
        <family val="3"/>
        <charset val="134"/>
      </rPr>
      <t>高机能激白精华隔离霜（紫晶白）</t>
    </r>
  </si>
  <si>
    <r>
      <rPr>
        <sz val="10"/>
        <rFont val="宋体"/>
        <family val="3"/>
        <charset val="134"/>
      </rPr>
      <t>高机能激白浓缩精华</t>
    </r>
  </si>
  <si>
    <r>
      <t>5ml</t>
    </r>
    <r>
      <rPr>
        <sz val="9"/>
        <rFont val="宋体"/>
        <family val="3"/>
        <charset val="134"/>
      </rPr>
      <t>高机能激白浓缩精华纸卡</t>
    </r>
  </si>
  <si>
    <r>
      <rPr>
        <sz val="10"/>
        <rFont val="宋体"/>
        <family val="3"/>
        <charset val="134"/>
      </rPr>
      <t>高机能激白精华日霜</t>
    </r>
  </si>
  <si>
    <r>
      <t>10g</t>
    </r>
    <r>
      <rPr>
        <sz val="9"/>
        <color indexed="8"/>
        <rFont val="宋体"/>
        <family val="3"/>
        <charset val="134"/>
      </rPr>
      <t>丸美高机能激白精华日霜胶瓶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</si>
  <si>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145/</t>
    </r>
    <r>
      <rPr>
        <sz val="9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</si>
  <si>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高机能激白精华晚霜</t>
    </r>
  </si>
  <si>
    <r>
      <rPr>
        <sz val="10"/>
        <rFont val="宋体"/>
        <family val="3"/>
        <charset val="134"/>
      </rPr>
      <t>高机能激白眼精华</t>
    </r>
  </si>
  <si>
    <r>
      <t>2ml</t>
    </r>
    <r>
      <rPr>
        <sz val="9"/>
        <color indexed="8"/>
        <rFont val="宋体"/>
        <family val="3"/>
        <charset val="134"/>
      </rPr>
      <t>丸美高机能激白眼精华卷料</t>
    </r>
  </si>
  <si>
    <r>
      <rPr>
        <sz val="10"/>
        <rFont val="宋体"/>
        <family val="3"/>
        <charset val="134"/>
      </rPr>
      <t>高机能激白精华眼凝胶</t>
    </r>
  </si>
  <si>
    <r>
      <t>2ml</t>
    </r>
    <r>
      <rPr>
        <sz val="9"/>
        <color indexed="8"/>
        <rFont val="宋体"/>
        <family val="3"/>
        <charset val="134"/>
      </rPr>
      <t>丸美高机能激白眼凝胶卷料</t>
    </r>
  </si>
  <si>
    <r>
      <rPr>
        <sz val="10"/>
        <rFont val="宋体"/>
        <family val="3"/>
        <charset val="134"/>
      </rPr>
      <t>丸美高机能激白系列精美三件套礼盒</t>
    </r>
    <r>
      <rPr>
        <sz val="10"/>
        <color indexed="8"/>
        <rFont val="Times New Roman"/>
        <family val="1"/>
      </rPr>
      <t>(</t>
    </r>
    <r>
      <rPr>
        <sz val="10"/>
        <rFont val="宋体"/>
        <family val="3"/>
        <charset val="134"/>
      </rPr>
      <t>粉嫩白）</t>
    </r>
  </si>
  <si>
    <r>
      <t>15ml</t>
    </r>
    <r>
      <rPr>
        <sz val="9"/>
        <rFont val="宋体"/>
        <family val="3"/>
        <charset val="134"/>
      </rPr>
      <t>丸美高机能激白精华洁面乳软管</t>
    </r>
  </si>
  <si>
    <r>
      <t>15ml</t>
    </r>
    <r>
      <rPr>
        <sz val="9"/>
        <color indexed="10"/>
        <rFont val="宋体"/>
        <family val="3"/>
        <charset val="134"/>
      </rPr>
      <t>丸美弹力蛋白洁面精华盖</t>
    </r>
    <phoneticPr fontId="8" type="noConversion"/>
  </si>
  <si>
    <r>
      <t>15mL</t>
    </r>
    <r>
      <rPr>
        <sz val="9"/>
        <rFont val="宋体"/>
        <family val="3"/>
        <charset val="134"/>
      </rPr>
      <t>丸美高机能激白培养水胶瓶</t>
    </r>
  </si>
  <si>
    <r>
      <rPr>
        <sz val="9"/>
        <rFont val="宋体"/>
        <family val="3"/>
        <charset val="134"/>
      </rPr>
      <t>高机能激白系列精美三件套礼盒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</si>
  <si>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172*180*0.03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</si>
  <si>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高机能激白系列精美三件套外箱</t>
    </r>
  </si>
  <si>
    <r>
      <rPr>
        <sz val="10"/>
        <rFont val="宋体"/>
        <family val="3"/>
        <charset val="134"/>
      </rPr>
      <t>丸美高机能激白系列精美三件套礼盒（绿玉白）</t>
    </r>
  </si>
  <si>
    <r>
      <rPr>
        <sz val="10"/>
        <rFont val="宋体"/>
        <family val="3"/>
        <charset val="134"/>
      </rPr>
      <t>丸美高机能激白系列精美三件套礼盒（紫晶白）</t>
    </r>
  </si>
  <si>
    <r>
      <rPr>
        <sz val="10"/>
        <rFont val="宋体"/>
        <family val="3"/>
        <charset val="134"/>
      </rPr>
      <t>丸美高机能激系列精美五件套礼盒（粉嫩白）</t>
    </r>
  </si>
  <si>
    <r>
      <t>15mL</t>
    </r>
    <r>
      <rPr>
        <sz val="9"/>
        <rFont val="宋体"/>
        <family val="3"/>
        <charset val="134"/>
      </rPr>
      <t>丸美高机能激白精华乳胶瓶</t>
    </r>
  </si>
  <si>
    <r>
      <t>10g</t>
    </r>
    <r>
      <rPr>
        <sz val="9"/>
        <rFont val="宋体"/>
        <family val="3"/>
        <charset val="134"/>
      </rPr>
      <t>丸美高机能激白精华晚霜胶瓶</t>
    </r>
  </si>
  <si>
    <r>
      <t>10g</t>
    </r>
    <r>
      <rPr>
        <sz val="9"/>
        <rFont val="宋体"/>
        <family val="3"/>
        <charset val="134"/>
      </rPr>
      <t>激白系列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红色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霜勺</t>
    </r>
  </si>
  <si>
    <r>
      <rPr>
        <sz val="9"/>
        <rFont val="宋体"/>
        <family val="3"/>
        <charset val="134"/>
      </rPr>
      <t>高机能激白系列精美五件套礼盒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</si>
  <si>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183*0.03*256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</si>
  <si>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高机能激白系列精美五件套外箱</t>
    </r>
  </si>
  <si>
    <r>
      <rPr>
        <sz val="10"/>
        <rFont val="宋体"/>
        <family val="3"/>
        <charset val="134"/>
      </rPr>
      <t>丸美高机能激系列精美五件套礼盒（绿玉白）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</si>
  <si>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183*0.03*256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</si>
  <si>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10"/>
        <rFont val="宋体"/>
        <family val="3"/>
        <charset val="134"/>
      </rPr>
      <t>丸美高机能激系列精美五件套礼盒（紫晶白）</t>
    </r>
  </si>
  <si>
    <r>
      <rPr>
        <sz val="10"/>
        <rFont val="宋体"/>
        <family val="3"/>
        <charset val="134"/>
      </rPr>
      <t>丸美高机能激白四件套产品套盒</t>
    </r>
    <r>
      <rPr>
        <sz val="10"/>
        <rFont val="Times New Roman"/>
        <family val="1"/>
      </rPr>
      <t>1*4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</si>
  <si>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305*0.03*365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</si>
  <si>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color indexed="8"/>
        <rFont val="宋体"/>
        <family val="3"/>
        <charset val="134"/>
      </rPr>
      <t>高机能激白系列四件套盒说明书</t>
    </r>
  </si>
  <si>
    <r>
      <rPr>
        <sz val="9"/>
        <color indexed="8"/>
        <rFont val="宋体"/>
        <family val="3"/>
        <charset val="134"/>
      </rPr>
      <t>高机能激白四件套盒外箱（</t>
    </r>
    <r>
      <rPr>
        <sz val="9"/>
        <color indexed="8"/>
        <rFont val="Times New Roman"/>
        <family val="1"/>
      </rPr>
      <t>10</t>
    </r>
    <r>
      <rPr>
        <sz val="9"/>
        <color indexed="8"/>
        <rFont val="宋体"/>
        <family val="3"/>
        <charset val="134"/>
      </rPr>
      <t>盒一箱）</t>
    </r>
  </si>
  <si>
    <r>
      <t>20ml</t>
    </r>
    <r>
      <rPr>
        <sz val="9"/>
        <color indexed="8"/>
        <rFont val="宋体"/>
        <family val="3"/>
        <charset val="134"/>
      </rPr>
      <t>弹力蛋白特润精华喷头</t>
    </r>
    <r>
      <rPr>
        <sz val="9"/>
        <color indexed="8"/>
        <rFont val="Times New Roman"/>
        <family val="1"/>
      </rPr>
      <t>(28mm)</t>
    </r>
  </si>
  <si>
    <r>
      <rPr>
        <sz val="9"/>
        <color indexed="8"/>
        <rFont val="宋体"/>
        <family val="3"/>
        <charset val="134"/>
      </rPr>
      <t>（</t>
    </r>
    <r>
      <rPr>
        <sz val="9"/>
        <color indexed="8"/>
        <rFont val="Times New Roman"/>
        <family val="1"/>
      </rPr>
      <t>20ml</t>
    </r>
    <r>
      <rPr>
        <sz val="9"/>
        <color indexed="8"/>
        <rFont val="宋体"/>
        <family val="3"/>
        <charset val="134"/>
      </rPr>
      <t>）</t>
    </r>
    <r>
      <rPr>
        <sz val="9"/>
        <color indexed="8"/>
        <rFont val="Times New Roman"/>
        <family val="1"/>
      </rPr>
      <t>35ml</t>
    </r>
    <r>
      <rPr>
        <sz val="9"/>
        <color indexed="8"/>
        <rFont val="宋体"/>
        <family val="3"/>
        <charset val="134"/>
      </rPr>
      <t>高机能激白系列通用外罩</t>
    </r>
  </si>
  <si>
    <r>
      <t>5ml</t>
    </r>
    <r>
      <rPr>
        <sz val="9"/>
        <color indexed="10"/>
        <rFont val="宋体"/>
        <family val="3"/>
        <charset val="134"/>
      </rPr>
      <t>丸美巧克力丝滑洁面乳软管</t>
    </r>
  </si>
  <si>
    <r>
      <t>5ml</t>
    </r>
    <r>
      <rPr>
        <sz val="9"/>
        <color indexed="10"/>
        <rFont val="宋体"/>
        <family val="3"/>
        <charset val="134"/>
      </rPr>
      <t>巧克力软管外盖</t>
    </r>
  </si>
  <si>
    <r>
      <t>500g PE</t>
    </r>
    <r>
      <rPr>
        <sz val="9"/>
        <color indexed="10"/>
        <rFont val="宋体"/>
        <family val="3"/>
        <charset val="134"/>
      </rPr>
      <t>密实袋</t>
    </r>
  </si>
  <si>
    <r>
      <rPr>
        <sz val="10"/>
        <rFont val="宋体"/>
        <family val="3"/>
        <charset val="134"/>
      </rPr>
      <t>巧克力丝滑洁面乳</t>
    </r>
  </si>
  <si>
    <r>
      <t>15ml</t>
    </r>
    <r>
      <rPr>
        <sz val="9"/>
        <rFont val="宋体"/>
        <family val="3"/>
        <charset val="134"/>
      </rPr>
      <t>巧克力丝滑洁面乳软管</t>
    </r>
  </si>
  <si>
    <r>
      <t>15ml</t>
    </r>
    <r>
      <rPr>
        <sz val="9"/>
        <rFont val="宋体"/>
        <family val="3"/>
        <charset val="134"/>
      </rPr>
      <t>巧克力丝滑洁面乳软管外盖</t>
    </r>
  </si>
  <si>
    <r>
      <t>15ml</t>
    </r>
    <r>
      <rPr>
        <sz val="9"/>
        <rFont val="宋体"/>
        <family val="3"/>
        <charset val="134"/>
      </rPr>
      <t>巧克力丝滑洁面乳纸卡</t>
    </r>
  </si>
  <si>
    <r>
      <t>15ml</t>
    </r>
    <r>
      <rPr>
        <sz val="9"/>
        <rFont val="宋体"/>
        <family val="3"/>
        <charset val="134"/>
      </rPr>
      <t>巧克力丝滑洁面乳吸塑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</si>
  <si>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</si>
  <si>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丸美巧克力丝滑水</t>
    </r>
  </si>
  <si>
    <r>
      <t>15ml</t>
    </r>
    <r>
      <rPr>
        <sz val="9"/>
        <rFont val="宋体"/>
        <family val="3"/>
        <charset val="134"/>
      </rPr>
      <t>巧克力丝滑水瓶</t>
    </r>
  </si>
  <si>
    <r>
      <t>15ml</t>
    </r>
    <r>
      <rPr>
        <sz val="9"/>
        <rFont val="宋体"/>
        <family val="3"/>
        <charset val="134"/>
      </rPr>
      <t>巧克力大孔内塞</t>
    </r>
  </si>
  <si>
    <r>
      <t>15ml</t>
    </r>
    <r>
      <rPr>
        <sz val="9"/>
        <rFont val="宋体"/>
        <family val="3"/>
        <charset val="134"/>
      </rPr>
      <t>巧克力系列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水</t>
    </r>
    <r>
      <rPr>
        <sz val="9"/>
        <rFont val="Times New Roman"/>
        <family val="1"/>
      </rPr>
      <t>.</t>
    </r>
    <r>
      <rPr>
        <sz val="9"/>
        <rFont val="宋体"/>
        <family val="3"/>
        <charset val="134"/>
      </rPr>
      <t>乳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电镀外盖</t>
    </r>
  </si>
  <si>
    <r>
      <t>15ml</t>
    </r>
    <r>
      <rPr>
        <sz val="9"/>
        <rFont val="宋体"/>
        <family val="3"/>
        <charset val="134"/>
      </rPr>
      <t>丸美巧克力丝滑水吸塑</t>
    </r>
  </si>
  <si>
    <r>
      <t>15ml</t>
    </r>
    <r>
      <rPr>
        <sz val="9"/>
        <rFont val="宋体"/>
        <family val="3"/>
        <charset val="134"/>
      </rPr>
      <t>丸美巧克力丝滑水纸卡</t>
    </r>
  </si>
  <si>
    <r>
      <t>15ml</t>
    </r>
    <r>
      <rPr>
        <sz val="9"/>
        <color indexed="10"/>
        <rFont val="宋体"/>
        <family val="3"/>
        <charset val="134"/>
      </rPr>
      <t>巧克力丝滑水乳吸塑装外箱（</t>
    </r>
    <r>
      <rPr>
        <sz val="9"/>
        <color indexed="10"/>
        <rFont val="Times New Roman"/>
        <family val="1"/>
      </rPr>
      <t>240</t>
    </r>
    <r>
      <rPr>
        <sz val="9"/>
        <color indexed="10"/>
        <rFont val="宋体"/>
        <family val="3"/>
        <charset val="134"/>
      </rPr>
      <t>支装）</t>
    </r>
    <phoneticPr fontId="8" type="noConversion"/>
  </si>
  <si>
    <r>
      <rPr>
        <sz val="10"/>
        <color theme="1"/>
        <rFont val="宋体"/>
        <family val="2"/>
      </rPr>
      <t>丸美巧克力丝滑水</t>
    </r>
  </si>
  <si>
    <r>
      <t>7ml</t>
    </r>
    <r>
      <rPr>
        <sz val="9"/>
        <color indexed="10"/>
        <rFont val="宋体"/>
        <family val="3"/>
        <charset val="134"/>
      </rPr>
      <t>丸美巧克力丝滑水胶瓶</t>
    </r>
  </si>
  <si>
    <r>
      <t>7ml</t>
    </r>
    <r>
      <rPr>
        <sz val="9"/>
        <color indexed="10"/>
        <rFont val="宋体"/>
        <family val="3"/>
        <charset val="134"/>
      </rPr>
      <t>巧克力胶瓶外盖</t>
    </r>
  </si>
  <si>
    <r>
      <t>10</t>
    </r>
    <r>
      <rPr>
        <sz val="9"/>
        <color indexed="8"/>
        <rFont val="宋体"/>
        <family val="3"/>
        <charset val="134"/>
      </rPr>
      <t>号外箱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有印刷）（</t>
    </r>
    <r>
      <rPr>
        <sz val="9"/>
        <color indexed="8"/>
        <rFont val="Times New Roman"/>
        <family val="1"/>
      </rPr>
      <t>800</t>
    </r>
    <r>
      <rPr>
        <sz val="9"/>
        <color indexed="8"/>
        <rFont val="宋体"/>
        <family val="3"/>
        <charset val="134"/>
      </rPr>
      <t>个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箱）</t>
    </r>
  </si>
  <si>
    <r>
      <rPr>
        <sz val="10"/>
        <color theme="1"/>
        <rFont val="宋体"/>
        <family val="2"/>
      </rPr>
      <t>丸美巧克力丝滑精华</t>
    </r>
  </si>
  <si>
    <r>
      <t>5ml</t>
    </r>
    <r>
      <rPr>
        <sz val="9"/>
        <color indexed="8"/>
        <rFont val="宋体"/>
        <family val="3"/>
        <charset val="134"/>
      </rPr>
      <t>丸美巧克力丝滑精华软管配外盖</t>
    </r>
  </si>
  <si>
    <r>
      <t>5ml</t>
    </r>
    <r>
      <rPr>
        <sz val="9"/>
        <rFont val="宋体"/>
        <family val="3"/>
        <charset val="134"/>
      </rPr>
      <t>巧克力丝滑精华纸卡</t>
    </r>
  </si>
  <si>
    <r>
      <t>2ml</t>
    </r>
    <r>
      <rPr>
        <sz val="9"/>
        <color indexed="10"/>
        <rFont val="宋体"/>
        <family val="3"/>
        <charset val="134"/>
      </rPr>
      <t>巧克力精华卷料（纯铝）</t>
    </r>
  </si>
  <si>
    <r>
      <t>5ml</t>
    </r>
    <r>
      <rPr>
        <sz val="9"/>
        <color indexed="10"/>
        <rFont val="宋体"/>
        <family val="3"/>
        <charset val="134"/>
      </rPr>
      <t>丸美巧克力丝滑乳软管</t>
    </r>
  </si>
  <si>
    <r>
      <t>500g PE</t>
    </r>
    <r>
      <rPr>
        <sz val="9"/>
        <color indexed="10"/>
        <rFont val="宋体"/>
        <family val="3"/>
        <charset val="134"/>
      </rPr>
      <t>密实袋</t>
    </r>
    <r>
      <rPr>
        <sz val="9"/>
        <color indexed="10"/>
        <rFont val="Times New Roman"/>
        <family val="1"/>
      </rPr>
      <t>(50</t>
    </r>
    <r>
      <rPr>
        <sz val="9"/>
        <color indexed="10"/>
        <rFont val="宋体"/>
        <family val="3"/>
        <charset val="134"/>
      </rPr>
      <t>个</t>
    </r>
    <r>
      <rPr>
        <sz val="9"/>
        <color indexed="10"/>
        <rFont val="Times New Roman"/>
        <family val="1"/>
      </rPr>
      <t>/</t>
    </r>
    <r>
      <rPr>
        <sz val="9"/>
        <color indexed="10"/>
        <rFont val="宋体"/>
        <family val="3"/>
        <charset val="134"/>
      </rPr>
      <t>袋）</t>
    </r>
  </si>
  <si>
    <r>
      <rPr>
        <sz val="10"/>
        <rFont val="宋体"/>
        <family val="3"/>
        <charset val="134"/>
      </rPr>
      <t>巧克力丝滑乳</t>
    </r>
  </si>
  <si>
    <r>
      <t>15ml</t>
    </r>
    <r>
      <rPr>
        <sz val="9"/>
        <rFont val="宋体"/>
        <family val="3"/>
        <charset val="134"/>
      </rPr>
      <t>巧克力丝滑乳瓶</t>
    </r>
  </si>
  <si>
    <r>
      <t>15ml</t>
    </r>
    <r>
      <rPr>
        <sz val="9"/>
        <rFont val="宋体"/>
        <family val="3"/>
        <charset val="134"/>
      </rPr>
      <t>巧克力丝滑乳纸卡</t>
    </r>
  </si>
  <si>
    <r>
      <t>15ml</t>
    </r>
    <r>
      <rPr>
        <sz val="9"/>
        <color indexed="10"/>
        <rFont val="宋体"/>
        <family val="3"/>
        <charset val="134"/>
      </rPr>
      <t>巧克力丝滑水乳吸塑装外箱（</t>
    </r>
    <r>
      <rPr>
        <sz val="9"/>
        <color indexed="10"/>
        <rFont val="Times New Roman"/>
        <family val="1"/>
      </rPr>
      <t>240</t>
    </r>
    <r>
      <rPr>
        <sz val="9"/>
        <color indexed="10"/>
        <rFont val="宋体"/>
        <family val="3"/>
        <charset val="134"/>
      </rPr>
      <t>支装）</t>
    </r>
    <phoneticPr fontId="8" type="noConversion"/>
  </si>
  <si>
    <r>
      <rPr>
        <sz val="10"/>
        <color theme="1"/>
        <rFont val="宋体"/>
        <family val="2"/>
      </rPr>
      <t>丸美巧克力丝滑日霜</t>
    </r>
  </si>
  <si>
    <r>
      <t>10g</t>
    </r>
    <r>
      <rPr>
        <sz val="9"/>
        <rFont val="宋体"/>
        <family val="3"/>
        <charset val="134"/>
      </rPr>
      <t>巧克力丝滑日霜瓶</t>
    </r>
  </si>
  <si>
    <r>
      <t>10g</t>
    </r>
    <r>
      <rPr>
        <sz val="9"/>
        <rFont val="宋体"/>
        <family val="3"/>
        <charset val="134"/>
      </rPr>
      <t>巧克力丝滑系列胶瓶吸塑</t>
    </r>
  </si>
  <si>
    <r>
      <t>10g</t>
    </r>
    <r>
      <rPr>
        <sz val="9"/>
        <rFont val="宋体"/>
        <family val="3"/>
        <charset val="134"/>
      </rPr>
      <t>巧克力丝滑日霜纸卡</t>
    </r>
  </si>
  <si>
    <r>
      <t>10g</t>
    </r>
    <r>
      <rPr>
        <sz val="9"/>
        <rFont val="宋体"/>
        <family val="3"/>
        <charset val="134"/>
      </rPr>
      <t>巧克力丝滑日霜吸塑装外箱（</t>
    </r>
    <r>
      <rPr>
        <sz val="9"/>
        <rFont val="Times New Roman"/>
        <family val="1"/>
      </rPr>
      <t>240</t>
    </r>
    <r>
      <rPr>
        <sz val="9"/>
        <rFont val="宋体"/>
        <family val="3"/>
        <charset val="134"/>
      </rPr>
      <t>支装）</t>
    </r>
  </si>
  <si>
    <r>
      <t>5g</t>
    </r>
    <r>
      <rPr>
        <sz val="9"/>
        <color indexed="10"/>
        <rFont val="宋体"/>
        <family val="3"/>
        <charset val="134"/>
      </rPr>
      <t>丸美巧克力丝滑日霜胶瓶</t>
    </r>
  </si>
  <si>
    <r>
      <t>5g</t>
    </r>
    <r>
      <rPr>
        <sz val="9"/>
        <color indexed="10"/>
        <rFont val="宋体"/>
        <family val="3"/>
        <charset val="134"/>
      </rPr>
      <t>巧克力胶瓶外盖</t>
    </r>
  </si>
  <si>
    <r>
      <t>5g</t>
    </r>
    <r>
      <rPr>
        <sz val="9"/>
        <color indexed="10"/>
        <rFont val="宋体"/>
        <family val="3"/>
        <charset val="134"/>
      </rPr>
      <t>丸美巧克力丝滑晚霜胶瓶</t>
    </r>
  </si>
  <si>
    <r>
      <t>2ml</t>
    </r>
    <r>
      <rPr>
        <sz val="9"/>
        <color indexed="10"/>
        <rFont val="宋体"/>
        <family val="3"/>
        <charset val="134"/>
      </rPr>
      <t>巧克力眼乳霜卷料（纯铝）</t>
    </r>
  </si>
  <si>
    <r>
      <rPr>
        <sz val="10"/>
        <rFont val="宋体"/>
        <family val="3"/>
        <charset val="134"/>
      </rPr>
      <t>巧克力丝滑隔离霜</t>
    </r>
  </si>
  <si>
    <r>
      <t>5ml</t>
    </r>
    <r>
      <rPr>
        <sz val="9"/>
        <rFont val="宋体"/>
        <family val="3"/>
        <charset val="134"/>
      </rPr>
      <t>巧克力丝滑隔离霜软管配外盖</t>
    </r>
  </si>
  <si>
    <r>
      <t>5ml</t>
    </r>
    <r>
      <rPr>
        <sz val="9"/>
        <color indexed="8"/>
        <rFont val="宋体"/>
        <family val="3"/>
        <charset val="134"/>
      </rPr>
      <t>巧克力丝滑隔离霜纸卡</t>
    </r>
  </si>
  <si>
    <r>
      <t>500g PE</t>
    </r>
    <r>
      <rPr>
        <sz val="9"/>
        <rFont val="宋体"/>
        <family val="3"/>
        <charset val="134"/>
      </rPr>
      <t>密实袋</t>
    </r>
    <r>
      <rPr>
        <sz val="9"/>
        <rFont val="Times New Roman"/>
        <family val="1"/>
      </rPr>
      <t>(12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包）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</si>
  <si>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600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</si>
  <si>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b/>
        <sz val="10"/>
        <rFont val="宋体"/>
        <family val="3"/>
        <charset val="134"/>
      </rPr>
      <t>丸美巧克力丝滑精致五件套（</t>
    </r>
    <r>
      <rPr>
        <b/>
        <sz val="10"/>
        <rFont val="Times New Roman"/>
        <family val="1"/>
      </rPr>
      <t>A</t>
    </r>
    <r>
      <rPr>
        <b/>
        <sz val="10"/>
        <rFont val="宋体"/>
        <family val="3"/>
        <charset val="134"/>
      </rPr>
      <t>款）</t>
    </r>
  </si>
  <si>
    <r>
      <rPr>
        <sz val="9"/>
        <color indexed="8"/>
        <rFont val="宋体"/>
        <family val="3"/>
        <charset val="134"/>
      </rPr>
      <t>丸美巧克力丝滑精致五件套礼盒（</t>
    </r>
    <r>
      <rPr>
        <sz val="9"/>
        <color indexed="8"/>
        <rFont val="Times New Roman"/>
        <family val="1"/>
      </rPr>
      <t>A</t>
    </r>
    <r>
      <rPr>
        <sz val="9"/>
        <color indexed="8"/>
        <rFont val="宋体"/>
        <family val="3"/>
        <charset val="134"/>
      </rPr>
      <t>款）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</si>
  <si>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190*0.03*275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</si>
  <si>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color indexed="8"/>
        <rFont val="宋体"/>
        <family val="3"/>
        <charset val="134"/>
      </rPr>
      <t>巧克力丝滑精致五件套外箱</t>
    </r>
    <r>
      <rPr>
        <sz val="9"/>
        <color indexed="8"/>
        <rFont val="Times New Roman"/>
        <family val="1"/>
      </rPr>
      <t>(80</t>
    </r>
    <r>
      <rPr>
        <sz val="9"/>
        <color indexed="8"/>
        <rFont val="宋体"/>
        <family val="3"/>
        <charset val="134"/>
      </rPr>
      <t>盒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箱）</t>
    </r>
  </si>
  <si>
    <r>
      <rPr>
        <sz val="10"/>
        <color theme="1"/>
        <rFont val="宋体"/>
        <family val="2"/>
      </rPr>
      <t>巧克力丝滑洁面乳</t>
    </r>
  </si>
  <si>
    <r>
      <t>15ml</t>
    </r>
    <r>
      <rPr>
        <sz val="9"/>
        <color indexed="8"/>
        <rFont val="宋体"/>
        <family val="3"/>
        <charset val="134"/>
      </rPr>
      <t>巧克力丝滑洁面乳软管</t>
    </r>
  </si>
  <si>
    <r>
      <t>15ml</t>
    </r>
    <r>
      <rPr>
        <sz val="9"/>
        <color indexed="8"/>
        <rFont val="宋体"/>
        <family val="3"/>
        <charset val="134"/>
      </rPr>
      <t>巧克力丝滑洁面乳软管外盖</t>
    </r>
  </si>
  <si>
    <r>
      <rPr>
        <sz val="10"/>
        <color theme="1"/>
        <rFont val="宋体"/>
        <family val="2"/>
      </rPr>
      <t>巧克力丝滑水</t>
    </r>
  </si>
  <si>
    <r>
      <t>15ml</t>
    </r>
    <r>
      <rPr>
        <sz val="9"/>
        <color indexed="8"/>
        <rFont val="宋体"/>
        <family val="3"/>
        <charset val="134"/>
      </rPr>
      <t>巧克力丝滑水瓶</t>
    </r>
  </si>
  <si>
    <r>
      <t>15ml</t>
    </r>
    <r>
      <rPr>
        <sz val="9"/>
        <color indexed="10"/>
        <rFont val="宋体"/>
        <family val="3"/>
        <charset val="134"/>
      </rPr>
      <t>巧克力大孔内塞</t>
    </r>
  </si>
  <si>
    <r>
      <t>15ml</t>
    </r>
    <r>
      <rPr>
        <sz val="9"/>
        <color indexed="8"/>
        <rFont val="宋体"/>
        <family val="3"/>
        <charset val="134"/>
      </rPr>
      <t>巧克力系列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水</t>
    </r>
    <r>
      <rPr>
        <sz val="9"/>
        <color indexed="8"/>
        <rFont val="Times New Roman"/>
        <family val="1"/>
      </rPr>
      <t>.</t>
    </r>
    <r>
      <rPr>
        <sz val="9"/>
        <color indexed="8"/>
        <rFont val="宋体"/>
        <family val="3"/>
        <charset val="134"/>
      </rPr>
      <t>乳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family val="3"/>
        <charset val="134"/>
      </rPr>
      <t>电镀外盖</t>
    </r>
  </si>
  <si>
    <r>
      <rPr>
        <sz val="10"/>
        <color theme="1"/>
        <rFont val="宋体"/>
        <family val="2"/>
      </rPr>
      <t>巧克力丝滑乳</t>
    </r>
  </si>
  <si>
    <r>
      <t>15ml</t>
    </r>
    <r>
      <rPr>
        <sz val="9"/>
        <color indexed="8"/>
        <rFont val="宋体"/>
        <family val="3"/>
        <charset val="134"/>
      </rPr>
      <t>巧克力丝滑乳瓶</t>
    </r>
  </si>
  <si>
    <r>
      <t>15ml</t>
    </r>
    <r>
      <rPr>
        <sz val="9"/>
        <color indexed="8"/>
        <rFont val="宋体"/>
        <family val="3"/>
        <charset val="134"/>
      </rPr>
      <t>巧克力大孔内塞</t>
    </r>
  </si>
  <si>
    <r>
      <rPr>
        <sz val="10"/>
        <color theme="1"/>
        <rFont val="宋体"/>
        <family val="2"/>
      </rPr>
      <t>巧克力丝滑日霜</t>
    </r>
  </si>
  <si>
    <r>
      <t>10g</t>
    </r>
    <r>
      <rPr>
        <sz val="9"/>
        <color indexed="8"/>
        <rFont val="宋体"/>
        <family val="3"/>
        <charset val="134"/>
      </rPr>
      <t>巧克力丝滑日霜瓶</t>
    </r>
  </si>
  <si>
    <r>
      <rPr>
        <sz val="10"/>
        <color theme="1"/>
        <rFont val="宋体"/>
        <family val="2"/>
      </rPr>
      <t>巧克力丝滑晚霜</t>
    </r>
  </si>
  <si>
    <r>
      <t>10g</t>
    </r>
    <r>
      <rPr>
        <sz val="9"/>
        <color indexed="8"/>
        <rFont val="宋体"/>
        <family val="3"/>
        <charset val="134"/>
      </rPr>
      <t>巧克力丝滑晚霜瓶</t>
    </r>
  </si>
  <si>
    <r>
      <rPr>
        <b/>
        <sz val="10"/>
        <rFont val="宋体"/>
        <family val="3"/>
        <charset val="134"/>
      </rPr>
      <t>丸美巧克力丝滑精锐五件套盒（</t>
    </r>
    <r>
      <rPr>
        <b/>
        <sz val="10"/>
        <rFont val="Times New Roman"/>
        <family val="1"/>
      </rPr>
      <t>B</t>
    </r>
    <r>
      <rPr>
        <b/>
        <sz val="10"/>
        <rFont val="宋体"/>
        <family val="3"/>
        <charset val="134"/>
      </rPr>
      <t>款）</t>
    </r>
  </si>
  <si>
    <r>
      <rPr>
        <sz val="9"/>
        <color indexed="8"/>
        <rFont val="宋体"/>
        <family val="3"/>
        <charset val="134"/>
      </rPr>
      <t>丸美巧克力丝滑精锐五件套盒</t>
    </r>
    <r>
      <rPr>
        <sz val="9"/>
        <color indexed="8"/>
        <rFont val="Times New Roman"/>
        <family val="1"/>
      </rPr>
      <t>(B</t>
    </r>
    <r>
      <rPr>
        <sz val="9"/>
        <color indexed="8"/>
        <rFont val="宋体"/>
        <family val="3"/>
        <charset val="134"/>
      </rPr>
      <t>款）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</si>
  <si>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190*0.03*275</t>
    </r>
    <r>
      <rPr>
        <sz val="9"/>
        <rFont val="宋体"/>
        <family val="3"/>
        <charset val="134"/>
      </rPr>
      <t>）</t>
    </r>
    <phoneticPr fontId="8" type="noConversion"/>
  </si>
  <si>
    <r>
      <rPr>
        <b/>
        <sz val="10"/>
        <rFont val="宋体"/>
        <family val="3"/>
        <charset val="134"/>
      </rPr>
      <t>丸美巧克力丝滑精致三件套</t>
    </r>
  </si>
  <si>
    <r>
      <rPr>
        <sz val="9"/>
        <color indexed="8"/>
        <rFont val="宋体"/>
        <family val="3"/>
        <charset val="134"/>
      </rPr>
      <t>巧克力丝滑精致三件套外箱</t>
    </r>
    <r>
      <rPr>
        <sz val="9"/>
        <color indexed="8"/>
        <rFont val="Times New Roman"/>
        <family val="1"/>
      </rPr>
      <t>(135</t>
    </r>
    <r>
      <rPr>
        <sz val="9"/>
        <color indexed="8"/>
        <rFont val="宋体"/>
        <family val="3"/>
        <charset val="134"/>
      </rPr>
      <t>盒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箱）</t>
    </r>
  </si>
  <si>
    <r>
      <rPr>
        <b/>
        <sz val="10"/>
        <color indexed="63"/>
        <rFont val="Verdana"/>
        <family val="2"/>
      </rPr>
      <t>秋季订货会巧克力小礼包</t>
    </r>
  </si>
  <si>
    <r>
      <t>RT96</t>
    </r>
    <r>
      <rPr>
        <sz val="9"/>
        <color indexed="63"/>
        <rFont val="宋体"/>
        <family val="3"/>
        <charset val="134"/>
      </rPr>
      <t>橙色纱袋</t>
    </r>
    <r>
      <rPr>
        <sz val="9"/>
        <color indexed="63"/>
        <rFont val="Times New Roman"/>
        <family val="1"/>
      </rPr>
      <t>(</t>
    </r>
    <r>
      <rPr>
        <sz val="9"/>
        <color indexed="63"/>
        <rFont val="宋体"/>
        <family val="3"/>
        <charset val="134"/>
      </rPr>
      <t>先用此款再用</t>
    </r>
    <r>
      <rPr>
        <sz val="9"/>
        <color indexed="63"/>
        <rFont val="Times New Roman"/>
        <family val="1"/>
      </rPr>
      <t>RT30,</t>
    </r>
    <r>
      <rPr>
        <sz val="9"/>
        <color indexed="63"/>
        <rFont val="宋体"/>
        <family val="3"/>
        <charset val="134"/>
      </rPr>
      <t>最后用</t>
    </r>
    <r>
      <rPr>
        <sz val="9"/>
        <color indexed="63"/>
        <rFont val="Times New Roman"/>
        <family val="1"/>
      </rPr>
      <t>L1001)</t>
    </r>
  </si>
  <si>
    <r>
      <t>RT30</t>
    </r>
    <r>
      <rPr>
        <sz val="9"/>
        <color indexed="63"/>
        <rFont val="Verdana"/>
        <family val="2"/>
      </rPr>
      <t>精装小纸袋</t>
    </r>
  </si>
  <si>
    <r>
      <rPr>
        <sz val="9"/>
        <color indexed="8"/>
        <rFont val="宋体"/>
        <family val="3"/>
        <charset val="134"/>
      </rPr>
      <t>夏季三件套</t>
    </r>
    <r>
      <rPr>
        <sz val="9"/>
        <color indexed="8"/>
        <rFont val="Times New Roman"/>
        <family val="1"/>
      </rPr>
      <t>BOPP</t>
    </r>
    <r>
      <rPr>
        <sz val="9"/>
        <color indexed="8"/>
        <rFont val="宋体"/>
        <family val="3"/>
        <charset val="134"/>
      </rPr>
      <t>袋（</t>
    </r>
    <r>
      <rPr>
        <sz val="9"/>
        <color indexed="8"/>
        <rFont val="Times New Roman"/>
        <family val="1"/>
      </rPr>
      <t>7*14.5)</t>
    </r>
  </si>
  <si>
    <r>
      <rPr>
        <sz val="10"/>
        <color theme="1"/>
        <rFont val="宋体"/>
        <family val="2"/>
      </rPr>
      <t>丸美巧克力丝滑晚霜</t>
    </r>
  </si>
  <si>
    <r>
      <t>R</t>
    </r>
    <r>
      <rPr>
        <sz val="10"/>
        <color theme="1"/>
        <rFont val="Times New Roman"/>
        <family val="1"/>
      </rPr>
      <t>H206</t>
    </r>
    <phoneticPr fontId="8" type="noConversion"/>
  </si>
  <si>
    <r>
      <rPr>
        <sz val="10"/>
        <color theme="1"/>
        <rFont val="宋体"/>
        <family val="2"/>
      </rPr>
      <t>丸美巧克力丝滑乳</t>
    </r>
  </si>
  <si>
    <r>
      <rPr>
        <sz val="10"/>
        <color theme="1"/>
        <rFont val="宋体"/>
        <family val="2"/>
      </rPr>
      <t>丸美巧克力丝滑洁面乳</t>
    </r>
  </si>
  <si>
    <r>
      <rPr>
        <sz val="10"/>
        <rFont val="宋体"/>
        <family val="3"/>
        <charset val="134"/>
      </rPr>
      <t>丸美巧克力丝滑系列五件套礼盒（体验装）</t>
    </r>
  </si>
  <si>
    <r>
      <rPr>
        <sz val="9"/>
        <rFont val="宋体"/>
        <family val="3"/>
        <charset val="134"/>
      </rPr>
      <t>丸美巧克力丝滑五件体验套</t>
    </r>
  </si>
  <si>
    <r>
      <rPr>
        <sz val="9"/>
        <rFont val="宋体"/>
        <family val="3"/>
        <charset val="134"/>
      </rPr>
      <t>巧克力丝滑五件体验套外箱（</t>
    </r>
    <r>
      <rPr>
        <sz val="9"/>
        <rFont val="Times New Roman"/>
        <family val="1"/>
      </rPr>
      <t>100</t>
    </r>
    <r>
      <rPr>
        <sz val="9"/>
        <rFont val="宋体"/>
        <family val="3"/>
        <charset val="134"/>
      </rPr>
      <t>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</si>
  <si>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丸美巧克力丝滑系列五件套礼盒</t>
    </r>
  </si>
  <si>
    <r>
      <rPr>
        <sz val="9"/>
        <rFont val="宋体"/>
        <family val="3"/>
        <charset val="134"/>
      </rPr>
      <t>巧克力丝滑五件体验套外箱</t>
    </r>
    <r>
      <rPr>
        <sz val="9"/>
        <rFont val="Times New Roman"/>
        <family val="1"/>
      </rPr>
      <t>(85</t>
    </r>
    <r>
      <rPr>
        <sz val="9"/>
        <rFont val="宋体"/>
        <family val="3"/>
        <charset val="134"/>
      </rPr>
      <t>支装）</t>
    </r>
  </si>
  <si>
    <r>
      <t>5ml</t>
    </r>
    <r>
      <rPr>
        <sz val="9"/>
        <rFont val="宋体"/>
        <family val="3"/>
        <charset val="134"/>
      </rPr>
      <t>丸美巧克力丝滑洁面乳软管</t>
    </r>
  </si>
  <si>
    <r>
      <t>5ml</t>
    </r>
    <r>
      <rPr>
        <sz val="9"/>
        <rFont val="宋体"/>
        <family val="3"/>
        <charset val="134"/>
      </rPr>
      <t>巧克力软管外盖</t>
    </r>
  </si>
  <si>
    <r>
      <t>5ml</t>
    </r>
    <r>
      <rPr>
        <sz val="9"/>
        <rFont val="宋体"/>
        <family val="3"/>
        <charset val="134"/>
      </rPr>
      <t>丸美巧克力丝滑乳软管</t>
    </r>
  </si>
  <si>
    <r>
      <t>7ml</t>
    </r>
    <r>
      <rPr>
        <sz val="9"/>
        <rFont val="宋体"/>
        <family val="3"/>
        <charset val="134"/>
      </rPr>
      <t>丸美巧克力丝滑水胶瓶</t>
    </r>
  </si>
  <si>
    <r>
      <t>7ml</t>
    </r>
    <r>
      <rPr>
        <sz val="9"/>
        <rFont val="宋体"/>
        <family val="3"/>
        <charset val="134"/>
      </rPr>
      <t>巧克力胶瓶外盖</t>
    </r>
  </si>
  <si>
    <r>
      <t>2ml</t>
    </r>
    <r>
      <rPr>
        <sz val="9"/>
        <rFont val="宋体"/>
        <family val="3"/>
        <charset val="134"/>
      </rPr>
      <t>巧克力精华卷料（纯铝）</t>
    </r>
  </si>
  <si>
    <r>
      <t>2ml</t>
    </r>
    <r>
      <rPr>
        <sz val="9"/>
        <rFont val="宋体"/>
        <family val="3"/>
        <charset val="134"/>
      </rPr>
      <t>巧克力眼乳霜卷料（纯铝）</t>
    </r>
  </si>
  <si>
    <r>
      <rPr>
        <sz val="9"/>
        <rFont val="宋体"/>
        <family val="3"/>
        <charset val="134"/>
      </rPr>
      <t>巧克力丝滑五件体验套外箱</t>
    </r>
    <r>
      <rPr>
        <sz val="9"/>
        <rFont val="Times New Roman"/>
        <family val="1"/>
      </rPr>
      <t>(112</t>
    </r>
    <r>
      <rPr>
        <sz val="9"/>
        <rFont val="宋体"/>
        <family val="3"/>
        <charset val="134"/>
      </rPr>
      <t>支装）</t>
    </r>
  </si>
  <si>
    <r>
      <rPr>
        <sz val="10"/>
        <rFont val="宋体"/>
        <family val="3"/>
        <charset val="134"/>
      </rPr>
      <t>丸美金沙海蓝嫩白防晒乳</t>
    </r>
    <r>
      <rPr>
        <sz val="10"/>
        <rFont val="Times New Roman"/>
        <family val="1"/>
      </rPr>
      <t>SPF18PA++</t>
    </r>
  </si>
  <si>
    <r>
      <t>10ml</t>
    </r>
    <r>
      <rPr>
        <sz val="9"/>
        <rFont val="宋体"/>
        <family val="3"/>
        <charset val="134"/>
      </rPr>
      <t>金沙海蓝嫩白防晒乳</t>
    </r>
    <r>
      <rPr>
        <sz val="9"/>
        <rFont val="Times New Roman"/>
        <family val="1"/>
      </rPr>
      <t>SPF18PA++</t>
    </r>
    <r>
      <rPr>
        <sz val="9"/>
        <rFont val="宋体"/>
        <family val="3"/>
        <charset val="134"/>
      </rPr>
      <t>软管</t>
    </r>
  </si>
  <si>
    <r>
      <t>10ml</t>
    </r>
    <r>
      <rPr>
        <sz val="9"/>
        <rFont val="宋体"/>
        <family val="3"/>
        <charset val="134"/>
      </rPr>
      <t>金沙海蓝软管内塞</t>
    </r>
  </si>
  <si>
    <r>
      <t>10ml</t>
    </r>
    <r>
      <rPr>
        <sz val="9"/>
        <rFont val="宋体"/>
        <family val="3"/>
        <charset val="134"/>
      </rPr>
      <t>金沙海蓝软管外盖</t>
    </r>
  </si>
  <si>
    <r>
      <t>10mL</t>
    </r>
    <r>
      <rPr>
        <sz val="9"/>
        <rFont val="宋体"/>
        <family val="3"/>
        <charset val="134"/>
      </rPr>
      <t>金沙海蓝软管吸塑</t>
    </r>
  </si>
  <si>
    <r>
      <rPr>
        <sz val="9"/>
        <rFont val="宋体"/>
        <family val="3"/>
        <charset val="134"/>
      </rPr>
      <t>金沙海蓝嫩白防晒乳</t>
    </r>
    <r>
      <rPr>
        <sz val="9"/>
        <rFont val="Times New Roman"/>
        <family val="1"/>
      </rPr>
      <t>SPF18PA++</t>
    </r>
    <r>
      <rPr>
        <sz val="9"/>
        <rFont val="宋体"/>
        <family val="3"/>
        <charset val="134"/>
      </rPr>
      <t>纸卡</t>
    </r>
  </si>
  <si>
    <r>
      <t>10ml</t>
    </r>
    <r>
      <rPr>
        <sz val="9"/>
        <rFont val="宋体"/>
        <family val="3"/>
        <charset val="134"/>
      </rPr>
      <t>金沙海蓝吸塑装外箱（</t>
    </r>
    <r>
      <rPr>
        <sz val="9"/>
        <rFont val="Times New Roman"/>
        <family val="1"/>
      </rPr>
      <t>200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</si>
  <si>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丸美金沙海蓝防晒精华隔离乳</t>
    </r>
    <r>
      <rPr>
        <sz val="10"/>
        <rFont val="Times New Roman"/>
        <family val="1"/>
      </rPr>
      <t>SPF30PA+++</t>
    </r>
  </si>
  <si>
    <r>
      <t>10ml</t>
    </r>
    <r>
      <rPr>
        <sz val="9"/>
        <rFont val="宋体"/>
        <family val="3"/>
        <charset val="134"/>
      </rPr>
      <t>金沙海蓝防晒精华隔离乳</t>
    </r>
    <r>
      <rPr>
        <sz val="9"/>
        <rFont val="Times New Roman"/>
        <family val="1"/>
      </rPr>
      <t>SPF30PA+++</t>
    </r>
    <r>
      <rPr>
        <sz val="9"/>
        <rFont val="宋体"/>
        <family val="3"/>
        <charset val="134"/>
      </rPr>
      <t>软管</t>
    </r>
  </si>
  <si>
    <r>
      <rPr>
        <sz val="9"/>
        <rFont val="宋体"/>
        <family val="3"/>
        <charset val="134"/>
      </rPr>
      <t>金沙海蓝防晒精华隔离乳</t>
    </r>
    <r>
      <rPr>
        <sz val="9"/>
        <rFont val="Times New Roman"/>
        <family val="1"/>
      </rPr>
      <t>SPF30PA+++</t>
    </r>
    <r>
      <rPr>
        <sz val="9"/>
        <rFont val="宋体"/>
        <family val="3"/>
        <charset val="134"/>
      </rPr>
      <t>纸卡</t>
    </r>
  </si>
  <si>
    <r>
      <rPr>
        <sz val="10"/>
        <rFont val="宋体"/>
        <family val="3"/>
        <charset val="134"/>
      </rPr>
      <t>丸美金沙海蓝冰河洗颜泥</t>
    </r>
  </si>
  <si>
    <r>
      <t>15ml</t>
    </r>
    <r>
      <rPr>
        <sz val="9"/>
        <rFont val="宋体"/>
        <family val="3"/>
        <charset val="134"/>
      </rPr>
      <t>金沙海蓝冰河洗颜泥软管</t>
    </r>
  </si>
  <si>
    <r>
      <t>15ml</t>
    </r>
    <r>
      <rPr>
        <sz val="9"/>
        <rFont val="宋体"/>
        <family val="3"/>
        <charset val="134"/>
      </rPr>
      <t>金沙海蓝冰河洗颜泥软管外盖</t>
    </r>
  </si>
  <si>
    <r>
      <t>15mL</t>
    </r>
    <r>
      <rPr>
        <sz val="9"/>
        <rFont val="宋体"/>
        <family val="3"/>
        <charset val="134"/>
      </rPr>
      <t>金沙海蓝软管吸塑</t>
    </r>
  </si>
  <si>
    <r>
      <t>15ml</t>
    </r>
    <r>
      <rPr>
        <sz val="9"/>
        <rFont val="宋体"/>
        <family val="3"/>
        <charset val="134"/>
      </rPr>
      <t>金沙海蓝冰河洗颜泥纸卡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</si>
  <si>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200</t>
    </r>
    <r>
      <rPr>
        <sz val="9"/>
        <rFont val="宋体"/>
        <family val="3"/>
        <charset val="134"/>
      </rPr>
      <t>支装）</t>
    </r>
  </si>
  <si>
    <r>
      <t>5mL</t>
    </r>
    <r>
      <rPr>
        <sz val="9"/>
        <rFont val="宋体"/>
        <family val="3"/>
        <charset val="134"/>
      </rPr>
      <t>金沙海蓝冰河洗颜泥软管（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</si>
  <si>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t>5mL</t>
    </r>
    <r>
      <rPr>
        <sz val="9"/>
        <rFont val="宋体"/>
        <family val="3"/>
        <charset val="134"/>
      </rPr>
      <t>金沙海蓝软管外盖</t>
    </r>
  </si>
  <si>
    <r>
      <rPr>
        <sz val="10"/>
        <rFont val="宋体"/>
        <family val="3"/>
        <charset val="134"/>
      </rPr>
      <t>丸美金沙海蓝冰河保湿喷雾</t>
    </r>
  </si>
  <si>
    <r>
      <t>7ml</t>
    </r>
    <r>
      <rPr>
        <sz val="9"/>
        <rFont val="宋体"/>
        <family val="3"/>
        <charset val="134"/>
      </rPr>
      <t>金沙蓝冰河保湿喷雾胶瓶</t>
    </r>
  </si>
  <si>
    <r>
      <t>7mL</t>
    </r>
    <r>
      <rPr>
        <sz val="9"/>
        <rFont val="宋体"/>
        <family val="3"/>
        <charset val="134"/>
      </rPr>
      <t>金沙海蓝胶瓶外盖</t>
    </r>
  </si>
  <si>
    <r>
      <rPr>
        <sz val="10"/>
        <rFont val="宋体"/>
        <family val="3"/>
        <charset val="134"/>
      </rPr>
      <t>丸美金沙海蓝冰河修护凝露</t>
    </r>
  </si>
  <si>
    <r>
      <t>5g</t>
    </r>
    <r>
      <rPr>
        <sz val="9"/>
        <rFont val="宋体"/>
        <family val="3"/>
        <charset val="134"/>
      </rPr>
      <t>金沙蓝冰河修护凝露胶瓶</t>
    </r>
  </si>
  <si>
    <r>
      <t>5mL</t>
    </r>
    <r>
      <rPr>
        <sz val="9"/>
        <rFont val="宋体"/>
        <family val="3"/>
        <charset val="134"/>
      </rPr>
      <t>金沙海蓝胶瓶外盖</t>
    </r>
  </si>
  <si>
    <r>
      <rPr>
        <sz val="10"/>
        <rFont val="宋体"/>
        <family val="3"/>
        <charset val="134"/>
      </rPr>
      <t>丸美嫩白防晒乳</t>
    </r>
    <r>
      <rPr>
        <sz val="10"/>
        <rFont val="Times New Roman"/>
        <family val="1"/>
      </rPr>
      <t>SPF18</t>
    </r>
  </si>
  <si>
    <r>
      <t>5mL</t>
    </r>
    <r>
      <rPr>
        <sz val="9"/>
        <rFont val="宋体"/>
        <family val="3"/>
        <charset val="134"/>
      </rPr>
      <t>嫩白防晒乳</t>
    </r>
    <r>
      <rPr>
        <sz val="9"/>
        <rFont val="Times New Roman"/>
        <family val="1"/>
      </rPr>
      <t>SPF18 PA</t>
    </r>
    <r>
      <rPr>
        <sz val="9"/>
        <rFont val="宋体"/>
        <family val="3"/>
        <charset val="134"/>
      </rPr>
      <t>加加软管加外盖（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</si>
  <si>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(1400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</si>
  <si>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t>500g PE</t>
    </r>
    <r>
      <rPr>
        <sz val="9"/>
        <rFont val="宋体"/>
        <family val="3"/>
        <charset val="134"/>
      </rPr>
      <t>密实袋（</t>
    </r>
    <r>
      <rPr>
        <sz val="9"/>
        <rFont val="Times New Roman"/>
        <family val="1"/>
      </rPr>
      <t>100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包）</t>
    </r>
  </si>
  <si>
    <r>
      <rPr>
        <sz val="10"/>
        <rFont val="宋体"/>
        <family val="3"/>
        <charset val="134"/>
      </rPr>
      <t>丸美嫩白防晒乳</t>
    </r>
    <r>
      <rPr>
        <sz val="10"/>
        <rFont val="Times New Roman"/>
        <family val="1"/>
      </rPr>
      <t>SPF30</t>
    </r>
  </si>
  <si>
    <r>
      <t>5mL</t>
    </r>
    <r>
      <rPr>
        <sz val="9"/>
        <rFont val="宋体"/>
        <family val="3"/>
        <charset val="134"/>
      </rPr>
      <t>嫩白防晒乳</t>
    </r>
    <r>
      <rPr>
        <sz val="9"/>
        <rFont val="Times New Roman"/>
        <family val="1"/>
      </rPr>
      <t>SPF30 PA</t>
    </r>
    <r>
      <rPr>
        <sz val="9"/>
        <rFont val="宋体"/>
        <family val="3"/>
        <charset val="134"/>
      </rPr>
      <t>加加加软管加外盖（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</si>
  <si>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rPr>
        <sz val="10"/>
        <rFont val="宋体"/>
        <family val="3"/>
        <charset val="134"/>
      </rPr>
      <t>丸美防晒精华隔离乳</t>
    </r>
    <r>
      <rPr>
        <sz val="10"/>
        <rFont val="Times New Roman"/>
        <family val="1"/>
      </rPr>
      <t>SPF18</t>
    </r>
  </si>
  <si>
    <r>
      <t>5mL</t>
    </r>
    <r>
      <rPr>
        <sz val="9"/>
        <rFont val="宋体"/>
        <family val="3"/>
        <charset val="134"/>
      </rPr>
      <t>防晒精华隔离乳</t>
    </r>
    <r>
      <rPr>
        <sz val="9"/>
        <rFont val="Times New Roman"/>
        <family val="1"/>
      </rPr>
      <t>SPF18 PA</t>
    </r>
    <r>
      <rPr>
        <sz val="9"/>
        <rFont val="宋体"/>
        <family val="3"/>
        <charset val="134"/>
      </rPr>
      <t>加加软管加外盖（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</si>
  <si>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rPr>
        <sz val="10"/>
        <rFont val="宋体"/>
        <family val="3"/>
        <charset val="134"/>
      </rPr>
      <t>丸美激白防晒精华隔离乳</t>
    </r>
    <r>
      <rPr>
        <sz val="10"/>
        <rFont val="Times New Roman"/>
        <family val="1"/>
      </rPr>
      <t>SPF30</t>
    </r>
  </si>
  <si>
    <r>
      <t>5mL</t>
    </r>
    <r>
      <rPr>
        <sz val="9"/>
        <rFont val="宋体"/>
        <family val="3"/>
        <charset val="134"/>
      </rPr>
      <t>激白防晒精华隔离乳</t>
    </r>
    <r>
      <rPr>
        <sz val="9"/>
        <rFont val="Times New Roman"/>
        <family val="1"/>
      </rPr>
      <t>SPF30PA</t>
    </r>
    <r>
      <rPr>
        <sz val="9"/>
        <rFont val="宋体"/>
        <family val="3"/>
        <charset val="134"/>
      </rPr>
      <t>加加加软管加盖（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</si>
  <si>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t>WS002</t>
    </r>
    <r>
      <rPr>
        <sz val="10"/>
        <rFont val="宋体"/>
        <family val="3"/>
        <charset val="134"/>
      </rPr>
      <t>丸美三肽胶原紧致洁面精华</t>
    </r>
  </si>
  <si>
    <r>
      <t>2ml</t>
    </r>
    <r>
      <rPr>
        <sz val="9"/>
        <rFont val="宋体"/>
        <family val="3"/>
        <charset val="134"/>
      </rPr>
      <t>三肽胶原紧致洁面精华卷料</t>
    </r>
  </si>
  <si>
    <r>
      <t>WS003</t>
    </r>
    <r>
      <rPr>
        <sz val="10"/>
        <rFont val="宋体"/>
        <family val="3"/>
        <charset val="134"/>
      </rPr>
      <t>丸美三肽胶原紧致润养蜜露</t>
    </r>
  </si>
  <si>
    <r>
      <t>2ml</t>
    </r>
    <r>
      <rPr>
        <sz val="9"/>
        <rFont val="宋体"/>
        <family val="3"/>
        <charset val="134"/>
      </rPr>
      <t>三肽胶原紧致润养蜜露料</t>
    </r>
  </si>
  <si>
    <r>
      <t>WS004</t>
    </r>
    <r>
      <rPr>
        <sz val="10"/>
        <rFont val="宋体"/>
        <family val="3"/>
        <charset val="134"/>
      </rPr>
      <t>丸美三肽胶原紧致日精华</t>
    </r>
  </si>
  <si>
    <r>
      <t>1ml</t>
    </r>
    <r>
      <rPr>
        <sz val="9"/>
        <rFont val="宋体"/>
        <family val="3"/>
        <charset val="134"/>
      </rPr>
      <t>三肽胶原紧致日精华料</t>
    </r>
  </si>
  <si>
    <r>
      <t>WS004</t>
    </r>
    <r>
      <rPr>
        <sz val="10"/>
        <rFont val="宋体"/>
        <family val="3"/>
        <charset val="134"/>
      </rPr>
      <t>丸美三肽胶原紧致夜精华</t>
    </r>
  </si>
  <si>
    <r>
      <t>1ml</t>
    </r>
    <r>
      <rPr>
        <sz val="9"/>
        <rFont val="宋体"/>
        <family val="3"/>
        <charset val="134"/>
      </rPr>
      <t>三肽胶原紧致夜精华料</t>
    </r>
  </si>
  <si>
    <r>
      <t>WS005</t>
    </r>
    <r>
      <rPr>
        <sz val="10"/>
        <rFont val="宋体"/>
        <family val="3"/>
        <charset val="134"/>
      </rPr>
      <t>丸美三肽胶原紧致精华乳</t>
    </r>
  </si>
  <si>
    <r>
      <t>2ml</t>
    </r>
    <r>
      <rPr>
        <sz val="9"/>
        <rFont val="宋体"/>
        <family val="3"/>
        <charset val="134"/>
      </rPr>
      <t>三肽胶原紧致精华乳料</t>
    </r>
  </si>
  <si>
    <r>
      <t>WS006</t>
    </r>
    <r>
      <rPr>
        <sz val="10"/>
        <rFont val="宋体"/>
        <family val="3"/>
        <charset val="134"/>
      </rPr>
      <t>丸美三肽胶原紧致精华日霜</t>
    </r>
  </si>
  <si>
    <r>
      <t>2ml</t>
    </r>
    <r>
      <rPr>
        <sz val="9"/>
        <rFont val="宋体"/>
        <family val="3"/>
        <charset val="134"/>
      </rPr>
      <t>三肽胶原紧致精华日霜料</t>
    </r>
  </si>
  <si>
    <r>
      <t>WS007</t>
    </r>
    <r>
      <rPr>
        <sz val="10"/>
        <rFont val="宋体"/>
        <family val="3"/>
        <charset val="134"/>
      </rPr>
      <t>丸美三肽胶原紧致精华晚霜</t>
    </r>
  </si>
  <si>
    <r>
      <t>2ml</t>
    </r>
    <r>
      <rPr>
        <sz val="9"/>
        <rFont val="宋体"/>
        <family val="3"/>
        <charset val="134"/>
      </rPr>
      <t>三肽胶原紧致精华晚霜料</t>
    </r>
  </si>
  <si>
    <r>
      <t>WS008</t>
    </r>
    <r>
      <rPr>
        <sz val="10"/>
        <rFont val="宋体"/>
        <family val="3"/>
        <charset val="134"/>
      </rPr>
      <t>丸美三肽胶原紧致眼精华</t>
    </r>
  </si>
  <si>
    <r>
      <t>1ml</t>
    </r>
    <r>
      <rPr>
        <sz val="9"/>
        <rFont val="宋体"/>
        <family val="3"/>
        <charset val="134"/>
      </rPr>
      <t>三肽胶原紧致眼精华料</t>
    </r>
  </si>
  <si>
    <r>
      <t>WS009</t>
    </r>
    <r>
      <rPr>
        <sz val="10"/>
        <rFont val="宋体"/>
        <family val="3"/>
        <charset val="134"/>
      </rPr>
      <t>丸美三肽胶原紧致精华隔离霜</t>
    </r>
  </si>
  <si>
    <r>
      <t>1ml</t>
    </r>
    <r>
      <rPr>
        <sz val="9"/>
        <rFont val="宋体"/>
        <family val="3"/>
        <charset val="134"/>
      </rPr>
      <t>三肽胶原紧致精华隔离霜料</t>
    </r>
  </si>
  <si>
    <r>
      <rPr>
        <sz val="10"/>
        <rFont val="宋体"/>
        <family val="3"/>
        <charset val="134"/>
      </rPr>
      <t>眼部护理大师睛彩礼包</t>
    </r>
  </si>
  <si>
    <r>
      <t>2mL</t>
    </r>
    <r>
      <rPr>
        <sz val="9"/>
        <rFont val="宋体"/>
        <family val="3"/>
        <charset val="134"/>
      </rPr>
      <t>金沙海蓝眼部防晒乳卷料</t>
    </r>
  </si>
  <si>
    <r>
      <t>2ml</t>
    </r>
    <r>
      <rPr>
        <sz val="9"/>
        <rFont val="宋体"/>
        <family val="3"/>
        <charset val="134"/>
      </rPr>
      <t>丸美高机能激白眼精华卷料</t>
    </r>
  </si>
  <si>
    <r>
      <t>2ml</t>
    </r>
    <r>
      <rPr>
        <sz val="9"/>
        <rFont val="宋体"/>
        <family val="3"/>
        <charset val="134"/>
      </rPr>
      <t>眼部多元细胞修护素（卷膜）袋</t>
    </r>
  </si>
  <si>
    <r>
      <t>2ml</t>
    </r>
    <r>
      <rPr>
        <sz val="9"/>
        <rFont val="宋体"/>
        <family val="3"/>
        <charset val="134"/>
      </rPr>
      <t>祛皱除袋眼凝胶（卷膜）袋</t>
    </r>
  </si>
  <si>
    <r>
      <rPr>
        <sz val="9"/>
        <rFont val="宋体"/>
        <family val="3"/>
        <charset val="134"/>
      </rPr>
      <t>眼部护理大师试用大礼包纸袋（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年春季）</t>
    </r>
  </si>
  <si>
    <r>
      <t>35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(300</t>
    </r>
    <r>
      <rPr>
        <sz val="9"/>
        <rFont val="宋体"/>
        <family val="3"/>
        <charset val="134"/>
      </rPr>
      <t>包）</t>
    </r>
  </si>
  <si>
    <r>
      <rPr>
        <sz val="10"/>
        <rFont val="宋体"/>
        <family val="3"/>
        <charset val="134"/>
      </rPr>
      <t>丸美小黑瓶</t>
    </r>
    <r>
      <rPr>
        <sz val="10"/>
        <rFont val="Times New Roman"/>
        <family val="1"/>
      </rPr>
      <t>EGF</t>
    </r>
    <r>
      <rPr>
        <sz val="10"/>
        <rFont val="宋体"/>
        <family val="3"/>
        <charset val="134"/>
      </rPr>
      <t>精华修护液</t>
    </r>
  </si>
  <si>
    <r>
      <t>30ml</t>
    </r>
    <r>
      <rPr>
        <sz val="9"/>
        <rFont val="宋体"/>
        <family val="3"/>
        <charset val="134"/>
      </rPr>
      <t>丸美小黑瓶</t>
    </r>
    <r>
      <rPr>
        <sz val="9"/>
        <rFont val="Times New Roman"/>
        <family val="1"/>
      </rPr>
      <t>EGF</t>
    </r>
    <r>
      <rPr>
        <sz val="9"/>
        <rFont val="宋体"/>
        <family val="3"/>
        <charset val="134"/>
      </rPr>
      <t>精华修护液瓶</t>
    </r>
  </si>
  <si>
    <r>
      <t>30mL</t>
    </r>
    <r>
      <rPr>
        <sz val="9"/>
        <rFont val="宋体"/>
        <family val="3"/>
        <charset val="134"/>
      </rPr>
      <t>丸美小黑瓶修护液胶头塞加滴管</t>
    </r>
  </si>
  <si>
    <r>
      <rPr>
        <sz val="9"/>
        <rFont val="宋体"/>
        <family val="3"/>
        <charset val="134"/>
      </rPr>
      <t>丸美小黑瓶</t>
    </r>
    <r>
      <rPr>
        <sz val="9"/>
        <rFont val="Times New Roman"/>
        <family val="1"/>
      </rPr>
      <t>EGF</t>
    </r>
    <r>
      <rPr>
        <sz val="9"/>
        <rFont val="宋体"/>
        <family val="3"/>
        <charset val="134"/>
      </rPr>
      <t>精华修护液盒</t>
    </r>
  </si>
  <si>
    <r>
      <rPr>
        <sz val="9"/>
        <rFont val="宋体"/>
        <family val="3"/>
        <charset val="134"/>
      </rPr>
      <t>小黑瓶精华修护液外箱（</t>
    </r>
    <r>
      <rPr>
        <sz val="9"/>
        <rFont val="Times New Roman"/>
        <family val="1"/>
      </rPr>
      <t>90</t>
    </r>
    <r>
      <rPr>
        <sz val="9"/>
        <rFont val="宋体"/>
        <family val="3"/>
        <charset val="134"/>
      </rPr>
      <t>支装）</t>
    </r>
  </si>
  <si>
    <r>
      <rPr>
        <sz val="10"/>
        <rFont val="宋体"/>
        <family val="3"/>
        <charset val="134"/>
      </rPr>
      <t>男士劲能爽肤水</t>
    </r>
  </si>
  <si>
    <r>
      <t>120ML</t>
    </r>
    <r>
      <rPr>
        <sz val="9"/>
        <rFont val="宋体"/>
        <family val="3"/>
        <charset val="134"/>
      </rPr>
      <t>男士劲能爽肤水玻瓶</t>
    </r>
  </si>
  <si>
    <r>
      <t>120ML</t>
    </r>
    <r>
      <rPr>
        <sz val="9"/>
        <rFont val="宋体"/>
        <family val="3"/>
        <charset val="134"/>
      </rPr>
      <t>男士劲能爽肤水小孔内塞</t>
    </r>
  </si>
  <si>
    <r>
      <t>120mL</t>
    </r>
    <r>
      <rPr>
        <sz val="9"/>
        <rFont val="宋体"/>
        <family val="3"/>
        <charset val="134"/>
      </rPr>
      <t>男士劲能爽肤水外盖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亮银透黑</t>
    </r>
    <r>
      <rPr>
        <sz val="9"/>
        <rFont val="Times New Roman"/>
        <family val="1"/>
      </rPr>
      <t>)</t>
    </r>
  </si>
  <si>
    <r>
      <t>120ml</t>
    </r>
    <r>
      <rPr>
        <sz val="9"/>
        <rFont val="宋体"/>
        <family val="3"/>
        <charset val="134"/>
      </rPr>
      <t>丸美男士劲能爽肤水盒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</si>
  <si>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92*0.03*195</t>
    </r>
    <r>
      <rPr>
        <sz val="9"/>
        <rFont val="宋体"/>
        <family val="3"/>
        <charset val="134"/>
      </rPr>
      <t>）</t>
    </r>
    <phoneticPr fontId="8" type="noConversion"/>
  </si>
  <si>
    <r>
      <t>120ml</t>
    </r>
    <r>
      <rPr>
        <sz val="9"/>
        <rFont val="宋体"/>
        <family val="3"/>
        <charset val="134"/>
      </rPr>
      <t>男士劲能爽肤水外箱</t>
    </r>
    <r>
      <rPr>
        <sz val="9"/>
        <rFont val="Times New Roman"/>
        <family val="1"/>
      </rPr>
      <t>40</t>
    </r>
    <r>
      <rPr>
        <sz val="9"/>
        <rFont val="宋体"/>
        <family val="3"/>
        <charset val="134"/>
      </rPr>
      <t>支装</t>
    </r>
    <r>
      <rPr>
        <sz val="9"/>
        <rFont val="Times New Roman"/>
        <family val="1"/>
      </rPr>
      <t>(2010</t>
    </r>
    <r>
      <rPr>
        <sz val="9"/>
        <rFont val="宋体"/>
        <family val="3"/>
        <charset val="134"/>
      </rPr>
      <t>年秋季用）</t>
    </r>
  </si>
  <si>
    <r>
      <rPr>
        <sz val="10"/>
        <rFont val="宋体"/>
        <family val="3"/>
        <charset val="134"/>
      </rPr>
      <t>男士劲能活肤乳</t>
    </r>
  </si>
  <si>
    <r>
      <t>100ML</t>
    </r>
    <r>
      <rPr>
        <sz val="9"/>
        <rFont val="宋体"/>
        <family val="3"/>
        <charset val="134"/>
      </rPr>
      <t>男士劲能活肤乳玻瓶</t>
    </r>
  </si>
  <si>
    <r>
      <t>100ml</t>
    </r>
    <r>
      <rPr>
        <sz val="9"/>
        <rFont val="宋体"/>
        <family val="3"/>
        <charset val="134"/>
      </rPr>
      <t>丸美男士劲能活肤乳盒</t>
    </r>
  </si>
  <si>
    <r>
      <t>100ML</t>
    </r>
    <r>
      <rPr>
        <sz val="9"/>
        <rFont val="宋体"/>
        <family val="3"/>
        <charset val="134"/>
      </rPr>
      <t>男士劲能活肤乳外罩加喷头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亮银透黑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</si>
  <si>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92*0.03*180</t>
    </r>
    <r>
      <rPr>
        <sz val="9"/>
        <rFont val="宋体"/>
        <family val="3"/>
        <charset val="134"/>
      </rPr>
      <t>）</t>
    </r>
    <phoneticPr fontId="8" type="noConversion"/>
  </si>
  <si>
    <r>
      <t>100ml</t>
    </r>
    <r>
      <rPr>
        <sz val="9"/>
        <rFont val="宋体"/>
        <family val="3"/>
        <charset val="134"/>
      </rPr>
      <t>男士劲能活肤乳外箱</t>
    </r>
    <r>
      <rPr>
        <sz val="9"/>
        <rFont val="Times New Roman"/>
        <family val="1"/>
      </rPr>
      <t>40</t>
    </r>
    <r>
      <rPr>
        <sz val="9"/>
        <rFont val="宋体"/>
        <family val="3"/>
        <charset val="134"/>
      </rPr>
      <t>支装（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年秋季用）</t>
    </r>
  </si>
  <si>
    <r>
      <rPr>
        <sz val="10"/>
        <rFont val="宋体"/>
        <family val="3"/>
        <charset val="134"/>
      </rPr>
      <t>男士劲能活肤霜</t>
    </r>
  </si>
  <si>
    <r>
      <t>50G</t>
    </r>
    <r>
      <rPr>
        <sz val="9"/>
        <rFont val="宋体"/>
        <family val="3"/>
        <charset val="134"/>
      </rPr>
      <t>男士劲能活肤霜玻瓶</t>
    </r>
  </si>
  <si>
    <r>
      <t>50G</t>
    </r>
    <r>
      <rPr>
        <sz val="9"/>
        <rFont val="宋体"/>
        <family val="3"/>
        <charset val="134"/>
      </rPr>
      <t>男士劲能活肤霜外盖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亮银透黑</t>
    </r>
    <r>
      <rPr>
        <sz val="9"/>
        <rFont val="Times New Roman"/>
        <family val="1"/>
      </rPr>
      <t>)</t>
    </r>
  </si>
  <si>
    <r>
      <t>50G</t>
    </r>
    <r>
      <rPr>
        <sz val="9"/>
        <rFont val="宋体"/>
        <family val="3"/>
        <charset val="134"/>
      </rPr>
      <t>男士劲能活肤霜拉手垫</t>
    </r>
  </si>
  <si>
    <r>
      <t>50g</t>
    </r>
    <r>
      <rPr>
        <sz val="9"/>
        <rFont val="宋体"/>
        <family val="3"/>
        <charset val="134"/>
      </rPr>
      <t>丸美男士劲能活肤霜盒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</si>
  <si>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135*80*0.03</t>
    </r>
    <r>
      <rPr>
        <sz val="9"/>
        <rFont val="宋体"/>
        <family val="3"/>
        <charset val="134"/>
      </rPr>
      <t>）</t>
    </r>
    <phoneticPr fontId="8" type="noConversion"/>
  </si>
  <si>
    <r>
      <t>50g</t>
    </r>
    <r>
      <rPr>
        <sz val="9"/>
        <rFont val="宋体"/>
        <family val="3"/>
        <charset val="134"/>
      </rPr>
      <t>男士劲能活肤霜外箱</t>
    </r>
    <r>
      <rPr>
        <sz val="9"/>
        <rFont val="Times New Roman"/>
        <family val="1"/>
      </rPr>
      <t>40</t>
    </r>
    <r>
      <rPr>
        <sz val="9"/>
        <rFont val="宋体"/>
        <family val="3"/>
        <charset val="134"/>
      </rPr>
      <t>支装（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年秋季用）</t>
    </r>
  </si>
  <si>
    <r>
      <rPr>
        <sz val="10"/>
        <rFont val="宋体"/>
        <family val="3"/>
        <charset val="134"/>
      </rPr>
      <t>丸美巧克力丝滑眼贴膜</t>
    </r>
  </si>
  <si>
    <r>
      <rPr>
        <sz val="9"/>
        <rFont val="宋体"/>
        <family val="3"/>
        <charset val="134"/>
      </rPr>
      <t>巧克力丝滑眼贴膜盒</t>
    </r>
  </si>
  <si>
    <r>
      <rPr>
        <sz val="9"/>
        <rFont val="宋体"/>
        <family val="3"/>
        <charset val="134"/>
      </rPr>
      <t>巧克力丝滑眼贴膜外箱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盒装（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年秋季用）</t>
    </r>
  </si>
  <si>
    <r>
      <rPr>
        <sz val="9"/>
        <rFont val="宋体"/>
        <family val="3"/>
        <charset val="134"/>
      </rPr>
      <t>丸美巧克力丝滑眼贴膜袋</t>
    </r>
  </si>
  <si>
    <r>
      <t>3</t>
    </r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</si>
  <si>
    <r>
      <rPr>
        <sz val="9"/>
        <rFont val="宋体"/>
        <family val="3"/>
        <charset val="134"/>
      </rPr>
      <t>巧克力丝滑眼贴膜盒（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对）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</si>
  <si>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110*130*0.03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</si>
  <si>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10"/>
        <rFont val="宋体"/>
        <family val="3"/>
        <charset val="134"/>
      </rPr>
      <t>丸美巧克力丝滑深层补水面膜</t>
    </r>
  </si>
  <si>
    <r>
      <rPr>
        <sz val="9"/>
        <rFont val="宋体"/>
        <family val="3"/>
        <charset val="134"/>
      </rPr>
      <t>巧克力丝滑深层补水面膜盒</t>
    </r>
  </si>
  <si>
    <r>
      <rPr>
        <sz val="9"/>
        <rFont val="宋体"/>
        <family val="3"/>
        <charset val="134"/>
      </rPr>
      <t>巧克力丝滑深层补水面膜外箱</t>
    </r>
    <r>
      <rPr>
        <sz val="9"/>
        <rFont val="Times New Roman"/>
        <family val="1"/>
      </rPr>
      <t>150</t>
    </r>
    <r>
      <rPr>
        <sz val="9"/>
        <rFont val="宋体"/>
        <family val="3"/>
        <charset val="134"/>
      </rPr>
      <t>支装（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年秋季用）</t>
    </r>
  </si>
  <si>
    <r>
      <rPr>
        <sz val="9"/>
        <rFont val="宋体"/>
        <family val="3"/>
        <charset val="134"/>
      </rPr>
      <t>丸美巧克力丝滑深层补水面膜袋</t>
    </r>
  </si>
  <si>
    <r>
      <rPr>
        <sz val="10"/>
        <rFont val="宋体"/>
        <family val="3"/>
        <charset val="134"/>
      </rPr>
      <t>丸美巧克力丝滑深层补水面膜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</si>
  <si>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丸美巧克力丝滑纤体润肤乳</t>
    </r>
  </si>
  <si>
    <r>
      <t>150ml</t>
    </r>
    <r>
      <rPr>
        <sz val="9"/>
        <rFont val="宋体"/>
        <family val="3"/>
        <charset val="134"/>
      </rPr>
      <t>巧克力丝滑纤体润肤乳软管</t>
    </r>
  </si>
  <si>
    <r>
      <t>150ml</t>
    </r>
    <r>
      <rPr>
        <sz val="9"/>
        <rFont val="宋体"/>
        <family val="3"/>
        <charset val="134"/>
      </rPr>
      <t>巧克力丝滑纤体润肤乳外盖</t>
    </r>
  </si>
  <si>
    <r>
      <t>150ml</t>
    </r>
    <r>
      <rPr>
        <sz val="9"/>
        <rFont val="宋体"/>
        <family val="3"/>
        <charset val="134"/>
      </rPr>
      <t>巧克力丝滑纤体润肤乳盒</t>
    </r>
  </si>
  <si>
    <r>
      <t>150ml</t>
    </r>
    <r>
      <rPr>
        <sz val="9"/>
        <rFont val="宋体"/>
        <family val="3"/>
        <charset val="134"/>
      </rPr>
      <t>巧克力丝滑纤体润肤乳外箱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支装（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年秋季用）</t>
    </r>
  </si>
  <si>
    <r>
      <rPr>
        <sz val="10"/>
        <rFont val="宋体"/>
        <family val="3"/>
        <charset val="134"/>
      </rPr>
      <t>丸美玫瑰特润香熏美体润肤乳</t>
    </r>
  </si>
  <si>
    <r>
      <t>150ml</t>
    </r>
    <r>
      <rPr>
        <sz val="9"/>
        <rFont val="宋体"/>
        <family val="3"/>
        <charset val="134"/>
      </rPr>
      <t>玫瑰特润香熏美体润肤乳（</t>
    </r>
    <r>
      <rPr>
        <sz val="9"/>
        <rFont val="Times New Roman"/>
        <family val="1"/>
      </rPr>
      <t>PET</t>
    </r>
    <r>
      <rPr>
        <sz val="9"/>
        <rFont val="宋体"/>
        <family val="3"/>
        <charset val="134"/>
      </rPr>
      <t>）</t>
    </r>
  </si>
  <si>
    <r>
      <t>150ml</t>
    </r>
    <r>
      <rPr>
        <sz val="9"/>
        <rFont val="宋体"/>
        <family val="3"/>
        <charset val="134"/>
      </rPr>
      <t>玫瑰特润香熏美体润肤乳喷头（</t>
    </r>
    <r>
      <rPr>
        <sz val="9"/>
        <rFont val="Times New Roman"/>
        <family val="1"/>
      </rPr>
      <t>YW24H</t>
    </r>
    <r>
      <rPr>
        <sz val="9"/>
        <rFont val="宋体"/>
        <family val="3"/>
        <charset val="134"/>
      </rPr>
      <t>）</t>
    </r>
  </si>
  <si>
    <r>
      <t>150mL</t>
    </r>
    <r>
      <rPr>
        <sz val="9"/>
        <rFont val="宋体"/>
        <family val="3"/>
        <charset val="134"/>
      </rPr>
      <t>玫瑰香薰美体润肤乳盒</t>
    </r>
  </si>
  <si>
    <r>
      <t>150mL</t>
    </r>
    <r>
      <rPr>
        <sz val="9"/>
        <rFont val="宋体"/>
        <family val="3"/>
        <charset val="134"/>
      </rPr>
      <t>玫瑰特润香熏美体乳外箱（</t>
    </r>
    <r>
      <rPr>
        <sz val="9"/>
        <rFont val="Times New Roman"/>
        <family val="1"/>
      </rPr>
      <t>65</t>
    </r>
    <r>
      <rPr>
        <sz val="9"/>
        <rFont val="宋体"/>
        <family val="3"/>
        <charset val="134"/>
      </rPr>
      <t>装）</t>
    </r>
  </si>
  <si>
    <r>
      <rPr>
        <sz val="10"/>
        <rFont val="宋体"/>
        <family val="3"/>
        <charset val="134"/>
      </rPr>
      <t>丸美蜂萃焕颜修护面膜</t>
    </r>
  </si>
  <si>
    <r>
      <t>150ml</t>
    </r>
    <r>
      <rPr>
        <sz val="9"/>
        <rFont val="宋体"/>
        <family val="3"/>
        <charset val="134"/>
      </rPr>
      <t>蜂萃焕颜修护面膜软管</t>
    </r>
  </si>
  <si>
    <r>
      <t>150ml</t>
    </r>
    <r>
      <rPr>
        <sz val="9"/>
        <rFont val="宋体"/>
        <family val="3"/>
        <charset val="134"/>
      </rPr>
      <t>蜂萃焕颜修护面膜外盖（红色烫</t>
    </r>
    <r>
      <rPr>
        <sz val="9"/>
        <rFont val="Times New Roman"/>
        <family val="1"/>
      </rPr>
      <t>3mm</t>
    </r>
    <r>
      <rPr>
        <sz val="9"/>
        <rFont val="宋体"/>
        <family val="3"/>
        <charset val="134"/>
      </rPr>
      <t>金边）</t>
    </r>
  </si>
  <si>
    <r>
      <t>150mL</t>
    </r>
    <r>
      <rPr>
        <sz val="9"/>
        <rFont val="宋体"/>
        <family val="3"/>
        <charset val="134"/>
      </rPr>
      <t>蜂萃焕颜修护面膜盒</t>
    </r>
  </si>
  <si>
    <r>
      <t>150mL</t>
    </r>
    <r>
      <rPr>
        <sz val="9"/>
        <rFont val="宋体"/>
        <family val="3"/>
        <charset val="134"/>
      </rPr>
      <t>丸美蜂萃焕颜修护面膜外箱（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装）</t>
    </r>
  </si>
  <si>
    <r>
      <rPr>
        <sz val="10"/>
        <rFont val="宋体"/>
        <family val="3"/>
        <charset val="134"/>
      </rPr>
      <t>丸美小红瓶精华肌底液</t>
    </r>
  </si>
  <si>
    <r>
      <t>30ml</t>
    </r>
    <r>
      <rPr>
        <sz val="9"/>
        <rFont val="宋体"/>
        <family val="3"/>
        <charset val="134"/>
      </rPr>
      <t>丸美小红精华肌底液</t>
    </r>
  </si>
  <si>
    <r>
      <t>30ml</t>
    </r>
    <r>
      <rPr>
        <sz val="9"/>
        <rFont val="宋体"/>
        <family val="3"/>
        <charset val="134"/>
      </rPr>
      <t>小红精华肌底液胶头塞加滴管</t>
    </r>
  </si>
  <si>
    <r>
      <t>30mL</t>
    </r>
    <r>
      <rPr>
        <sz val="9"/>
        <rFont val="宋体"/>
        <family val="3"/>
        <charset val="134"/>
      </rPr>
      <t>小红精华肌底液盒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</si>
  <si>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72*142*0.03</t>
    </r>
    <r>
      <rPr>
        <sz val="9"/>
        <rFont val="宋体"/>
        <family val="3"/>
        <charset val="134"/>
      </rPr>
      <t>）</t>
    </r>
    <phoneticPr fontId="8" type="noConversion"/>
  </si>
  <si>
    <r>
      <t>30mL</t>
    </r>
    <r>
      <rPr>
        <sz val="9"/>
        <rFont val="宋体"/>
        <family val="3"/>
        <charset val="134"/>
      </rPr>
      <t>丸美小红精华肌底液外箱（</t>
    </r>
    <r>
      <rPr>
        <sz val="9"/>
        <rFont val="Times New Roman"/>
        <family val="1"/>
      </rPr>
      <t>60</t>
    </r>
    <r>
      <rPr>
        <sz val="9"/>
        <rFont val="宋体"/>
        <family val="3"/>
        <charset val="134"/>
      </rPr>
      <t>装）</t>
    </r>
  </si>
  <si>
    <r>
      <t>30ml</t>
    </r>
    <r>
      <rPr>
        <sz val="9"/>
        <rFont val="宋体"/>
        <family val="3"/>
        <charset val="134"/>
      </rPr>
      <t>丸美小红瓶精华肌底液瓶</t>
    </r>
    <r>
      <rPr>
        <sz val="9"/>
        <rFont val="Times New Roman"/>
        <family val="1"/>
      </rPr>
      <t>(2011</t>
    </r>
    <r>
      <rPr>
        <sz val="9"/>
        <rFont val="宋体"/>
        <family val="3"/>
        <charset val="134"/>
      </rPr>
      <t>年会员专用）</t>
    </r>
  </si>
  <si>
    <r>
      <t>30mL</t>
    </r>
    <r>
      <rPr>
        <sz val="9"/>
        <rFont val="宋体"/>
        <family val="3"/>
        <charset val="134"/>
      </rPr>
      <t>小红瓶精华肌底液盒</t>
    </r>
    <r>
      <rPr>
        <sz val="9"/>
        <rFont val="Times New Roman"/>
        <family val="1"/>
      </rPr>
      <t>(2011</t>
    </r>
    <r>
      <rPr>
        <sz val="9"/>
        <rFont val="宋体"/>
        <family val="3"/>
        <charset val="134"/>
      </rPr>
      <t>年会员专用）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</si>
  <si>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72*142*0.03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</si>
  <si>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10"/>
        <rFont val="宋体"/>
        <family val="3"/>
        <charset val="134"/>
      </rPr>
      <t>丸美眼部护理大师套盒</t>
    </r>
  </si>
  <si>
    <r>
      <t>2</t>
    </r>
    <r>
      <rPr>
        <sz val="10"/>
        <rFont val="宋体"/>
        <family val="3"/>
        <charset val="134"/>
      </rPr>
      <t>支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套</t>
    </r>
  </si>
  <si>
    <r>
      <rPr>
        <sz val="9"/>
        <rFont val="宋体"/>
        <family val="3"/>
        <charset val="134"/>
      </rPr>
      <t>眼部护理大师盒加</t>
    </r>
    <r>
      <rPr>
        <sz val="9"/>
        <rFont val="Times New Roman"/>
        <family val="1"/>
      </rPr>
      <t>DNA</t>
    </r>
    <r>
      <rPr>
        <sz val="9"/>
        <rFont val="宋体"/>
        <family val="3"/>
        <charset val="134"/>
      </rPr>
      <t>眼膜外箱（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装）</t>
    </r>
  </si>
  <si>
    <r>
      <rPr>
        <sz val="9"/>
        <rFont val="宋体"/>
        <family val="3"/>
        <charset val="134"/>
      </rPr>
      <t>眼部护理大师皇牌盒</t>
    </r>
  </si>
  <si>
    <r>
      <rPr>
        <sz val="9"/>
        <rFont val="宋体"/>
        <family val="3"/>
        <charset val="134"/>
      </rPr>
      <t>眼部护理大师皇牌盒底加吸塑</t>
    </r>
  </si>
  <si>
    <r>
      <t>15ml</t>
    </r>
    <r>
      <rPr>
        <sz val="9"/>
        <rFont val="宋体"/>
        <family val="3"/>
        <charset val="134"/>
      </rPr>
      <t>胶头塞（亮金）弹力眼精华瓶</t>
    </r>
    <r>
      <rPr>
        <sz val="9"/>
        <rFont val="Times New Roman"/>
        <family val="1"/>
      </rPr>
      <t>,</t>
    </r>
    <r>
      <rPr>
        <sz val="9"/>
        <rFont val="宋体"/>
        <family val="3"/>
        <charset val="134"/>
      </rPr>
      <t>焕白亮采眼精华</t>
    </r>
    <r>
      <rPr>
        <sz val="9"/>
        <rFont val="Times New Roman"/>
        <family val="1"/>
      </rPr>
      <t>,</t>
    </r>
    <r>
      <rPr>
        <sz val="9"/>
        <rFont val="宋体"/>
        <family val="3"/>
        <charset val="134"/>
      </rPr>
      <t>多效修护眼精华</t>
    </r>
  </si>
  <si>
    <r>
      <rPr>
        <sz val="10"/>
        <rFont val="宋体"/>
        <family val="3"/>
        <charset val="134"/>
      </rPr>
      <t>丸美眼部多元细胞修护素</t>
    </r>
  </si>
  <si>
    <r>
      <t>15ml</t>
    </r>
    <r>
      <rPr>
        <sz val="9"/>
        <rFont val="宋体"/>
        <family val="3"/>
        <charset val="134"/>
      </rPr>
      <t>眼部多元细胞修护素瓶</t>
    </r>
  </si>
  <si>
    <r>
      <t>15ml</t>
    </r>
    <r>
      <rPr>
        <sz val="9"/>
        <rFont val="宋体"/>
        <family val="3"/>
        <charset val="134"/>
      </rPr>
      <t>眼部多元修护素玻瓶胶头塞（浅金）</t>
    </r>
  </si>
  <si>
    <r>
      <rPr>
        <sz val="9"/>
        <rFont val="宋体"/>
        <family val="3"/>
        <charset val="134"/>
      </rPr>
      <t>眼部护理说明书（</t>
    </r>
    <r>
      <rPr>
        <sz val="9"/>
        <rFont val="Times New Roman"/>
        <family val="1"/>
      </rPr>
      <t>09</t>
    </r>
    <r>
      <rPr>
        <sz val="9"/>
        <rFont val="宋体"/>
        <family val="3"/>
        <charset val="134"/>
      </rPr>
      <t>版）</t>
    </r>
  </si>
  <si>
    <r>
      <t>15ml</t>
    </r>
    <r>
      <rPr>
        <sz val="9"/>
        <rFont val="宋体"/>
        <family val="3"/>
        <charset val="134"/>
      </rPr>
      <t>玻璃通用滴管</t>
    </r>
  </si>
  <si>
    <r>
      <rPr>
        <sz val="10"/>
        <rFont val="宋体"/>
        <family val="3"/>
        <charset val="134"/>
      </rPr>
      <t>丸美巧克力丝滑精华护理套盒</t>
    </r>
  </si>
  <si>
    <r>
      <rPr>
        <sz val="9"/>
        <rFont val="宋体"/>
        <family val="3"/>
        <charset val="134"/>
      </rPr>
      <t>巧克力丝滑系列说明书</t>
    </r>
    <r>
      <rPr>
        <sz val="9"/>
        <rFont val="Times New Roman"/>
        <family val="1"/>
      </rPr>
      <t>(65g</t>
    </r>
    <r>
      <rPr>
        <sz val="9"/>
        <rFont val="宋体"/>
        <family val="3"/>
        <charset val="134"/>
      </rPr>
      <t>丽光纸）</t>
    </r>
  </si>
  <si>
    <r>
      <rPr>
        <sz val="9"/>
        <rFont val="宋体"/>
        <family val="3"/>
        <charset val="134"/>
      </rPr>
      <t>巧克力丝滑精华护理盒加面膜外箱（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装）</t>
    </r>
  </si>
  <si>
    <r>
      <rPr>
        <sz val="9"/>
        <rFont val="宋体"/>
        <family val="3"/>
        <charset val="134"/>
      </rPr>
      <t>巧克力丝滑精华护理盒</t>
    </r>
  </si>
  <si>
    <r>
      <rPr>
        <sz val="9"/>
        <rFont val="宋体"/>
        <family val="3"/>
        <charset val="134"/>
      </rPr>
      <t>巧克力丝滑精华护理盒底加吸塑</t>
    </r>
  </si>
  <si>
    <r>
      <rPr>
        <sz val="10"/>
        <rFont val="宋体"/>
        <family val="3"/>
        <charset val="134"/>
      </rPr>
      <t>丸美巧克力丝滑晚霜</t>
    </r>
  </si>
  <si>
    <r>
      <t>50g</t>
    </r>
    <r>
      <rPr>
        <sz val="9"/>
        <rFont val="宋体"/>
        <family val="3"/>
        <charset val="134"/>
      </rPr>
      <t>巧克力丝滑晚霜瓶</t>
    </r>
  </si>
  <si>
    <r>
      <t>50g</t>
    </r>
    <r>
      <rPr>
        <sz val="9"/>
        <rFont val="宋体"/>
        <family val="3"/>
        <charset val="134"/>
      </rPr>
      <t>巧克力丝滑系列拉手垫</t>
    </r>
  </si>
  <si>
    <r>
      <rPr>
        <sz val="10"/>
        <rFont val="宋体"/>
        <family val="3"/>
        <charset val="134"/>
      </rPr>
      <t>丸美巧克力丝滑精华</t>
    </r>
  </si>
  <si>
    <r>
      <t>40ml</t>
    </r>
    <r>
      <rPr>
        <sz val="9"/>
        <rFont val="宋体"/>
        <family val="3"/>
        <charset val="134"/>
      </rPr>
      <t>巧克力丝滑精华瓶</t>
    </r>
  </si>
  <si>
    <r>
      <t>40ml</t>
    </r>
    <r>
      <rPr>
        <sz val="9"/>
        <rFont val="宋体"/>
        <family val="3"/>
        <charset val="134"/>
      </rPr>
      <t>巧克力丝滑精华盒</t>
    </r>
  </si>
  <si>
    <r>
      <rPr>
        <sz val="10"/>
        <rFont val="宋体"/>
        <family val="3"/>
        <charset val="134"/>
      </rPr>
      <t>丸美弹力蛋白精华护理套盒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支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套</t>
    </r>
  </si>
  <si>
    <r>
      <t>50g</t>
    </r>
    <r>
      <rPr>
        <sz val="9"/>
        <rFont val="宋体"/>
        <family val="3"/>
        <charset val="134"/>
      </rPr>
      <t>弹力蛋白系列日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晚霜通用泡沫垫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￠</t>
    </r>
    <r>
      <rPr>
        <sz val="9"/>
        <rFont val="Times New Roman"/>
        <family val="1"/>
      </rPr>
      <t>39.5)</t>
    </r>
  </si>
  <si>
    <r>
      <rPr>
        <sz val="10"/>
        <rFont val="宋体"/>
        <family val="3"/>
        <charset val="134"/>
      </rPr>
      <t>巧克力精致装三件套（新）</t>
    </r>
  </si>
  <si>
    <r>
      <rPr>
        <sz val="9"/>
        <rFont val="宋体"/>
        <family val="3"/>
        <charset val="134"/>
      </rPr>
      <t>巧克力三件外箱（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装）</t>
    </r>
  </si>
  <si>
    <r>
      <rPr>
        <sz val="9"/>
        <rFont val="宋体"/>
        <family val="3"/>
        <charset val="134"/>
      </rPr>
      <t>巧克力三件套内盒</t>
    </r>
    <r>
      <rPr>
        <sz val="9"/>
        <rFont val="Times New Roman"/>
        <family val="1"/>
      </rPr>
      <t>+</t>
    </r>
    <r>
      <rPr>
        <sz val="9"/>
        <rFont val="宋体"/>
        <family val="3"/>
        <charset val="134"/>
      </rPr>
      <t>吸塑（新）</t>
    </r>
  </si>
  <si>
    <r>
      <rPr>
        <sz val="9"/>
        <rFont val="宋体"/>
        <family val="3"/>
        <charset val="134"/>
      </rPr>
      <t>丸美巧克力丝滑精锐三件盒</t>
    </r>
    <r>
      <rPr>
        <sz val="9"/>
        <rFont val="Times New Roman"/>
        <family val="1"/>
      </rPr>
      <t>(2010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9</t>
    </r>
    <r>
      <rPr>
        <sz val="9"/>
        <rFont val="宋体"/>
        <family val="3"/>
        <charset val="134"/>
      </rPr>
      <t>月份）</t>
    </r>
  </si>
  <si>
    <r>
      <rPr>
        <sz val="10"/>
        <rFont val="宋体"/>
        <family val="3"/>
        <charset val="134"/>
      </rPr>
      <t>巧克力丝滑水</t>
    </r>
  </si>
  <si>
    <r>
      <rPr>
        <sz val="10"/>
        <rFont val="宋体"/>
        <family val="3"/>
        <charset val="134"/>
      </rPr>
      <t>巧克力丝滑日霜</t>
    </r>
  </si>
  <si>
    <r>
      <rPr>
        <sz val="10"/>
        <rFont val="宋体"/>
        <family val="3"/>
        <charset val="134"/>
      </rPr>
      <t>巧克力丝滑精华</t>
    </r>
  </si>
  <si>
    <r>
      <t>5ml</t>
    </r>
    <r>
      <rPr>
        <sz val="9"/>
        <rFont val="宋体"/>
        <family val="3"/>
        <charset val="134"/>
      </rPr>
      <t>丸美巧克力丝滑精华软管配外盖</t>
    </r>
  </si>
  <si>
    <r>
      <t>70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96</t>
    </r>
    <r>
      <rPr>
        <sz val="9"/>
        <rFont val="宋体"/>
        <family val="3"/>
        <charset val="134"/>
      </rPr>
      <t>盒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</si>
  <si>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弹力系列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三件套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礼袋装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特润精华</t>
    </r>
    <r>
      <rPr>
        <sz val="10"/>
        <rFont val="Times New Roman"/>
        <family val="1"/>
      </rPr>
      <t>)</t>
    </r>
  </si>
  <si>
    <r>
      <t>83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(15</t>
    </r>
    <r>
      <rPr>
        <sz val="9"/>
        <rFont val="宋体"/>
        <family val="3"/>
        <charset val="134"/>
      </rPr>
      <t>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</si>
  <si>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9"/>
        <rFont val="宋体"/>
        <family val="3"/>
        <charset val="134"/>
      </rPr>
      <t>金色手挽袋配红色丝带（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年春季活动用）</t>
    </r>
  </si>
  <si>
    <r>
      <t>120ml</t>
    </r>
    <r>
      <rPr>
        <sz val="9"/>
        <rFont val="宋体"/>
        <family val="3"/>
        <charset val="134"/>
      </rPr>
      <t>丸美弹力蛋白洁面精华软管盖</t>
    </r>
  </si>
  <si>
    <r>
      <t>120ml</t>
    </r>
    <r>
      <rPr>
        <sz val="9"/>
        <rFont val="宋体"/>
        <family val="3"/>
        <charset val="134"/>
      </rPr>
      <t>丸美弹力蛋白洁面精华外套</t>
    </r>
  </si>
  <si>
    <r>
      <rPr>
        <sz val="10"/>
        <rFont val="宋体"/>
        <family val="3"/>
        <charset val="134"/>
      </rPr>
      <t>弹力蛋白特润精华</t>
    </r>
  </si>
  <si>
    <r>
      <t>20ml</t>
    </r>
    <r>
      <rPr>
        <sz val="9"/>
        <rFont val="宋体"/>
        <family val="3"/>
        <charset val="134"/>
      </rPr>
      <t>弹力蛋白特润精华盒</t>
    </r>
  </si>
  <si>
    <r>
      <t>20ml</t>
    </r>
    <r>
      <rPr>
        <sz val="9"/>
        <rFont val="宋体"/>
        <family val="3"/>
        <charset val="134"/>
      </rPr>
      <t>弹力蛋白特润精华外套</t>
    </r>
  </si>
  <si>
    <r>
      <t>50g</t>
    </r>
    <r>
      <rPr>
        <sz val="9"/>
        <rFont val="宋体"/>
        <family val="3"/>
        <charset val="134"/>
      </rPr>
      <t>弹力蛋白特润精华晚霜盒</t>
    </r>
  </si>
  <si>
    <r>
      <t>50g</t>
    </r>
    <r>
      <rPr>
        <sz val="9"/>
        <rFont val="宋体"/>
        <family val="3"/>
        <charset val="134"/>
      </rPr>
      <t>弹力蛋白特润精华晚霜外套</t>
    </r>
  </si>
  <si>
    <r>
      <rPr>
        <sz val="10"/>
        <rFont val="宋体"/>
        <family val="3"/>
        <charset val="134"/>
      </rPr>
      <t>弹力系列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三件套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礼袋装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粉底液正常肌）</t>
    </r>
  </si>
  <si>
    <r>
      <t>35ml</t>
    </r>
    <r>
      <rPr>
        <sz val="9"/>
        <rFont val="宋体"/>
        <family val="3"/>
        <charset val="134"/>
      </rPr>
      <t>弹力蛋白超质感粉底瓶</t>
    </r>
  </si>
  <si>
    <r>
      <rPr>
        <sz val="9"/>
        <rFont val="宋体"/>
        <family val="3"/>
        <charset val="134"/>
      </rPr>
      <t>弹力</t>
    </r>
    <r>
      <rPr>
        <sz val="9"/>
        <rFont val="Times New Roman"/>
        <family val="1"/>
      </rPr>
      <t>35ml</t>
    </r>
    <r>
      <rPr>
        <sz val="9"/>
        <rFont val="宋体"/>
        <family val="3"/>
        <charset val="134"/>
      </rPr>
      <t>喷头</t>
    </r>
    <r>
      <rPr>
        <sz val="9"/>
        <rFont val="Times New Roman"/>
        <family val="1"/>
      </rPr>
      <t>(54mm)(</t>
    </r>
    <r>
      <rPr>
        <sz val="9"/>
        <rFont val="宋体"/>
        <family val="3"/>
        <charset val="134"/>
      </rPr>
      <t>三星）</t>
    </r>
  </si>
  <si>
    <r>
      <t>35ml</t>
    </r>
    <r>
      <rPr>
        <sz val="9"/>
        <rFont val="宋体"/>
        <family val="3"/>
        <charset val="134"/>
      </rPr>
      <t>弹力蛋白超质感粉底盒</t>
    </r>
  </si>
  <si>
    <r>
      <t>35ml</t>
    </r>
    <r>
      <rPr>
        <sz val="9"/>
        <rFont val="宋体"/>
        <family val="3"/>
        <charset val="134"/>
      </rPr>
      <t>弹力蛋白超质感粉底外套</t>
    </r>
  </si>
  <si>
    <r>
      <t>2ml</t>
    </r>
    <r>
      <rPr>
        <sz val="9"/>
        <rFont val="宋体"/>
        <family val="3"/>
        <charset val="134"/>
      </rPr>
      <t>弹力蛋白超质感粉底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正常肌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透明红标贴</t>
    </r>
  </si>
  <si>
    <r>
      <rPr>
        <sz val="10"/>
        <rFont val="宋体"/>
        <family val="3"/>
        <charset val="134"/>
      </rPr>
      <t>金沙防晒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六件套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礼袋装</t>
    </r>
  </si>
  <si>
    <r>
      <rPr>
        <sz val="9"/>
        <rFont val="宋体"/>
        <family val="3"/>
        <charset val="134"/>
      </rPr>
      <t>日化柜台试用装外箱</t>
    </r>
    <r>
      <rPr>
        <sz val="9"/>
        <rFont val="Times New Roman"/>
        <family val="1"/>
      </rPr>
      <t>(10</t>
    </r>
    <r>
      <rPr>
        <sz val="9"/>
        <rFont val="宋体"/>
        <family val="3"/>
        <charset val="134"/>
      </rPr>
      <t>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</si>
  <si>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t>WF006</t>
    </r>
    <r>
      <rPr>
        <sz val="10"/>
        <rFont val="宋体"/>
        <family val="3"/>
        <charset val="134"/>
      </rPr>
      <t>丸美金沙海蓝冰河洗颜泥</t>
    </r>
  </si>
  <si>
    <r>
      <t>100ml</t>
    </r>
    <r>
      <rPr>
        <sz val="9"/>
        <rFont val="宋体"/>
        <family val="3"/>
        <charset val="134"/>
      </rPr>
      <t>金沙海蓝冰河洗颜泥软管</t>
    </r>
  </si>
  <si>
    <r>
      <t>100ml</t>
    </r>
    <r>
      <rPr>
        <sz val="9"/>
        <rFont val="宋体"/>
        <family val="3"/>
        <charset val="134"/>
      </rPr>
      <t>金沙海蓝冰河洗颜泥盒</t>
    </r>
  </si>
  <si>
    <r>
      <rPr>
        <sz val="9"/>
        <rFont val="宋体"/>
        <family val="3"/>
        <charset val="134"/>
      </rPr>
      <t>金沙海蓝防晒说明书（</t>
    </r>
    <r>
      <rPr>
        <sz val="9"/>
        <rFont val="Times New Roman"/>
        <family val="1"/>
      </rPr>
      <t>65g</t>
    </r>
    <r>
      <rPr>
        <sz val="9"/>
        <rFont val="宋体"/>
        <family val="3"/>
        <charset val="134"/>
      </rPr>
      <t>丽光纸）</t>
    </r>
  </si>
  <si>
    <r>
      <t>WF007</t>
    </r>
    <r>
      <rPr>
        <sz val="10"/>
        <rFont val="宋体"/>
        <family val="3"/>
        <charset val="134"/>
      </rPr>
      <t>丸美金沙海蓝冰河保湿喷雾</t>
    </r>
  </si>
  <si>
    <r>
      <t>60ml</t>
    </r>
    <r>
      <rPr>
        <sz val="9"/>
        <rFont val="宋体"/>
        <family val="3"/>
        <charset val="134"/>
      </rPr>
      <t>金沙海蓝冰河保湿喷雾瓶</t>
    </r>
  </si>
  <si>
    <r>
      <t>60ml</t>
    </r>
    <r>
      <rPr>
        <sz val="9"/>
        <rFont val="宋体"/>
        <family val="3"/>
        <charset val="134"/>
      </rPr>
      <t>金沙海蓝喷雾外盖</t>
    </r>
  </si>
  <si>
    <r>
      <rPr>
        <sz val="9"/>
        <rFont val="宋体"/>
        <family val="3"/>
        <charset val="134"/>
      </rPr>
      <t>黄色喷头（</t>
    </r>
    <r>
      <rPr>
        <sz val="9"/>
        <rFont val="Times New Roman"/>
        <family val="1"/>
      </rPr>
      <t>P02-A20 410G</t>
    </r>
    <r>
      <rPr>
        <sz val="9"/>
        <rFont val="宋体"/>
        <family val="3"/>
        <charset val="134"/>
      </rPr>
      <t>）金沙海蓝及专业通用</t>
    </r>
  </si>
  <si>
    <r>
      <t>60ml</t>
    </r>
    <r>
      <rPr>
        <sz val="9"/>
        <rFont val="宋体"/>
        <family val="3"/>
        <charset val="134"/>
      </rPr>
      <t>金沙海蓝冰河保湿喷雾盒</t>
    </r>
  </si>
  <si>
    <r>
      <t>60ml</t>
    </r>
    <r>
      <rPr>
        <sz val="9"/>
        <rFont val="宋体"/>
        <family val="3"/>
        <charset val="134"/>
      </rPr>
      <t>金沙海蓝系列内卡</t>
    </r>
  </si>
  <si>
    <r>
      <t>WF008</t>
    </r>
    <r>
      <rPr>
        <sz val="10"/>
        <rFont val="宋体"/>
        <family val="3"/>
        <charset val="134"/>
      </rPr>
      <t>丸美金沙海蓝冰河修护凝露</t>
    </r>
  </si>
  <si>
    <r>
      <t>60ml</t>
    </r>
    <r>
      <rPr>
        <sz val="9"/>
        <rFont val="宋体"/>
        <family val="3"/>
        <charset val="134"/>
      </rPr>
      <t>金沙海蓝冰河修护凝露软管</t>
    </r>
  </si>
  <si>
    <r>
      <t>60ml</t>
    </r>
    <r>
      <rPr>
        <sz val="9"/>
        <rFont val="宋体"/>
        <family val="3"/>
        <charset val="134"/>
      </rPr>
      <t>金沙海蓝冰河修护凝露盒</t>
    </r>
  </si>
  <si>
    <r>
      <t>WF009</t>
    </r>
    <r>
      <rPr>
        <sz val="10"/>
        <rFont val="宋体"/>
        <family val="3"/>
        <charset val="134"/>
      </rPr>
      <t>丸美眼部防晒乳</t>
    </r>
    <r>
      <rPr>
        <sz val="10"/>
        <rFont val="Times New Roman"/>
        <family val="1"/>
      </rPr>
      <t>SPF19 PA++</t>
    </r>
  </si>
  <si>
    <r>
      <t>15mL</t>
    </r>
    <r>
      <rPr>
        <sz val="9"/>
        <rFont val="宋体"/>
        <family val="3"/>
        <charset val="134"/>
      </rPr>
      <t>眼部防晒乳</t>
    </r>
    <r>
      <rPr>
        <sz val="9"/>
        <rFont val="Times New Roman"/>
        <family val="1"/>
      </rPr>
      <t>SPF19</t>
    </r>
    <r>
      <rPr>
        <sz val="9"/>
        <rFont val="宋体"/>
        <family val="3"/>
        <charset val="134"/>
      </rPr>
      <t>风琴瓶</t>
    </r>
  </si>
  <si>
    <r>
      <t>15ml</t>
    </r>
    <r>
      <rPr>
        <sz val="9"/>
        <rFont val="宋体"/>
        <family val="3"/>
        <charset val="134"/>
      </rPr>
      <t>金沙海蓝眼部防晒乳喷头（白色）</t>
    </r>
  </si>
  <si>
    <r>
      <t>15ml</t>
    </r>
    <r>
      <rPr>
        <sz val="9"/>
        <rFont val="宋体"/>
        <family val="3"/>
        <charset val="134"/>
      </rPr>
      <t>眼部防晒乳</t>
    </r>
    <r>
      <rPr>
        <sz val="9"/>
        <rFont val="Times New Roman"/>
        <family val="1"/>
      </rPr>
      <t>SPF19</t>
    </r>
    <r>
      <rPr>
        <sz val="9"/>
        <rFont val="宋体"/>
        <family val="3"/>
        <charset val="134"/>
      </rPr>
      <t>盒</t>
    </r>
  </si>
  <si>
    <r>
      <rPr>
        <sz val="9"/>
        <rFont val="宋体"/>
        <family val="3"/>
        <charset val="134"/>
      </rPr>
      <t>金沙海蓝防晒说明书（</t>
    </r>
    <r>
      <rPr>
        <sz val="9"/>
        <rFont val="Times New Roman"/>
        <family val="1"/>
      </rPr>
      <t>65g</t>
    </r>
    <r>
      <rPr>
        <sz val="9"/>
        <rFont val="宋体"/>
        <family val="3"/>
        <charset val="134"/>
      </rPr>
      <t>丽光纸</t>
    </r>
    <r>
      <rPr>
        <sz val="9"/>
        <rFont val="Times New Roman"/>
        <family val="1"/>
      </rPr>
      <t>2010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月改）</t>
    </r>
  </si>
  <si>
    <r>
      <t>15ml</t>
    </r>
    <r>
      <rPr>
        <sz val="9"/>
        <rFont val="宋体"/>
        <family val="3"/>
        <charset val="134"/>
      </rPr>
      <t>金沙海蓝系列内卡</t>
    </r>
  </si>
  <si>
    <r>
      <t>WF010</t>
    </r>
    <r>
      <rPr>
        <sz val="10"/>
        <rFont val="宋体"/>
        <family val="3"/>
        <charset val="134"/>
      </rPr>
      <t>丸美嫩白防晒乳</t>
    </r>
    <r>
      <rPr>
        <sz val="10"/>
        <rFont val="Times New Roman"/>
        <family val="1"/>
      </rPr>
      <t>SPF18 PA++</t>
    </r>
  </si>
  <si>
    <r>
      <t>45ml</t>
    </r>
    <r>
      <rPr>
        <sz val="9"/>
        <rFont val="宋体"/>
        <family val="3"/>
        <charset val="134"/>
      </rPr>
      <t>嫩白防晒乳</t>
    </r>
    <r>
      <rPr>
        <sz val="9"/>
        <rFont val="Times New Roman"/>
        <family val="1"/>
      </rPr>
      <t xml:space="preserve">SPF18 </t>
    </r>
    <r>
      <rPr>
        <sz val="9"/>
        <rFont val="宋体"/>
        <family val="3"/>
        <charset val="134"/>
      </rPr>
      <t>瓶</t>
    </r>
  </si>
  <si>
    <r>
      <t>45ml</t>
    </r>
    <r>
      <rPr>
        <sz val="9"/>
        <rFont val="宋体"/>
        <family val="3"/>
        <charset val="134"/>
      </rPr>
      <t>金沙海蓝防晒乳通用外盖</t>
    </r>
  </si>
  <si>
    <r>
      <t>45ml</t>
    </r>
    <r>
      <rPr>
        <sz val="9"/>
        <rFont val="宋体"/>
        <family val="3"/>
        <charset val="134"/>
      </rPr>
      <t>嫩白防晒乳</t>
    </r>
    <r>
      <rPr>
        <sz val="9"/>
        <rFont val="Times New Roman"/>
        <family val="1"/>
      </rPr>
      <t>SPF18</t>
    </r>
    <r>
      <rPr>
        <sz val="9"/>
        <rFont val="宋体"/>
        <family val="3"/>
        <charset val="134"/>
      </rPr>
      <t>盒</t>
    </r>
  </si>
  <si>
    <r>
      <t>45mL</t>
    </r>
    <r>
      <rPr>
        <sz val="9"/>
        <rFont val="宋体"/>
        <family val="3"/>
        <charset val="134"/>
      </rPr>
      <t>金沙海蓝防晒乳通用内塞</t>
    </r>
  </si>
  <si>
    <r>
      <t>45ml</t>
    </r>
    <r>
      <rPr>
        <sz val="9"/>
        <rFont val="宋体"/>
        <family val="3"/>
        <charset val="134"/>
      </rPr>
      <t>金沙海蓝系列内卡</t>
    </r>
  </si>
  <si>
    <r>
      <t>WF013</t>
    </r>
    <r>
      <rPr>
        <sz val="10"/>
        <rFont val="宋体"/>
        <family val="3"/>
        <charset val="134"/>
      </rPr>
      <t>丸美激白防晒精华隔离乳</t>
    </r>
    <r>
      <rPr>
        <sz val="10"/>
        <rFont val="Times New Roman"/>
        <family val="1"/>
      </rPr>
      <t>SPF30 PA+++</t>
    </r>
  </si>
  <si>
    <r>
      <t>45ml</t>
    </r>
    <r>
      <rPr>
        <sz val="9"/>
        <rFont val="宋体"/>
        <family val="3"/>
        <charset val="134"/>
      </rPr>
      <t>激白防晒精华隔离乳</t>
    </r>
    <r>
      <rPr>
        <sz val="9"/>
        <rFont val="Times New Roman"/>
        <family val="1"/>
      </rPr>
      <t xml:space="preserve"> SPF30</t>
    </r>
    <r>
      <rPr>
        <sz val="9"/>
        <rFont val="宋体"/>
        <family val="3"/>
        <charset val="134"/>
      </rPr>
      <t>瓶</t>
    </r>
  </si>
  <si>
    <r>
      <t>45ml</t>
    </r>
    <r>
      <rPr>
        <sz val="9"/>
        <rFont val="宋体"/>
        <family val="3"/>
        <charset val="134"/>
      </rPr>
      <t>激白防晒精华隔离乳</t>
    </r>
    <r>
      <rPr>
        <sz val="9"/>
        <rFont val="Times New Roman"/>
        <family val="1"/>
      </rPr>
      <t>SPF30</t>
    </r>
    <r>
      <rPr>
        <sz val="9"/>
        <rFont val="宋体"/>
        <family val="3"/>
        <charset val="134"/>
      </rPr>
      <t>盒</t>
    </r>
  </si>
  <si>
    <r>
      <rPr>
        <sz val="10"/>
        <rFont val="宋体"/>
        <family val="3"/>
        <charset val="134"/>
      </rPr>
      <t>丸美高机能激白精华四件套（精锐装）</t>
    </r>
    <r>
      <rPr>
        <sz val="10"/>
        <rFont val="Times New Roman"/>
        <family val="1"/>
      </rPr>
      <t>4*1</t>
    </r>
  </si>
  <si>
    <r>
      <rPr>
        <sz val="9"/>
        <rFont val="宋体"/>
        <family val="3"/>
        <charset val="134"/>
      </rPr>
      <t>高机能激白系列精致四件套套盒外箱（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套装）</t>
    </r>
  </si>
  <si>
    <r>
      <rPr>
        <sz val="9"/>
        <rFont val="宋体"/>
        <family val="3"/>
        <charset val="134"/>
      </rPr>
      <t>丸美高机能激白系列精致四件礼盒</t>
    </r>
  </si>
  <si>
    <r>
      <rPr>
        <sz val="9"/>
        <rFont val="宋体"/>
        <family val="3"/>
        <charset val="134"/>
      </rPr>
      <t>丸美高机能激白系列精致四件底盒加吸塑</t>
    </r>
  </si>
  <si>
    <r>
      <rPr>
        <sz val="10"/>
        <rFont val="宋体"/>
        <family val="3"/>
        <charset val="134"/>
      </rPr>
      <t>高机能激白精华洁面乳</t>
    </r>
  </si>
  <si>
    <r>
      <t>15ml</t>
    </r>
    <r>
      <rPr>
        <sz val="9"/>
        <rFont val="宋体"/>
        <family val="3"/>
        <charset val="134"/>
      </rPr>
      <t>丸美弹力蛋白洁面精华盖</t>
    </r>
    <phoneticPr fontId="8" type="noConversion"/>
  </si>
  <si>
    <r>
      <t>10g</t>
    </r>
    <r>
      <rPr>
        <sz val="9"/>
        <rFont val="宋体"/>
        <family val="3"/>
        <charset val="134"/>
      </rPr>
      <t>丸美高机能激白精华日霜胶瓶</t>
    </r>
  </si>
  <si>
    <r>
      <t>10g</t>
    </r>
    <r>
      <rPr>
        <sz val="9"/>
        <rFont val="宋体"/>
        <family val="3"/>
        <charset val="134"/>
      </rPr>
      <t>弹力蛋白</t>
    </r>
    <r>
      <rPr>
        <sz val="9"/>
        <rFont val="Times New Roman"/>
        <family val="1"/>
      </rPr>
      <t>,</t>
    </r>
    <r>
      <rPr>
        <sz val="9"/>
        <rFont val="宋体"/>
        <family val="3"/>
        <charset val="134"/>
      </rPr>
      <t>激白系列日晚霜通用盖</t>
    </r>
  </si>
  <si>
    <r>
      <rPr>
        <sz val="10"/>
        <rFont val="宋体"/>
        <family val="3"/>
        <charset val="134"/>
      </rPr>
      <t>高机能激白培养水</t>
    </r>
  </si>
  <si>
    <r>
      <t>15ml</t>
    </r>
    <r>
      <rPr>
        <sz val="9"/>
        <rFont val="宋体"/>
        <family val="3"/>
        <charset val="134"/>
      </rPr>
      <t>丸美系列胶瓶通用盖（浅金）</t>
    </r>
  </si>
  <si>
    <r>
      <t>5ml</t>
    </r>
    <r>
      <rPr>
        <sz val="9"/>
        <rFont val="宋体"/>
        <family val="3"/>
        <charset val="134"/>
      </rPr>
      <t>丸美高机能激白精华隔离霜软管配盖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紫晶白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</si>
  <si>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高机能激白系列精致四件套套盒外箱（</t>
    </r>
    <r>
      <rPr>
        <sz val="9"/>
        <rFont val="Times New Roman"/>
        <family val="1"/>
      </rPr>
      <t>56</t>
    </r>
    <r>
      <rPr>
        <sz val="9"/>
        <rFont val="宋体"/>
        <family val="3"/>
        <charset val="134"/>
      </rPr>
      <t>套装）</t>
    </r>
  </si>
  <si>
    <r>
      <rPr>
        <sz val="10"/>
        <rFont val="宋体"/>
        <family val="3"/>
        <charset val="134"/>
      </rPr>
      <t>弹力蛋白系列三件套礼盒</t>
    </r>
    <r>
      <rPr>
        <sz val="10"/>
        <rFont val="Times New Roman"/>
        <family val="1"/>
      </rPr>
      <t>3*1</t>
    </r>
  </si>
  <si>
    <r>
      <rPr>
        <sz val="9"/>
        <rFont val="宋体"/>
        <family val="3"/>
        <charset val="134"/>
      </rPr>
      <t>巧克力三件套空白外箱（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支装）</t>
    </r>
  </si>
  <si>
    <r>
      <rPr>
        <sz val="9"/>
        <rFont val="宋体"/>
        <family val="3"/>
        <charset val="134"/>
      </rPr>
      <t>弹力蛋白精锐三件套礼盒</t>
    </r>
  </si>
  <si>
    <r>
      <rPr>
        <sz val="9"/>
        <rFont val="宋体"/>
        <family val="3"/>
        <charset val="134"/>
      </rPr>
      <t>弹力蛋白精锐三件套礼盒吸塑</t>
    </r>
  </si>
  <si>
    <r>
      <rPr>
        <sz val="10"/>
        <rFont val="宋体"/>
        <family val="3"/>
        <charset val="134"/>
      </rPr>
      <t>弹力蛋白精华日霜</t>
    </r>
  </si>
  <si>
    <r>
      <t>10g</t>
    </r>
    <r>
      <rPr>
        <sz val="9"/>
        <rFont val="宋体"/>
        <family val="3"/>
        <charset val="134"/>
      </rPr>
      <t>弹力蛋白水润精华日霜瓶</t>
    </r>
  </si>
  <si>
    <r>
      <t>10g</t>
    </r>
    <r>
      <rPr>
        <sz val="9"/>
        <rFont val="宋体"/>
        <family val="3"/>
        <charset val="134"/>
      </rPr>
      <t>弹力蛋白系列日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晚霜通用</t>
    </r>
    <r>
      <rPr>
        <sz val="9"/>
        <rFont val="Times New Roman"/>
        <family val="1"/>
      </rPr>
      <t>PE</t>
    </r>
    <r>
      <rPr>
        <sz val="9"/>
        <rFont val="宋体"/>
        <family val="3"/>
        <charset val="134"/>
      </rPr>
      <t>垫￠</t>
    </r>
    <r>
      <rPr>
        <sz val="9"/>
        <rFont val="Times New Roman"/>
        <family val="1"/>
      </rPr>
      <t>31.4*0.8mm</t>
    </r>
  </si>
  <si>
    <r>
      <rPr>
        <sz val="10"/>
        <rFont val="宋体"/>
        <family val="3"/>
        <charset val="134"/>
      </rPr>
      <t>丸美高机能激白面膜</t>
    </r>
  </si>
  <si>
    <r>
      <t>4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</si>
  <si>
    <r>
      <rPr>
        <sz val="9"/>
        <rFont val="宋体"/>
        <family val="3"/>
        <charset val="134"/>
      </rPr>
      <t>高机能激白面膜纸盒（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年夏季用）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</si>
  <si>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135*170*0.03</t>
    </r>
    <r>
      <rPr>
        <sz val="9"/>
        <rFont val="宋体"/>
        <family val="3"/>
        <charset val="134"/>
      </rPr>
      <t>）</t>
    </r>
    <phoneticPr fontId="8" type="noConversion"/>
  </si>
  <si>
    <r>
      <t>4</t>
    </r>
    <r>
      <rPr>
        <sz val="9"/>
        <rFont val="宋体"/>
        <family val="3"/>
        <charset val="134"/>
      </rPr>
      <t>片每盒高机能激白面膜外箱（</t>
    </r>
    <r>
      <rPr>
        <sz val="9"/>
        <rFont val="Times New Roman"/>
        <family val="1"/>
      </rPr>
      <t>100</t>
    </r>
    <r>
      <rPr>
        <sz val="9"/>
        <rFont val="宋体"/>
        <family val="3"/>
        <charset val="134"/>
      </rPr>
      <t>支装）</t>
    </r>
  </si>
  <si>
    <r>
      <rPr>
        <sz val="9"/>
        <rFont val="宋体"/>
        <family val="3"/>
        <charset val="134"/>
      </rPr>
      <t>核酸</t>
    </r>
    <r>
      <rPr>
        <sz val="9"/>
        <rFont val="Times New Roman"/>
        <family val="1"/>
      </rPr>
      <t>(DNA)</t>
    </r>
    <r>
      <rPr>
        <sz val="9"/>
        <rFont val="宋体"/>
        <family val="3"/>
        <charset val="134"/>
      </rPr>
      <t>修护再生面膜纸</t>
    </r>
  </si>
  <si>
    <r>
      <rPr>
        <sz val="9"/>
        <rFont val="宋体"/>
        <family val="3"/>
        <charset val="134"/>
      </rPr>
      <t>高机能激白面膜镀铝袋</t>
    </r>
  </si>
  <si>
    <r>
      <rPr>
        <sz val="10"/>
        <rFont val="宋体"/>
        <family val="3"/>
        <charset val="134"/>
      </rPr>
      <t>高机能激白面膜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单片</t>
    </r>
    <r>
      <rPr>
        <sz val="10"/>
        <rFont val="Times New Roman"/>
        <family val="1"/>
      </rPr>
      <t>)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</si>
  <si>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1200/</t>
    </r>
    <r>
      <rPr>
        <sz val="9"/>
        <rFont val="宋体"/>
        <family val="3"/>
        <charset val="134"/>
      </rPr>
      <t>箱）</t>
    </r>
  </si>
  <si>
    <r>
      <t>500g PE</t>
    </r>
    <r>
      <rPr>
        <sz val="9"/>
        <rFont val="宋体"/>
        <family val="3"/>
        <charset val="134"/>
      </rPr>
      <t>密实袋（</t>
    </r>
    <r>
      <rPr>
        <sz val="9"/>
        <rFont val="Times New Roman"/>
        <family val="1"/>
      </rPr>
      <t>50/</t>
    </r>
    <r>
      <rPr>
        <sz val="9"/>
        <rFont val="宋体"/>
        <family val="3"/>
        <charset val="134"/>
      </rPr>
      <t>包）</t>
    </r>
  </si>
  <si>
    <r>
      <rPr>
        <sz val="10"/>
        <rFont val="宋体"/>
        <family val="3"/>
        <charset val="134"/>
      </rPr>
      <t>高机能激白新生原液</t>
    </r>
  </si>
  <si>
    <r>
      <t>30ML</t>
    </r>
    <r>
      <rPr>
        <sz val="9"/>
        <rFont val="宋体"/>
        <family val="3"/>
        <charset val="134"/>
      </rPr>
      <t>高机能激白新生原液胶瓶</t>
    </r>
  </si>
  <si>
    <r>
      <t>30ML</t>
    </r>
    <r>
      <rPr>
        <sz val="9"/>
        <rFont val="宋体"/>
        <family val="3"/>
        <charset val="134"/>
      </rPr>
      <t>高机能激白新生原液胶头塞配滴管</t>
    </r>
  </si>
  <si>
    <r>
      <t>30ML</t>
    </r>
    <r>
      <rPr>
        <sz val="9"/>
        <rFont val="宋体"/>
        <family val="3"/>
        <charset val="134"/>
      </rPr>
      <t>高机能激白新生原液纸盒（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年夏季用）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</si>
  <si>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91*135*0.03</t>
    </r>
    <r>
      <rPr>
        <sz val="9"/>
        <rFont val="宋体"/>
        <family val="3"/>
        <charset val="134"/>
      </rPr>
      <t>）</t>
    </r>
    <phoneticPr fontId="8" type="noConversion"/>
  </si>
  <si>
    <r>
      <t>30ml</t>
    </r>
    <r>
      <rPr>
        <sz val="9"/>
        <rFont val="宋体"/>
        <family val="3"/>
        <charset val="134"/>
      </rPr>
      <t>高机能激白新生原液外箱（</t>
    </r>
    <r>
      <rPr>
        <sz val="9"/>
        <rFont val="Times New Roman"/>
        <family val="1"/>
      </rPr>
      <t>100</t>
    </r>
    <r>
      <rPr>
        <sz val="9"/>
        <rFont val="宋体"/>
        <family val="3"/>
        <charset val="134"/>
      </rPr>
      <t>支装）</t>
    </r>
  </si>
  <si>
    <r>
      <rPr>
        <sz val="10"/>
        <rFont val="宋体"/>
        <family val="3"/>
        <charset val="134"/>
      </rPr>
      <t>高机能激白密集护理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件套</t>
    </r>
  </si>
  <si>
    <r>
      <rPr>
        <sz val="9"/>
        <rFont val="宋体"/>
        <family val="3"/>
        <charset val="134"/>
      </rPr>
      <t>高机能激白密集护理纸盒（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年夏季用）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</si>
  <si>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248*270*0.03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</si>
  <si>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丸美高机能激白密集护理外箱（</t>
    </r>
    <r>
      <rPr>
        <sz val="9"/>
        <rFont val="Times New Roman"/>
        <family val="1"/>
      </rPr>
      <t>20</t>
    </r>
    <r>
      <rPr>
        <sz val="9"/>
        <rFont val="宋体"/>
        <family val="3"/>
        <charset val="134"/>
      </rPr>
      <t>盒装）</t>
    </r>
  </si>
  <si>
    <r>
      <rPr>
        <sz val="10"/>
        <rFont val="宋体"/>
        <family val="3"/>
        <charset val="134"/>
      </rPr>
      <t>丸美激白精华晚露</t>
    </r>
  </si>
  <si>
    <r>
      <t>15ml</t>
    </r>
    <r>
      <rPr>
        <sz val="9"/>
        <rFont val="宋体"/>
        <family val="3"/>
        <charset val="134"/>
      </rPr>
      <t>激白精华晚露胶瓶</t>
    </r>
  </si>
  <si>
    <r>
      <t>15mL</t>
    </r>
    <r>
      <rPr>
        <sz val="9"/>
        <rFont val="宋体"/>
        <family val="3"/>
        <charset val="134"/>
      </rPr>
      <t>激白精华晚露外盖</t>
    </r>
  </si>
  <si>
    <r>
      <rPr>
        <sz val="10"/>
        <rFont val="宋体"/>
        <family val="3"/>
        <charset val="134"/>
      </rPr>
      <t>激白精华晚霜</t>
    </r>
  </si>
  <si>
    <r>
      <t>7g</t>
    </r>
    <r>
      <rPr>
        <sz val="9"/>
        <rFont val="宋体"/>
        <family val="3"/>
        <charset val="134"/>
      </rPr>
      <t>激白精华晚霜软管</t>
    </r>
  </si>
  <si>
    <r>
      <t>7g</t>
    </r>
    <r>
      <rPr>
        <sz val="9"/>
        <rFont val="宋体"/>
        <family val="3"/>
        <charset val="134"/>
      </rPr>
      <t>激白精华晚霜外盖（烫</t>
    </r>
    <r>
      <rPr>
        <sz val="9"/>
        <rFont val="Times New Roman"/>
        <family val="1"/>
      </rPr>
      <t>2mm</t>
    </r>
    <r>
      <rPr>
        <sz val="9"/>
        <rFont val="宋体"/>
        <family val="3"/>
        <charset val="134"/>
      </rPr>
      <t>金边）</t>
    </r>
  </si>
  <si>
    <r>
      <rPr>
        <sz val="10"/>
        <rFont val="宋体"/>
        <family val="3"/>
        <charset val="134"/>
      </rPr>
      <t>丸美深肌保湿系列五件套体验套</t>
    </r>
    <r>
      <rPr>
        <sz val="10"/>
        <rFont val="Times New Roman"/>
        <family val="1"/>
      </rPr>
      <t>5*1</t>
    </r>
  </si>
  <si>
    <r>
      <rPr>
        <sz val="9"/>
        <rFont val="宋体"/>
        <family val="3"/>
        <charset val="134"/>
      </rPr>
      <t>巧克力及深肌保湿五件套体验装外箱（</t>
    </r>
    <r>
      <rPr>
        <sz val="9"/>
        <rFont val="Times New Roman"/>
        <family val="1"/>
      </rPr>
      <t>100</t>
    </r>
    <r>
      <rPr>
        <sz val="9"/>
        <rFont val="宋体"/>
        <family val="3"/>
        <charset val="134"/>
      </rPr>
      <t>支装）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</si>
  <si>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138*220*0.03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</si>
  <si>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深肌保湿精华系列五件套体验装（盈润型）盒加吸塑</t>
    </r>
  </si>
  <si>
    <r>
      <rPr>
        <sz val="10"/>
        <rFont val="宋体"/>
        <family val="3"/>
        <charset val="134"/>
      </rPr>
      <t>丸美深肌保湿精华洁面乳（盈润型）</t>
    </r>
  </si>
  <si>
    <r>
      <t>5ml</t>
    </r>
    <r>
      <rPr>
        <sz val="9"/>
        <rFont val="宋体"/>
        <family val="3"/>
        <charset val="134"/>
      </rPr>
      <t>丸美深肌保湿精华洁面乳（盈润型）软管</t>
    </r>
  </si>
  <si>
    <r>
      <t>5ml</t>
    </r>
    <r>
      <rPr>
        <sz val="9"/>
        <rFont val="宋体"/>
        <family val="3"/>
        <charset val="134"/>
      </rPr>
      <t>丸美深肌保湿系列软管外盖</t>
    </r>
  </si>
  <si>
    <r>
      <rPr>
        <sz val="10"/>
        <rFont val="宋体"/>
        <family val="3"/>
        <charset val="134"/>
      </rPr>
      <t>丸美深肌保湿精华露</t>
    </r>
  </si>
  <si>
    <r>
      <t>7ml</t>
    </r>
    <r>
      <rPr>
        <sz val="9"/>
        <rFont val="宋体"/>
        <family val="3"/>
        <charset val="134"/>
      </rPr>
      <t>丸美深肌保湿精华露胶瓶</t>
    </r>
  </si>
  <si>
    <r>
      <t>7ml</t>
    </r>
    <r>
      <rPr>
        <sz val="9"/>
        <rFont val="宋体"/>
        <family val="3"/>
        <charset val="134"/>
      </rPr>
      <t>丸美深肌保湿系列胶瓶外盖</t>
    </r>
  </si>
  <si>
    <r>
      <rPr>
        <sz val="10"/>
        <rFont val="宋体"/>
        <family val="3"/>
        <charset val="134"/>
      </rPr>
      <t>丸美深肌保湿精华</t>
    </r>
  </si>
  <si>
    <r>
      <t>2ml</t>
    </r>
    <r>
      <rPr>
        <sz val="9"/>
        <rFont val="宋体"/>
        <family val="3"/>
        <charset val="134"/>
      </rPr>
      <t>丸美深肌保湿精华卷料</t>
    </r>
  </si>
  <si>
    <r>
      <rPr>
        <sz val="10"/>
        <rFont val="宋体"/>
        <family val="3"/>
        <charset val="134"/>
      </rPr>
      <t>丸美深肌保湿精华乳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盈润型）</t>
    </r>
  </si>
  <si>
    <r>
      <t>5ml</t>
    </r>
    <r>
      <rPr>
        <sz val="9"/>
        <rFont val="宋体"/>
        <family val="3"/>
        <charset val="134"/>
      </rPr>
      <t>丸美深肌保显精华乳软管</t>
    </r>
  </si>
  <si>
    <r>
      <rPr>
        <sz val="10"/>
        <rFont val="宋体"/>
        <family val="3"/>
        <charset val="134"/>
      </rPr>
      <t>丸美深肌保湿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霜</t>
    </r>
  </si>
  <si>
    <r>
      <rPr>
        <sz val="9"/>
        <rFont val="宋体"/>
        <family val="3"/>
        <charset val="134"/>
      </rPr>
      <t>丸美深肌保湿精华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霜卷料</t>
    </r>
  </si>
  <si>
    <r>
      <rPr>
        <sz val="10"/>
        <rFont val="宋体"/>
        <family val="3"/>
        <charset val="134"/>
      </rPr>
      <t>丸美深肌保湿面膜</t>
    </r>
  </si>
  <si>
    <r>
      <t>50ml</t>
    </r>
    <r>
      <rPr>
        <sz val="9"/>
        <rFont val="宋体"/>
        <family val="3"/>
        <charset val="134"/>
      </rPr>
      <t>丸美深肌保湿面膜软管</t>
    </r>
  </si>
  <si>
    <r>
      <t>50ml</t>
    </r>
    <r>
      <rPr>
        <sz val="9"/>
        <rFont val="宋体"/>
        <family val="3"/>
        <charset val="134"/>
      </rPr>
      <t>丸美深肌保湿面膜外盖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烫</t>
    </r>
    <r>
      <rPr>
        <sz val="9"/>
        <rFont val="Times New Roman"/>
        <family val="1"/>
      </rPr>
      <t>2mm</t>
    </r>
    <r>
      <rPr>
        <sz val="9"/>
        <rFont val="宋体"/>
        <family val="3"/>
        <charset val="134"/>
      </rPr>
      <t>边</t>
    </r>
    <r>
      <rPr>
        <sz val="9"/>
        <rFont val="Times New Roman"/>
        <family val="1"/>
      </rPr>
      <t>)</t>
    </r>
  </si>
  <si>
    <r>
      <t>50ml</t>
    </r>
    <r>
      <rPr>
        <sz val="9"/>
        <rFont val="宋体"/>
        <family val="3"/>
        <charset val="134"/>
      </rPr>
      <t>丸美深肌保湿面膜纸盒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</si>
  <si>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85*150*0.03</t>
    </r>
    <r>
      <rPr>
        <sz val="9"/>
        <rFont val="宋体"/>
        <family val="3"/>
        <charset val="134"/>
      </rPr>
      <t>）</t>
    </r>
    <phoneticPr fontId="8" type="noConversion"/>
  </si>
  <si>
    <r>
      <t>50ml</t>
    </r>
    <r>
      <rPr>
        <sz val="9"/>
        <rFont val="宋体"/>
        <family val="3"/>
        <charset val="134"/>
      </rPr>
      <t>丸美深肌保湿面膜纸箱（</t>
    </r>
    <r>
      <rPr>
        <sz val="9"/>
        <rFont val="Times New Roman"/>
        <family val="1"/>
      </rPr>
      <t>60</t>
    </r>
    <r>
      <rPr>
        <sz val="9"/>
        <rFont val="宋体"/>
        <family val="3"/>
        <charset val="134"/>
      </rPr>
      <t>支装）</t>
    </r>
  </si>
  <si>
    <r>
      <rPr>
        <sz val="10"/>
        <rFont val="宋体"/>
        <family val="3"/>
        <charset val="134"/>
      </rPr>
      <t>丸美深肌保湿密集护理套盒</t>
    </r>
    <r>
      <rPr>
        <sz val="10"/>
        <rFont val="Times New Roman"/>
        <family val="1"/>
      </rPr>
      <t>6*1</t>
    </r>
  </si>
  <si>
    <r>
      <rPr>
        <sz val="9"/>
        <rFont val="宋体"/>
        <family val="3"/>
        <charset val="134"/>
      </rPr>
      <t>丸美深肌保湿密集护理套盒外箱（</t>
    </r>
    <r>
      <rPr>
        <sz val="9"/>
        <rFont val="Times New Roman"/>
        <family val="1"/>
      </rPr>
      <t>40</t>
    </r>
    <r>
      <rPr>
        <sz val="9"/>
        <rFont val="宋体"/>
        <family val="3"/>
        <charset val="134"/>
      </rPr>
      <t>盒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</si>
  <si>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230*260*0.03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</si>
  <si>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丸美深肌保湿密集护理外套</t>
    </r>
  </si>
  <si>
    <r>
      <rPr>
        <sz val="9"/>
        <rFont val="宋体"/>
        <family val="3"/>
        <charset val="134"/>
      </rPr>
      <t>丸美深肌保湿密集护理底盒</t>
    </r>
    <r>
      <rPr>
        <sz val="9"/>
        <rFont val="Times New Roman"/>
        <family val="1"/>
      </rPr>
      <t>+</t>
    </r>
    <r>
      <rPr>
        <sz val="9"/>
        <rFont val="宋体"/>
        <family val="3"/>
        <charset val="134"/>
      </rPr>
      <t>吸塑</t>
    </r>
  </si>
  <si>
    <r>
      <rPr>
        <sz val="10"/>
        <rFont val="宋体"/>
        <family val="3"/>
        <charset val="134"/>
      </rPr>
      <t>丸美深肌保湿密集护理精华霜</t>
    </r>
  </si>
  <si>
    <r>
      <t>7g</t>
    </r>
    <r>
      <rPr>
        <sz val="9"/>
        <rFont val="宋体"/>
        <family val="3"/>
        <charset val="134"/>
      </rPr>
      <t>丸美深肌保湿密集护理精华霜软管</t>
    </r>
  </si>
  <si>
    <r>
      <t>7g</t>
    </r>
    <r>
      <rPr>
        <sz val="9"/>
        <rFont val="宋体"/>
        <family val="3"/>
        <charset val="134"/>
      </rPr>
      <t>丸美深肌保湿密集护理精华霜外盖（烫</t>
    </r>
    <r>
      <rPr>
        <sz val="9"/>
        <rFont val="Times New Roman"/>
        <family val="1"/>
      </rPr>
      <t>1.5mm</t>
    </r>
    <r>
      <rPr>
        <sz val="9"/>
        <rFont val="宋体"/>
        <family val="3"/>
        <charset val="134"/>
      </rPr>
      <t>边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</si>
  <si>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丸美深肌保湿密集护理精华露</t>
    </r>
  </si>
  <si>
    <r>
      <t>15ml</t>
    </r>
    <r>
      <rPr>
        <sz val="9"/>
        <rFont val="宋体"/>
        <family val="3"/>
        <charset val="134"/>
      </rPr>
      <t>丸美深肌保湿密集护理精华露瓶</t>
    </r>
  </si>
  <si>
    <r>
      <t>15mL</t>
    </r>
    <r>
      <rPr>
        <sz val="9"/>
        <rFont val="宋体"/>
        <family val="3"/>
        <charset val="134"/>
      </rPr>
      <t>丸美深肌保湿密集护理精华露外盖（烫</t>
    </r>
    <r>
      <rPr>
        <sz val="9"/>
        <rFont val="Times New Roman"/>
        <family val="1"/>
      </rPr>
      <t>1.5mm</t>
    </r>
    <r>
      <rPr>
        <sz val="9"/>
        <rFont val="宋体"/>
        <family val="3"/>
        <charset val="134"/>
      </rPr>
      <t>边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</si>
  <si>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深肌保湿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霜</t>
    </r>
  </si>
  <si>
    <r>
      <t xml:space="preserve"> 5ml</t>
    </r>
    <r>
      <rPr>
        <sz val="9"/>
        <rFont val="宋体"/>
        <family val="3"/>
        <charset val="134"/>
      </rPr>
      <t>深肌保湿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霜管配外盖</t>
    </r>
  </si>
  <si>
    <r>
      <t xml:space="preserve"> 5ml</t>
    </r>
    <r>
      <rPr>
        <sz val="9"/>
        <rFont val="宋体"/>
        <family val="3"/>
        <charset val="134"/>
      </rPr>
      <t>深肌保湿精华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霜纸卡</t>
    </r>
  </si>
  <si>
    <r>
      <rPr>
        <sz val="10"/>
        <rFont val="宋体"/>
        <family val="3"/>
        <charset val="134"/>
      </rPr>
      <t>深肌保湿精华</t>
    </r>
  </si>
  <si>
    <r>
      <t xml:space="preserve"> 5ml</t>
    </r>
    <r>
      <rPr>
        <sz val="9"/>
        <rFont val="宋体"/>
        <family val="3"/>
        <charset val="134"/>
      </rPr>
      <t>深肌保湿精华管配外盖</t>
    </r>
  </si>
  <si>
    <r>
      <t xml:space="preserve"> 5ml</t>
    </r>
    <r>
      <rPr>
        <sz val="9"/>
        <rFont val="宋体"/>
        <family val="3"/>
        <charset val="134"/>
      </rPr>
      <t>深肌保湿精华纸卡</t>
    </r>
  </si>
  <si>
    <r>
      <rPr>
        <sz val="10"/>
        <rFont val="宋体"/>
        <family val="3"/>
        <charset val="134"/>
      </rPr>
      <t>丸美深肌保湿精华四件套（精锐装）会员特供品</t>
    </r>
  </si>
  <si>
    <r>
      <t xml:space="preserve"> </t>
    </r>
    <r>
      <rPr>
        <sz val="9"/>
        <rFont val="宋体"/>
        <family val="3"/>
        <charset val="134"/>
      </rPr>
      <t>深肌保湿精锐四件套外箱（</t>
    </r>
    <r>
      <rPr>
        <sz val="9"/>
        <rFont val="Times New Roman"/>
        <family val="1"/>
      </rPr>
      <t>100</t>
    </r>
    <r>
      <rPr>
        <sz val="9"/>
        <rFont val="宋体"/>
        <family val="3"/>
        <charset val="134"/>
      </rPr>
      <t>盒装）</t>
    </r>
  </si>
  <si>
    <r>
      <t xml:space="preserve"> </t>
    </r>
    <r>
      <rPr>
        <sz val="9"/>
        <rFont val="宋体"/>
        <family val="3"/>
        <charset val="134"/>
      </rPr>
      <t>丸美深肌保湿精华四件套（精锐装）</t>
    </r>
  </si>
  <si>
    <r>
      <t xml:space="preserve"> </t>
    </r>
    <r>
      <rPr>
        <sz val="9"/>
        <rFont val="宋体"/>
        <family val="3"/>
        <charset val="134"/>
      </rPr>
      <t>丸美深肌保湿精华四件套（精锐装）吸塑</t>
    </r>
  </si>
  <si>
    <r>
      <t xml:space="preserve"> 15ml</t>
    </r>
    <r>
      <rPr>
        <sz val="9"/>
        <rFont val="宋体"/>
        <family val="3"/>
        <charset val="134"/>
      </rPr>
      <t>深肌保湿精华洁面乳管</t>
    </r>
  </si>
  <si>
    <r>
      <t xml:space="preserve"> 15mL</t>
    </r>
    <r>
      <rPr>
        <sz val="9"/>
        <rFont val="宋体"/>
        <family val="3"/>
        <charset val="134"/>
      </rPr>
      <t>深肌保湿洁面乳外盖（电镀金色）</t>
    </r>
  </si>
  <si>
    <r>
      <t xml:space="preserve"> 18mL</t>
    </r>
    <r>
      <rPr>
        <sz val="9"/>
        <rFont val="宋体"/>
        <family val="3"/>
        <charset val="134"/>
      </rPr>
      <t>深肌保湿精华露（盈润型）胶瓶</t>
    </r>
  </si>
  <si>
    <r>
      <t xml:space="preserve"> 18ml</t>
    </r>
    <r>
      <rPr>
        <sz val="9"/>
        <rFont val="宋体"/>
        <family val="3"/>
        <charset val="134"/>
      </rPr>
      <t>深肌保湿露及乳胶瓶外盖（电镀金色）</t>
    </r>
  </si>
  <si>
    <r>
      <t xml:space="preserve"> 18ml</t>
    </r>
    <r>
      <rPr>
        <sz val="9"/>
        <rFont val="宋体"/>
        <family val="3"/>
        <charset val="134"/>
      </rPr>
      <t>深肌保湿胶瓶内塞</t>
    </r>
  </si>
  <si>
    <r>
      <rPr>
        <sz val="10"/>
        <rFont val="宋体"/>
        <family val="3"/>
        <charset val="134"/>
      </rPr>
      <t>丸美深肌保湿精华霜（盈润型）</t>
    </r>
  </si>
  <si>
    <r>
      <t xml:space="preserve"> 8g</t>
    </r>
    <r>
      <rPr>
        <sz val="9"/>
        <rFont val="宋体"/>
        <family val="3"/>
        <charset val="134"/>
      </rPr>
      <t>深肌保湿精华霜（盈润型）胶瓶</t>
    </r>
  </si>
  <si>
    <r>
      <t xml:space="preserve"> 8g</t>
    </r>
    <r>
      <rPr>
        <sz val="9"/>
        <rFont val="宋体"/>
        <family val="3"/>
        <charset val="134"/>
      </rPr>
      <t>深肌保湿霜胶瓶外盖（电镀金色）</t>
    </r>
  </si>
  <si>
    <r>
      <t>5mL</t>
    </r>
    <r>
      <rPr>
        <sz val="9"/>
        <rFont val="Verdana"/>
        <family val="2"/>
      </rPr>
      <t>高机能激白精华洁面乳软管配盖</t>
    </r>
  </si>
  <si>
    <r>
      <rPr>
        <sz val="10"/>
        <rFont val="宋体"/>
        <family val="3"/>
        <charset val="134"/>
      </rPr>
      <t>高机能激白精华培养水</t>
    </r>
  </si>
  <si>
    <r>
      <t>7ml</t>
    </r>
    <r>
      <rPr>
        <sz val="9"/>
        <rFont val="宋体"/>
        <family val="3"/>
        <charset val="134"/>
      </rPr>
      <t>高机能激白培养水瓶</t>
    </r>
  </si>
  <si>
    <r>
      <t>7ml</t>
    </r>
    <r>
      <rPr>
        <sz val="9"/>
        <rFont val="宋体"/>
        <family val="3"/>
        <charset val="134"/>
      </rPr>
      <t>高机能激白系列胶瓶外盖</t>
    </r>
  </si>
  <si>
    <r>
      <rPr>
        <sz val="10"/>
        <rFont val="宋体"/>
        <family val="3"/>
        <charset val="134"/>
      </rPr>
      <t>高机能激白精华乳</t>
    </r>
  </si>
  <si>
    <r>
      <t>5mL</t>
    </r>
    <r>
      <rPr>
        <sz val="9"/>
        <rFont val="Verdana"/>
        <family val="2"/>
      </rPr>
      <t>高机能激白精华乳软管配盖</t>
    </r>
  </si>
  <si>
    <r>
      <t>5g</t>
    </r>
    <r>
      <rPr>
        <sz val="9"/>
        <rFont val="宋体"/>
        <family val="3"/>
        <charset val="134"/>
      </rPr>
      <t>高机能激白精华日霜瓶</t>
    </r>
  </si>
  <si>
    <r>
      <t>5G</t>
    </r>
    <r>
      <rPr>
        <sz val="9"/>
        <rFont val="宋体"/>
        <family val="3"/>
        <charset val="134"/>
      </rPr>
      <t>高机能激白系列胶瓶外盖</t>
    </r>
  </si>
  <si>
    <r>
      <t>5g</t>
    </r>
    <r>
      <rPr>
        <sz val="9"/>
        <rFont val="宋体"/>
        <family val="3"/>
        <charset val="134"/>
      </rPr>
      <t>高机能激白精华晚霜瓶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</si>
  <si>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2400</t>
    </r>
    <r>
      <rPr>
        <sz val="9"/>
        <rFont val="宋体"/>
        <family val="3"/>
        <charset val="134"/>
      </rPr>
      <t>包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</si>
  <si>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t>2ml</t>
    </r>
    <r>
      <rPr>
        <sz val="9"/>
        <rFont val="宋体"/>
        <family val="3"/>
        <charset val="134"/>
      </rPr>
      <t>高机能激白浓缩精华纯铝卷料</t>
    </r>
  </si>
  <si>
    <r>
      <rPr>
        <sz val="10"/>
        <rFont val="宋体"/>
        <family val="3"/>
        <charset val="134"/>
      </rPr>
      <t>眼部护理大师试用套装（</t>
    </r>
    <r>
      <rPr>
        <sz val="10"/>
        <rFont val="Times New Roman"/>
        <family val="1"/>
      </rPr>
      <t>4*</t>
    </r>
    <r>
      <rPr>
        <sz val="10"/>
        <rFont val="宋体"/>
        <family val="3"/>
        <charset val="134"/>
      </rPr>
      <t>⒉</t>
    </r>
    <r>
      <rPr>
        <sz val="10"/>
        <rFont val="Times New Roman"/>
        <family val="1"/>
      </rPr>
      <t>ml</t>
    </r>
    <r>
      <rPr>
        <sz val="10"/>
        <rFont val="宋体"/>
        <family val="3"/>
        <charset val="134"/>
      </rPr>
      <t>，小纸袋）</t>
    </r>
  </si>
  <si>
    <r>
      <rPr>
        <sz val="9"/>
        <rFont val="宋体"/>
        <family val="3"/>
        <charset val="134"/>
      </rPr>
      <t>眼部护理大师小纸袋外箱（</t>
    </r>
    <r>
      <rPr>
        <sz val="9"/>
        <rFont val="Times New Roman"/>
        <family val="1"/>
      </rPr>
      <t>120</t>
    </r>
    <r>
      <rPr>
        <sz val="9"/>
        <rFont val="宋体"/>
        <family val="3"/>
        <charset val="134"/>
      </rPr>
      <t>袋箱）</t>
    </r>
  </si>
  <si>
    <r>
      <rPr>
        <sz val="9"/>
        <rFont val="宋体"/>
        <family val="3"/>
        <charset val="134"/>
      </rPr>
      <t>眼部护理大师试用套装小礼袋</t>
    </r>
    <r>
      <rPr>
        <sz val="9"/>
        <rFont val="Times New Roman"/>
        <family val="1"/>
      </rPr>
      <t>(2011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月百货用）</t>
    </r>
  </si>
  <si>
    <r>
      <rPr>
        <sz val="10"/>
        <rFont val="宋体"/>
        <family val="3"/>
        <charset val="134"/>
      </rPr>
      <t>眼部多元细胞修护素</t>
    </r>
    <r>
      <rPr>
        <sz val="10"/>
        <rFont val="Times New Roman"/>
        <family val="1"/>
      </rPr>
      <t>2ml</t>
    </r>
  </si>
  <si>
    <r>
      <rPr>
        <sz val="10"/>
        <rFont val="宋体"/>
        <family val="3"/>
        <charset val="134"/>
      </rPr>
      <t>眼部防晒乳</t>
    </r>
    <r>
      <rPr>
        <sz val="10"/>
        <rFont val="Times New Roman"/>
        <family val="1"/>
      </rPr>
      <t>2ml</t>
    </r>
  </si>
  <si>
    <r>
      <rPr>
        <sz val="10"/>
        <rFont val="宋体"/>
        <family val="3"/>
        <charset val="134"/>
      </rPr>
      <t>高机能激白眼精华</t>
    </r>
    <r>
      <rPr>
        <sz val="10"/>
        <rFont val="Times New Roman"/>
        <family val="1"/>
      </rPr>
      <t>2ml</t>
    </r>
  </si>
  <si>
    <r>
      <rPr>
        <sz val="10"/>
        <rFont val="宋体"/>
        <family val="3"/>
        <charset val="134"/>
      </rPr>
      <t>紧致除袋眼凝胶</t>
    </r>
    <r>
      <rPr>
        <sz val="10"/>
        <rFont val="Times New Roman"/>
        <family val="1"/>
      </rPr>
      <t>2ml</t>
    </r>
  </si>
  <si>
    <r>
      <t>10g</t>
    </r>
    <r>
      <rPr>
        <sz val="9"/>
        <rFont val="宋体"/>
        <family val="3"/>
        <charset val="134"/>
      </rPr>
      <t>巧克力丝滑晚霜瓶</t>
    </r>
  </si>
  <si>
    <r>
      <t>10g</t>
    </r>
    <r>
      <rPr>
        <sz val="9"/>
        <rFont val="宋体"/>
        <family val="3"/>
        <charset val="134"/>
      </rPr>
      <t>巧克力晚霜纸卡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</si>
  <si>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120/</t>
    </r>
    <r>
      <rPr>
        <sz val="9"/>
        <rFont val="宋体"/>
        <family val="3"/>
        <charset val="134"/>
      </rPr>
      <t>箱）</t>
    </r>
  </si>
  <si>
    <r>
      <t>15ml</t>
    </r>
    <r>
      <rPr>
        <sz val="9"/>
        <rFont val="宋体"/>
        <family val="3"/>
        <charset val="134"/>
      </rPr>
      <t>高机能激白精华培养水纸卡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</si>
  <si>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200/</t>
    </r>
    <r>
      <rPr>
        <sz val="9"/>
        <rFont val="宋体"/>
        <family val="3"/>
        <charset val="134"/>
      </rPr>
      <t>箱）</t>
    </r>
  </si>
  <si>
    <r>
      <rPr>
        <sz val="9"/>
        <rFont val="宋体"/>
        <family val="3"/>
        <charset val="134"/>
      </rPr>
      <t>春纪</t>
    </r>
    <r>
      <rPr>
        <sz val="9"/>
        <rFont val="Times New Roman"/>
        <family val="1"/>
      </rPr>
      <t>5mL</t>
    </r>
    <r>
      <rPr>
        <sz val="9"/>
        <rFont val="宋体"/>
        <family val="3"/>
        <charset val="134"/>
      </rPr>
      <t>吸塑装外箱</t>
    </r>
    <r>
      <rPr>
        <sz val="9"/>
        <rFont val="Times New Roman"/>
        <family val="1"/>
      </rPr>
      <t>200</t>
    </r>
    <r>
      <rPr>
        <sz val="9"/>
        <rFont val="宋体"/>
        <family val="3"/>
        <charset val="134"/>
      </rPr>
      <t>装（空白）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</si>
  <si>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1200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</si>
  <si>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t>5g</t>
    </r>
    <r>
      <rPr>
        <sz val="9"/>
        <rFont val="宋体"/>
        <family val="3"/>
        <charset val="134"/>
      </rPr>
      <t>丸美深肌保湿精华霜（盈润型）胶瓶</t>
    </r>
  </si>
  <si>
    <r>
      <t>5g</t>
    </r>
    <r>
      <rPr>
        <sz val="9"/>
        <rFont val="宋体"/>
        <family val="3"/>
        <charset val="134"/>
      </rPr>
      <t>丸美深肌保湿系列胶瓶外盖</t>
    </r>
  </si>
  <si>
    <r>
      <rPr>
        <sz val="10"/>
        <rFont val="宋体"/>
        <family val="3"/>
        <charset val="134"/>
      </rPr>
      <t>丸美深肌保湿精华凝露</t>
    </r>
  </si>
  <si>
    <r>
      <t>5g</t>
    </r>
    <r>
      <rPr>
        <sz val="9"/>
        <rFont val="宋体"/>
        <family val="3"/>
        <charset val="134"/>
      </rPr>
      <t>丸美深肌保湿精华凝露胶瓶</t>
    </r>
  </si>
  <si>
    <r>
      <rPr>
        <sz val="10"/>
        <rFont val="宋体"/>
        <family val="3"/>
        <charset val="134"/>
      </rPr>
      <t>丸美深肌保湿精华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霜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</si>
  <si>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2400</t>
    </r>
    <r>
      <rPr>
        <sz val="9"/>
        <rFont val="宋体"/>
        <family val="3"/>
        <charset val="134"/>
      </rPr>
      <t>包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</si>
  <si>
    <r>
      <rPr>
        <sz val="10"/>
        <rFont val="宋体"/>
        <family val="3"/>
        <charset val="134"/>
      </rPr>
      <t>丸美深肌保湿眼精华</t>
    </r>
  </si>
  <si>
    <r>
      <rPr>
        <sz val="9"/>
        <rFont val="宋体"/>
        <family val="3"/>
        <charset val="134"/>
      </rPr>
      <t>丸美深肌保湿眼精华卷料</t>
    </r>
  </si>
  <si>
    <r>
      <rPr>
        <sz val="10"/>
        <rFont val="宋体"/>
        <family val="3"/>
        <charset val="134"/>
      </rPr>
      <t>弹力蛋白日夜眼精华</t>
    </r>
    <phoneticPr fontId="8" type="noConversion"/>
  </si>
  <si>
    <r>
      <t>2ml</t>
    </r>
    <r>
      <rPr>
        <sz val="9"/>
        <rFont val="宋体"/>
        <family val="3"/>
        <charset val="134"/>
      </rPr>
      <t>弹力蛋白日夜眼精华纸卡（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袋装）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</si>
  <si>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(500pcs)</t>
    </r>
  </si>
  <si>
    <r>
      <rPr>
        <sz val="10"/>
        <rFont val="宋体"/>
        <family val="3"/>
        <charset val="134"/>
      </rPr>
      <t>弹力蛋白日夜眼精华（日用）</t>
    </r>
    <phoneticPr fontId="8" type="noConversion"/>
  </si>
  <si>
    <r>
      <t>1ml</t>
    </r>
    <r>
      <rPr>
        <sz val="9"/>
        <rFont val="宋体"/>
        <family val="3"/>
        <charset val="134"/>
      </rPr>
      <t>弹力蛋白日夜眼精华（日用）纯铝卷料</t>
    </r>
  </si>
  <si>
    <r>
      <rPr>
        <sz val="10"/>
        <rFont val="宋体"/>
        <family val="3"/>
        <charset val="134"/>
      </rPr>
      <t>弹力蛋白日夜眼精华（夜用）</t>
    </r>
  </si>
  <si>
    <r>
      <t>1ml</t>
    </r>
    <r>
      <rPr>
        <sz val="9"/>
        <rFont val="宋体"/>
        <family val="3"/>
        <charset val="134"/>
      </rPr>
      <t>弹力蛋白日夜眼精华（夜用）纯铝卷料</t>
    </r>
  </si>
  <si>
    <r>
      <rPr>
        <sz val="10"/>
        <rFont val="宋体"/>
        <family val="3"/>
        <charset val="134"/>
      </rPr>
      <t>男士劲能活肤洁面乳</t>
    </r>
    <phoneticPr fontId="8" type="noConversion"/>
  </si>
  <si>
    <r>
      <t>120ml</t>
    </r>
    <r>
      <rPr>
        <sz val="9"/>
        <rFont val="宋体"/>
        <family val="3"/>
        <charset val="134"/>
      </rPr>
      <t>男士劲能活肤洁面乳软管</t>
    </r>
    <phoneticPr fontId="8" type="noConversion"/>
  </si>
  <si>
    <r>
      <t>120ml</t>
    </r>
    <r>
      <rPr>
        <sz val="9"/>
        <rFont val="宋体"/>
        <family val="3"/>
        <charset val="134"/>
      </rPr>
      <t>男士劲能活肤洁面乳外盖（电镀亮银色）</t>
    </r>
    <phoneticPr fontId="8" type="noConversion"/>
  </si>
  <si>
    <r>
      <t>120ml</t>
    </r>
    <r>
      <rPr>
        <sz val="9"/>
        <rFont val="宋体"/>
        <family val="3"/>
        <charset val="134"/>
      </rPr>
      <t>男士劲能活肤洁面乳盒</t>
    </r>
    <phoneticPr fontId="8" type="noConversion"/>
  </si>
  <si>
    <r>
      <rPr>
        <sz val="9"/>
        <rFont val="宋体"/>
        <family val="3"/>
        <charset val="134"/>
      </rPr>
      <t>周转箱</t>
    </r>
    <phoneticPr fontId="8" type="noConversion"/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</si>
  <si>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97*186*0.03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</si>
  <si>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10"/>
        <rFont val="宋体"/>
        <family val="3"/>
        <charset val="134"/>
      </rPr>
      <t>深肌保湿卸妆啫喱</t>
    </r>
    <phoneticPr fontId="8" type="noConversion"/>
  </si>
  <si>
    <r>
      <t xml:space="preserve"> 60ml</t>
    </r>
    <r>
      <rPr>
        <sz val="9"/>
        <rFont val="宋体"/>
        <family val="3"/>
        <charset val="134"/>
      </rPr>
      <t>深肌保湿卸妆啫喱软管</t>
    </r>
  </si>
  <si>
    <r>
      <t xml:space="preserve"> 60ml</t>
    </r>
    <r>
      <rPr>
        <sz val="9"/>
        <rFont val="宋体"/>
        <family val="3"/>
        <charset val="134"/>
      </rPr>
      <t>深肌保湿卸妆啫喱外盖（烫金边</t>
    </r>
    <r>
      <rPr>
        <sz val="9"/>
        <rFont val="Times New Roman"/>
        <family val="1"/>
      </rPr>
      <t>2mm</t>
    </r>
    <r>
      <rPr>
        <sz val="9"/>
        <rFont val="宋体"/>
        <family val="3"/>
        <charset val="134"/>
      </rPr>
      <t>）</t>
    </r>
  </si>
  <si>
    <r>
      <t xml:space="preserve"> 60ml</t>
    </r>
    <r>
      <rPr>
        <sz val="9"/>
        <rFont val="宋体"/>
        <family val="3"/>
        <charset val="134"/>
      </rPr>
      <t>丸美深肌保湿卸妆啫喱盒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</si>
  <si>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85*155*0.03</t>
    </r>
    <r>
      <rPr>
        <sz val="9"/>
        <rFont val="宋体"/>
        <family val="3"/>
        <charset val="134"/>
      </rPr>
      <t>）</t>
    </r>
    <phoneticPr fontId="8" type="noConversion"/>
  </si>
  <si>
    <r>
      <t>60ml</t>
    </r>
    <r>
      <rPr>
        <sz val="9"/>
        <rFont val="宋体"/>
        <family val="3"/>
        <charset val="134"/>
      </rPr>
      <t>深肌保湿卸妆啫喱</t>
    </r>
    <r>
      <rPr>
        <sz val="9"/>
        <rFont val="Times New Roman"/>
        <family val="1"/>
      </rPr>
      <t>(90</t>
    </r>
    <r>
      <rPr>
        <sz val="9"/>
        <rFont val="宋体"/>
        <family val="3"/>
        <charset val="134"/>
      </rPr>
      <t>支装）</t>
    </r>
    <r>
      <rPr>
        <sz val="9"/>
        <rFont val="Times New Roman"/>
        <family val="1"/>
      </rPr>
      <t xml:space="preserve"> </t>
    </r>
    <phoneticPr fontId="8" type="noConversion"/>
  </si>
  <si>
    <r>
      <t xml:space="preserve"> </t>
    </r>
    <r>
      <rPr>
        <sz val="10"/>
        <rFont val="宋体"/>
        <family val="3"/>
        <charset val="134"/>
      </rPr>
      <t>弹力蛋白精华面膜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片每盒</t>
    </r>
    <phoneticPr fontId="8" type="noConversion"/>
  </si>
  <si>
    <r>
      <t xml:space="preserve"> </t>
    </r>
    <r>
      <rPr>
        <sz val="9"/>
        <rFont val="宋体"/>
        <family val="3"/>
        <charset val="134"/>
      </rPr>
      <t>弹力蛋白精华面贴膜盒</t>
    </r>
    <r>
      <rPr>
        <sz val="9"/>
        <rFont val="Times New Roman"/>
        <family val="1"/>
      </rPr>
      <t>(3</t>
    </r>
    <r>
      <rPr>
        <sz val="9"/>
        <rFont val="宋体"/>
        <family val="3"/>
        <charset val="134"/>
      </rPr>
      <t>片装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</si>
  <si>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130*165*0.03</t>
    </r>
    <r>
      <rPr>
        <sz val="9"/>
        <rFont val="宋体"/>
        <family val="3"/>
        <charset val="134"/>
      </rPr>
      <t>）</t>
    </r>
    <phoneticPr fontId="8" type="noConversion"/>
  </si>
  <si>
    <r>
      <t>3</t>
    </r>
    <r>
      <rPr>
        <sz val="9"/>
        <rFont val="宋体"/>
        <family val="3"/>
        <charset val="134"/>
      </rPr>
      <t>袋每盒弹力蛋白精华面贴膜外箱（</t>
    </r>
    <r>
      <rPr>
        <sz val="9"/>
        <rFont val="Times New Roman"/>
        <family val="1"/>
      </rPr>
      <t>90</t>
    </r>
    <r>
      <rPr>
        <sz val="9"/>
        <rFont val="宋体"/>
        <family val="3"/>
        <charset val="134"/>
      </rPr>
      <t>盒装）</t>
    </r>
    <r>
      <rPr>
        <sz val="9"/>
        <rFont val="Times New Roman"/>
        <family val="1"/>
      </rPr>
      <t xml:space="preserve"> </t>
    </r>
    <phoneticPr fontId="8" type="noConversion"/>
  </si>
  <si>
    <r>
      <rPr>
        <sz val="10"/>
        <rFont val="宋体"/>
        <family val="3"/>
        <charset val="134"/>
      </rPr>
      <t>深肌保湿精华乳（盈润型）</t>
    </r>
  </si>
  <si>
    <r>
      <t xml:space="preserve"> 18mL</t>
    </r>
    <r>
      <rPr>
        <sz val="9"/>
        <rFont val="宋体"/>
        <family val="3"/>
        <charset val="134"/>
      </rPr>
      <t>深肌保湿精华乳（盈润型）胶瓶</t>
    </r>
  </si>
  <si>
    <r>
      <t xml:space="preserve"> 18ml</t>
    </r>
    <r>
      <rPr>
        <sz val="9"/>
        <rFont val="宋体"/>
        <family val="3"/>
        <charset val="134"/>
      </rPr>
      <t>丸美深肌保湿精华乳盒</t>
    </r>
  </si>
  <si>
    <r>
      <t xml:space="preserve"> 18ml</t>
    </r>
    <r>
      <rPr>
        <sz val="9"/>
        <rFont val="宋体"/>
        <family val="3"/>
        <charset val="134"/>
      </rPr>
      <t>深肌保湿精华乳盒外箱（</t>
    </r>
    <r>
      <rPr>
        <sz val="9"/>
        <rFont val="Times New Roman"/>
        <family val="1"/>
      </rPr>
      <t>280</t>
    </r>
    <r>
      <rPr>
        <sz val="9"/>
        <rFont val="宋体"/>
        <family val="3"/>
        <charset val="134"/>
      </rPr>
      <t>支装）</t>
    </r>
  </si>
  <si>
    <r>
      <t xml:space="preserve"> 18ml</t>
    </r>
    <r>
      <rPr>
        <sz val="9"/>
        <rFont val="宋体"/>
        <family val="3"/>
        <charset val="134"/>
      </rPr>
      <t>丸美深肌保湿精华露盒</t>
    </r>
  </si>
  <si>
    <r>
      <t xml:space="preserve"> 18ml</t>
    </r>
    <r>
      <rPr>
        <sz val="9"/>
        <rFont val="宋体"/>
        <family val="3"/>
        <charset val="134"/>
      </rPr>
      <t>深肌保湿精华露盒外箱（</t>
    </r>
    <r>
      <rPr>
        <sz val="9"/>
        <rFont val="Times New Roman"/>
        <family val="1"/>
      </rPr>
      <t>330</t>
    </r>
    <r>
      <rPr>
        <sz val="9"/>
        <rFont val="宋体"/>
        <family val="3"/>
        <charset val="134"/>
      </rPr>
      <t>支装）</t>
    </r>
  </si>
  <si>
    <r>
      <t xml:space="preserve"> 15ml</t>
    </r>
    <r>
      <rPr>
        <sz val="9"/>
        <rFont val="宋体"/>
        <family val="3"/>
        <charset val="134"/>
      </rPr>
      <t>丸美深肌保湿精华洁面乳盒</t>
    </r>
  </si>
  <si>
    <r>
      <t xml:space="preserve"> 15ml</t>
    </r>
    <r>
      <rPr>
        <sz val="9"/>
        <rFont val="宋体"/>
        <family val="3"/>
        <charset val="134"/>
      </rPr>
      <t>深肌保湿精华洁面乳盒外箱（</t>
    </r>
    <r>
      <rPr>
        <sz val="9"/>
        <rFont val="Times New Roman"/>
        <family val="1"/>
      </rPr>
      <t>280</t>
    </r>
    <r>
      <rPr>
        <sz val="9"/>
        <rFont val="宋体"/>
        <family val="3"/>
        <charset val="134"/>
      </rPr>
      <t>支装）</t>
    </r>
  </si>
  <si>
    <r>
      <rPr>
        <sz val="10"/>
        <rFont val="宋体"/>
        <family val="3"/>
        <charset val="134"/>
      </rPr>
      <t>深肌保湿精华凝露</t>
    </r>
  </si>
  <si>
    <r>
      <t xml:space="preserve"> 8g</t>
    </r>
    <r>
      <rPr>
        <sz val="9"/>
        <rFont val="宋体"/>
        <family val="3"/>
        <charset val="134"/>
      </rPr>
      <t>深肌保湿精华凝露（盈润型）胶瓶</t>
    </r>
  </si>
  <si>
    <r>
      <t xml:space="preserve"> 8g</t>
    </r>
    <r>
      <rPr>
        <sz val="9"/>
        <rFont val="宋体"/>
        <family val="3"/>
        <charset val="134"/>
      </rPr>
      <t>丸美深肌保湿凝露盒</t>
    </r>
  </si>
  <si>
    <r>
      <t xml:space="preserve"> 8g</t>
    </r>
    <r>
      <rPr>
        <sz val="9"/>
        <rFont val="宋体"/>
        <family val="3"/>
        <charset val="134"/>
      </rPr>
      <t>深肌保湿凝露盒外箱（</t>
    </r>
    <r>
      <rPr>
        <sz val="9"/>
        <rFont val="Times New Roman"/>
        <family val="1"/>
      </rPr>
      <t>360</t>
    </r>
    <r>
      <rPr>
        <sz val="9"/>
        <rFont val="宋体"/>
        <family val="3"/>
        <charset val="134"/>
      </rPr>
      <t>支装）</t>
    </r>
  </si>
  <si>
    <r>
      <t xml:space="preserve"> 8g</t>
    </r>
    <r>
      <rPr>
        <sz val="9"/>
        <rFont val="宋体"/>
        <family val="3"/>
        <charset val="134"/>
      </rPr>
      <t>丸美深肌保湿精华霜（盈润型）盒</t>
    </r>
  </si>
  <si>
    <r>
      <t xml:space="preserve"> 8g</t>
    </r>
    <r>
      <rPr>
        <sz val="9"/>
        <rFont val="宋体"/>
        <family val="3"/>
        <charset val="134"/>
      </rPr>
      <t>深肌保湿精华霜（盈润型）盒外箱（</t>
    </r>
    <r>
      <rPr>
        <sz val="9"/>
        <rFont val="Times New Roman"/>
        <family val="1"/>
      </rPr>
      <t>280</t>
    </r>
    <r>
      <rPr>
        <sz val="9"/>
        <rFont val="宋体"/>
        <family val="3"/>
        <charset val="134"/>
      </rPr>
      <t>支装）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</si>
  <si>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180*0.03*220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</si>
  <si>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10"/>
        <rFont val="宋体"/>
        <family val="3"/>
        <charset val="134"/>
      </rPr>
      <t>丸美深肌保湿精华露</t>
    </r>
    <phoneticPr fontId="8" type="noConversion"/>
  </si>
  <si>
    <r>
      <rPr>
        <sz val="10"/>
        <rFont val="宋体"/>
        <family val="3"/>
        <charset val="134"/>
      </rPr>
      <t>弹力蛋白全能精华乳</t>
    </r>
    <phoneticPr fontId="8" type="noConversion"/>
  </si>
  <si>
    <r>
      <t xml:space="preserve"> 15ml</t>
    </r>
    <r>
      <rPr>
        <sz val="9"/>
        <rFont val="宋体"/>
        <family val="3"/>
        <charset val="134"/>
      </rPr>
      <t>弹力蛋白全能精华乳盒</t>
    </r>
  </si>
  <si>
    <r>
      <rPr>
        <sz val="10"/>
        <rFont val="宋体"/>
        <family val="3"/>
        <charset val="134"/>
      </rPr>
      <t>弹力蛋白特润精华晚霜</t>
    </r>
    <phoneticPr fontId="8" type="noConversion"/>
  </si>
  <si>
    <r>
      <t>10g</t>
    </r>
    <r>
      <rPr>
        <sz val="9"/>
        <rFont val="宋体"/>
        <family val="3"/>
        <charset val="134"/>
      </rPr>
      <t>弹力蛋白特润精华晚霜瓶</t>
    </r>
  </si>
  <si>
    <r>
      <t xml:space="preserve"> 10g</t>
    </r>
    <r>
      <rPr>
        <sz val="9"/>
        <rFont val="宋体"/>
        <family val="3"/>
        <charset val="134"/>
      </rPr>
      <t>弹力蛋白特润精华晚霜盒</t>
    </r>
  </si>
  <si>
    <r>
      <rPr>
        <sz val="10"/>
        <rFont val="宋体"/>
        <family val="3"/>
        <charset val="134"/>
      </rPr>
      <t>弹力蛋白超质感粉底（正常肌）</t>
    </r>
    <phoneticPr fontId="8" type="noConversion"/>
  </si>
  <si>
    <r>
      <t xml:space="preserve"> 5mL</t>
    </r>
    <r>
      <rPr>
        <sz val="9"/>
        <rFont val="宋体"/>
        <family val="3"/>
        <charset val="134"/>
      </rPr>
      <t>弹力蛋白超质感粉底（正常肌）管配盖</t>
    </r>
  </si>
  <si>
    <r>
      <t xml:space="preserve"> 5ml</t>
    </r>
    <r>
      <rPr>
        <sz val="9"/>
        <rFont val="宋体"/>
        <family val="3"/>
        <charset val="134"/>
      </rPr>
      <t>弹力蛋白超质感粉底纸盒</t>
    </r>
  </si>
  <si>
    <r>
      <t>15ml</t>
    </r>
    <r>
      <rPr>
        <sz val="10"/>
        <rFont val="宋体"/>
        <family val="3"/>
        <charset val="134"/>
      </rPr>
      <t>丸美三肽胶原紧致洁面精华</t>
    </r>
    <phoneticPr fontId="8" type="noConversion"/>
  </si>
  <si>
    <r>
      <t>15ml</t>
    </r>
    <r>
      <rPr>
        <sz val="9"/>
        <rFont val="宋体"/>
        <family val="3"/>
        <charset val="134"/>
      </rPr>
      <t>丸美三肽胶原紧致洁面精华软管</t>
    </r>
  </si>
  <si>
    <r>
      <t xml:space="preserve"> 15ML</t>
    </r>
    <r>
      <rPr>
        <sz val="9"/>
        <rFont val="宋体"/>
        <family val="3"/>
        <charset val="134"/>
      </rPr>
      <t>三肽胶原洁面乳软管外盖</t>
    </r>
  </si>
  <si>
    <r>
      <t xml:space="preserve"> 15ml</t>
    </r>
    <r>
      <rPr>
        <sz val="9"/>
        <rFont val="宋体"/>
        <family val="3"/>
        <charset val="134"/>
      </rPr>
      <t>三肽胶原洁面精华纸盒</t>
    </r>
  </si>
  <si>
    <r>
      <t>15ml</t>
    </r>
    <r>
      <rPr>
        <sz val="10"/>
        <rFont val="宋体"/>
        <family val="3"/>
        <charset val="134"/>
      </rPr>
      <t>丸美三肽胶原紧致精华乳</t>
    </r>
    <phoneticPr fontId="8" type="noConversion"/>
  </si>
  <si>
    <r>
      <t>15ml</t>
    </r>
    <r>
      <rPr>
        <sz val="9"/>
        <rFont val="宋体"/>
        <family val="3"/>
        <charset val="134"/>
      </rPr>
      <t>丸美三肽胶原紧致精华乳瓶</t>
    </r>
  </si>
  <si>
    <r>
      <t>15mL</t>
    </r>
    <r>
      <rPr>
        <sz val="9"/>
        <rFont val="宋体"/>
        <family val="3"/>
        <charset val="134"/>
      </rPr>
      <t>三肽胶原系列胶瓶外盖</t>
    </r>
  </si>
  <si>
    <r>
      <t xml:space="preserve"> 15ml</t>
    </r>
    <r>
      <rPr>
        <sz val="9"/>
        <rFont val="宋体"/>
        <family val="3"/>
        <charset val="134"/>
      </rPr>
      <t>三肽胶原精华乳纸盒</t>
    </r>
  </si>
  <si>
    <r>
      <t>10g</t>
    </r>
    <r>
      <rPr>
        <sz val="10"/>
        <rFont val="宋体"/>
        <family val="3"/>
        <charset val="134"/>
      </rPr>
      <t>丸美三肽胶原紧致精华日霜</t>
    </r>
    <phoneticPr fontId="8" type="noConversion"/>
  </si>
  <si>
    <r>
      <t>10g</t>
    </r>
    <r>
      <rPr>
        <sz val="9"/>
        <rFont val="宋体"/>
        <family val="3"/>
        <charset val="134"/>
      </rPr>
      <t>丸美三肽胶原紧致精华日霜瓶</t>
    </r>
  </si>
  <si>
    <r>
      <t>10g</t>
    </r>
    <r>
      <rPr>
        <sz val="9"/>
        <rFont val="宋体"/>
        <family val="3"/>
        <charset val="134"/>
      </rPr>
      <t>三肽胶原系列胶瓶外盖</t>
    </r>
  </si>
  <si>
    <r>
      <t xml:space="preserve"> 10g</t>
    </r>
    <r>
      <rPr>
        <sz val="9"/>
        <rFont val="宋体"/>
        <family val="3"/>
        <charset val="134"/>
      </rPr>
      <t>三肽胶原精华日霜纸盒</t>
    </r>
  </si>
  <si>
    <r>
      <t>10g</t>
    </r>
    <r>
      <rPr>
        <sz val="9"/>
        <rFont val="宋体"/>
        <family val="3"/>
        <charset val="134"/>
      </rPr>
      <t>三肽系列粉色霜勺</t>
    </r>
  </si>
  <si>
    <r>
      <t>5ml</t>
    </r>
    <r>
      <rPr>
        <sz val="10"/>
        <rFont val="宋体"/>
        <family val="3"/>
        <charset val="134"/>
      </rPr>
      <t>丸美三肽胶原紧致精华隔离霜</t>
    </r>
    <phoneticPr fontId="8" type="noConversion"/>
  </si>
  <si>
    <r>
      <t>5ml</t>
    </r>
    <r>
      <rPr>
        <sz val="9"/>
        <rFont val="宋体"/>
        <family val="3"/>
        <charset val="134"/>
      </rPr>
      <t>丸美三肽胶原紧致精华隔离霜管配外盖</t>
    </r>
  </si>
  <si>
    <r>
      <t xml:space="preserve"> 5ml</t>
    </r>
    <r>
      <rPr>
        <sz val="9"/>
        <rFont val="宋体"/>
        <family val="3"/>
        <charset val="134"/>
      </rPr>
      <t>丸美三肽胶原隔离霜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纸盒</t>
    </r>
  </si>
  <si>
    <r>
      <rPr>
        <sz val="10"/>
        <rFont val="宋体"/>
        <family val="3"/>
        <charset val="134"/>
      </rPr>
      <t>丸美三肽胶原紧致润养蜜露</t>
    </r>
    <phoneticPr fontId="8" type="noConversion"/>
  </si>
  <si>
    <r>
      <t xml:space="preserve"> 15ml</t>
    </r>
    <r>
      <rPr>
        <sz val="9"/>
        <rFont val="宋体"/>
        <family val="3"/>
        <charset val="134"/>
      </rPr>
      <t>丸美三肽胶原紧致润养蜜露瓶</t>
    </r>
  </si>
  <si>
    <r>
      <t xml:space="preserve"> 15ML</t>
    </r>
    <r>
      <rPr>
        <sz val="9"/>
        <rFont val="宋体"/>
        <family val="3"/>
        <charset val="134"/>
      </rPr>
      <t>三肽胶原润养蜜露纸盒</t>
    </r>
  </si>
  <si>
    <r>
      <t>10g</t>
    </r>
    <r>
      <rPr>
        <sz val="10"/>
        <rFont val="宋体"/>
        <family val="3"/>
        <charset val="134"/>
      </rPr>
      <t>丸美三肽胶原紧致精华晚霜</t>
    </r>
    <phoneticPr fontId="8" type="noConversion"/>
  </si>
  <si>
    <r>
      <t>10g</t>
    </r>
    <r>
      <rPr>
        <sz val="9"/>
        <rFont val="宋体"/>
        <family val="3"/>
        <charset val="134"/>
      </rPr>
      <t>丸美三肽胶原紧致精华晚霜瓶</t>
    </r>
  </si>
  <si>
    <r>
      <t xml:space="preserve"> 10g</t>
    </r>
    <r>
      <rPr>
        <sz val="9"/>
        <rFont val="宋体"/>
        <family val="3"/>
        <charset val="134"/>
      </rPr>
      <t>三肽胶原精华晚霜纸盒</t>
    </r>
  </si>
  <si>
    <r>
      <rPr>
        <sz val="10"/>
        <rFont val="宋体"/>
        <family val="3"/>
        <charset val="134"/>
      </rPr>
      <t>三肽胶原紧致隐形面膜</t>
    </r>
    <phoneticPr fontId="8" type="noConversion"/>
  </si>
  <si>
    <r>
      <t xml:space="preserve"> </t>
    </r>
    <r>
      <rPr>
        <sz val="9"/>
        <rFont val="宋体"/>
        <family val="3"/>
        <charset val="134"/>
      </rPr>
      <t>三肽胶原紧致隐形面膜盒（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袋装）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</si>
  <si>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150*225*0.03</t>
    </r>
    <r>
      <rPr>
        <sz val="9"/>
        <rFont val="宋体"/>
        <family val="3"/>
        <charset val="134"/>
      </rPr>
      <t>）</t>
    </r>
    <phoneticPr fontId="8" type="noConversion"/>
  </si>
  <si>
    <r>
      <t xml:space="preserve"> </t>
    </r>
    <r>
      <rPr>
        <sz val="9"/>
        <rFont val="宋体"/>
        <family val="3"/>
        <charset val="134"/>
      </rPr>
      <t>丸美三肽胶原紧致隐形面膜袋</t>
    </r>
  </si>
  <si>
    <r>
      <rPr>
        <sz val="9"/>
        <rFont val="宋体"/>
        <family val="3"/>
        <charset val="134"/>
      </rPr>
      <t>二层隐形面膜纸</t>
    </r>
  </si>
  <si>
    <r>
      <rPr>
        <sz val="9"/>
        <rFont val="宋体"/>
        <family val="3"/>
        <charset val="134"/>
      </rPr>
      <t>三肽胶原紧致隐形面膜外箱（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盒装）</t>
    </r>
  </si>
  <si>
    <r>
      <rPr>
        <sz val="10"/>
        <rFont val="宋体"/>
        <family val="3"/>
        <charset val="134"/>
      </rPr>
      <t>弹力蛋白洁面精华</t>
    </r>
    <phoneticPr fontId="8" type="noConversion"/>
  </si>
  <si>
    <r>
      <t> </t>
    </r>
    <r>
      <rPr>
        <sz val="9"/>
        <rFont val="宋体"/>
        <family val="3"/>
        <charset val="134"/>
      </rPr>
      <t>丸美三肽胶原紧致隐形面膜（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片装）</t>
    </r>
    <phoneticPr fontId="8" type="noConversion"/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</si>
  <si>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176*183*0.03</t>
    </r>
    <r>
      <rPr>
        <sz val="9"/>
        <rFont val="宋体"/>
        <family val="3"/>
        <charset val="134"/>
      </rPr>
      <t>）</t>
    </r>
    <phoneticPr fontId="8" type="noConversion"/>
  </si>
  <si>
    <r>
      <t>10</t>
    </r>
    <r>
      <rPr>
        <sz val="9"/>
        <rFont val="宋体"/>
        <family val="3"/>
        <charset val="134"/>
      </rPr>
      <t>号箱（</t>
    </r>
    <r>
      <rPr>
        <sz val="9"/>
        <rFont val="Times New Roman"/>
        <family val="1"/>
      </rPr>
      <t>33</t>
    </r>
    <r>
      <rPr>
        <sz val="9"/>
        <rFont val="宋体"/>
        <family val="3"/>
        <charset val="134"/>
      </rPr>
      <t>盒）</t>
    </r>
    <phoneticPr fontId="8" type="noConversion"/>
  </si>
  <si>
    <r>
      <rPr>
        <sz val="10"/>
        <rFont val="宋体"/>
        <family val="3"/>
        <charset val="134"/>
      </rPr>
      <t>弹力蛋白特润精华日霜</t>
    </r>
    <phoneticPr fontId="8" type="noConversion"/>
  </si>
  <si>
    <r>
      <t>10g</t>
    </r>
    <r>
      <rPr>
        <sz val="9"/>
        <rFont val="宋体"/>
        <family val="3"/>
        <charset val="134"/>
      </rPr>
      <t>弹力蛋白水润精华日霜瓶</t>
    </r>
    <phoneticPr fontId="8" type="noConversion"/>
  </si>
  <si>
    <r>
      <t>10g</t>
    </r>
    <r>
      <rPr>
        <sz val="9"/>
        <rFont val="宋体"/>
        <family val="3"/>
        <charset val="134"/>
      </rPr>
      <t>弹力蛋白特润精华日霜盒</t>
    </r>
    <phoneticPr fontId="8" type="noConversion"/>
  </si>
  <si>
    <r>
      <rPr>
        <sz val="10"/>
        <rFont val="宋体"/>
        <family val="3"/>
        <charset val="134"/>
      </rPr>
      <t>巧克力丝滑洁面乳</t>
    </r>
    <phoneticPr fontId="8" type="noConversion"/>
  </si>
  <si>
    <r>
      <t>15ml</t>
    </r>
    <r>
      <rPr>
        <sz val="9"/>
        <rFont val="宋体"/>
        <family val="3"/>
        <charset val="134"/>
      </rPr>
      <t>巧克力丝滑洁面乳软管</t>
    </r>
    <phoneticPr fontId="8" type="noConversion"/>
  </si>
  <si>
    <r>
      <t>15ml</t>
    </r>
    <r>
      <rPr>
        <sz val="9"/>
        <rFont val="宋体"/>
        <family val="3"/>
        <charset val="134"/>
      </rPr>
      <t>巧克力丝滑洁面乳软管外盖</t>
    </r>
    <phoneticPr fontId="8" type="noConversion"/>
  </si>
  <si>
    <r>
      <t>15ml</t>
    </r>
    <r>
      <rPr>
        <sz val="9"/>
        <rFont val="宋体"/>
        <family val="3"/>
        <charset val="134"/>
      </rPr>
      <t>丸美巧克力丝滑洁面乳盒</t>
    </r>
    <phoneticPr fontId="8" type="noConversion"/>
  </si>
  <si>
    <r>
      <t> 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>(350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</si>
  <si>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rPr>
        <sz val="10"/>
        <rFont val="宋体"/>
        <family val="3"/>
        <charset val="134"/>
      </rPr>
      <t>巧克力丝滑晚霜</t>
    </r>
  </si>
  <si>
    <r>
      <t>10g</t>
    </r>
    <r>
      <rPr>
        <sz val="9"/>
        <rFont val="宋体"/>
        <family val="3"/>
        <charset val="134"/>
      </rPr>
      <t>巧克力丝滑晚霜瓶</t>
    </r>
    <phoneticPr fontId="8" type="noConversion"/>
  </si>
  <si>
    <r>
      <t>10g</t>
    </r>
    <r>
      <rPr>
        <sz val="9"/>
        <rFont val="宋体"/>
        <family val="3"/>
        <charset val="134"/>
      </rPr>
      <t>巧克力系列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日</t>
    </r>
    <r>
      <rPr>
        <sz val="9"/>
        <rFont val="Times New Roman"/>
        <family val="1"/>
      </rPr>
      <t>,</t>
    </r>
    <r>
      <rPr>
        <sz val="9"/>
        <rFont val="宋体"/>
        <family val="3"/>
        <charset val="134"/>
      </rPr>
      <t>晚霜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电镀外盖</t>
    </r>
    <phoneticPr fontId="8" type="noConversion"/>
  </si>
  <si>
    <r>
      <t>10g</t>
    </r>
    <r>
      <rPr>
        <sz val="9"/>
        <rFont val="宋体"/>
        <family val="3"/>
        <charset val="134"/>
      </rPr>
      <t>丸美巧克力丝滑晚霜盒</t>
    </r>
    <phoneticPr fontId="8" type="noConversion"/>
  </si>
  <si>
    <r>
      <t> 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>(280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</si>
  <si>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rPr>
        <sz val="10"/>
        <rFont val="宋体"/>
        <family val="3"/>
        <charset val="134"/>
      </rPr>
      <t>弹力蛋白提升洁面精华</t>
    </r>
    <phoneticPr fontId="8" type="noConversion"/>
  </si>
  <si>
    <r>
      <t> 13ml</t>
    </r>
    <r>
      <rPr>
        <sz val="9"/>
        <rFont val="宋体"/>
        <family val="3"/>
        <charset val="134"/>
      </rPr>
      <t>弹力蛋白提升洁面精华软管</t>
    </r>
    <phoneticPr fontId="8" type="noConversion"/>
  </si>
  <si>
    <r>
      <t> 13mL</t>
    </r>
    <r>
      <rPr>
        <sz val="9"/>
        <rFont val="宋体"/>
        <family val="3"/>
        <charset val="134"/>
      </rPr>
      <t>弹力蛋白提升软管外盖</t>
    </r>
    <phoneticPr fontId="8" type="noConversion"/>
  </si>
  <si>
    <r>
      <t>13ml</t>
    </r>
    <r>
      <rPr>
        <sz val="9"/>
        <rFont val="宋体"/>
        <family val="3"/>
        <charset val="134"/>
      </rPr>
      <t>和</t>
    </r>
    <r>
      <rPr>
        <sz val="9"/>
        <rFont val="Times New Roman"/>
        <family val="1"/>
      </rPr>
      <t>15ml</t>
    </r>
    <r>
      <rPr>
        <sz val="9"/>
        <rFont val="宋体"/>
        <family val="3"/>
        <charset val="134"/>
      </rPr>
      <t>弹力提升用</t>
    </r>
    <r>
      <rPr>
        <sz val="9"/>
        <rFont val="Times New Roman"/>
        <family val="1"/>
      </rPr>
      <t>BOPP</t>
    </r>
    <r>
      <rPr>
        <sz val="9"/>
        <rFont val="宋体"/>
        <family val="3"/>
        <charset val="134"/>
      </rPr>
      <t>袋</t>
    </r>
    <phoneticPr fontId="8" type="noConversion"/>
  </si>
  <si>
    <r>
      <rPr>
        <sz val="10"/>
        <rFont val="宋体"/>
        <family val="3"/>
        <charset val="134"/>
      </rPr>
      <t>弹力蛋白提升全能精华乳</t>
    </r>
    <phoneticPr fontId="8" type="noConversion"/>
  </si>
  <si>
    <r>
      <t> 15mL</t>
    </r>
    <r>
      <rPr>
        <sz val="9"/>
        <rFont val="宋体"/>
        <family val="3"/>
        <charset val="134"/>
      </rPr>
      <t>弹力蛋白提升全能精华乳胶瓶</t>
    </r>
    <phoneticPr fontId="8" type="noConversion"/>
  </si>
  <si>
    <r>
      <t> 15ml</t>
    </r>
    <r>
      <rPr>
        <sz val="9"/>
        <rFont val="宋体"/>
        <family val="3"/>
        <charset val="134"/>
      </rPr>
      <t>日化胶瓶通用尖咀塞</t>
    </r>
  </si>
  <si>
    <r>
      <rPr>
        <sz val="10"/>
        <rFont val="宋体"/>
        <family val="3"/>
        <charset val="134"/>
      </rPr>
      <t>弹力蛋白提升精华保养液</t>
    </r>
    <phoneticPr fontId="8" type="noConversion"/>
  </si>
  <si>
    <r>
      <t> 15mL</t>
    </r>
    <r>
      <rPr>
        <sz val="9"/>
        <rFont val="宋体"/>
        <family val="3"/>
        <charset val="134"/>
      </rPr>
      <t>弹力蛋白提升精华保养液胶瓶</t>
    </r>
    <phoneticPr fontId="8" type="noConversion"/>
  </si>
  <si>
    <r>
      <rPr>
        <sz val="10"/>
        <rFont val="宋体"/>
        <family val="3"/>
        <charset val="134"/>
      </rPr>
      <t>弹力蛋白提升精华晚霜</t>
    </r>
    <phoneticPr fontId="8" type="noConversion"/>
  </si>
  <si>
    <r>
      <t> 10g</t>
    </r>
    <r>
      <rPr>
        <sz val="9"/>
        <rFont val="宋体"/>
        <family val="3"/>
        <charset val="134"/>
      </rPr>
      <t>弹力蛋白提升精华晚霜胶瓶</t>
    </r>
    <phoneticPr fontId="8" type="noConversion"/>
  </si>
  <si>
    <r>
      <t> 10g</t>
    </r>
    <r>
      <rPr>
        <sz val="9"/>
        <rFont val="宋体"/>
        <family val="3"/>
        <charset val="134"/>
      </rPr>
      <t>弹力蛋白提升日晚霜瓶外盖</t>
    </r>
    <phoneticPr fontId="8" type="noConversion"/>
  </si>
  <si>
    <r>
      <t>10g</t>
    </r>
    <r>
      <rPr>
        <sz val="9"/>
        <rFont val="宋体"/>
        <family val="3"/>
        <charset val="134"/>
      </rPr>
      <t>弹力提升晚霜用</t>
    </r>
    <r>
      <rPr>
        <sz val="9"/>
        <rFont val="Times New Roman"/>
        <family val="1"/>
      </rPr>
      <t>BOPP</t>
    </r>
    <r>
      <rPr>
        <sz val="9"/>
        <rFont val="宋体"/>
        <family val="3"/>
        <charset val="134"/>
      </rPr>
      <t>袋</t>
    </r>
    <phoneticPr fontId="8" type="noConversion"/>
  </si>
  <si>
    <r>
      <rPr>
        <sz val="10"/>
        <rFont val="宋体"/>
        <family val="3"/>
        <charset val="134"/>
      </rPr>
      <t>弹力提升四件套</t>
    </r>
    <phoneticPr fontId="8" type="noConversion"/>
  </si>
  <si>
    <r>
      <rPr>
        <sz val="9"/>
        <rFont val="宋体"/>
        <family val="3"/>
        <charset val="134"/>
      </rPr>
      <t>百货三角礼盒</t>
    </r>
    <r>
      <rPr>
        <sz val="9"/>
        <rFont val="Times New Roman"/>
        <family val="1"/>
      </rPr>
      <t>(2012</t>
    </r>
    <r>
      <rPr>
        <sz val="9"/>
        <rFont val="宋体"/>
        <family val="3"/>
        <charset val="134"/>
      </rPr>
      <t>年用</t>
    </r>
    <r>
      <rPr>
        <sz val="9"/>
        <rFont val="Times New Roman"/>
        <family val="1"/>
      </rPr>
      <t>)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</si>
  <si>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 xml:space="preserve"> (500</t>
    </r>
    <r>
      <rPr>
        <sz val="9"/>
        <rFont val="宋体"/>
        <family val="3"/>
        <charset val="134"/>
      </rPr>
      <t>个）</t>
    </r>
    <phoneticPr fontId="8" type="noConversion"/>
  </si>
  <si>
    <r>
      <t>13ml</t>
    </r>
    <r>
      <rPr>
        <sz val="9"/>
        <rFont val="宋体"/>
        <family val="3"/>
        <charset val="134"/>
      </rPr>
      <t>和</t>
    </r>
    <r>
      <rPr>
        <sz val="9"/>
        <rFont val="Times New Roman"/>
        <family val="1"/>
      </rPr>
      <t>15ml</t>
    </r>
    <r>
      <rPr>
        <sz val="9"/>
        <rFont val="宋体"/>
        <family val="3"/>
        <charset val="134"/>
      </rPr>
      <t>弹力提升用</t>
    </r>
    <r>
      <rPr>
        <sz val="9"/>
        <rFont val="Times New Roman"/>
        <family val="1"/>
      </rPr>
      <t>BOPP</t>
    </r>
    <r>
      <rPr>
        <sz val="9"/>
        <rFont val="宋体"/>
        <family val="3"/>
        <charset val="134"/>
      </rPr>
      <t>袋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</si>
  <si>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 xml:space="preserve"> (300</t>
    </r>
    <r>
      <rPr>
        <sz val="9"/>
        <rFont val="宋体"/>
        <family val="3"/>
        <charset val="134"/>
      </rPr>
      <t>个）</t>
    </r>
    <phoneticPr fontId="8" type="noConversion"/>
  </si>
  <si>
    <r>
      <t>10g</t>
    </r>
    <r>
      <rPr>
        <sz val="9"/>
        <rFont val="宋体"/>
        <family val="3"/>
        <charset val="134"/>
      </rPr>
      <t>弹力提升晚霜用</t>
    </r>
    <r>
      <rPr>
        <sz val="9"/>
        <rFont val="Times New Roman"/>
        <family val="1"/>
      </rPr>
      <t>BOPP</t>
    </r>
    <r>
      <rPr>
        <sz val="9"/>
        <rFont val="宋体"/>
        <family val="3"/>
        <charset val="134"/>
      </rPr>
      <t>袋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</si>
  <si>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 xml:space="preserve"> (450</t>
    </r>
    <r>
      <rPr>
        <sz val="9"/>
        <rFont val="宋体"/>
        <family val="3"/>
        <charset val="134"/>
      </rPr>
      <t>个）</t>
    </r>
    <phoneticPr fontId="8" type="noConversion"/>
  </si>
  <si>
    <r>
      <rPr>
        <sz val="10"/>
        <rFont val="宋体"/>
        <family val="3"/>
        <charset val="134"/>
      </rPr>
      <t>弹力提升两件套</t>
    </r>
    <phoneticPr fontId="8" type="noConversion"/>
  </si>
  <si>
    <r>
      <rPr>
        <sz val="9"/>
        <rFont val="宋体"/>
        <family val="3"/>
        <charset val="134"/>
      </rPr>
      <t>百货礼封礼盒</t>
    </r>
  </si>
  <si>
    <r>
      <rPr>
        <sz val="10"/>
        <rFont val="宋体"/>
        <family val="3"/>
        <charset val="134"/>
      </rPr>
      <t>高机能激白精华五件套优惠装</t>
    </r>
  </si>
  <si>
    <r>
      <rPr>
        <sz val="9"/>
        <rFont val="宋体"/>
        <family val="3"/>
        <charset val="134"/>
      </rPr>
      <t>高机能五件套外箱（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箱，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年秋季用）</t>
    </r>
  </si>
  <si>
    <r>
      <rPr>
        <sz val="9"/>
        <rFont val="宋体"/>
        <family val="3"/>
        <charset val="134"/>
      </rPr>
      <t>丸美高机能激白精华五件套手袋（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年秋季用）</t>
    </r>
  </si>
  <si>
    <r>
      <rPr>
        <sz val="9"/>
        <rFont val="宋体"/>
        <family val="3"/>
        <charset val="134"/>
      </rPr>
      <t>高机能激白精华洁面乳纸盒（特惠装严禁单独销售）</t>
    </r>
  </si>
  <si>
    <r>
      <rPr>
        <sz val="9"/>
        <rFont val="宋体"/>
        <family val="3"/>
        <charset val="134"/>
      </rPr>
      <t>高机能激白系列说明书（</t>
    </r>
    <r>
      <rPr>
        <sz val="9"/>
        <rFont val="Times New Roman"/>
        <family val="1"/>
      </rPr>
      <t>65g</t>
    </r>
    <r>
      <rPr>
        <sz val="9"/>
        <rFont val="宋体"/>
        <family val="3"/>
        <charset val="134"/>
      </rPr>
      <t>丽光纸）</t>
    </r>
  </si>
  <si>
    <r>
      <rPr>
        <sz val="9"/>
        <rFont val="宋体"/>
        <family val="3"/>
        <charset val="134"/>
      </rPr>
      <t>高机能激白精华培养水纸盒（特惠装严禁单独销售）</t>
    </r>
  </si>
  <si>
    <r>
      <rPr>
        <sz val="9"/>
        <rFont val="宋体"/>
        <family val="3"/>
        <charset val="134"/>
      </rPr>
      <t>高机能激白精华乳纸盒中（特惠装严禁单独销售）</t>
    </r>
  </si>
  <si>
    <r>
      <rPr>
        <sz val="9"/>
        <rFont val="宋体"/>
        <family val="3"/>
        <charset val="134"/>
      </rPr>
      <t>高机能激白精华晚霜纸盒（特惠装严禁单独销售）</t>
    </r>
  </si>
  <si>
    <r>
      <rPr>
        <sz val="9"/>
        <rFont val="宋体"/>
        <family val="3"/>
        <charset val="134"/>
      </rPr>
      <t>高机能</t>
    </r>
    <r>
      <rPr>
        <sz val="9"/>
        <rFont val="Times New Roman"/>
        <family val="1"/>
      </rPr>
      <t>20ml</t>
    </r>
    <r>
      <rPr>
        <sz val="9"/>
        <rFont val="宋体"/>
        <family val="3"/>
        <charset val="134"/>
      </rPr>
      <t>外罩</t>
    </r>
  </si>
  <si>
    <r>
      <rPr>
        <sz val="9"/>
        <rFont val="宋体"/>
        <family val="3"/>
        <charset val="134"/>
      </rPr>
      <t>高机能激白浓缩精华纸盒（特惠装严禁单独销售）</t>
    </r>
  </si>
  <si>
    <r>
      <rPr>
        <sz val="10"/>
        <rFont val="宋体"/>
        <family val="3"/>
        <charset val="134"/>
      </rPr>
      <t>眼部大师美白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件套</t>
    </r>
  </si>
  <si>
    <r>
      <rPr>
        <sz val="9"/>
        <rFont val="宋体"/>
        <family val="3"/>
        <charset val="134"/>
      </rPr>
      <t>眼部大师美白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件套礼盒外箱（</t>
    </r>
    <r>
      <rPr>
        <sz val="9"/>
        <rFont val="Times New Roman"/>
        <family val="1"/>
      </rPr>
      <t>20</t>
    </r>
    <r>
      <rPr>
        <sz val="9"/>
        <rFont val="宋体"/>
        <family val="3"/>
        <charset val="134"/>
      </rPr>
      <t>盒装）</t>
    </r>
  </si>
  <si>
    <r>
      <rPr>
        <sz val="9"/>
        <rFont val="宋体"/>
        <family val="3"/>
        <charset val="134"/>
      </rPr>
      <t>丸美眼部大师美白三件套礼盒</t>
    </r>
  </si>
  <si>
    <r>
      <rPr>
        <sz val="9"/>
        <rFont val="宋体"/>
        <family val="3"/>
        <charset val="134"/>
      </rPr>
      <t>丸美眼部大师美白三件套底盒加吸塑</t>
    </r>
  </si>
  <si>
    <r>
      <rPr>
        <sz val="10"/>
        <rFont val="宋体"/>
        <family val="3"/>
        <charset val="134"/>
      </rPr>
      <t>高机能激白眼凝胶</t>
    </r>
  </si>
  <si>
    <r>
      <t>20g</t>
    </r>
    <r>
      <rPr>
        <sz val="9"/>
        <rFont val="宋体"/>
        <family val="3"/>
        <charset val="134"/>
      </rPr>
      <t>丸美高机能拉手垫</t>
    </r>
  </si>
  <si>
    <r>
      <rPr>
        <sz val="10"/>
        <rFont val="宋体"/>
        <family val="3"/>
        <charset val="134"/>
      </rPr>
      <t>眼部舒悦精华霜</t>
    </r>
  </si>
  <si>
    <r>
      <t>25g</t>
    </r>
    <r>
      <rPr>
        <sz val="9"/>
        <rFont val="宋体"/>
        <family val="3"/>
        <charset val="134"/>
      </rPr>
      <t>眼部舒悦精华霜瓶</t>
    </r>
  </si>
  <si>
    <r>
      <t>20g/25g</t>
    </r>
    <r>
      <rPr>
        <sz val="9"/>
        <rFont val="宋体"/>
        <family val="3"/>
        <charset val="134"/>
      </rPr>
      <t>瓶通用外盖</t>
    </r>
  </si>
  <si>
    <r>
      <rPr>
        <sz val="9"/>
        <rFont val="宋体"/>
        <family val="3"/>
        <charset val="134"/>
      </rPr>
      <t>商场装</t>
    </r>
    <r>
      <rPr>
        <sz val="9"/>
        <rFont val="Times New Roman"/>
        <family val="1"/>
      </rPr>
      <t>25g</t>
    </r>
    <r>
      <rPr>
        <sz val="9"/>
        <rFont val="宋体"/>
        <family val="3"/>
        <charset val="134"/>
      </rPr>
      <t>拉手垫</t>
    </r>
  </si>
  <si>
    <r>
      <rPr>
        <sz val="9"/>
        <rFont val="宋体"/>
        <family val="3"/>
        <charset val="134"/>
      </rPr>
      <t>短条</t>
    </r>
  </si>
  <si>
    <r>
      <rPr>
        <sz val="10"/>
        <rFont val="宋体"/>
        <family val="3"/>
        <charset val="134"/>
      </rPr>
      <t>弹力蛋白精华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件套优惠装</t>
    </r>
  </si>
  <si>
    <r>
      <rPr>
        <sz val="9"/>
        <rFont val="宋体"/>
        <family val="3"/>
        <charset val="134"/>
      </rPr>
      <t>弹力蛋白四件套外箱（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年秋季用）</t>
    </r>
  </si>
  <si>
    <r>
      <rPr>
        <sz val="9"/>
        <rFont val="宋体"/>
        <family val="3"/>
        <charset val="134"/>
      </rPr>
      <t>丸美弹力蛋白精华四件套手袋（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年秋季用）</t>
    </r>
  </si>
  <si>
    <r>
      <t>WM080C</t>
    </r>
    <r>
      <rPr>
        <sz val="10"/>
        <rFont val="宋体"/>
        <family val="3"/>
        <charset val="134"/>
      </rPr>
      <t>弹力蛋白洁面精华</t>
    </r>
  </si>
  <si>
    <r>
      <rPr>
        <sz val="9"/>
        <rFont val="宋体"/>
        <family val="3"/>
        <charset val="134"/>
      </rPr>
      <t>弹力蛋白洁面精华纸盒（特惠装严禁单独销售）</t>
    </r>
  </si>
  <si>
    <r>
      <t>WM080a</t>
    </r>
    <r>
      <rPr>
        <sz val="10"/>
        <rFont val="宋体"/>
        <family val="3"/>
        <charset val="134"/>
      </rPr>
      <t>弹力蛋白精华保养液</t>
    </r>
  </si>
  <si>
    <r>
      <rPr>
        <sz val="9"/>
        <rFont val="宋体"/>
        <family val="3"/>
        <charset val="134"/>
      </rPr>
      <t>弹力蛋白精华保养液纸盒（特惠装严禁单独销售）</t>
    </r>
  </si>
  <si>
    <r>
      <t>WM080e</t>
    </r>
    <r>
      <rPr>
        <sz val="10"/>
        <rFont val="宋体"/>
        <family val="3"/>
        <charset val="134"/>
      </rPr>
      <t>弹力蛋白特润精华晚霜</t>
    </r>
  </si>
  <si>
    <r>
      <rPr>
        <sz val="9"/>
        <rFont val="宋体"/>
        <family val="3"/>
        <charset val="134"/>
      </rPr>
      <t>弹力蛋白特润精华晚霜纸盒（特惠装严禁单独销售）</t>
    </r>
  </si>
  <si>
    <r>
      <t>WM080d</t>
    </r>
    <r>
      <rPr>
        <sz val="10"/>
        <rFont val="宋体"/>
        <family val="3"/>
        <charset val="134"/>
      </rPr>
      <t>弹力蛋白水润精华日霜</t>
    </r>
  </si>
  <si>
    <r>
      <rPr>
        <sz val="9"/>
        <rFont val="宋体"/>
        <family val="3"/>
        <charset val="134"/>
      </rPr>
      <t>弹力蛋白水润精华日霜纸盒（特惠装严禁单独销售）</t>
    </r>
  </si>
  <si>
    <r>
      <rPr>
        <sz val="10"/>
        <rFont val="宋体"/>
        <family val="3"/>
        <charset val="134"/>
      </rPr>
      <t>丸美水润缤纷礼盒</t>
    </r>
    <phoneticPr fontId="8" type="noConversion"/>
  </si>
  <si>
    <r>
      <t> </t>
    </r>
    <r>
      <rPr>
        <sz val="9"/>
        <rFont val="宋体"/>
        <family val="3"/>
        <charset val="134"/>
      </rPr>
      <t>丸美红金优雅自由装三件礼盒</t>
    </r>
    <r>
      <rPr>
        <sz val="9"/>
        <rFont val="Times New Roman"/>
        <family val="1"/>
      </rPr>
      <t>(2011</t>
    </r>
    <r>
      <rPr>
        <sz val="9"/>
        <rFont val="宋体"/>
        <family val="3"/>
        <charset val="134"/>
      </rPr>
      <t>年迎新用）</t>
    </r>
  </si>
  <si>
    <r>
      <t> </t>
    </r>
    <r>
      <rPr>
        <sz val="9"/>
        <rFont val="宋体"/>
        <family val="3"/>
        <charset val="134"/>
      </rPr>
      <t>丸美红金优雅自由装三件手纸袋</t>
    </r>
    <r>
      <rPr>
        <sz val="9"/>
        <rFont val="Times New Roman"/>
        <family val="1"/>
      </rPr>
      <t>(2011</t>
    </r>
    <r>
      <rPr>
        <sz val="9"/>
        <rFont val="宋体"/>
        <family val="3"/>
        <charset val="134"/>
      </rPr>
      <t>年迎新用）</t>
    </r>
  </si>
  <si>
    <r>
      <rPr>
        <sz val="9"/>
        <rFont val="宋体"/>
        <family val="3"/>
        <charset val="134"/>
      </rPr>
      <t>外箱</t>
    </r>
    <phoneticPr fontId="8" type="noConversion"/>
  </si>
  <si>
    <r>
      <rPr>
        <sz val="10"/>
        <rFont val="宋体"/>
        <family val="3"/>
        <charset val="134"/>
      </rPr>
      <t>深肌保湿精华露（盈润型）</t>
    </r>
    <phoneticPr fontId="8" type="noConversion"/>
  </si>
  <si>
    <r>
      <t>100ml</t>
    </r>
    <r>
      <rPr>
        <sz val="9"/>
        <rFont val="宋体"/>
        <family val="3"/>
        <charset val="134"/>
      </rPr>
      <t>丸美丸美深肌保湿精华露瓶</t>
    </r>
  </si>
  <si>
    <r>
      <t>100mL</t>
    </r>
    <r>
      <rPr>
        <sz val="9"/>
        <rFont val="宋体"/>
        <family val="3"/>
        <charset val="134"/>
      </rPr>
      <t>丸美深肌保湿精华露外盖</t>
    </r>
  </si>
  <si>
    <r>
      <t>100ml</t>
    </r>
    <r>
      <rPr>
        <sz val="9"/>
        <rFont val="宋体"/>
        <family val="3"/>
        <charset val="134"/>
      </rPr>
      <t>丸美深肌保湿精华露盒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</si>
  <si>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110*175*0.03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</si>
  <si>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深肌保湿说明书（</t>
    </r>
    <r>
      <rPr>
        <sz val="9"/>
        <rFont val="Times New Roman"/>
        <family val="1"/>
      </rPr>
      <t>65g</t>
    </r>
    <r>
      <rPr>
        <sz val="9"/>
        <rFont val="宋体"/>
        <family val="3"/>
        <charset val="134"/>
      </rPr>
      <t>丽光纸）</t>
    </r>
    <phoneticPr fontId="8" type="noConversion"/>
  </si>
  <si>
    <r>
      <t>100mL</t>
    </r>
    <r>
      <rPr>
        <sz val="9"/>
        <rFont val="宋体"/>
        <family val="3"/>
        <charset val="134"/>
      </rPr>
      <t>丸美深肌保湿系列内塞</t>
    </r>
  </si>
  <si>
    <r>
      <rPr>
        <sz val="10"/>
        <rFont val="宋体"/>
        <family val="3"/>
        <charset val="134"/>
      </rPr>
      <t>深肌保湿精华凝露</t>
    </r>
    <phoneticPr fontId="8" type="noConversion"/>
  </si>
  <si>
    <r>
      <t>50g</t>
    </r>
    <r>
      <rPr>
        <sz val="9"/>
        <rFont val="宋体"/>
        <family val="3"/>
        <charset val="134"/>
      </rPr>
      <t>丸美深肌保湿精华凝露瓶</t>
    </r>
  </si>
  <si>
    <r>
      <t>50g</t>
    </r>
    <r>
      <rPr>
        <sz val="9"/>
        <rFont val="宋体"/>
        <family val="3"/>
        <charset val="134"/>
      </rPr>
      <t>丸美深肌保湿精华系列外盖</t>
    </r>
  </si>
  <si>
    <r>
      <rPr>
        <sz val="9"/>
        <rFont val="宋体"/>
        <family val="3"/>
        <charset val="134"/>
      </rPr>
      <t>丸美深肌保湿精华凝露盒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</si>
  <si>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135*84*0.03</t>
    </r>
    <r>
      <rPr>
        <sz val="9"/>
        <rFont val="宋体"/>
        <family val="3"/>
        <charset val="134"/>
      </rPr>
      <t>）</t>
    </r>
    <phoneticPr fontId="8" type="noConversion"/>
  </si>
  <si>
    <r>
      <t>50g</t>
    </r>
    <r>
      <rPr>
        <sz val="9"/>
        <rFont val="宋体"/>
        <family val="3"/>
        <charset val="134"/>
      </rPr>
      <t>丸美深肌保湿系列拉手垫</t>
    </r>
  </si>
  <si>
    <r>
      <rPr>
        <sz val="9"/>
        <rFont val="宋体"/>
        <family val="3"/>
        <charset val="134"/>
      </rPr>
      <t>霜勺（丸美日化及专业用）</t>
    </r>
  </si>
  <si>
    <r>
      <rPr>
        <sz val="10"/>
        <rFont val="宋体"/>
        <family val="3"/>
        <charset val="134"/>
      </rPr>
      <t>深肌保湿精华洁面乳（盈润型）</t>
    </r>
    <phoneticPr fontId="8" type="noConversion"/>
  </si>
  <si>
    <r>
      <rPr>
        <sz val="10"/>
        <rFont val="宋体"/>
        <family val="3"/>
        <charset val="134"/>
      </rPr>
      <t>深肌保湿精华乳（盈润型）</t>
    </r>
    <phoneticPr fontId="8" type="noConversion"/>
  </si>
  <si>
    <r>
      <rPr>
        <sz val="10"/>
        <rFont val="宋体"/>
        <family val="3"/>
        <charset val="134"/>
      </rPr>
      <t>深肌保湿精华霜（盈润型）</t>
    </r>
    <phoneticPr fontId="8" type="noConversion"/>
  </si>
  <si>
    <r>
      <rPr>
        <sz val="10"/>
        <rFont val="宋体"/>
        <family val="3"/>
        <charset val="134"/>
      </rPr>
      <t>丸美特润缤纷礼盒</t>
    </r>
    <phoneticPr fontId="8" type="noConversion"/>
  </si>
  <si>
    <r>
      <t> </t>
    </r>
    <r>
      <rPr>
        <sz val="9"/>
        <rFont val="宋体"/>
        <family val="3"/>
        <charset val="134"/>
      </rPr>
      <t>丸美红金闪耀自由装五件礼盒</t>
    </r>
    <r>
      <rPr>
        <sz val="9"/>
        <rFont val="Times New Roman"/>
        <family val="1"/>
      </rPr>
      <t>(2011</t>
    </r>
    <r>
      <rPr>
        <sz val="9"/>
        <rFont val="宋体"/>
        <family val="3"/>
        <charset val="134"/>
      </rPr>
      <t>年迎新用）</t>
    </r>
  </si>
  <si>
    <r>
      <t> </t>
    </r>
    <r>
      <rPr>
        <sz val="9"/>
        <rFont val="宋体"/>
        <family val="3"/>
        <charset val="134"/>
      </rPr>
      <t>丸美红金闪耀自由装五件手纸袋</t>
    </r>
    <r>
      <rPr>
        <sz val="9"/>
        <rFont val="Times New Roman"/>
        <family val="1"/>
      </rPr>
      <t>(2011</t>
    </r>
    <r>
      <rPr>
        <sz val="9"/>
        <rFont val="宋体"/>
        <family val="3"/>
        <charset val="134"/>
      </rPr>
      <t>年迎新用）</t>
    </r>
  </si>
  <si>
    <r>
      <rPr>
        <sz val="10"/>
        <rFont val="宋体"/>
        <family val="3"/>
        <charset val="134"/>
      </rPr>
      <t>弹力蛋白精华保养液</t>
    </r>
    <phoneticPr fontId="8" type="noConversion"/>
  </si>
  <si>
    <r>
      <t>100ml</t>
    </r>
    <r>
      <rPr>
        <sz val="9"/>
        <rFont val="宋体"/>
        <family val="3"/>
        <charset val="134"/>
      </rPr>
      <t>弹力蛋白精华保养液外套</t>
    </r>
  </si>
  <si>
    <r>
      <t>100ml</t>
    </r>
    <r>
      <rPr>
        <sz val="9"/>
        <rFont val="宋体"/>
        <family val="3"/>
        <charset val="134"/>
      </rPr>
      <t>丸美弹力蛋白精华保养液盒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</si>
  <si>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150*0.03*220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</si>
  <si>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10"/>
        <rFont val="宋体"/>
        <family val="3"/>
        <charset val="134"/>
      </rPr>
      <t>弹力蛋白水润精华日霜</t>
    </r>
    <phoneticPr fontId="8" type="noConversion"/>
  </si>
  <si>
    <r>
      <t>50g</t>
    </r>
    <r>
      <rPr>
        <sz val="9"/>
        <rFont val="宋体"/>
        <family val="3"/>
        <charset val="134"/>
      </rPr>
      <t>弹力蛋白水润精华日霜盒</t>
    </r>
  </si>
  <si>
    <r>
      <t>50g</t>
    </r>
    <r>
      <rPr>
        <sz val="9"/>
        <rFont val="宋体"/>
        <family val="3"/>
        <charset val="134"/>
      </rPr>
      <t>弹力蛋白水润精华日霜外套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</si>
  <si>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175*0.03*120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</si>
  <si>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10"/>
        <rFont val="宋体"/>
        <family val="3"/>
        <charset val="134"/>
      </rPr>
      <t>金质弹力蛋白眼精华</t>
    </r>
    <phoneticPr fontId="8" type="noConversion"/>
  </si>
  <si>
    <r>
      <t>18mL</t>
    </r>
    <r>
      <rPr>
        <sz val="9"/>
        <rFont val="宋体"/>
        <family val="3"/>
        <charset val="134"/>
      </rPr>
      <t>丸美金质弹力蛋白眼精华瓶</t>
    </r>
  </si>
  <si>
    <r>
      <t>18ml</t>
    </r>
    <r>
      <rPr>
        <sz val="9"/>
        <rFont val="宋体"/>
        <family val="3"/>
        <charset val="134"/>
      </rPr>
      <t>激白眼精华</t>
    </r>
    <r>
      <rPr>
        <sz val="9"/>
        <rFont val="Times New Roman"/>
        <family val="1"/>
      </rPr>
      <t>,</t>
    </r>
    <r>
      <rPr>
        <sz val="9"/>
        <rFont val="宋体"/>
        <family val="3"/>
        <charset val="134"/>
      </rPr>
      <t>金质眼精华喷头加滴管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浅金）</t>
    </r>
  </si>
  <si>
    <r>
      <t>18ml</t>
    </r>
    <r>
      <rPr>
        <sz val="9"/>
        <rFont val="宋体"/>
        <family val="3"/>
        <charset val="134"/>
      </rPr>
      <t>金质弹力蛋白眼精华盒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配说明书</t>
    </r>
    <r>
      <rPr>
        <sz val="9"/>
        <rFont val="Times New Roman"/>
        <family val="1"/>
      </rPr>
      <t>)</t>
    </r>
  </si>
  <si>
    <r>
      <t>18mL</t>
    </r>
    <r>
      <rPr>
        <sz val="9"/>
        <rFont val="宋体"/>
        <family val="3"/>
        <charset val="134"/>
      </rPr>
      <t>金质弹力蛋白眼精华外套</t>
    </r>
  </si>
  <si>
    <r>
      <t xml:space="preserve"> 5mL</t>
    </r>
    <r>
      <rPr>
        <sz val="9"/>
        <rFont val="宋体"/>
        <family val="3"/>
        <charset val="134"/>
      </rPr>
      <t>弹力蛋白超质感粉底（正常肌）管配盖</t>
    </r>
    <phoneticPr fontId="8" type="noConversion"/>
  </si>
  <si>
    <r>
      <rPr>
        <sz val="10"/>
        <rFont val="宋体"/>
        <family val="3"/>
        <charset val="134"/>
      </rPr>
      <t>丸美紧致缤纷礼盒</t>
    </r>
    <phoneticPr fontId="8" type="noConversion"/>
  </si>
  <si>
    <r>
      <t>100ml</t>
    </r>
    <r>
      <rPr>
        <sz val="9"/>
        <rFont val="宋体"/>
        <family val="3"/>
        <charset val="134"/>
      </rPr>
      <t>丸美三肽胶原紧致润养蜜露瓶</t>
    </r>
    <phoneticPr fontId="8" type="noConversion"/>
  </si>
  <si>
    <r>
      <t>100ml</t>
    </r>
    <r>
      <rPr>
        <sz val="9"/>
        <rFont val="宋体"/>
        <family val="3"/>
        <charset val="134"/>
      </rPr>
      <t>丸美三肽胶原紧致润养蜜露外盖</t>
    </r>
    <r>
      <rPr>
        <sz val="9"/>
        <rFont val="Times New Roman"/>
        <family val="1"/>
      </rPr>
      <t>&amp;bsp;</t>
    </r>
  </si>
  <si>
    <r>
      <t>100ML</t>
    </r>
    <r>
      <rPr>
        <sz val="9"/>
        <rFont val="宋体"/>
        <family val="3"/>
        <charset val="134"/>
      </rPr>
      <t>丸美三肽胶原紧致润养蜜露纸盒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</si>
  <si>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145*210*0.03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</si>
  <si>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三肽胶原紧致系列说明书（</t>
    </r>
    <r>
      <rPr>
        <sz val="9"/>
        <rFont val="Times New Roman"/>
        <family val="1"/>
      </rPr>
      <t>65g</t>
    </r>
    <r>
      <rPr>
        <sz val="9"/>
        <rFont val="宋体"/>
        <family val="3"/>
        <charset val="134"/>
      </rPr>
      <t>丽光纸）</t>
    </r>
  </si>
  <si>
    <r>
      <t>100ml</t>
    </r>
    <r>
      <rPr>
        <sz val="9"/>
        <rFont val="宋体"/>
        <family val="3"/>
        <charset val="134"/>
      </rPr>
      <t>丸美三肽胶原小孔内塞</t>
    </r>
  </si>
  <si>
    <r>
      <rPr>
        <sz val="9"/>
        <rFont val="宋体"/>
        <family val="3"/>
        <charset val="134"/>
      </rPr>
      <t>三肽胶原紧致润养蜜露标签（亮银卡纸）</t>
    </r>
  </si>
  <si>
    <r>
      <rPr>
        <sz val="10"/>
        <rFont val="宋体"/>
        <family val="3"/>
        <charset val="134"/>
      </rPr>
      <t>丸美三肽胶原紧致日夜精华</t>
    </r>
    <phoneticPr fontId="8" type="noConversion"/>
  </si>
  <si>
    <r>
      <t>20ml</t>
    </r>
    <r>
      <rPr>
        <sz val="9"/>
        <rFont val="宋体"/>
        <family val="3"/>
        <charset val="134"/>
      </rPr>
      <t>丸美三肽胶原紧致日夜精华瓶</t>
    </r>
    <phoneticPr fontId="8" type="noConversion"/>
  </si>
  <si>
    <r>
      <t>20ml</t>
    </r>
    <r>
      <rPr>
        <sz val="9"/>
        <rFont val="宋体"/>
        <family val="3"/>
        <charset val="134"/>
      </rPr>
      <t>丸美三肽胶原紧致日夜精华喷头加外盖</t>
    </r>
  </si>
  <si>
    <r>
      <t>20ml</t>
    </r>
    <r>
      <rPr>
        <sz val="9"/>
        <rFont val="宋体"/>
        <family val="3"/>
        <charset val="134"/>
      </rPr>
      <t>丸美三肽胶原紧致日夜精华纸盒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</si>
  <si>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145*185*0.03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</si>
  <si>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三肽胶原紧致日夜精华品名标签（亮银卡纸）</t>
    </r>
  </si>
  <si>
    <r>
      <rPr>
        <sz val="9"/>
        <rFont val="宋体"/>
        <family val="3"/>
        <charset val="134"/>
      </rPr>
      <t>三肽胶原紧致日夜精华说明标签（亮银卡纸）</t>
    </r>
  </si>
  <si>
    <r>
      <rPr>
        <sz val="10"/>
        <rFont val="宋体"/>
        <family val="3"/>
        <charset val="134"/>
      </rPr>
      <t>丸美三肽胶原紧致眼精华</t>
    </r>
    <phoneticPr fontId="8" type="noConversion"/>
  </si>
  <si>
    <r>
      <t>18ml</t>
    </r>
    <r>
      <rPr>
        <sz val="9"/>
        <rFont val="宋体"/>
        <family val="3"/>
        <charset val="134"/>
      </rPr>
      <t>丸美三肽胶原紧致眼精华瓶</t>
    </r>
    <phoneticPr fontId="8" type="noConversion"/>
  </si>
  <si>
    <r>
      <t>18ml</t>
    </r>
    <r>
      <rPr>
        <sz val="9"/>
        <rFont val="宋体"/>
        <family val="3"/>
        <charset val="134"/>
      </rPr>
      <t>丸美三肽胶原紧致眼精华外盖</t>
    </r>
  </si>
  <si>
    <r>
      <t>18ml</t>
    </r>
    <r>
      <rPr>
        <sz val="9"/>
        <rFont val="宋体"/>
        <family val="3"/>
        <charset val="134"/>
      </rPr>
      <t>丸美三肽胶原紧致眼精华纸盒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</si>
  <si>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125*160*0.03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</si>
  <si>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三肽胶原紧致眼精华标签（亮银卡纸）</t>
    </r>
  </si>
  <si>
    <r>
      <rPr>
        <sz val="10"/>
        <rFont val="宋体"/>
        <family val="3"/>
        <charset val="134"/>
      </rPr>
      <t>丸美三肽胶原紧致洁面精华</t>
    </r>
    <phoneticPr fontId="8" type="noConversion"/>
  </si>
  <si>
    <r>
      <t>15ml</t>
    </r>
    <r>
      <rPr>
        <sz val="9"/>
        <rFont val="宋体"/>
        <family val="3"/>
        <charset val="134"/>
      </rPr>
      <t>丸美三肽胶原紧致洁面精华软管</t>
    </r>
    <phoneticPr fontId="8" type="noConversion"/>
  </si>
  <si>
    <r>
      <rPr>
        <sz val="10"/>
        <rFont val="宋体"/>
        <family val="3"/>
        <charset val="134"/>
      </rPr>
      <t>丸美三肽胶原紧致精华日霜</t>
    </r>
    <phoneticPr fontId="8" type="noConversion"/>
  </si>
  <si>
    <r>
      <t>10g</t>
    </r>
    <r>
      <rPr>
        <sz val="9"/>
        <rFont val="宋体"/>
        <family val="3"/>
        <charset val="134"/>
      </rPr>
      <t>丸美三肽胶原紧致精华日霜瓶</t>
    </r>
    <phoneticPr fontId="8" type="noConversion"/>
  </si>
  <si>
    <r>
      <rPr>
        <sz val="10"/>
        <rFont val="宋体"/>
        <family val="3"/>
        <charset val="134"/>
      </rPr>
      <t>丸美三肽胶原紧致精华乳</t>
    </r>
    <phoneticPr fontId="8" type="noConversion"/>
  </si>
  <si>
    <r>
      <t>15ml</t>
    </r>
    <r>
      <rPr>
        <sz val="9"/>
        <rFont val="宋体"/>
        <family val="3"/>
        <charset val="134"/>
      </rPr>
      <t>丸美三肽胶原紧致精华乳瓶</t>
    </r>
    <phoneticPr fontId="8" type="noConversion"/>
  </si>
  <si>
    <r>
      <rPr>
        <sz val="10"/>
        <rFont val="宋体"/>
        <family val="3"/>
        <charset val="134"/>
      </rPr>
      <t>丸美三肽胶原紧致精华隔离霜</t>
    </r>
    <phoneticPr fontId="8" type="noConversion"/>
  </si>
  <si>
    <r>
      <t>5ml</t>
    </r>
    <r>
      <rPr>
        <sz val="9"/>
        <rFont val="宋体"/>
        <family val="3"/>
        <charset val="134"/>
      </rPr>
      <t>丸美三肽胶原紧致精华隔离霜管配外盖</t>
    </r>
    <phoneticPr fontId="8" type="noConversion"/>
  </si>
  <si>
    <r>
      <t xml:space="preserve"> 5ml</t>
    </r>
    <r>
      <rPr>
        <sz val="9"/>
        <rFont val="宋体"/>
        <family val="3"/>
        <charset val="134"/>
      </rPr>
      <t>丸美三肽胶原隔离霜纸盒</t>
    </r>
    <phoneticPr fontId="8" type="noConversion"/>
  </si>
  <si>
    <r>
      <rPr>
        <sz val="10"/>
        <rFont val="宋体"/>
        <family val="3"/>
        <charset val="134"/>
      </rPr>
      <t>丸美情人节巧克力礼盒</t>
    </r>
    <phoneticPr fontId="8" type="noConversion"/>
  </si>
  <si>
    <r>
      <rPr>
        <sz val="10"/>
        <rFont val="宋体"/>
        <family val="3"/>
        <charset val="134"/>
      </rPr>
      <t>丸美情人节巧克力礼盒</t>
    </r>
  </si>
  <si>
    <r>
      <t> </t>
    </r>
    <r>
      <rPr>
        <sz val="9"/>
        <rFont val="ˎ̥"/>
        <family val="2"/>
      </rPr>
      <t>丸美红金闪耀自由装五件礼盒</t>
    </r>
    <r>
      <rPr>
        <sz val="9"/>
        <rFont val="Times New Roman"/>
        <family val="1"/>
      </rPr>
      <t>(2011</t>
    </r>
    <r>
      <rPr>
        <sz val="9"/>
        <rFont val="ˎ̥"/>
        <family val="2"/>
      </rPr>
      <t>年迎新用）</t>
    </r>
  </si>
  <si>
    <r>
      <t> </t>
    </r>
    <r>
      <rPr>
        <sz val="9"/>
        <rFont val="ˎ̥"/>
        <family val="2"/>
      </rPr>
      <t>丸美红金闪耀自由装五件手纸袋</t>
    </r>
    <r>
      <rPr>
        <sz val="9"/>
        <rFont val="Times New Roman"/>
        <family val="1"/>
      </rPr>
      <t>(2011</t>
    </r>
    <r>
      <rPr>
        <sz val="9"/>
        <rFont val="ˎ̥"/>
        <family val="2"/>
      </rPr>
      <t>年迎新用）</t>
    </r>
  </si>
  <si>
    <r>
      <t>190ml</t>
    </r>
    <r>
      <rPr>
        <sz val="9"/>
        <rFont val="宋体"/>
        <family val="3"/>
        <charset val="134"/>
      </rPr>
      <t>巧克力丝滑水瓶</t>
    </r>
  </si>
  <si>
    <r>
      <t>150mL,190ml</t>
    </r>
    <r>
      <rPr>
        <sz val="9"/>
        <rFont val="宋体"/>
        <family val="3"/>
        <charset val="134"/>
      </rPr>
      <t>巧克力丝滑系列外盖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</si>
  <si>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113*0.03*185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</si>
  <si>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9"/>
        <rFont val="宋体"/>
        <family val="3"/>
        <charset val="134"/>
      </rPr>
      <t>巧克力丝滑系列说明书</t>
    </r>
    <r>
      <rPr>
        <sz val="9"/>
        <rFont val="Times New Roman"/>
        <family val="1"/>
      </rPr>
      <t>(65g</t>
    </r>
    <r>
      <rPr>
        <sz val="9"/>
        <rFont val="宋体"/>
        <family val="3"/>
        <charset val="134"/>
      </rPr>
      <t>丽光纸</t>
    </r>
    <r>
      <rPr>
        <sz val="9"/>
        <rFont val="Times New Roman"/>
        <family val="1"/>
      </rPr>
      <t>11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月改）</t>
    </r>
    <r>
      <rPr>
        <sz val="9"/>
        <rFont val="Times New Roman"/>
        <family val="1"/>
      </rPr>
      <t xml:space="preserve"> </t>
    </r>
  </si>
  <si>
    <r>
      <t>190ml</t>
    </r>
    <r>
      <rPr>
        <sz val="9"/>
        <rFont val="宋体"/>
        <family val="3"/>
        <charset val="134"/>
      </rPr>
      <t>巧克力丝滑系列小孔内塞</t>
    </r>
  </si>
  <si>
    <r>
      <t>9*23cmBOPP</t>
    </r>
    <r>
      <rPr>
        <sz val="9"/>
        <rFont val="宋体"/>
        <family val="3"/>
        <charset val="134"/>
      </rPr>
      <t>袋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</si>
  <si>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85*0.03*120</t>
    </r>
    <r>
      <rPr>
        <sz val="9"/>
        <rFont val="宋体"/>
        <family val="3"/>
        <charset val="134"/>
      </rPr>
      <t>）</t>
    </r>
    <phoneticPr fontId="8" type="noConversion"/>
  </si>
  <si>
    <r>
      <t>50g</t>
    </r>
    <r>
      <rPr>
        <sz val="9"/>
        <rFont val="宋体"/>
        <family val="3"/>
        <charset val="134"/>
      </rPr>
      <t>巧克力丝滑日霜瓶</t>
    </r>
  </si>
  <si>
    <r>
      <t>50g</t>
    </r>
    <r>
      <rPr>
        <sz val="9"/>
        <rFont val="宋体"/>
        <family val="3"/>
        <charset val="134"/>
      </rPr>
      <t>巧克力丝滑日霜盒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</si>
  <si>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127*0.03*73</t>
    </r>
    <r>
      <rPr>
        <sz val="9"/>
        <rFont val="宋体"/>
        <family val="3"/>
        <charset val="134"/>
      </rPr>
      <t>）</t>
    </r>
    <phoneticPr fontId="8" type="noConversion"/>
  </si>
  <si>
    <r>
      <t>40ml</t>
    </r>
    <r>
      <rPr>
        <sz val="9"/>
        <rFont val="宋体"/>
        <family val="3"/>
        <charset val="134"/>
      </rPr>
      <t>巧克力丝滑隔离霜瓶</t>
    </r>
  </si>
  <si>
    <r>
      <t> 15mL</t>
    </r>
    <r>
      <rPr>
        <sz val="9"/>
        <rFont val="宋体"/>
        <family val="3"/>
        <charset val="134"/>
      </rPr>
      <t>弹力蛋白提升胶瓶外盖</t>
    </r>
    <phoneticPr fontId="8" type="noConversion"/>
  </si>
  <si>
    <r>
      <t> </t>
    </r>
    <r>
      <rPr>
        <sz val="10"/>
        <rFont val="宋体"/>
        <family val="3"/>
        <charset val="134"/>
      </rPr>
      <t>弹力蛋白洁面精华</t>
    </r>
    <phoneticPr fontId="8" type="noConversion"/>
  </si>
  <si>
    <r>
      <t> 13ml</t>
    </r>
    <r>
      <rPr>
        <sz val="9"/>
        <rFont val="宋体"/>
        <family val="3"/>
        <charset val="134"/>
      </rPr>
      <t>弹力蛋白洁面精华管</t>
    </r>
    <phoneticPr fontId="8" type="noConversion"/>
  </si>
  <si>
    <r>
      <t> 13mL</t>
    </r>
    <r>
      <rPr>
        <sz val="9"/>
        <rFont val="宋体"/>
        <family val="3"/>
        <charset val="134"/>
      </rPr>
      <t>弹力巧克力洁面通用外盖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电镀金）</t>
    </r>
    <phoneticPr fontId="8" type="noConversion"/>
  </si>
  <si>
    <r>
      <t>13ml</t>
    </r>
    <r>
      <rPr>
        <sz val="9"/>
        <rFont val="宋体"/>
        <family val="3"/>
        <charset val="134"/>
      </rPr>
      <t>巧克力丝滑洁面乳管</t>
    </r>
    <phoneticPr fontId="8" type="noConversion"/>
  </si>
  <si>
    <r>
      <rPr>
        <sz val="10"/>
        <rFont val="宋体"/>
        <family val="3"/>
        <charset val="134"/>
      </rPr>
      <t>深肌保湿精华洁面乳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清润型）</t>
    </r>
    <phoneticPr fontId="8" type="noConversion"/>
  </si>
  <si>
    <r>
      <t>13ml</t>
    </r>
    <r>
      <rPr>
        <sz val="9"/>
        <rFont val="宋体"/>
        <family val="3"/>
        <charset val="134"/>
      </rPr>
      <t>深肌保湿精华洁面乳管</t>
    </r>
    <phoneticPr fontId="8" type="noConversion"/>
  </si>
  <si>
    <r>
      <t> 13mL</t>
    </r>
    <r>
      <rPr>
        <sz val="9"/>
        <rFont val="宋体"/>
        <family val="3"/>
        <charset val="134"/>
      </rPr>
      <t>深肌保湿洁面外盖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电镀蓝）</t>
    </r>
    <phoneticPr fontId="8" type="noConversion"/>
  </si>
  <si>
    <r>
      <rPr>
        <sz val="10"/>
        <rFont val="宋体"/>
        <family val="3"/>
        <charset val="134"/>
      </rPr>
      <t>三肽胶原紧致洁面精华</t>
    </r>
    <phoneticPr fontId="8" type="noConversion"/>
  </si>
  <si>
    <r>
      <t>13ml</t>
    </r>
    <r>
      <rPr>
        <sz val="9"/>
        <rFont val="宋体"/>
        <family val="3"/>
        <charset val="134"/>
      </rPr>
      <t>三肽胶原紧致洁面精华管</t>
    </r>
    <phoneticPr fontId="8" type="noConversion"/>
  </si>
  <si>
    <r>
      <t> 13mL</t>
    </r>
    <r>
      <rPr>
        <sz val="9"/>
        <rFont val="宋体"/>
        <family val="3"/>
        <charset val="134"/>
      </rPr>
      <t>三肽洁面外盖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电镀银）</t>
    </r>
    <phoneticPr fontId="8" type="noConversion"/>
  </si>
  <si>
    <r>
      <rPr>
        <sz val="10"/>
        <rFont val="宋体"/>
        <family val="3"/>
        <charset val="134"/>
      </rPr>
      <t>丸美深肌保湿精华露（清润型）</t>
    </r>
    <phoneticPr fontId="8" type="noConversion"/>
  </si>
  <si>
    <r>
      <t> 15ml</t>
    </r>
    <r>
      <rPr>
        <sz val="9"/>
        <rFont val="宋体"/>
        <family val="3"/>
        <charset val="134"/>
      </rPr>
      <t>丸美深肌保湿精华露胶瓶</t>
    </r>
    <phoneticPr fontId="8" type="noConversion"/>
  </si>
  <si>
    <r>
      <t> 15mL</t>
    </r>
    <r>
      <rPr>
        <sz val="9"/>
        <rFont val="宋体"/>
        <family val="3"/>
        <charset val="134"/>
      </rPr>
      <t>深肌保湿露及乳胶瓶外盖</t>
    </r>
    <phoneticPr fontId="8" type="noConversion"/>
  </si>
  <si>
    <r>
      <rPr>
        <sz val="10"/>
        <rFont val="宋体"/>
        <family val="3"/>
        <charset val="134"/>
      </rPr>
      <t>丸美深肌保湿精华乳（清润型）</t>
    </r>
    <phoneticPr fontId="8" type="noConversion"/>
  </si>
  <si>
    <r>
      <t> 15ml</t>
    </r>
    <r>
      <rPr>
        <sz val="9"/>
        <rFont val="宋体"/>
        <family val="3"/>
        <charset val="134"/>
      </rPr>
      <t>丸美深肌保湿精华乳胶瓶</t>
    </r>
    <phoneticPr fontId="8" type="noConversion"/>
  </si>
  <si>
    <r>
      <t xml:space="preserve">  </t>
    </r>
    <r>
      <rPr>
        <sz val="10"/>
        <rFont val="宋体"/>
        <family val="3"/>
        <charset val="134"/>
      </rPr>
      <t>丸美深肌保湿精华洁面乳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清润型）</t>
    </r>
    <r>
      <rPr>
        <sz val="10"/>
        <rFont val="Times New Roman"/>
        <family val="1"/>
      </rPr>
      <t xml:space="preserve"> </t>
    </r>
    <phoneticPr fontId="8" type="noConversion"/>
  </si>
  <si>
    <r>
      <t>5ml</t>
    </r>
    <r>
      <rPr>
        <sz val="9"/>
        <rFont val="宋体"/>
        <family val="3"/>
        <charset val="134"/>
      </rPr>
      <t>丸美深肌保湿精华洁面乳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清润型）管配外盖</t>
    </r>
  </si>
  <si>
    <r>
      <t xml:space="preserve"> </t>
    </r>
    <r>
      <rPr>
        <sz val="10"/>
        <rFont val="宋体"/>
        <family val="3"/>
        <charset val="134"/>
      </rPr>
      <t>丸美深肌保湿精华露（清润型）</t>
    </r>
    <phoneticPr fontId="8" type="noConversion"/>
  </si>
  <si>
    <r>
      <t> 7ml</t>
    </r>
    <r>
      <rPr>
        <sz val="9"/>
        <rFont val="宋体"/>
        <family val="3"/>
        <charset val="134"/>
      </rPr>
      <t>深肌保湿精华露（清润型）瓶</t>
    </r>
    <phoneticPr fontId="8" type="noConversion"/>
  </si>
  <si>
    <r>
      <t> 7mL</t>
    </r>
    <r>
      <rPr>
        <sz val="9"/>
        <rFont val="宋体"/>
        <family val="3"/>
        <charset val="134"/>
      </rPr>
      <t>丸美深肌保湿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清润型）系列外盖</t>
    </r>
    <phoneticPr fontId="8" type="noConversion"/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</si>
  <si>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800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</si>
  <si>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t xml:space="preserve">  </t>
    </r>
    <r>
      <rPr>
        <sz val="10"/>
        <rFont val="宋体"/>
        <family val="3"/>
        <charset val="134"/>
      </rPr>
      <t>丸美深肌保湿精华乳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清润型）</t>
    </r>
    <phoneticPr fontId="8" type="noConversion"/>
  </si>
  <si>
    <r>
      <t>5ml</t>
    </r>
    <r>
      <rPr>
        <sz val="9"/>
        <rFont val="宋体"/>
        <family val="3"/>
        <charset val="134"/>
      </rPr>
      <t>丸美深肌保湿精华乳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清润型）管配外盖</t>
    </r>
  </si>
  <si>
    <r>
      <t xml:space="preserve"> </t>
    </r>
    <r>
      <rPr>
        <sz val="10"/>
        <rFont val="宋体"/>
        <family val="3"/>
        <charset val="134"/>
      </rPr>
      <t>深肌保湿精华霜（清润型）</t>
    </r>
    <phoneticPr fontId="8" type="noConversion"/>
  </si>
  <si>
    <r>
      <t> 5g</t>
    </r>
    <r>
      <rPr>
        <sz val="9"/>
        <rFont val="宋体"/>
        <family val="3"/>
        <charset val="134"/>
      </rPr>
      <t>深肌保湿精华霜（清润型）瓶</t>
    </r>
    <phoneticPr fontId="8" type="noConversion"/>
  </si>
  <si>
    <r>
      <t> 5g</t>
    </r>
    <r>
      <rPr>
        <sz val="9"/>
        <rFont val="宋体"/>
        <family val="3"/>
        <charset val="134"/>
      </rPr>
      <t>丸美深肌保湿（清润型）系列胶瓶外盖</t>
    </r>
    <phoneticPr fontId="8" type="noConversion"/>
  </si>
  <si>
    <r>
      <t xml:space="preserve">  </t>
    </r>
    <r>
      <rPr>
        <sz val="10"/>
        <rFont val="宋体"/>
        <family val="3"/>
        <charset val="134"/>
      </rPr>
      <t>丸美弹力蛋白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亮眼笔</t>
    </r>
    <phoneticPr fontId="8" type="noConversion"/>
  </si>
  <si>
    <r>
      <t> 15ml</t>
    </r>
    <r>
      <rPr>
        <sz val="9"/>
        <rFont val="宋体"/>
        <family val="3"/>
        <charset val="134"/>
      </rPr>
      <t>丸美弹力蛋白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美眼笔胶管</t>
    </r>
    <phoneticPr fontId="8" type="noConversion"/>
  </si>
  <si>
    <r>
      <t> 15ml</t>
    </r>
    <r>
      <rPr>
        <sz val="9"/>
        <rFont val="宋体"/>
        <family val="3"/>
        <charset val="134"/>
      </rPr>
      <t>丸美弹力蛋白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美眼笔滚珠加外盖</t>
    </r>
    <phoneticPr fontId="8" type="noConversion"/>
  </si>
  <si>
    <r>
      <t> </t>
    </r>
    <r>
      <rPr>
        <sz val="9"/>
        <rFont val="宋体"/>
        <family val="3"/>
        <charset val="134"/>
      </rPr>
      <t>丸美弹力蛋白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亮眼笔盒</t>
    </r>
    <phoneticPr fontId="8" type="noConversion"/>
  </si>
  <si>
    <r>
      <rPr>
        <sz val="9"/>
        <rFont val="宋体"/>
        <family val="3"/>
        <charset val="134"/>
      </rPr>
      <t>丸美弹力蛋白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亮眼笔外箱</t>
    </r>
    <phoneticPr fontId="8" type="noConversion"/>
  </si>
  <si>
    <r>
      <t xml:space="preserve"> </t>
    </r>
    <r>
      <rPr>
        <sz val="10"/>
        <rFont val="宋体"/>
        <family val="3"/>
        <charset val="134"/>
      </rPr>
      <t>丸美弹力滋养唇彩</t>
    </r>
    <r>
      <rPr>
        <sz val="10"/>
        <rFont val="Times New Roman"/>
        <family val="1"/>
      </rPr>
      <t>8g 1</t>
    </r>
    <r>
      <rPr>
        <sz val="10"/>
        <rFont val="宋体"/>
        <family val="3"/>
        <charset val="134"/>
      </rPr>
      <t>号</t>
    </r>
    <phoneticPr fontId="8" type="noConversion"/>
  </si>
  <si>
    <r>
      <t> </t>
    </r>
    <r>
      <rPr>
        <sz val="9"/>
        <rFont val="宋体"/>
        <family val="3"/>
        <charset val="134"/>
      </rPr>
      <t>丸美弹力滋养唇彩盒</t>
    </r>
    <phoneticPr fontId="8" type="noConversion"/>
  </si>
  <si>
    <r>
      <rPr>
        <sz val="9"/>
        <rFont val="宋体"/>
        <family val="3"/>
        <charset val="134"/>
      </rPr>
      <t>外加工厂提供</t>
    </r>
  </si>
  <si>
    <r>
      <t xml:space="preserve">  </t>
    </r>
    <r>
      <rPr>
        <sz val="10"/>
        <rFont val="宋体"/>
        <family val="3"/>
        <charset val="134"/>
      </rPr>
      <t>丸美弹力滋养唇彩</t>
    </r>
    <r>
      <rPr>
        <sz val="10"/>
        <rFont val="Times New Roman"/>
        <family val="1"/>
      </rPr>
      <t>8g 2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 xml:space="preserve"> </t>
    </r>
    <phoneticPr fontId="8" type="noConversion"/>
  </si>
  <si>
    <r>
      <rPr>
        <sz val="10"/>
        <rFont val="宋体"/>
        <family val="3"/>
        <charset val="134"/>
      </rPr>
      <t>弹力蛋白卷翘增长睫毛膏（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年春季用）</t>
    </r>
    <r>
      <rPr>
        <sz val="10"/>
        <rFont val="Times New Roman"/>
        <family val="1"/>
      </rPr>
      <t xml:space="preserve"> </t>
    </r>
    <phoneticPr fontId="8" type="noConversion"/>
  </si>
  <si>
    <r>
      <t> </t>
    </r>
    <r>
      <rPr>
        <sz val="9"/>
        <rFont val="宋体"/>
        <family val="3"/>
        <charset val="134"/>
      </rPr>
      <t>丸美弹力卷翘增长睫毛膏盒</t>
    </r>
    <phoneticPr fontId="8" type="noConversion"/>
  </si>
  <si>
    <r>
      <t xml:space="preserve"> 0.4g</t>
    </r>
    <r>
      <rPr>
        <sz val="10"/>
        <rFont val="宋体"/>
        <family val="3"/>
        <charset val="134"/>
      </rPr>
      <t>丸美魅力塑形眉笔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号深灰色（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年春季用）</t>
    </r>
    <r>
      <rPr>
        <sz val="10"/>
        <rFont val="Times New Roman"/>
        <family val="1"/>
      </rPr>
      <t xml:space="preserve"> </t>
    </r>
    <phoneticPr fontId="8" type="noConversion"/>
  </si>
  <si>
    <r>
      <t> </t>
    </r>
    <r>
      <rPr>
        <sz val="9"/>
        <rFont val="宋体"/>
        <family val="3"/>
        <charset val="134"/>
      </rPr>
      <t>丸美魅力塑形眉笔盒</t>
    </r>
    <phoneticPr fontId="8" type="noConversion"/>
  </si>
  <si>
    <r>
      <t xml:space="preserve"> 0.4g</t>
    </r>
    <r>
      <rPr>
        <sz val="10"/>
        <rFont val="宋体"/>
        <family val="3"/>
        <charset val="134"/>
      </rPr>
      <t>丸美魅力塑形眉笔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号咖啡色（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年春季用）</t>
    </r>
    <r>
      <rPr>
        <sz val="10"/>
        <rFont val="Times New Roman"/>
        <family val="1"/>
      </rPr>
      <t xml:space="preserve"> </t>
    </r>
    <phoneticPr fontId="8" type="noConversion"/>
  </si>
  <si>
    <r>
      <rPr>
        <sz val="10"/>
        <rFont val="宋体"/>
        <family val="3"/>
        <charset val="134"/>
      </rPr>
      <t>丸美美肤棉</t>
    </r>
    <r>
      <rPr>
        <sz val="10"/>
        <rFont val="Times New Roman"/>
        <family val="1"/>
      </rPr>
      <t xml:space="preserve"> </t>
    </r>
    <phoneticPr fontId="8" type="noConversion"/>
  </si>
  <si>
    <r>
      <rPr>
        <sz val="9"/>
        <rFont val="宋体"/>
        <family val="3"/>
        <charset val="134"/>
      </rPr>
      <t>丸美美肤棉盒</t>
    </r>
    <phoneticPr fontId="8" type="noConversion"/>
  </si>
  <si>
    <r>
      <t> </t>
    </r>
    <r>
      <rPr>
        <sz val="9"/>
        <rFont val="ˎ̥"/>
        <family val="2"/>
      </rPr>
      <t>化妆棉外箱（</t>
    </r>
    <r>
      <rPr>
        <sz val="9"/>
        <rFont val="Times New Roman"/>
        <family val="1"/>
      </rPr>
      <t>80</t>
    </r>
    <r>
      <rPr>
        <sz val="9"/>
        <rFont val="ˎ̥"/>
        <family val="2"/>
      </rPr>
      <t>盒装）</t>
    </r>
  </si>
  <si>
    <r>
      <t xml:space="preserve">  </t>
    </r>
    <r>
      <rPr>
        <sz val="10"/>
        <rFont val="宋体"/>
        <family val="3"/>
        <charset val="134"/>
      </rPr>
      <t>丸美莹亮柔润唇蜜</t>
    </r>
    <r>
      <rPr>
        <sz val="10"/>
        <rFont val="Times New Roman"/>
        <family val="1"/>
      </rPr>
      <t>01</t>
    </r>
    <r>
      <rPr>
        <sz val="10"/>
        <rFont val="宋体"/>
        <family val="3"/>
        <charset val="134"/>
      </rPr>
      <t>号（百货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1-2</t>
    </r>
    <r>
      <rPr>
        <sz val="10"/>
        <rFont val="宋体"/>
        <family val="3"/>
        <charset val="134"/>
      </rPr>
      <t>月用）</t>
    </r>
    <r>
      <rPr>
        <sz val="10"/>
        <rFont val="Times New Roman"/>
        <family val="1"/>
      </rPr>
      <t xml:space="preserve"> </t>
    </r>
    <phoneticPr fontId="8" type="noConversion"/>
  </si>
  <si>
    <r>
      <t> 8g</t>
    </r>
    <r>
      <rPr>
        <sz val="9"/>
        <rFont val="宋体"/>
        <family val="3"/>
        <charset val="134"/>
      </rPr>
      <t>丸美莹亮润唇蜜盒</t>
    </r>
    <phoneticPr fontId="8" type="noConversion"/>
  </si>
  <si>
    <r>
      <t xml:space="preserve">  </t>
    </r>
    <r>
      <rPr>
        <sz val="10"/>
        <rFont val="宋体"/>
        <family val="3"/>
        <charset val="134"/>
      </rPr>
      <t>丸美莹亮柔润唇蜜</t>
    </r>
    <r>
      <rPr>
        <sz val="10"/>
        <rFont val="Times New Roman"/>
        <family val="1"/>
      </rPr>
      <t>02</t>
    </r>
    <r>
      <rPr>
        <sz val="10"/>
        <rFont val="宋体"/>
        <family val="3"/>
        <charset val="134"/>
      </rPr>
      <t>号（百货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1-2</t>
    </r>
    <r>
      <rPr>
        <sz val="10"/>
        <rFont val="宋体"/>
        <family val="3"/>
        <charset val="134"/>
      </rPr>
      <t>月用）</t>
    </r>
    <r>
      <rPr>
        <sz val="10"/>
        <rFont val="Times New Roman"/>
        <family val="1"/>
      </rPr>
      <t xml:space="preserve"> </t>
    </r>
    <phoneticPr fontId="8" type="noConversion"/>
  </si>
  <si>
    <r>
      <rPr>
        <sz val="10"/>
        <rFont val="宋体"/>
        <family val="3"/>
        <charset val="134"/>
      </rPr>
      <t>男士系列精锐装四件套</t>
    </r>
    <phoneticPr fontId="8" type="noConversion"/>
  </si>
  <si>
    <r>
      <rPr>
        <sz val="10"/>
        <rFont val="宋体"/>
        <family val="3"/>
        <charset val="134"/>
      </rPr>
      <t>男士系列精锐装四件套</t>
    </r>
  </si>
  <si>
    <r>
      <t> </t>
    </r>
    <r>
      <rPr>
        <sz val="9"/>
        <rFont val="宋体"/>
        <family val="3"/>
        <charset val="134"/>
      </rPr>
      <t>丸美男士劲能活肤系列四件套套盒（精锐装）</t>
    </r>
  </si>
  <si>
    <r>
      <t> </t>
    </r>
    <r>
      <rPr>
        <sz val="9"/>
        <rFont val="宋体"/>
        <family val="3"/>
        <charset val="134"/>
      </rPr>
      <t>丸美男士劲能活肤系列四件套吸塑（精锐装）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</si>
  <si>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 xml:space="preserve"> (14</t>
    </r>
    <r>
      <rPr>
        <sz val="9"/>
        <rFont val="宋体"/>
        <family val="3"/>
        <charset val="134"/>
      </rPr>
      <t>盒）</t>
    </r>
    <phoneticPr fontId="8" type="noConversion"/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</si>
  <si>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190*230*0.03</t>
    </r>
    <r>
      <rPr>
        <sz val="9"/>
        <rFont val="宋体"/>
        <family val="3"/>
        <charset val="134"/>
      </rPr>
      <t>）</t>
    </r>
    <phoneticPr fontId="8" type="noConversion"/>
  </si>
  <si>
    <r>
      <t xml:space="preserve"> 15ml</t>
    </r>
    <r>
      <rPr>
        <sz val="10"/>
        <rFont val="宋体"/>
        <family val="3"/>
        <charset val="134"/>
      </rPr>
      <t>男士劲能活肤乳</t>
    </r>
  </si>
  <si>
    <r>
      <t> 15ml</t>
    </r>
    <r>
      <rPr>
        <sz val="9"/>
        <rFont val="宋体"/>
        <family val="3"/>
        <charset val="134"/>
      </rPr>
      <t>男士劲能活肤乳胶瓶</t>
    </r>
  </si>
  <si>
    <r>
      <t> 15ml</t>
    </r>
    <r>
      <rPr>
        <sz val="9"/>
        <rFont val="宋体"/>
        <family val="3"/>
        <charset val="134"/>
      </rPr>
      <t>男士劲能活肤系列胶瓶外盖</t>
    </r>
  </si>
  <si>
    <r>
      <t>15ml</t>
    </r>
    <r>
      <rPr>
        <sz val="10"/>
        <rFont val="宋体"/>
        <family val="3"/>
        <charset val="134"/>
      </rPr>
      <t>男士劲能爽肤水</t>
    </r>
  </si>
  <si>
    <r>
      <t> 15ml</t>
    </r>
    <r>
      <rPr>
        <sz val="9"/>
        <rFont val="宋体"/>
        <family val="3"/>
        <charset val="134"/>
      </rPr>
      <t>男士劲能爽肤水胶瓶</t>
    </r>
  </si>
  <si>
    <r>
      <t>10g</t>
    </r>
    <r>
      <rPr>
        <sz val="10"/>
        <rFont val="宋体"/>
        <family val="3"/>
        <charset val="134"/>
      </rPr>
      <t>男士劲能活肤霜</t>
    </r>
  </si>
  <si>
    <r>
      <t> 10g</t>
    </r>
    <r>
      <rPr>
        <sz val="9"/>
        <rFont val="宋体"/>
        <family val="3"/>
        <charset val="134"/>
      </rPr>
      <t>男士劲能活肤霜胶瓶</t>
    </r>
  </si>
  <si>
    <r>
      <t> 10g</t>
    </r>
    <r>
      <rPr>
        <sz val="9"/>
        <rFont val="宋体"/>
        <family val="3"/>
        <charset val="134"/>
      </rPr>
      <t>男士劲能活肤系列胶瓶外盖</t>
    </r>
  </si>
  <si>
    <r>
      <t>15ml</t>
    </r>
    <r>
      <rPr>
        <sz val="10"/>
        <rFont val="宋体"/>
        <family val="3"/>
        <charset val="134"/>
      </rPr>
      <t>男士劲能活肤洁面乳</t>
    </r>
  </si>
  <si>
    <r>
      <t> 15ml</t>
    </r>
    <r>
      <rPr>
        <sz val="9"/>
        <rFont val="宋体"/>
        <family val="3"/>
        <charset val="134"/>
      </rPr>
      <t>男士劲能活肤洁面乳管</t>
    </r>
  </si>
  <si>
    <r>
      <t> 15mL</t>
    </r>
    <r>
      <rPr>
        <sz val="9"/>
        <rFont val="宋体"/>
        <family val="3"/>
        <charset val="134"/>
      </rPr>
      <t>男士劲能活肤软管外盖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烫银边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</si>
  <si>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丸美弹力蛋白提升精华晚霜</t>
    </r>
    <phoneticPr fontId="8" type="noConversion"/>
  </si>
  <si>
    <r>
      <t> 5g</t>
    </r>
    <r>
      <rPr>
        <sz val="9"/>
        <rFont val="宋体"/>
        <family val="3"/>
        <charset val="134"/>
      </rPr>
      <t>丸美弹力蛋白提升精华晚霜瓶</t>
    </r>
    <phoneticPr fontId="8" type="noConversion"/>
  </si>
  <si>
    <r>
      <t> 5g</t>
    </r>
    <r>
      <rPr>
        <sz val="9"/>
        <rFont val="宋体"/>
        <family val="3"/>
        <charset val="134"/>
      </rPr>
      <t>丸美弹力提升系列外盖</t>
    </r>
  </si>
  <si>
    <r>
      <rPr>
        <sz val="10"/>
        <rFont val="宋体"/>
        <family val="3"/>
        <charset val="134"/>
      </rPr>
      <t>丸美弹力蛋白提升洁面精华</t>
    </r>
    <phoneticPr fontId="8" type="noConversion"/>
  </si>
  <si>
    <r>
      <t>5ml</t>
    </r>
    <r>
      <rPr>
        <sz val="9"/>
        <rFont val="宋体"/>
        <family val="3"/>
        <charset val="134"/>
      </rPr>
      <t>丸美弹力蛋白提升洁面精华软管配外盖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</si>
  <si>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1200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</si>
  <si>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rPr>
        <sz val="10"/>
        <rFont val="宋体"/>
        <family val="3"/>
        <charset val="134"/>
      </rPr>
      <t>弹力蛋白眼精华</t>
    </r>
    <phoneticPr fontId="8" type="noConversion"/>
  </si>
  <si>
    <r>
      <t>19mL</t>
    </r>
    <r>
      <rPr>
        <sz val="9"/>
        <rFont val="宋体"/>
        <family val="3"/>
        <charset val="134"/>
      </rPr>
      <t>弹力蛋白眼精华软管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配外盖？？？）</t>
    </r>
    <phoneticPr fontId="8" type="noConversion"/>
  </si>
  <si>
    <r>
      <t xml:space="preserve">   </t>
    </r>
    <r>
      <rPr>
        <sz val="10"/>
        <rFont val="宋体"/>
        <family val="3"/>
        <charset val="134"/>
      </rPr>
      <t>丸美巧克力丝滑旅行三件套</t>
    </r>
    <r>
      <rPr>
        <sz val="10"/>
        <rFont val="Times New Roman"/>
        <family val="1"/>
      </rPr>
      <t xml:space="preserve"> </t>
    </r>
    <phoneticPr fontId="8" type="noConversion"/>
  </si>
  <si>
    <r>
      <rPr>
        <sz val="10"/>
        <rFont val="宋体"/>
        <family val="3"/>
        <charset val="134"/>
      </rPr>
      <t>丸美巧克力丝滑旅行三件套</t>
    </r>
    <r>
      <rPr>
        <sz val="10"/>
        <rFont val="Times New Roman"/>
        <family val="1"/>
      </rPr>
      <t xml:space="preserve"> </t>
    </r>
    <phoneticPr fontId="8" type="noConversion"/>
  </si>
  <si>
    <r>
      <t xml:space="preserve">   </t>
    </r>
    <r>
      <rPr>
        <sz val="9"/>
        <rFont val="宋体"/>
        <family val="3"/>
        <charset val="134"/>
      </rPr>
      <t>丸美巧克力系列三件套胶盒（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月）</t>
    </r>
    <r>
      <rPr>
        <sz val="9"/>
        <rFont val="Times New Roman"/>
        <family val="1"/>
      </rPr>
      <t xml:space="preserve"> </t>
    </r>
    <phoneticPr fontId="8" type="noConversion"/>
  </si>
  <si>
    <r>
      <rPr>
        <sz val="9"/>
        <rFont val="宋体"/>
        <family val="3"/>
        <charset val="134"/>
      </rPr>
      <t>旅行三件套胶盒共用空白外箱（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盒装）</t>
    </r>
  </si>
  <si>
    <r>
      <rPr>
        <sz val="10"/>
        <rFont val="宋体"/>
        <family val="3"/>
        <charset val="134"/>
      </rPr>
      <t>丸美巧克力丝滑水</t>
    </r>
    <phoneticPr fontId="8" type="noConversion"/>
  </si>
  <si>
    <r>
      <t> 15ml</t>
    </r>
    <r>
      <rPr>
        <sz val="9"/>
        <rFont val="宋体"/>
        <family val="3"/>
        <charset val="134"/>
      </rPr>
      <t>丸美巧克力丝滑水瓶</t>
    </r>
    <r>
      <rPr>
        <sz val="9"/>
        <rFont val="Times New Roman"/>
        <family val="1"/>
      </rPr>
      <t>(12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月）</t>
    </r>
  </si>
  <si>
    <r>
      <rPr>
        <sz val="10"/>
        <rFont val="宋体"/>
        <family val="3"/>
        <charset val="134"/>
      </rPr>
      <t>丸美巧克力丝滑乳</t>
    </r>
    <phoneticPr fontId="8" type="noConversion"/>
  </si>
  <si>
    <r>
      <t> 15ml</t>
    </r>
    <r>
      <rPr>
        <sz val="9"/>
        <rFont val="宋体"/>
        <family val="3"/>
        <charset val="134"/>
      </rPr>
      <t>巧克力丝滑乳瓶</t>
    </r>
    <r>
      <rPr>
        <sz val="9"/>
        <rFont val="Times New Roman"/>
        <family val="1"/>
      </rPr>
      <t>(12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月）</t>
    </r>
  </si>
  <si>
    <r>
      <t xml:space="preserve"> </t>
    </r>
    <r>
      <rPr>
        <sz val="10"/>
        <rFont val="宋体"/>
        <family val="3"/>
        <charset val="134"/>
      </rPr>
      <t>丸美深肌保湿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清润型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旅行三件套</t>
    </r>
    <phoneticPr fontId="8" type="noConversion"/>
  </si>
  <si>
    <r>
      <rPr>
        <sz val="10"/>
        <rFont val="宋体"/>
        <family val="3"/>
        <charset val="134"/>
      </rPr>
      <t>丸美深肌保湿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清润型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旅行三件套</t>
    </r>
    <phoneticPr fontId="8" type="noConversion"/>
  </si>
  <si>
    <r>
      <t xml:space="preserve"> </t>
    </r>
    <r>
      <rPr>
        <sz val="9"/>
        <rFont val="宋体"/>
        <family val="3"/>
        <charset val="134"/>
      </rPr>
      <t>丸美深肌清润型系列三件套胶盒（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月）</t>
    </r>
    <r>
      <rPr>
        <sz val="9"/>
        <rFont val="Times New Roman"/>
        <family val="1"/>
      </rPr>
      <t xml:space="preserve">  </t>
    </r>
    <phoneticPr fontId="8" type="noConversion"/>
  </si>
  <si>
    <r>
      <rPr>
        <sz val="10"/>
        <rFont val="宋体"/>
        <family val="3"/>
        <charset val="134"/>
      </rPr>
      <t>丸美弹力蛋白旅行三件套</t>
    </r>
    <r>
      <rPr>
        <sz val="10"/>
        <rFont val="Times New Roman"/>
        <family val="1"/>
      </rPr>
      <t xml:space="preserve"> </t>
    </r>
    <phoneticPr fontId="8" type="noConversion"/>
  </si>
  <si>
    <r>
      <rPr>
        <sz val="9"/>
        <rFont val="宋体"/>
        <family val="3"/>
        <charset val="134"/>
      </rPr>
      <t>丸美弹力蛋白系列三件套胶盒（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月）</t>
    </r>
    <r>
      <rPr>
        <sz val="9"/>
        <rFont val="Times New Roman"/>
        <family val="1"/>
      </rPr>
      <t xml:space="preserve"> </t>
    </r>
    <phoneticPr fontId="8" type="noConversion"/>
  </si>
  <si>
    <r>
      <t xml:space="preserve"> 15mL</t>
    </r>
    <r>
      <rPr>
        <sz val="9"/>
        <rFont val="宋体"/>
        <family val="3"/>
        <charset val="134"/>
      </rPr>
      <t>弹力蛋白精华保养液瓶</t>
    </r>
    <r>
      <rPr>
        <sz val="9"/>
        <rFont val="Times New Roman"/>
        <family val="1"/>
      </rPr>
      <t xml:space="preserve"> </t>
    </r>
    <phoneticPr fontId="8" type="noConversion"/>
  </si>
  <si>
    <r>
      <t xml:space="preserve"> 15ml</t>
    </r>
    <r>
      <rPr>
        <sz val="9"/>
        <rFont val="宋体"/>
        <family val="3"/>
        <charset val="134"/>
      </rPr>
      <t>弹力蛋白全能精华乳瓶</t>
    </r>
    <r>
      <rPr>
        <sz val="9"/>
        <rFont val="Times New Roman"/>
        <family val="1"/>
      </rPr>
      <t xml:space="preserve"> </t>
    </r>
    <phoneticPr fontId="8" type="noConversion"/>
  </si>
  <si>
    <r>
      <rPr>
        <sz val="10"/>
        <rFont val="宋体"/>
        <family val="3"/>
        <charset val="134"/>
      </rPr>
      <t>丸美三肽胶原蛋白旅行三件套</t>
    </r>
    <phoneticPr fontId="8" type="noConversion"/>
  </si>
  <si>
    <r>
      <t xml:space="preserve">  </t>
    </r>
    <r>
      <rPr>
        <sz val="9"/>
        <rFont val="宋体"/>
        <family val="3"/>
        <charset val="134"/>
      </rPr>
      <t>丸美三肽胶原系列三件套胶盒（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月）</t>
    </r>
    <r>
      <rPr>
        <sz val="9"/>
        <rFont val="Times New Roman"/>
        <family val="1"/>
      </rPr>
      <t xml:space="preserve"> </t>
    </r>
    <phoneticPr fontId="8" type="noConversion"/>
  </si>
  <si>
    <r>
      <rPr>
        <sz val="10"/>
        <rFont val="宋体"/>
        <family val="3"/>
        <charset val="134"/>
      </rPr>
      <t>三肽胶原紧致润养蜜露</t>
    </r>
    <phoneticPr fontId="8" type="noConversion"/>
  </si>
  <si>
    <r>
      <t xml:space="preserve"> 15ml</t>
    </r>
    <r>
      <rPr>
        <sz val="9"/>
        <rFont val="宋体"/>
        <family val="3"/>
        <charset val="134"/>
      </rPr>
      <t>丸美三肽胶原紧致润养蜜露瓶</t>
    </r>
    <phoneticPr fontId="8" type="noConversion"/>
  </si>
  <si>
    <r>
      <rPr>
        <sz val="10"/>
        <rFont val="宋体"/>
        <family val="3"/>
        <charset val="134"/>
      </rPr>
      <t>三肽胶原紧致精华乳</t>
    </r>
    <phoneticPr fontId="8" type="noConversion"/>
  </si>
  <si>
    <r>
      <rPr>
        <sz val="10"/>
        <rFont val="宋体"/>
        <family val="3"/>
        <charset val="134"/>
      </rPr>
      <t>丸美弹力蛋白提升隐形面膜</t>
    </r>
    <phoneticPr fontId="8" type="noConversion"/>
  </si>
  <si>
    <r>
      <t> </t>
    </r>
    <r>
      <rPr>
        <sz val="9"/>
        <rFont val="宋体"/>
        <family val="3"/>
        <charset val="134"/>
      </rPr>
      <t>二层隐形面膜纸</t>
    </r>
  </si>
  <si>
    <r>
      <rPr>
        <sz val="9"/>
        <rFont val="宋体"/>
        <family val="3"/>
        <charset val="134"/>
      </rPr>
      <t>丸美弹力蛋白提升隐形面膜袋</t>
    </r>
    <phoneticPr fontId="8" type="noConversion"/>
  </si>
  <si>
    <r>
      <rPr>
        <sz val="9"/>
        <rFont val="宋体"/>
        <family val="3"/>
        <charset val="134"/>
      </rPr>
      <t>丸美弹力蛋白提升隐形面膜盒</t>
    </r>
    <r>
      <rPr>
        <sz val="9"/>
        <rFont val="Times New Roman"/>
        <family val="1"/>
      </rPr>
      <t>(4</t>
    </r>
    <r>
      <rPr>
        <sz val="9"/>
        <rFont val="宋体"/>
        <family val="3"/>
        <charset val="134"/>
      </rPr>
      <t>片装</t>
    </r>
    <r>
      <rPr>
        <sz val="9"/>
        <rFont val="Times New Roman"/>
        <family val="1"/>
      </rPr>
      <t>)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</si>
  <si>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 xml:space="preserve"> (33</t>
    </r>
    <r>
      <rPr>
        <sz val="9"/>
        <rFont val="宋体"/>
        <family val="3"/>
        <charset val="134"/>
      </rPr>
      <t>个）</t>
    </r>
    <phoneticPr fontId="8" type="noConversion"/>
  </si>
  <si>
    <r>
      <rPr>
        <sz val="10"/>
        <rFont val="宋体"/>
        <family val="3"/>
        <charset val="134"/>
      </rPr>
      <t>丸美弹力蛋白提升隐形眼膜</t>
    </r>
  </si>
  <si>
    <r>
      <t> </t>
    </r>
    <r>
      <rPr>
        <sz val="9"/>
        <rFont val="宋体"/>
        <family val="3"/>
        <charset val="134"/>
      </rPr>
      <t>二层月亮型膜纸</t>
    </r>
  </si>
  <si>
    <r>
      <t> </t>
    </r>
    <r>
      <rPr>
        <sz val="9"/>
        <rFont val="宋体"/>
        <family val="3"/>
        <charset val="134"/>
      </rPr>
      <t>丸美弹力蛋白提升隐形眼膜袋</t>
    </r>
  </si>
  <si>
    <r>
      <rPr>
        <sz val="9"/>
        <rFont val="宋体"/>
        <family val="3"/>
        <charset val="134"/>
      </rPr>
      <t>丸美弹力蛋白提升隐形眼膜盒（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对装）</t>
    </r>
  </si>
  <si>
    <r>
      <rPr>
        <sz val="9"/>
        <rFont val="宋体"/>
        <family val="3"/>
        <charset val="134"/>
      </rPr>
      <t>弹力蛋白提升隐形眼膜外箱</t>
    </r>
    <r>
      <rPr>
        <sz val="9"/>
        <rFont val="Times New Roman"/>
        <family val="1"/>
      </rPr>
      <t>(120</t>
    </r>
    <r>
      <rPr>
        <sz val="9"/>
        <rFont val="宋体"/>
        <family val="3"/>
        <charset val="134"/>
      </rPr>
      <t>盒装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</si>
  <si>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130*155*0.03</t>
    </r>
    <r>
      <rPr>
        <sz val="9"/>
        <rFont val="宋体"/>
        <family val="3"/>
        <charset val="134"/>
      </rPr>
      <t>）</t>
    </r>
  </si>
  <si>
    <r>
      <t xml:space="preserve"> </t>
    </r>
    <r>
      <rPr>
        <sz val="10"/>
        <rFont val="宋体"/>
        <family val="3"/>
        <charset val="134"/>
      </rPr>
      <t>丸美全能化妆棉</t>
    </r>
    <r>
      <rPr>
        <sz val="10"/>
        <rFont val="Times New Roman"/>
        <family val="1"/>
      </rPr>
      <t xml:space="preserve"> </t>
    </r>
    <phoneticPr fontId="8" type="noConversion"/>
  </si>
  <si>
    <r>
      <t xml:space="preserve"> </t>
    </r>
    <r>
      <rPr>
        <sz val="9"/>
        <rFont val="宋体"/>
        <family val="3"/>
        <charset val="134"/>
      </rPr>
      <t>丸美美肤棉盒</t>
    </r>
    <r>
      <rPr>
        <sz val="9"/>
        <rFont val="Times New Roman"/>
        <family val="1"/>
      </rPr>
      <t xml:space="preserve"> </t>
    </r>
    <phoneticPr fontId="8" type="noConversion"/>
  </si>
  <si>
    <r>
      <t>2g</t>
    </r>
    <r>
      <rPr>
        <sz val="9"/>
        <rFont val="宋体"/>
        <family val="3"/>
        <charset val="134"/>
      </rPr>
      <t>丸美弹力蛋白提升洁面精华卷料</t>
    </r>
    <phoneticPr fontId="8" type="noConversion"/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</si>
  <si>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2400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</si>
  <si>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rPr>
        <sz val="10"/>
        <rFont val="宋体"/>
        <family val="3"/>
        <charset val="134"/>
      </rPr>
      <t>丸美弹力蛋白提升精华保养液</t>
    </r>
    <phoneticPr fontId="8" type="noConversion"/>
  </si>
  <si>
    <r>
      <t>2ml</t>
    </r>
    <r>
      <rPr>
        <sz val="9"/>
        <rFont val="宋体"/>
        <family val="3"/>
        <charset val="134"/>
      </rPr>
      <t>丸美弹力蛋白提升精华保养液卷料</t>
    </r>
  </si>
  <si>
    <r>
      <rPr>
        <sz val="10"/>
        <rFont val="宋体"/>
        <family val="3"/>
        <charset val="134"/>
      </rPr>
      <t>丸美弹力蛋白提升全能精华乳</t>
    </r>
    <phoneticPr fontId="8" type="noConversion"/>
  </si>
  <si>
    <r>
      <t>2ml</t>
    </r>
    <r>
      <rPr>
        <sz val="9"/>
        <rFont val="宋体"/>
        <family val="3"/>
        <charset val="134"/>
      </rPr>
      <t>丸美弹力蛋白提升全能精华乳卷料</t>
    </r>
  </si>
  <si>
    <r>
      <rPr>
        <sz val="10"/>
        <rFont val="宋体"/>
        <family val="3"/>
        <charset val="134"/>
      </rPr>
      <t>丸美弹力蛋白提升精华日霜</t>
    </r>
    <phoneticPr fontId="8" type="noConversion"/>
  </si>
  <si>
    <r>
      <t>2g</t>
    </r>
    <r>
      <rPr>
        <sz val="9"/>
        <rFont val="宋体"/>
        <family val="3"/>
        <charset val="134"/>
      </rPr>
      <t>丸美弹力蛋白提升精华日霜卷料</t>
    </r>
  </si>
  <si>
    <r>
      <t>2g</t>
    </r>
    <r>
      <rPr>
        <sz val="9"/>
        <rFont val="宋体"/>
        <family val="3"/>
        <charset val="134"/>
      </rPr>
      <t>丸美弹力蛋白提升精华晚霜卷料</t>
    </r>
  </si>
  <si>
    <r>
      <rPr>
        <sz val="10"/>
        <rFont val="宋体"/>
        <family val="3"/>
        <charset val="134"/>
      </rPr>
      <t>丸美弹力蛋白提升粉底液（肤色）</t>
    </r>
    <phoneticPr fontId="8" type="noConversion"/>
  </si>
  <si>
    <r>
      <t>2g</t>
    </r>
    <r>
      <rPr>
        <sz val="9"/>
        <rFont val="宋体"/>
        <family val="3"/>
        <charset val="134"/>
      </rPr>
      <t>丸美弹力蛋白提升粉底卷料（肤色）</t>
    </r>
  </si>
  <si>
    <r>
      <rPr>
        <sz val="10"/>
        <rFont val="宋体"/>
        <family val="3"/>
        <charset val="134"/>
      </rPr>
      <t>丸美弹力蛋白提升粉底液（绿色）</t>
    </r>
    <phoneticPr fontId="8" type="noConversion"/>
  </si>
  <si>
    <r>
      <t>2g</t>
    </r>
    <r>
      <rPr>
        <sz val="9"/>
        <rFont val="宋体"/>
        <family val="3"/>
        <charset val="134"/>
      </rPr>
      <t>丸美弹力蛋白提升粉底卷料（绿色）</t>
    </r>
  </si>
  <si>
    <r>
      <rPr>
        <sz val="10"/>
        <rFont val="宋体"/>
        <family val="3"/>
        <charset val="134"/>
      </rPr>
      <t>丸美弹力蛋白提升特润精华</t>
    </r>
    <phoneticPr fontId="8" type="noConversion"/>
  </si>
  <si>
    <r>
      <t>2ml</t>
    </r>
    <r>
      <rPr>
        <sz val="9"/>
        <rFont val="宋体"/>
        <family val="3"/>
        <charset val="134"/>
      </rPr>
      <t>丸美弹力蛋白提升特润精华卷料</t>
    </r>
  </si>
  <si>
    <r>
      <rPr>
        <sz val="10"/>
        <rFont val="宋体"/>
        <family val="3"/>
        <charset val="134"/>
      </rPr>
      <t>丸美玫瑰香氛精油香薰</t>
    </r>
    <r>
      <rPr>
        <sz val="10"/>
        <rFont val="Times New Roman"/>
        <family val="1"/>
      </rPr>
      <t>(12</t>
    </r>
    <r>
      <rPr>
        <sz val="10"/>
        <rFont val="宋体"/>
        <family val="3"/>
        <charset val="134"/>
      </rPr>
      <t>年百货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月用</t>
    </r>
    <r>
      <rPr>
        <sz val="10"/>
        <rFont val="Times New Roman"/>
        <family val="1"/>
      </rPr>
      <t>)4</t>
    </r>
    <r>
      <rPr>
        <sz val="10"/>
        <rFont val="宋体"/>
        <family val="3"/>
        <charset val="134"/>
      </rPr>
      <t>只藤条</t>
    </r>
    <r>
      <rPr>
        <sz val="10"/>
        <rFont val="Times New Roman"/>
        <family val="1"/>
      </rPr>
      <t>+3</t>
    </r>
    <r>
      <rPr>
        <sz val="10"/>
        <rFont val="宋体"/>
        <family val="3"/>
        <charset val="134"/>
      </rPr>
      <t>只小花</t>
    </r>
    <r>
      <rPr>
        <sz val="10"/>
        <rFont val="Times New Roman"/>
        <family val="1"/>
      </rPr>
      <t>+2</t>
    </r>
    <r>
      <rPr>
        <sz val="10"/>
        <rFont val="宋体"/>
        <family val="3"/>
        <charset val="134"/>
      </rPr>
      <t>只大花</t>
    </r>
    <r>
      <rPr>
        <sz val="10"/>
        <rFont val="Times New Roman"/>
        <family val="1"/>
      </rPr>
      <t>+1</t>
    </r>
    <r>
      <rPr>
        <sz val="10"/>
        <rFont val="宋体"/>
        <family val="3"/>
        <charset val="134"/>
      </rPr>
      <t>个白色陶瓶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纸盒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保利龙白色内托</t>
    </r>
    <phoneticPr fontId="8" type="noConversion"/>
  </si>
  <si>
    <r>
      <rPr>
        <sz val="9"/>
        <rFont val="Verdana"/>
        <family val="2"/>
      </rPr>
      <t>丸美</t>
    </r>
    <r>
      <rPr>
        <sz val="9"/>
        <rFont val="Times New Roman"/>
        <family val="1"/>
      </rPr>
      <t>100mL</t>
    </r>
    <r>
      <rPr>
        <sz val="9"/>
        <rFont val="Verdana"/>
        <family val="2"/>
      </rPr>
      <t>空白茶色精油瓶</t>
    </r>
  </si>
  <si>
    <r>
      <rPr>
        <sz val="9"/>
        <rFont val="Verdana"/>
        <family val="2"/>
      </rPr>
      <t>精油外盖</t>
    </r>
  </si>
  <si>
    <r>
      <t>100mL</t>
    </r>
    <r>
      <rPr>
        <sz val="9"/>
        <rFont val="Verdana"/>
        <family val="2"/>
      </rPr>
      <t>丸美玫瑰香氛标贴</t>
    </r>
    <r>
      <rPr>
        <sz val="9"/>
        <rFont val="Times New Roman"/>
        <family val="1"/>
      </rPr>
      <t>(</t>
    </r>
    <r>
      <rPr>
        <sz val="9"/>
        <rFont val="Verdana"/>
        <family val="2"/>
      </rPr>
      <t>红底黑及白字</t>
    </r>
    <r>
      <rPr>
        <sz val="9"/>
        <rFont val="Times New Roman"/>
        <family val="1"/>
      </rPr>
      <t>)</t>
    </r>
  </si>
  <si>
    <r>
      <t>5g</t>
    </r>
    <r>
      <rPr>
        <sz val="9"/>
        <rFont val="宋体"/>
        <family val="3"/>
        <charset val="134"/>
      </rPr>
      <t>丸美弹力蛋白提升精华晚霜瓶</t>
    </r>
  </si>
  <si>
    <r>
      <t>5g</t>
    </r>
    <r>
      <rPr>
        <sz val="9"/>
        <rFont val="宋体"/>
        <family val="3"/>
        <charset val="134"/>
      </rPr>
      <t>丸美弹力提升系列外盖</t>
    </r>
  </si>
  <si>
    <r>
      <t>10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1000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</si>
  <si>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t>5ml</t>
    </r>
    <r>
      <rPr>
        <sz val="9"/>
        <rFont val="宋体"/>
        <family val="3"/>
        <charset val="134"/>
      </rPr>
      <t>丸美弹力蛋白提升洁面精华软管</t>
    </r>
    <phoneticPr fontId="8" type="noConversion"/>
  </si>
  <si>
    <r>
      <t>5ml</t>
    </r>
    <r>
      <rPr>
        <sz val="9"/>
        <rFont val="宋体"/>
        <family val="3"/>
        <charset val="134"/>
      </rPr>
      <t>丸美弹力提升系列软管外盖</t>
    </r>
  </si>
  <si>
    <r>
      <rPr>
        <sz val="10"/>
        <rFont val="宋体"/>
        <family val="3"/>
        <charset val="134"/>
      </rPr>
      <t>弹力蛋白提升全能精华乳</t>
    </r>
  </si>
  <si>
    <r>
      <t>5ml</t>
    </r>
    <r>
      <rPr>
        <sz val="9"/>
        <rFont val="宋体"/>
        <family val="3"/>
        <charset val="134"/>
      </rPr>
      <t>弹力蛋白提升全能精华乳管配盖</t>
    </r>
    <phoneticPr fontId="8" type="noConversion"/>
  </si>
  <si>
    <r>
      <rPr>
        <sz val="10"/>
        <rFont val="宋体"/>
        <family val="3"/>
        <charset val="134"/>
      </rPr>
      <t>弹力蛋白提升精华保养液</t>
    </r>
  </si>
  <si>
    <r>
      <t>7ml</t>
    </r>
    <r>
      <rPr>
        <sz val="9"/>
        <rFont val="宋体"/>
        <family val="3"/>
        <charset val="134"/>
      </rPr>
      <t>弹力蛋白提升精华保养液瓶</t>
    </r>
    <phoneticPr fontId="8" type="noConversion"/>
  </si>
  <si>
    <r>
      <t>7ml</t>
    </r>
    <r>
      <rPr>
        <sz val="9"/>
        <rFont val="宋体"/>
        <family val="3"/>
        <charset val="134"/>
      </rPr>
      <t>弹力提升系列胶瓶外盖</t>
    </r>
    <r>
      <rPr>
        <sz val="9"/>
        <rFont val="Times New Roman"/>
        <family val="1"/>
      </rPr>
      <t> </t>
    </r>
    <phoneticPr fontId="8" type="noConversion"/>
  </si>
  <si>
    <r>
      <rPr>
        <sz val="10"/>
        <rFont val="宋体"/>
        <family val="3"/>
        <charset val="134"/>
      </rPr>
      <t>雪松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美白精华乳</t>
    </r>
    <phoneticPr fontId="8" type="noConversion"/>
  </si>
  <si>
    <r>
      <t>5ml</t>
    </r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美白精华乳管配盖</t>
    </r>
    <phoneticPr fontId="8" type="noConversion"/>
  </si>
  <si>
    <r>
      <rPr>
        <sz val="10"/>
        <rFont val="宋体"/>
        <family val="3"/>
        <charset val="134"/>
      </rPr>
      <t>雪松美白洁面乳</t>
    </r>
    <r>
      <rPr>
        <sz val="10"/>
        <rFont val="Times New Roman"/>
        <family val="1"/>
      </rPr>
      <t xml:space="preserve"> </t>
    </r>
    <phoneticPr fontId="8" type="noConversion"/>
  </si>
  <si>
    <r>
      <t>5ml</t>
    </r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美白洁面乳管配盖</t>
    </r>
    <phoneticPr fontId="8" type="noConversion"/>
  </si>
  <si>
    <r>
      <rPr>
        <sz val="10"/>
        <rFont val="宋体"/>
        <family val="3"/>
        <charset val="134"/>
      </rPr>
      <t>雪松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美白眼精华</t>
    </r>
    <phoneticPr fontId="8" type="noConversion"/>
  </si>
  <si>
    <r>
      <t>1ml</t>
    </r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美白眼精华卷料</t>
    </r>
    <phoneticPr fontId="8" type="noConversion"/>
  </si>
  <si>
    <r>
      <rPr>
        <sz val="10"/>
        <rFont val="宋体"/>
        <family val="3"/>
        <charset val="134"/>
      </rPr>
      <t>雪松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美白密集精华</t>
    </r>
    <phoneticPr fontId="8" type="noConversion"/>
  </si>
  <si>
    <r>
      <t>2ml</t>
    </r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美白密集精华卷料</t>
    </r>
  </si>
  <si>
    <r>
      <rPr>
        <sz val="10"/>
        <rFont val="宋体"/>
        <family val="3"/>
        <charset val="134"/>
      </rPr>
      <t>高机能激白精华洁面乳</t>
    </r>
    <phoneticPr fontId="8" type="noConversion"/>
  </si>
  <si>
    <r>
      <t>5mL</t>
    </r>
    <r>
      <rPr>
        <sz val="9"/>
        <rFont val="宋体"/>
        <family val="3"/>
        <charset val="134"/>
      </rPr>
      <t>高机能激白精华洁面乳软管配盖</t>
    </r>
    <phoneticPr fontId="8" type="noConversion"/>
  </si>
  <si>
    <r>
      <rPr>
        <sz val="10"/>
        <rFont val="宋体"/>
        <family val="3"/>
        <charset val="134"/>
      </rPr>
      <t>高机能激白精华乳</t>
    </r>
    <phoneticPr fontId="8" type="noConversion"/>
  </si>
  <si>
    <r>
      <t>5mL</t>
    </r>
    <r>
      <rPr>
        <sz val="9"/>
        <rFont val="宋体"/>
        <family val="3"/>
        <charset val="134"/>
      </rPr>
      <t>高机能激白精华乳软管配盖</t>
    </r>
    <phoneticPr fontId="8" type="noConversion"/>
  </si>
  <si>
    <r>
      <rPr>
        <sz val="10"/>
        <rFont val="宋体"/>
        <family val="3"/>
        <charset val="134"/>
      </rPr>
      <t>高机能激白精华淡斑晚霜</t>
    </r>
    <phoneticPr fontId="8" type="noConversion"/>
  </si>
  <si>
    <r>
      <t>5g</t>
    </r>
    <r>
      <rPr>
        <sz val="9"/>
        <rFont val="宋体"/>
        <family val="3"/>
        <charset val="134"/>
      </rPr>
      <t>激白精华晚霜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美白淡斑型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</si>
  <si>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丸美激白精华隔离霜</t>
    </r>
    <r>
      <rPr>
        <sz val="10"/>
        <rFont val="Times New Roman"/>
        <family val="1"/>
      </rPr>
      <t>SPF20</t>
    </r>
    <r>
      <rPr>
        <sz val="10"/>
        <rFont val="宋体"/>
        <family val="3"/>
        <charset val="134"/>
      </rPr>
      <t>加加加</t>
    </r>
    <phoneticPr fontId="8" type="noConversion"/>
  </si>
  <si>
    <r>
      <t>2ml</t>
    </r>
    <r>
      <rPr>
        <sz val="9"/>
        <rFont val="宋体"/>
        <family val="3"/>
        <charset val="134"/>
      </rPr>
      <t>激白精华隔离霜</t>
    </r>
    <r>
      <rPr>
        <sz val="9"/>
        <rFont val="Times New Roman"/>
        <family val="1"/>
      </rPr>
      <t>SPF20</t>
    </r>
    <r>
      <rPr>
        <sz val="9"/>
        <rFont val="宋体"/>
        <family val="3"/>
        <charset val="134"/>
      </rPr>
      <t>加加加卷料</t>
    </r>
  </si>
  <si>
    <r>
      <rPr>
        <sz val="10"/>
        <rFont val="宋体"/>
        <family val="3"/>
        <charset val="134"/>
      </rPr>
      <t>丸美雪松</t>
    </r>
    <r>
      <rPr>
        <sz val="10"/>
        <rFont val="Times New Roman"/>
        <family val="1"/>
      </rPr>
      <t>™</t>
    </r>
    <r>
      <rPr>
        <sz val="10"/>
        <rFont val="宋体"/>
        <family val="3"/>
        <charset val="134"/>
      </rPr>
      <t>美白精华白霜</t>
    </r>
    <r>
      <rPr>
        <sz val="10"/>
        <rFont val="Times New Roman"/>
        <family val="1"/>
      </rPr>
      <t xml:space="preserve">  5g</t>
    </r>
    <phoneticPr fontId="8" type="noConversion"/>
  </si>
  <si>
    <r>
      <t> 5g</t>
    </r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美白精华日霜瓶</t>
    </r>
    <phoneticPr fontId="8" type="noConversion"/>
  </si>
  <si>
    <r>
      <t>5g</t>
    </r>
    <r>
      <rPr>
        <sz val="9"/>
        <rFont val="宋体"/>
        <family val="3"/>
        <charset val="134"/>
      </rPr>
      <t>雪松美白胶瓶通用外盖</t>
    </r>
    <phoneticPr fontId="8" type="noConversion"/>
  </si>
  <si>
    <r>
      <rPr>
        <sz val="10"/>
        <rFont val="宋体"/>
        <family val="3"/>
        <charset val="134"/>
      </rPr>
      <t>丸美雪松</t>
    </r>
    <r>
      <rPr>
        <sz val="10"/>
        <rFont val="Times New Roman"/>
        <family val="1"/>
      </rPr>
      <t>™</t>
    </r>
    <r>
      <rPr>
        <sz val="10"/>
        <rFont val="宋体"/>
        <family val="3"/>
        <charset val="134"/>
      </rPr>
      <t>美白精华夜霜</t>
    </r>
    <r>
      <rPr>
        <sz val="10"/>
        <rFont val="Times New Roman"/>
        <family val="1"/>
      </rPr>
      <t xml:space="preserve">    5g</t>
    </r>
    <phoneticPr fontId="8" type="noConversion"/>
  </si>
  <si>
    <r>
      <t>5g</t>
    </r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美白精华夜霜瓶</t>
    </r>
    <phoneticPr fontId="8" type="noConversion"/>
  </si>
  <si>
    <r>
      <rPr>
        <sz val="10"/>
        <rFont val="宋体"/>
        <family val="3"/>
        <charset val="134"/>
      </rPr>
      <t>丸美舒缓精华保湿喷雾</t>
    </r>
    <phoneticPr fontId="8" type="noConversion"/>
  </si>
  <si>
    <r>
      <t>60ml</t>
    </r>
    <r>
      <rPr>
        <sz val="9"/>
        <rFont val="宋体"/>
        <family val="3"/>
        <charset val="134"/>
      </rPr>
      <t>丸美舒缓精华保湿喷雾瓶</t>
    </r>
    <r>
      <rPr>
        <sz val="9"/>
        <rFont val="Times New Roman"/>
        <family val="1"/>
      </rPr>
      <t> </t>
    </r>
    <phoneticPr fontId="8" type="noConversion"/>
  </si>
  <si>
    <r>
      <t>60ml</t>
    </r>
    <r>
      <rPr>
        <sz val="9"/>
        <rFont val="宋体"/>
        <family val="3"/>
        <charset val="134"/>
      </rPr>
      <t>丸美舒缓精华保湿喷雾外罩</t>
    </r>
  </si>
  <si>
    <r>
      <rPr>
        <sz val="9"/>
        <rFont val="宋体"/>
        <family val="3"/>
        <charset val="134"/>
      </rPr>
      <t>蓝色喷雾喷头</t>
    </r>
    <r>
      <rPr>
        <sz val="9"/>
        <rFont val="Times New Roman"/>
        <family val="1"/>
      </rPr>
      <t>(YW20-27)</t>
    </r>
  </si>
  <si>
    <r>
      <t>60ml</t>
    </r>
    <r>
      <rPr>
        <sz val="9"/>
        <rFont val="宋体"/>
        <family val="3"/>
        <charset val="134"/>
      </rPr>
      <t>丸美舒缓精华保湿喷雾盒</t>
    </r>
    <phoneticPr fontId="8" type="noConversion"/>
  </si>
  <si>
    <r>
      <t>60ml</t>
    </r>
    <r>
      <rPr>
        <sz val="9"/>
        <rFont val="宋体"/>
        <family val="3"/>
        <charset val="134"/>
      </rPr>
      <t>舒缓精华保湿喷雾外箱（</t>
    </r>
    <r>
      <rPr>
        <sz val="9"/>
        <rFont val="Times New Roman"/>
        <family val="1"/>
      </rPr>
      <t>96</t>
    </r>
    <r>
      <rPr>
        <sz val="9"/>
        <rFont val="宋体"/>
        <family val="3"/>
        <charset val="134"/>
      </rPr>
      <t>盒装）</t>
    </r>
    <phoneticPr fontId="8" type="noConversion"/>
  </si>
  <si>
    <r>
      <rPr>
        <sz val="10"/>
        <rFont val="宋体"/>
        <family val="3"/>
        <charset val="134"/>
      </rPr>
      <t>丸美胶原蛋白新生肌底液</t>
    </r>
  </si>
  <si>
    <r>
      <t>30mL</t>
    </r>
    <r>
      <rPr>
        <sz val="9"/>
        <rFont val="宋体"/>
        <family val="3"/>
        <charset val="134"/>
      </rPr>
      <t>三肽胶原紧致新生肌底液瓶</t>
    </r>
  </si>
  <si>
    <r>
      <t>30ML</t>
    </r>
    <r>
      <rPr>
        <sz val="9"/>
        <rFont val="宋体"/>
        <family val="3"/>
        <charset val="134"/>
      </rPr>
      <t>三肽胶原肌底液胶头塞加滴管</t>
    </r>
  </si>
  <si>
    <r>
      <t>30ml</t>
    </r>
    <r>
      <rPr>
        <sz val="9"/>
        <rFont val="宋体"/>
        <family val="3"/>
        <charset val="134"/>
      </rPr>
      <t>三肽胶原紧致新生肌底液盒</t>
    </r>
    <phoneticPr fontId="8" type="noConversion"/>
  </si>
  <si>
    <r>
      <t>30ml</t>
    </r>
    <r>
      <rPr>
        <sz val="9"/>
        <rFont val="宋体"/>
        <family val="3"/>
        <charset val="134"/>
      </rPr>
      <t>三肽胶原紧致新生肌底液外箱（</t>
    </r>
    <r>
      <rPr>
        <sz val="9"/>
        <rFont val="Times New Roman"/>
        <family val="1"/>
      </rPr>
      <t>49</t>
    </r>
    <r>
      <rPr>
        <sz val="9"/>
        <rFont val="宋体"/>
        <family val="3"/>
        <charset val="134"/>
      </rPr>
      <t>盒装）</t>
    </r>
    <phoneticPr fontId="8" type="noConversion"/>
  </si>
  <si>
    <r>
      <rPr>
        <sz val="10"/>
        <rFont val="宋体"/>
        <family val="3"/>
        <charset val="134"/>
      </rPr>
      <t>丸美高机能激白精华旅行三件套</t>
    </r>
  </si>
  <si>
    <r>
      <t>13ml</t>
    </r>
    <r>
      <rPr>
        <sz val="9"/>
        <rFont val="宋体"/>
        <family val="3"/>
        <charset val="134"/>
      </rPr>
      <t>高机能激白精华洁面乳管</t>
    </r>
    <phoneticPr fontId="8" type="noConversion"/>
  </si>
  <si>
    <r>
      <t>13g</t>
    </r>
    <r>
      <rPr>
        <sz val="9"/>
        <rFont val="宋体"/>
        <family val="3"/>
        <charset val="134"/>
      </rPr>
      <t>弹力巧克力雪松洁面通用外盖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电镀金）</t>
    </r>
    <phoneticPr fontId="8" type="noConversion"/>
  </si>
  <si>
    <r>
      <rPr>
        <sz val="9"/>
        <rFont val="宋体"/>
        <family val="3"/>
        <charset val="134"/>
      </rPr>
      <t>高机能激白系列三件套胶盒</t>
    </r>
  </si>
  <si>
    <r>
      <rPr>
        <sz val="9"/>
        <rFont val="宋体"/>
        <family val="3"/>
        <charset val="134"/>
      </rPr>
      <t>旅行三件套胶盒共用空白外箱（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盒装）</t>
    </r>
    <phoneticPr fontId="8" type="noConversion"/>
  </si>
  <si>
    <r>
      <rPr>
        <sz val="10"/>
        <rFont val="宋体"/>
        <family val="3"/>
        <charset val="134"/>
      </rPr>
      <t>丸美高机能激白精华面膜</t>
    </r>
    <phoneticPr fontId="8" type="noConversion"/>
  </si>
  <si>
    <r>
      <rPr>
        <sz val="9"/>
        <rFont val="宋体"/>
        <family val="3"/>
        <charset val="134"/>
      </rPr>
      <t>高机能激白面膜纸盒（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片装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</si>
  <si>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丸美雪松</t>
    </r>
    <r>
      <rPr>
        <sz val="10"/>
        <rFont val="Times New Roman"/>
        <family val="1"/>
      </rPr>
      <t>™</t>
    </r>
    <r>
      <rPr>
        <sz val="10"/>
        <rFont val="宋体"/>
        <family val="3"/>
        <charset val="134"/>
      </rPr>
      <t>美白精华三件套</t>
    </r>
    <r>
      <rPr>
        <sz val="10"/>
        <rFont val="Times New Roman"/>
        <family val="1"/>
      </rPr>
      <t xml:space="preserve">  </t>
    </r>
    <phoneticPr fontId="8" type="noConversion"/>
  </si>
  <si>
    <r>
      <t>13g</t>
    </r>
    <r>
      <rPr>
        <sz val="9"/>
        <rFont val="宋体"/>
        <family val="3"/>
        <charset val="134"/>
      </rPr>
      <t>丸美雪松美白洁面乳管</t>
    </r>
  </si>
  <si>
    <r>
      <t>13mL</t>
    </r>
    <r>
      <rPr>
        <sz val="9"/>
        <rFont val="宋体"/>
        <family val="3"/>
        <charset val="134"/>
      </rPr>
      <t>弹力巧克力雪松洁面通用外盖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电镀金）</t>
    </r>
  </si>
  <si>
    <r>
      <t>15ml</t>
    </r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美白新生露瓶</t>
    </r>
  </si>
  <si>
    <r>
      <t>15ml</t>
    </r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美白精华乳瓶</t>
    </r>
  </si>
  <si>
    <r>
      <rPr>
        <sz val="9"/>
        <rFont val="宋体"/>
        <family val="3"/>
        <charset val="134"/>
      </rPr>
      <t>雪松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美白系列三件套胶盒</t>
    </r>
  </si>
  <si>
    <r>
      <rPr>
        <sz val="10"/>
        <rFont val="宋体"/>
        <family val="3"/>
        <charset val="134"/>
      </rPr>
      <t>丸美金沙海蓝嫩白防晒体验四件套</t>
    </r>
    <r>
      <rPr>
        <sz val="10"/>
        <rFont val="Times New Roman"/>
        <family val="1"/>
      </rPr>
      <t xml:space="preserve">                                                                                                       </t>
    </r>
    <phoneticPr fontId="8" type="noConversion"/>
  </si>
  <si>
    <r>
      <t>5mL</t>
    </r>
    <r>
      <rPr>
        <sz val="9"/>
        <rFont val="宋体"/>
        <family val="3"/>
        <charset val="134"/>
      </rPr>
      <t>嫩白防晒乳</t>
    </r>
    <r>
      <rPr>
        <sz val="9"/>
        <rFont val="Times New Roman"/>
        <family val="1"/>
      </rPr>
      <t>SPF18 PA</t>
    </r>
    <r>
      <rPr>
        <sz val="9"/>
        <rFont val="宋体"/>
        <family val="3"/>
        <charset val="134"/>
      </rPr>
      <t>加加软管配盖（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</si>
  <si>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t>5mL</t>
    </r>
    <r>
      <rPr>
        <sz val="9"/>
        <rFont val="宋体"/>
        <family val="3"/>
        <charset val="134"/>
      </rPr>
      <t>嫩白防晒乳</t>
    </r>
    <r>
      <rPr>
        <sz val="9"/>
        <rFont val="Times New Roman"/>
        <family val="1"/>
      </rPr>
      <t>SPF30 PA</t>
    </r>
    <r>
      <rPr>
        <sz val="9"/>
        <rFont val="宋体"/>
        <family val="3"/>
        <charset val="134"/>
      </rPr>
      <t>加加加软管配盖（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</si>
  <si>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t>5mL</t>
    </r>
    <r>
      <rPr>
        <sz val="9"/>
        <rFont val="宋体"/>
        <family val="3"/>
        <charset val="134"/>
      </rPr>
      <t>防晒精华隔离乳</t>
    </r>
    <r>
      <rPr>
        <sz val="9"/>
        <rFont val="Times New Roman"/>
        <family val="1"/>
      </rPr>
      <t>SPF18 PA</t>
    </r>
    <r>
      <rPr>
        <sz val="9"/>
        <rFont val="宋体"/>
        <family val="3"/>
        <charset val="134"/>
      </rPr>
      <t>加加软管配盖（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</si>
  <si>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t>5mL</t>
    </r>
    <r>
      <rPr>
        <sz val="9"/>
        <rFont val="宋体"/>
        <family val="3"/>
        <charset val="134"/>
      </rPr>
      <t>激白防晒精华隔离乳</t>
    </r>
    <r>
      <rPr>
        <sz val="9"/>
        <rFont val="Times New Roman"/>
        <family val="1"/>
      </rPr>
      <t>SPF30PA</t>
    </r>
    <r>
      <rPr>
        <sz val="9"/>
        <rFont val="宋体"/>
        <family val="3"/>
        <charset val="134"/>
      </rPr>
      <t>加加加软管配盖（</t>
    </r>
    <r>
      <rPr>
        <sz val="9"/>
        <rFont val="Times New Roman"/>
        <family val="1"/>
      </rPr>
      <t>2011</t>
    </r>
    <r>
      <rPr>
        <sz val="9"/>
        <rFont val="宋体"/>
        <family val="3"/>
        <charset val="134"/>
      </rPr>
      <t>年）</t>
    </r>
  </si>
  <si>
    <r>
      <rPr>
        <sz val="9"/>
        <rFont val="宋体"/>
        <family val="3"/>
        <charset val="134"/>
      </rPr>
      <t>金沙海蓝嫩白防晒体验四件套盒</t>
    </r>
    <phoneticPr fontId="8" type="noConversion"/>
  </si>
  <si>
    <r>
      <rPr>
        <sz val="9"/>
        <rFont val="宋体"/>
        <family val="3"/>
        <charset val="134"/>
      </rPr>
      <t>金沙海蓝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件套外箱（</t>
    </r>
    <r>
      <rPr>
        <sz val="9"/>
        <rFont val="Times New Roman"/>
        <family val="1"/>
      </rPr>
      <t>60</t>
    </r>
    <r>
      <rPr>
        <sz val="9"/>
        <rFont val="宋体"/>
        <family val="3"/>
        <charset val="134"/>
      </rPr>
      <t>盒装）</t>
    </r>
    <phoneticPr fontId="8" type="noConversion"/>
  </si>
  <si>
    <r>
      <rPr>
        <sz val="10"/>
        <rFont val="宋体"/>
        <family val="3"/>
        <charset val="134"/>
      </rPr>
      <t>丸美玫瑰香氛</t>
    </r>
    <r>
      <rPr>
        <sz val="10"/>
        <rFont val="Times New Roman"/>
        <family val="1"/>
      </rPr>
      <t>100mL</t>
    </r>
    <phoneticPr fontId="8" type="noConversion"/>
  </si>
  <si>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100mL</t>
    </r>
    <r>
      <rPr>
        <sz val="9"/>
        <rFont val="宋体"/>
        <family val="3"/>
        <charset val="134"/>
      </rPr>
      <t>空白茶色精油瓶</t>
    </r>
  </si>
  <si>
    <r>
      <rPr>
        <sz val="9"/>
        <rFont val="宋体"/>
        <family val="3"/>
        <charset val="134"/>
      </rPr>
      <t>精油外盖</t>
    </r>
  </si>
  <si>
    <r>
      <t>100mL</t>
    </r>
    <r>
      <rPr>
        <sz val="9"/>
        <rFont val="宋体"/>
        <family val="3"/>
        <charset val="134"/>
      </rPr>
      <t>丸美玫瑰香氛标贴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红底黑及白字</t>
    </r>
    <r>
      <rPr>
        <sz val="9"/>
        <rFont val="Times New Roman"/>
        <family val="1"/>
      </rPr>
      <t>)</t>
    </r>
    <phoneticPr fontId="8" type="noConversion"/>
  </si>
  <si>
    <r>
      <t>19mL</t>
    </r>
    <r>
      <rPr>
        <sz val="9"/>
        <rFont val="宋体"/>
        <family val="3"/>
        <charset val="134"/>
      </rPr>
      <t>弹力蛋白眼精华软管</t>
    </r>
    <phoneticPr fontId="8" type="noConversion"/>
  </si>
  <si>
    <r>
      <rPr>
        <sz val="9"/>
        <rFont val="宋体"/>
        <family val="3"/>
        <charset val="134"/>
      </rPr>
      <t>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后封尾的就写软管配外盖）</t>
    </r>
    <phoneticPr fontId="8" type="noConversion"/>
  </si>
  <si>
    <r>
      <rPr>
        <sz val="10"/>
        <rFont val="Verdana"/>
        <family val="2"/>
      </rPr>
      <t>丸美全身护理三件套</t>
    </r>
    <r>
      <rPr>
        <sz val="10"/>
        <rFont val="Times New Roman"/>
        <family val="1"/>
      </rPr>
      <t xml:space="preserve"> </t>
    </r>
  </si>
  <si>
    <r>
      <rPr>
        <sz val="9"/>
        <rFont val="Verdana"/>
        <family val="2"/>
      </rPr>
      <t>高端洗护三支装胶盒</t>
    </r>
    <r>
      <rPr>
        <sz val="9"/>
        <rFont val="Times New Roman"/>
        <family val="1"/>
      </rPr>
      <t> </t>
    </r>
  </si>
  <si>
    <r>
      <t>50ml</t>
    </r>
    <r>
      <rPr>
        <sz val="9"/>
        <rFont val="Verdana"/>
        <family val="2"/>
      </rPr>
      <t>高端洗护</t>
    </r>
    <r>
      <rPr>
        <sz val="9"/>
        <rFont val="Times New Roman"/>
        <family val="1"/>
      </rPr>
      <t>3</t>
    </r>
    <r>
      <rPr>
        <sz val="9"/>
        <rFont val="Verdana"/>
        <family val="2"/>
      </rPr>
      <t>件套外箱（</t>
    </r>
    <r>
      <rPr>
        <sz val="9"/>
        <rFont val="Times New Roman"/>
        <family val="1"/>
      </rPr>
      <t>50</t>
    </r>
    <r>
      <rPr>
        <sz val="9"/>
        <rFont val="Verdana"/>
        <family val="2"/>
      </rPr>
      <t>盒装）</t>
    </r>
  </si>
  <si>
    <r>
      <rPr>
        <sz val="10"/>
        <rFont val="宋体"/>
        <family val="3"/>
        <charset val="134"/>
      </rPr>
      <t>丸美弹力蛋白精华洗发乳</t>
    </r>
    <phoneticPr fontId="8" type="noConversion"/>
  </si>
  <si>
    <r>
      <t xml:space="preserve"> 50ml</t>
    </r>
    <r>
      <rPr>
        <sz val="9"/>
        <rFont val="Verdana"/>
        <family val="2"/>
      </rPr>
      <t>弹力蛋白精华洗发乳瓶</t>
    </r>
  </si>
  <si>
    <r>
      <t xml:space="preserve"> 50mL</t>
    </r>
    <r>
      <rPr>
        <sz val="9"/>
        <rFont val="Verdana"/>
        <family val="2"/>
      </rPr>
      <t>弹力蛋白洗发乳外盖</t>
    </r>
  </si>
  <si>
    <r>
      <rPr>
        <sz val="10"/>
        <rFont val="宋体"/>
        <family val="3"/>
        <charset val="134"/>
      </rPr>
      <t>丸美巧克力丝滑沐浴露</t>
    </r>
    <phoneticPr fontId="8" type="noConversion"/>
  </si>
  <si>
    <r>
      <t xml:space="preserve"> 50ml</t>
    </r>
    <r>
      <rPr>
        <sz val="9"/>
        <rFont val="Verdana"/>
        <family val="2"/>
      </rPr>
      <t>巧克力丝滑沐浴露瓶</t>
    </r>
  </si>
  <si>
    <r>
      <t xml:space="preserve"> 50mL</t>
    </r>
    <r>
      <rPr>
        <sz val="9"/>
        <rFont val="Verdana"/>
        <family val="2"/>
      </rPr>
      <t>巧克力沐浴露外盖</t>
    </r>
  </si>
  <si>
    <r>
      <rPr>
        <sz val="10"/>
        <rFont val="宋体"/>
        <family val="3"/>
        <charset val="134"/>
      </rPr>
      <t>丸美雪松美白身体乳</t>
    </r>
    <phoneticPr fontId="8" type="noConversion"/>
  </si>
  <si>
    <r>
      <t xml:space="preserve"> 50ml</t>
    </r>
    <r>
      <rPr>
        <sz val="9"/>
        <rFont val="Verdana"/>
        <family val="2"/>
      </rPr>
      <t>雪松美白身体乳瓶</t>
    </r>
  </si>
  <si>
    <r>
      <t>50mL</t>
    </r>
    <r>
      <rPr>
        <sz val="9"/>
        <rFont val="Verdana"/>
        <family val="2"/>
      </rPr>
      <t>雪松美白身体乳外盖</t>
    </r>
  </si>
  <si>
    <r>
      <rPr>
        <sz val="10"/>
        <rFont val="Verdana"/>
        <family val="2"/>
      </rPr>
      <t>丸美高级洗护旅行套装</t>
    </r>
  </si>
  <si>
    <r>
      <rPr>
        <sz val="10"/>
        <rFont val="Verdana"/>
        <family val="2"/>
      </rPr>
      <t>弹力蛋白精华洗发乳</t>
    </r>
    <r>
      <rPr>
        <sz val="10"/>
        <rFont val="Times New Roman"/>
        <family val="1"/>
      </rPr>
      <t>50ml</t>
    </r>
  </si>
  <si>
    <r>
      <rPr>
        <sz val="10"/>
        <rFont val="Verdana"/>
        <family val="2"/>
      </rPr>
      <t>巧克力丝滑沐浴露</t>
    </r>
    <r>
      <rPr>
        <sz val="10"/>
        <rFont val="Times New Roman"/>
        <family val="1"/>
      </rPr>
      <t>50ml</t>
    </r>
  </si>
  <si>
    <r>
      <rPr>
        <sz val="10"/>
        <rFont val="Verdana"/>
        <family val="2"/>
      </rPr>
      <t>高机能激白身体乳</t>
    </r>
    <r>
      <rPr>
        <sz val="10"/>
        <rFont val="Times New Roman"/>
        <family val="1"/>
      </rPr>
      <t>50ml</t>
    </r>
  </si>
  <si>
    <r>
      <t>50ml</t>
    </r>
    <r>
      <rPr>
        <sz val="9"/>
        <rFont val="Verdana"/>
        <family val="2"/>
      </rPr>
      <t>高机能激白身体乳瓶</t>
    </r>
  </si>
  <si>
    <r>
      <t>50mL</t>
    </r>
    <r>
      <rPr>
        <sz val="9"/>
        <rFont val="Verdana"/>
        <family val="2"/>
      </rPr>
      <t>高机能激白身体乳外盖</t>
    </r>
  </si>
  <si>
    <r>
      <t>50ml</t>
    </r>
    <r>
      <rPr>
        <sz val="9"/>
        <rFont val="Verdana"/>
        <family val="2"/>
      </rPr>
      <t>高端洗护</t>
    </r>
    <r>
      <rPr>
        <sz val="9"/>
        <rFont val="Times New Roman"/>
        <family val="1"/>
      </rPr>
      <t>3</t>
    </r>
    <r>
      <rPr>
        <sz val="9"/>
        <rFont val="Verdana"/>
        <family val="2"/>
      </rPr>
      <t>件套外箱（</t>
    </r>
    <r>
      <rPr>
        <sz val="9"/>
        <rFont val="Times New Roman"/>
        <family val="1"/>
      </rPr>
      <t>50</t>
    </r>
    <r>
      <rPr>
        <sz val="9"/>
        <rFont val="Verdana"/>
        <family val="2"/>
      </rPr>
      <t>盒装）</t>
    </r>
    <r>
      <rPr>
        <sz val="9"/>
        <rFont val="Times New Roman"/>
        <family val="1"/>
      </rPr>
      <t> </t>
    </r>
  </si>
  <si>
    <r>
      <rPr>
        <sz val="10"/>
        <rFont val="Verdana"/>
        <family val="2"/>
      </rPr>
      <t>丸美高端男士护肤旅行三件套</t>
    </r>
  </si>
  <si>
    <r>
      <t>13g</t>
    </r>
    <r>
      <rPr>
        <sz val="9"/>
        <rFont val="Verdana"/>
        <family val="2"/>
      </rPr>
      <t>丸美海洋胶原蛋白控油凝露管</t>
    </r>
  </si>
  <si>
    <r>
      <t>13g</t>
    </r>
    <r>
      <rPr>
        <sz val="9"/>
        <rFont val="Verdana"/>
        <family val="2"/>
      </rPr>
      <t>丸美海洋胶原蛋白管外盖</t>
    </r>
  </si>
  <si>
    <r>
      <t>15ml</t>
    </r>
    <r>
      <rPr>
        <sz val="9"/>
        <rFont val="Verdana"/>
        <family val="2"/>
      </rPr>
      <t>丸美海洋胶原蛋白醒肤水瓶</t>
    </r>
  </si>
  <si>
    <r>
      <t>15ml</t>
    </r>
    <r>
      <rPr>
        <sz val="9"/>
        <rFont val="Verdana"/>
        <family val="2"/>
      </rPr>
      <t>丸美海洋胶原蛋白胶瓶外盖</t>
    </r>
  </si>
  <si>
    <r>
      <t>15ml</t>
    </r>
    <r>
      <rPr>
        <sz val="9"/>
        <rFont val="Verdana"/>
        <family val="2"/>
      </rPr>
      <t>日化胶瓶通用尖咀塞</t>
    </r>
  </si>
  <si>
    <r>
      <t>15ml</t>
    </r>
    <r>
      <rPr>
        <sz val="9"/>
        <rFont val="Verdana"/>
        <family val="2"/>
      </rPr>
      <t>丸美海洋胶原蛋白亮肤乳瓶</t>
    </r>
  </si>
  <si>
    <r>
      <rPr>
        <sz val="9"/>
        <rFont val="Verdana"/>
        <family val="2"/>
      </rPr>
      <t>海洋胶原蛋白系列三件套胶盒</t>
    </r>
  </si>
  <si>
    <r>
      <rPr>
        <sz val="9"/>
        <rFont val="Verdana"/>
        <family val="2"/>
      </rPr>
      <t>旅行三件套胶盒共用空白外箱（</t>
    </r>
    <r>
      <rPr>
        <sz val="9"/>
        <rFont val="Times New Roman"/>
        <family val="1"/>
      </rPr>
      <t>80</t>
    </r>
    <r>
      <rPr>
        <sz val="9"/>
        <rFont val="Verdana"/>
        <family val="2"/>
      </rPr>
      <t>盒装）</t>
    </r>
  </si>
  <si>
    <r>
      <rPr>
        <sz val="10"/>
        <rFont val="Verdana"/>
        <family val="2"/>
      </rPr>
      <t>丸美精纺大浴巾礼盒</t>
    </r>
    <r>
      <rPr>
        <sz val="10"/>
        <rFont val="Times New Roman"/>
        <family val="1"/>
      </rPr>
      <t xml:space="preserve">  </t>
    </r>
  </si>
  <si>
    <r>
      <rPr>
        <sz val="10"/>
        <rFont val="Verdana"/>
        <family val="2"/>
      </rPr>
      <t>大浴巾</t>
    </r>
  </si>
  <si>
    <r>
      <rPr>
        <sz val="9"/>
        <rFont val="Verdana"/>
        <family val="2"/>
      </rPr>
      <t>浴巾</t>
    </r>
    <r>
      <rPr>
        <sz val="9"/>
        <rFont val="Times New Roman"/>
        <family val="1"/>
      </rPr>
      <t>(</t>
    </r>
    <r>
      <rPr>
        <sz val="9"/>
        <rFont val="Verdana"/>
        <family val="2"/>
      </rPr>
      <t>百货</t>
    </r>
    <r>
      <rPr>
        <sz val="9"/>
        <rFont val="Times New Roman"/>
        <family val="1"/>
      </rPr>
      <t>12</t>
    </r>
    <r>
      <rPr>
        <sz val="9"/>
        <rFont val="Verdana"/>
        <family val="2"/>
      </rPr>
      <t>年</t>
    </r>
    <r>
      <rPr>
        <sz val="9"/>
        <rFont val="Times New Roman"/>
        <family val="1"/>
      </rPr>
      <t>6</t>
    </r>
    <r>
      <rPr>
        <sz val="9"/>
        <rFont val="Verdana"/>
        <family val="2"/>
      </rPr>
      <t>月活动用</t>
    </r>
    <r>
      <rPr>
        <sz val="9"/>
        <rFont val="Times New Roman"/>
        <family val="1"/>
      </rPr>
      <t xml:space="preserve"> </t>
    </r>
  </si>
  <si>
    <r>
      <rPr>
        <sz val="10"/>
        <rFont val="Verdana"/>
        <family val="2"/>
      </rPr>
      <t>外盒</t>
    </r>
  </si>
  <si>
    <r>
      <rPr>
        <sz val="9"/>
        <rFont val="Verdana"/>
        <family val="2"/>
      </rPr>
      <t>丸美雪语精纺大浴巾礼盒</t>
    </r>
  </si>
  <si>
    <r>
      <rPr>
        <sz val="10"/>
        <rFont val="Verdana"/>
        <family val="2"/>
      </rPr>
      <t>外箱</t>
    </r>
  </si>
  <si>
    <r>
      <rPr>
        <sz val="9"/>
        <rFont val="Verdana"/>
        <family val="2"/>
      </rPr>
      <t>丸美精纺大浴巾外箱</t>
    </r>
    <r>
      <rPr>
        <sz val="9"/>
        <rFont val="Times New Roman"/>
        <family val="1"/>
      </rPr>
      <t>(10</t>
    </r>
    <r>
      <rPr>
        <sz val="9"/>
        <rFont val="Verdana"/>
        <family val="2"/>
      </rPr>
      <t>盒装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</si>
  <si>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男士海洋胶原蛋白护肤体验三件套</t>
    </r>
    <phoneticPr fontId="8" type="noConversion"/>
  </si>
  <si>
    <r>
      <t>5g</t>
    </r>
    <r>
      <rPr>
        <sz val="9"/>
        <rFont val="宋体"/>
        <family val="3"/>
        <charset val="134"/>
      </rPr>
      <t>丸美海洋胶原蛋白控油凝露管加外盖</t>
    </r>
  </si>
  <si>
    <r>
      <t>5ml</t>
    </r>
    <r>
      <rPr>
        <sz val="9"/>
        <rFont val="宋体"/>
        <family val="3"/>
        <charset val="134"/>
      </rPr>
      <t>丸美海洋胶原蛋白亮肤乳管加外盖</t>
    </r>
  </si>
  <si>
    <r>
      <t>7ml</t>
    </r>
    <r>
      <rPr>
        <sz val="9"/>
        <rFont val="宋体"/>
        <family val="3"/>
        <charset val="134"/>
      </rPr>
      <t>丸美海洋胶原蛋白醒肤水胶瓶</t>
    </r>
  </si>
  <si>
    <r>
      <t>7ml</t>
    </r>
    <r>
      <rPr>
        <sz val="9"/>
        <rFont val="宋体"/>
        <family val="3"/>
        <charset val="134"/>
      </rPr>
      <t>丸美海洋胶原蛋白瓶外盖</t>
    </r>
  </si>
  <si>
    <r>
      <rPr>
        <sz val="9"/>
        <rFont val="宋体"/>
        <family val="3"/>
        <charset val="134"/>
      </rPr>
      <t>海洋胶原蛋白体验三件套盒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</si>
  <si>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>241</t>
    </r>
    <r>
      <rPr>
        <sz val="9"/>
        <rFont val="宋体"/>
        <family val="3"/>
        <charset val="134"/>
      </rPr>
      <t>支</t>
    </r>
    <phoneticPr fontId="8" type="noConversion"/>
  </si>
  <si>
    <r>
      <rPr>
        <sz val="10"/>
        <rFont val="宋体"/>
        <family val="3"/>
        <charset val="134"/>
      </rPr>
      <t>丸美奢宠洗护套</t>
    </r>
    <phoneticPr fontId="8" type="noConversion"/>
  </si>
  <si>
    <r>
      <t>200ml</t>
    </r>
    <r>
      <rPr>
        <sz val="9"/>
        <rFont val="宋体"/>
        <family val="3"/>
        <charset val="134"/>
      </rPr>
      <t>巧克力丝滑沐浴露瓶</t>
    </r>
  </si>
  <si>
    <r>
      <t>200ml</t>
    </r>
    <r>
      <rPr>
        <sz val="9"/>
        <rFont val="宋体"/>
        <family val="3"/>
        <charset val="134"/>
      </rPr>
      <t>巧克力丝滑洗发及沐浴乳外盖</t>
    </r>
  </si>
  <si>
    <r>
      <t>200ml</t>
    </r>
    <r>
      <rPr>
        <sz val="9"/>
        <rFont val="宋体"/>
        <family val="3"/>
        <charset val="134"/>
      </rPr>
      <t>弹力蛋白精华洗发乳瓶</t>
    </r>
  </si>
  <si>
    <r>
      <t>200ML</t>
    </r>
    <r>
      <rPr>
        <sz val="9"/>
        <rFont val="宋体"/>
        <family val="3"/>
        <charset val="134"/>
      </rPr>
      <t>弹力蛋白精华洗发乳外盖</t>
    </r>
  </si>
  <si>
    <r>
      <rPr>
        <sz val="10"/>
        <rFont val="宋体"/>
        <family val="3"/>
        <charset val="134"/>
      </rPr>
      <t>百货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月份活动</t>
    </r>
    <phoneticPr fontId="8" type="noConversion"/>
  </si>
  <si>
    <r>
      <rPr>
        <sz val="9"/>
        <rFont val="宋体"/>
        <family val="3"/>
        <charset val="134"/>
      </rPr>
      <t>毛巾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百货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月活动用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</si>
  <si>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丸美奢宠洗护大套盒封套</t>
    </r>
  </si>
  <si>
    <r>
      <rPr>
        <sz val="9"/>
        <rFont val="宋体"/>
        <family val="3"/>
        <charset val="134"/>
      </rPr>
      <t>丸美奢宠洗护大套盒吸塑加底盒</t>
    </r>
  </si>
  <si>
    <r>
      <rPr>
        <sz val="9"/>
        <rFont val="宋体"/>
        <family val="3"/>
        <charset val="134"/>
      </rPr>
      <t>丸美奢宠洗护大套装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空白外箱</t>
    </r>
    <r>
      <rPr>
        <sz val="9"/>
        <rFont val="Times New Roman"/>
        <family val="1"/>
      </rPr>
      <t>)20</t>
    </r>
    <r>
      <rPr>
        <sz val="9"/>
        <rFont val="宋体"/>
        <family val="3"/>
        <charset val="134"/>
      </rPr>
      <t>盒装</t>
    </r>
  </si>
  <si>
    <r>
      <rPr>
        <sz val="10"/>
        <rFont val="宋体"/>
        <family val="3"/>
        <charset val="134"/>
      </rPr>
      <t>深肌保湿</t>
    </r>
    <r>
      <rPr>
        <sz val="10"/>
        <rFont val="Times New Roman"/>
        <family val="1"/>
      </rPr>
      <t>3D</t>
    </r>
    <r>
      <rPr>
        <sz val="10"/>
        <rFont val="宋体"/>
        <family val="3"/>
        <charset val="134"/>
      </rPr>
      <t>隐形面膜</t>
    </r>
    <phoneticPr fontId="8" type="noConversion"/>
  </si>
  <si>
    <r>
      <rPr>
        <sz val="9"/>
        <rFont val="宋体"/>
        <family val="3"/>
        <charset val="134"/>
      </rPr>
      <t>深肌保湿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隐形面膜袋</t>
    </r>
  </si>
  <si>
    <r>
      <rPr>
        <sz val="9"/>
        <rFont val="宋体"/>
        <family val="3"/>
        <charset val="134"/>
      </rPr>
      <t>丸美深肌保湿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隐形面膜盒</t>
    </r>
    <r>
      <rPr>
        <sz val="9"/>
        <rFont val="Times New Roman"/>
        <family val="1"/>
      </rPr>
      <t>(3</t>
    </r>
    <r>
      <rPr>
        <sz val="9"/>
        <rFont val="宋体"/>
        <family val="3"/>
        <charset val="134"/>
      </rPr>
      <t>片装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</si>
  <si>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深肌保湿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隐形面膜外箱（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袋装）</t>
    </r>
    <r>
      <rPr>
        <sz val="9"/>
        <rFont val="Times New Roman"/>
        <family val="1"/>
      </rPr>
      <t>120</t>
    </r>
    <r>
      <rPr>
        <sz val="9"/>
        <rFont val="宋体"/>
        <family val="3"/>
        <charset val="134"/>
      </rPr>
      <t>盒装</t>
    </r>
    <phoneticPr fontId="8" type="noConversion"/>
  </si>
  <si>
    <r>
      <rPr>
        <sz val="10"/>
        <rFont val="宋体"/>
        <family val="3"/>
        <charset val="134"/>
      </rPr>
      <t>丸美樱花之旅双享套盒</t>
    </r>
  </si>
  <si>
    <r>
      <rPr>
        <sz val="10"/>
        <rFont val="宋体"/>
        <family val="3"/>
        <charset val="134"/>
      </rPr>
      <t>百货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月份活动</t>
    </r>
    <phoneticPr fontId="8" type="noConversion"/>
  </si>
  <si>
    <r>
      <t>30ml</t>
    </r>
    <r>
      <rPr>
        <sz val="9"/>
        <rFont val="宋体"/>
        <family val="3"/>
        <charset val="134"/>
      </rPr>
      <t>丸美魅の樱花香水</t>
    </r>
    <phoneticPr fontId="8" type="noConversion"/>
  </si>
  <si>
    <r>
      <rPr>
        <sz val="9"/>
        <rFont val="宋体"/>
        <family val="3"/>
        <charset val="134"/>
      </rPr>
      <t>丸美樱花之旅双享套装外盒</t>
    </r>
    <phoneticPr fontId="8" type="noConversion"/>
  </si>
  <si>
    <r>
      <rPr>
        <sz val="9"/>
        <rFont val="宋体"/>
        <family val="3"/>
        <charset val="134"/>
      </rPr>
      <t>丸美樱花之旅双享套装底盒加吸塑</t>
    </r>
    <phoneticPr fontId="8" type="noConversion"/>
  </si>
  <si>
    <r>
      <rPr>
        <sz val="9"/>
        <rFont val="宋体"/>
        <family val="3"/>
        <charset val="134"/>
      </rPr>
      <t>丸美樱花之旅双享套装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空白外箱</t>
    </r>
    <r>
      <rPr>
        <sz val="9"/>
        <rFont val="Times New Roman"/>
        <family val="1"/>
      </rPr>
      <t>)20</t>
    </r>
    <r>
      <rPr>
        <sz val="9"/>
        <rFont val="宋体"/>
        <family val="3"/>
        <charset val="134"/>
      </rPr>
      <t>盒装</t>
    </r>
    <phoneticPr fontId="8" type="noConversion"/>
  </si>
  <si>
    <r>
      <rPr>
        <sz val="10"/>
        <rFont val="宋体"/>
        <family val="3"/>
        <charset val="134"/>
      </rPr>
      <t>深肌保湿美体乳</t>
    </r>
    <phoneticPr fontId="8" type="noConversion"/>
  </si>
  <si>
    <r>
      <t>120ml</t>
    </r>
    <r>
      <rPr>
        <sz val="9"/>
        <rFont val="宋体"/>
        <family val="3"/>
        <charset val="134"/>
      </rPr>
      <t>丸美深肌保湿美体乳管</t>
    </r>
    <phoneticPr fontId="8" type="noConversion"/>
  </si>
  <si>
    <r>
      <t>120mL</t>
    </r>
    <r>
      <rPr>
        <sz val="9"/>
        <rFont val="宋体"/>
        <family val="3"/>
        <charset val="134"/>
      </rPr>
      <t>丸美深肌保湿精华洁面乳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盈润型）外盖</t>
    </r>
    <phoneticPr fontId="8" type="noConversion"/>
  </si>
  <si>
    <r>
      <rPr>
        <sz val="9"/>
        <rFont val="宋体"/>
        <family val="3"/>
        <charset val="134"/>
      </rPr>
      <t>封口贴</t>
    </r>
    <phoneticPr fontId="8" type="noConversion"/>
  </si>
  <si>
    <r>
      <rPr>
        <sz val="10"/>
        <rFont val="宋体"/>
        <family val="3"/>
        <charset val="134"/>
      </rPr>
      <t>丸美眼部精华卸妆液</t>
    </r>
    <phoneticPr fontId="8" type="noConversion"/>
  </si>
  <si>
    <r>
      <t>50mL</t>
    </r>
    <r>
      <rPr>
        <sz val="9"/>
        <rFont val="宋体"/>
        <family val="3"/>
        <charset val="134"/>
      </rPr>
      <t>丸美眼部精华卸妆液瓶</t>
    </r>
    <phoneticPr fontId="8" type="noConversion"/>
  </si>
  <si>
    <r>
      <rPr>
        <sz val="10"/>
        <rFont val="宋体"/>
        <family val="3"/>
        <charset val="134"/>
      </rPr>
      <t>丸美丸美眼部精华卸妆液</t>
    </r>
    <r>
      <rPr>
        <sz val="10"/>
        <rFont val="Times New Roman"/>
        <family val="1"/>
      </rPr>
      <t>50ml</t>
    </r>
  </si>
  <si>
    <r>
      <t>50ml</t>
    </r>
    <r>
      <rPr>
        <sz val="9"/>
        <rFont val="宋体"/>
        <family val="3"/>
        <charset val="134"/>
      </rPr>
      <t>眼部精华卸妆液喷头加红色外罩</t>
    </r>
    <r>
      <rPr>
        <sz val="9"/>
        <rFont val="Times New Roman"/>
        <family val="1"/>
      </rPr>
      <t>(YW20A-22)</t>
    </r>
  </si>
  <si>
    <r>
      <t>50ml</t>
    </r>
    <r>
      <rPr>
        <sz val="9"/>
        <rFont val="宋体"/>
        <family val="3"/>
        <charset val="134"/>
      </rPr>
      <t>丸美眼部精华卸妆液纸盒加内托</t>
    </r>
  </si>
  <si>
    <r>
      <t>50ml</t>
    </r>
    <r>
      <rPr>
        <sz val="9"/>
        <rFont val="宋体"/>
        <family val="3"/>
        <charset val="134"/>
      </rPr>
      <t>丸美眼部卸妆液</t>
    </r>
    <r>
      <rPr>
        <sz val="9"/>
        <rFont val="Times New Roman"/>
        <family val="1"/>
      </rPr>
      <t xml:space="preserve"> 30ml</t>
    </r>
    <r>
      <rPr>
        <sz val="9"/>
        <rFont val="宋体"/>
        <family val="3"/>
        <charset val="134"/>
      </rPr>
      <t>极致精华露外箱</t>
    </r>
    <r>
      <rPr>
        <sz val="9"/>
        <rFont val="Times New Roman"/>
        <family val="1"/>
      </rPr>
      <t>(60</t>
    </r>
    <r>
      <rPr>
        <sz val="9"/>
        <rFont val="宋体"/>
        <family val="3"/>
        <charset val="134"/>
      </rPr>
      <t>支装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</si>
  <si>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丸美创世新肌源面膜</t>
    </r>
    <r>
      <rPr>
        <sz val="10"/>
        <rFont val="Times New Roman"/>
        <family val="1"/>
      </rPr>
      <t>(6</t>
    </r>
    <r>
      <rPr>
        <sz val="10"/>
        <rFont val="宋体"/>
        <family val="3"/>
        <charset val="134"/>
      </rPr>
      <t>片每盒</t>
    </r>
    <r>
      <rPr>
        <sz val="10"/>
        <rFont val="Times New Roman"/>
        <family val="1"/>
      </rPr>
      <t>)</t>
    </r>
    <phoneticPr fontId="8" type="noConversion"/>
  </si>
  <si>
    <r>
      <rPr>
        <sz val="9"/>
        <rFont val="宋体"/>
        <family val="3"/>
        <charset val="134"/>
      </rPr>
      <t>丸美创世新肌源面膜袋</t>
    </r>
    <phoneticPr fontId="8" type="noConversion"/>
  </si>
  <si>
    <r>
      <rPr>
        <sz val="10"/>
        <rFont val="ˎ̥"/>
        <family val="2"/>
      </rPr>
      <t>丸美创世新肌源面膜</t>
    </r>
    <r>
      <rPr>
        <sz val="10"/>
        <rFont val="Times New Roman"/>
        <family val="1"/>
      </rPr>
      <t>(6</t>
    </r>
    <r>
      <rPr>
        <sz val="10"/>
        <rFont val="ˎ̥"/>
        <family val="2"/>
      </rPr>
      <t>片每盒</t>
    </r>
    <r>
      <rPr>
        <sz val="10"/>
        <rFont val="Times New Roman"/>
        <family val="1"/>
      </rPr>
      <t>)</t>
    </r>
  </si>
  <si>
    <r>
      <rPr>
        <sz val="9"/>
        <rFont val="宋体"/>
        <family val="3"/>
        <charset val="134"/>
      </rPr>
      <t>巧克力丝滑深层补水及弹力蛋白面膜纸</t>
    </r>
    <phoneticPr fontId="8" type="noConversion"/>
  </si>
  <si>
    <r>
      <rPr>
        <sz val="9"/>
        <rFont val="宋体"/>
        <family val="3"/>
        <charset val="134"/>
      </rPr>
      <t>丸美创世新肌面膜纸盒</t>
    </r>
    <r>
      <rPr>
        <sz val="9"/>
        <rFont val="Times New Roman"/>
        <family val="1"/>
      </rPr>
      <t>(6</t>
    </r>
    <r>
      <rPr>
        <sz val="9"/>
        <rFont val="宋体"/>
        <family val="3"/>
        <charset val="134"/>
      </rPr>
      <t>片装</t>
    </r>
    <r>
      <rPr>
        <sz val="9"/>
        <rFont val="Times New Roman"/>
        <family val="1"/>
      </rPr>
      <t>)</t>
    </r>
    <phoneticPr fontId="8" type="noConversion"/>
  </si>
  <si>
    <r>
      <rPr>
        <sz val="9"/>
        <rFont val="宋体"/>
        <family val="3"/>
        <charset val="134"/>
      </rPr>
      <t>丸美创世新肌源面膜外箱</t>
    </r>
    <r>
      <rPr>
        <sz val="9"/>
        <rFont val="Times New Roman"/>
        <family val="1"/>
      </rPr>
      <t>(100</t>
    </r>
    <r>
      <rPr>
        <sz val="9"/>
        <rFont val="宋体"/>
        <family val="3"/>
        <charset val="134"/>
      </rPr>
      <t>盒装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</si>
  <si>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丸美深肌保湿抗皱护颈霜</t>
    </r>
    <phoneticPr fontId="8" type="noConversion"/>
  </si>
  <si>
    <r>
      <t>50g</t>
    </r>
    <r>
      <rPr>
        <sz val="9"/>
        <rFont val="宋体"/>
        <family val="3"/>
        <charset val="134"/>
      </rPr>
      <t>深肌保湿抗皱护颈霜瓶</t>
    </r>
    <phoneticPr fontId="8" type="noConversion"/>
  </si>
  <si>
    <r>
      <rPr>
        <sz val="10"/>
        <rFont val="ˎ̥"/>
        <family val="2"/>
      </rPr>
      <t>丸美深肌保湿抗皱护颈霜</t>
    </r>
    <r>
      <rPr>
        <sz val="10"/>
        <rFont val="Times New Roman"/>
        <family val="1"/>
      </rPr>
      <t>50g</t>
    </r>
  </si>
  <si>
    <r>
      <t xml:space="preserve"> 50g</t>
    </r>
    <r>
      <rPr>
        <sz val="9"/>
        <rFont val="宋体"/>
        <family val="3"/>
        <charset val="134"/>
      </rPr>
      <t>深肌保湿抗皱护颈霜外盖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烫金边</t>
    </r>
    <r>
      <rPr>
        <sz val="9"/>
        <rFont val="Times New Roman"/>
        <family val="1"/>
      </rPr>
      <t>)</t>
    </r>
    <phoneticPr fontId="8" type="noConversion"/>
  </si>
  <si>
    <r>
      <t>50g</t>
    </r>
    <r>
      <rPr>
        <sz val="9"/>
        <rFont val="宋体"/>
        <family val="3"/>
        <charset val="134"/>
      </rPr>
      <t>丸美深肌保湿系列拉手垫</t>
    </r>
    <phoneticPr fontId="8" type="noConversion"/>
  </si>
  <si>
    <r>
      <t>50g</t>
    </r>
    <r>
      <rPr>
        <sz val="9"/>
        <rFont val="宋体"/>
        <family val="3"/>
        <charset val="134"/>
      </rPr>
      <t>丸美深肌保湿抗皱护颈霜纸盒</t>
    </r>
  </si>
  <si>
    <r>
      <t>50g</t>
    </r>
    <r>
      <rPr>
        <sz val="9"/>
        <rFont val="宋体"/>
        <family val="3"/>
        <charset val="134"/>
      </rPr>
      <t>丸美深肌保湿抗皱护颈霜外箱</t>
    </r>
    <r>
      <rPr>
        <sz val="9"/>
        <rFont val="Times New Roman"/>
        <family val="1"/>
      </rPr>
      <t>(50</t>
    </r>
    <r>
      <rPr>
        <sz val="9"/>
        <rFont val="宋体"/>
        <family val="3"/>
        <charset val="134"/>
      </rPr>
      <t>支装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</si>
  <si>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丸美深肌保湿护甲润手霜</t>
    </r>
    <r>
      <rPr>
        <sz val="10"/>
        <rFont val="Times New Roman"/>
        <family val="1"/>
      </rPr>
      <t>---8.17</t>
    </r>
    <r>
      <rPr>
        <sz val="10"/>
        <rFont val="宋体"/>
        <family val="3"/>
        <charset val="134"/>
      </rPr>
      <t>更改名称</t>
    </r>
    <phoneticPr fontId="8" type="noConversion"/>
  </si>
  <si>
    <r>
      <t>60g</t>
    </r>
    <r>
      <rPr>
        <sz val="9"/>
        <rFont val="宋体"/>
        <family val="3"/>
        <charset val="134"/>
      </rPr>
      <t>丸美深肌保湿护甲润手霜管</t>
    </r>
    <phoneticPr fontId="8" type="noConversion"/>
  </si>
  <si>
    <r>
      <rPr>
        <sz val="10"/>
        <rFont val="ˎ̥"/>
        <family val="2"/>
      </rPr>
      <t>丸美深肌保湿润甲护手霜</t>
    </r>
    <r>
      <rPr>
        <sz val="10"/>
        <rFont val="Times New Roman"/>
        <family val="1"/>
      </rPr>
      <t>60ml</t>
    </r>
  </si>
  <si>
    <r>
      <t>60ml</t>
    </r>
    <r>
      <rPr>
        <sz val="9"/>
        <rFont val="宋体"/>
        <family val="3"/>
        <charset val="134"/>
      </rPr>
      <t>深肌保湿卸妆啫喱外盖（烫金边</t>
    </r>
    <r>
      <rPr>
        <sz val="9"/>
        <rFont val="Times New Roman"/>
        <family val="1"/>
      </rPr>
      <t>2mm</t>
    </r>
    <r>
      <rPr>
        <sz val="9"/>
        <rFont val="宋体"/>
        <family val="3"/>
        <charset val="134"/>
      </rPr>
      <t>）</t>
    </r>
    <phoneticPr fontId="8" type="noConversion"/>
  </si>
  <si>
    <r>
      <t>60g</t>
    </r>
    <r>
      <rPr>
        <sz val="9"/>
        <rFont val="宋体"/>
        <family val="3"/>
        <charset val="134"/>
      </rPr>
      <t>丸美深肌保湿护甲润手霜纸盒</t>
    </r>
    <phoneticPr fontId="8" type="noConversion"/>
  </si>
  <si>
    <r>
      <t>60g</t>
    </r>
    <r>
      <rPr>
        <sz val="9"/>
        <rFont val="宋体"/>
        <family val="3"/>
        <charset val="134"/>
      </rPr>
      <t>丸美深肌保湿护甲润手霜外箱</t>
    </r>
    <r>
      <rPr>
        <sz val="9"/>
        <rFont val="Times New Roman"/>
        <family val="1"/>
      </rPr>
      <t>(100</t>
    </r>
    <r>
      <rPr>
        <sz val="9"/>
        <rFont val="宋体"/>
        <family val="3"/>
        <charset val="134"/>
      </rPr>
      <t>支装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</si>
  <si>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丸美极致赋活焕颜精华露</t>
    </r>
    <phoneticPr fontId="8" type="noConversion"/>
  </si>
  <si>
    <r>
      <t>30ml</t>
    </r>
    <r>
      <rPr>
        <sz val="9"/>
        <rFont val="宋体"/>
        <family val="3"/>
        <charset val="134"/>
      </rPr>
      <t>丸美极致赋活焕颜精华露瓶</t>
    </r>
    <phoneticPr fontId="8" type="noConversion"/>
  </si>
  <si>
    <r>
      <rPr>
        <sz val="10"/>
        <rFont val="宋体"/>
        <family val="3"/>
        <charset val="134"/>
      </rPr>
      <t>丸美极致赋活焕颜精华露</t>
    </r>
    <r>
      <rPr>
        <sz val="10"/>
        <rFont val="Times New Roman"/>
        <family val="1"/>
      </rPr>
      <t>30ML</t>
    </r>
  </si>
  <si>
    <r>
      <t>30ml</t>
    </r>
    <r>
      <rPr>
        <sz val="9"/>
        <rFont val="宋体"/>
        <family val="3"/>
        <charset val="134"/>
      </rPr>
      <t>极致赋活焕颜精华露胶头塞加滴管</t>
    </r>
    <phoneticPr fontId="8" type="noConversion"/>
  </si>
  <si>
    <r>
      <t>30ml</t>
    </r>
    <r>
      <rPr>
        <sz val="9"/>
        <rFont val="宋体"/>
        <family val="3"/>
        <charset val="134"/>
      </rPr>
      <t>丸美极致赋活焕颜精华露纸盒加内托</t>
    </r>
  </si>
  <si>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新肌精锐三件套纸盒配纸卡</t>
    </r>
    <phoneticPr fontId="8" type="noConversion"/>
  </si>
  <si>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新肌系列精致三件套外箱</t>
    </r>
    <r>
      <rPr>
        <sz val="9"/>
        <rFont val="Times New Roman"/>
        <family val="1"/>
      </rPr>
      <t>(80</t>
    </r>
    <r>
      <rPr>
        <sz val="9"/>
        <rFont val="宋体"/>
        <family val="3"/>
        <charset val="134"/>
      </rPr>
      <t>盒装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</si>
  <si>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新肌洁面乳</t>
    </r>
    <phoneticPr fontId="8" type="noConversion"/>
  </si>
  <si>
    <r>
      <t>15ml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新肌洁面乳管</t>
    </r>
    <phoneticPr fontId="8" type="noConversion"/>
  </si>
  <si>
    <r>
      <t>15ml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新肌洁面乳外盖</t>
    </r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</si>
  <si>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新肌嫩肤露</t>
    </r>
    <r>
      <rPr>
        <sz val="10"/>
        <rFont val="Times New Roman"/>
        <family val="1"/>
      </rPr>
      <t xml:space="preserve"> </t>
    </r>
    <phoneticPr fontId="8" type="noConversion"/>
  </si>
  <si>
    <r>
      <t>18mL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新肌嫩肤露瓶</t>
    </r>
    <phoneticPr fontId="8" type="noConversion"/>
  </si>
  <si>
    <r>
      <t>18ml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新肌嫩肤露外盖（电镀粉）</t>
    </r>
  </si>
  <si>
    <r>
      <t>18ml</t>
    </r>
    <r>
      <rPr>
        <sz val="9"/>
        <rFont val="宋体"/>
        <family val="3"/>
        <charset val="134"/>
      </rPr>
      <t>深肌保湿胶瓶内塞</t>
    </r>
    <phoneticPr fontId="8" type="noConversion"/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</si>
  <si>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新肌幼肤晚霜</t>
    </r>
    <phoneticPr fontId="8" type="noConversion"/>
  </si>
  <si>
    <r>
      <t>8g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新肌幼肤晚霜瓶</t>
    </r>
  </si>
  <si>
    <r>
      <t>8g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新肌嫩肤霜外盖（电镀粉）</t>
    </r>
  </si>
  <si>
    <r>
      <t>BB</t>
    </r>
    <r>
      <rPr>
        <sz val="10"/>
        <rFont val="宋体"/>
        <family val="3"/>
        <charset val="134"/>
      </rPr>
      <t>新肌系列</t>
    </r>
    <phoneticPr fontId="8" type="noConversion"/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</si>
  <si>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新肌幼肤晚霜</t>
    </r>
    <r>
      <rPr>
        <sz val="10"/>
        <rFont val="Times New Roman"/>
        <family val="1"/>
      </rPr>
      <t>8g</t>
    </r>
  </si>
  <si>
    <r>
      <t>5ml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新肌洁面乳管配外盖</t>
    </r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</si>
  <si>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新肌嫩肤露</t>
    </r>
  </si>
  <si>
    <r>
      <t>5mL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新肌嫩肤露瓶</t>
    </r>
  </si>
  <si>
    <r>
      <t>5mL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新肌露外盖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粉紫色</t>
    </r>
    <r>
      <rPr>
        <sz val="9"/>
        <rFont val="Times New Roman"/>
        <family val="1"/>
      </rPr>
      <t>)</t>
    </r>
  </si>
  <si>
    <r>
      <t>5ml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新肌活肤乳管配外盖</t>
    </r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</si>
  <si>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新肌醒肤日霜</t>
    </r>
    <phoneticPr fontId="8" type="noConversion"/>
  </si>
  <si>
    <r>
      <t>5g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新肌醒肤日霜瓶</t>
    </r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</si>
  <si>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新肌醒肤日霜</t>
    </r>
    <r>
      <rPr>
        <sz val="10"/>
        <rFont val="Times New Roman"/>
        <family val="1"/>
      </rPr>
      <t>5g</t>
    </r>
  </si>
  <si>
    <r>
      <t>5g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日晚霜外盖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粉紫色</t>
    </r>
    <r>
      <rPr>
        <sz val="9"/>
        <rFont val="Times New Roman"/>
        <family val="1"/>
      </rPr>
      <t>)</t>
    </r>
  </si>
  <si>
    <r>
      <t>5g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新肌幼肤晚霜瓶</t>
    </r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</si>
  <si>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新肌幼肤晚霜</t>
    </r>
    <r>
      <rPr>
        <sz val="10"/>
        <rFont val="Times New Roman"/>
        <family val="1"/>
      </rPr>
      <t>5g</t>
    </r>
  </si>
  <si>
    <r>
      <rPr>
        <sz val="10"/>
        <rFont val="宋体"/>
        <family val="3"/>
        <charset val="134"/>
      </rPr>
      <t>丸美紧致除袋眼凝胶</t>
    </r>
    <phoneticPr fontId="8" type="noConversion"/>
  </si>
  <si>
    <r>
      <t>2ml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新肌紧致除袋眼凝胶卷料</t>
    </r>
    <phoneticPr fontId="8" type="noConversion"/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</si>
  <si>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新肌美白眼乳霜</t>
    </r>
    <phoneticPr fontId="8" type="noConversion"/>
  </si>
  <si>
    <r>
      <t>2ml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新肌美白眼乳霜卷料</t>
    </r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</si>
  <si>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新肌美白眼乳霜</t>
    </r>
    <r>
      <rPr>
        <sz val="10"/>
        <rFont val="Times New Roman"/>
        <family val="1"/>
      </rPr>
      <t>2ml</t>
    </r>
  </si>
  <si>
    <r>
      <t>2ml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新肌眼部多元细胞修护素卷料</t>
    </r>
    <phoneticPr fontId="8" type="noConversion"/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</si>
  <si>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新肌精华肌底液</t>
    </r>
    <r>
      <rPr>
        <sz val="10"/>
        <rFont val="Times New Roman"/>
        <family val="1"/>
      </rPr>
      <t>---8.17</t>
    </r>
    <r>
      <rPr>
        <sz val="10"/>
        <rFont val="宋体"/>
        <family val="3"/>
        <charset val="134"/>
      </rPr>
      <t>更改名称</t>
    </r>
    <phoneticPr fontId="8" type="noConversion"/>
  </si>
  <si>
    <r>
      <t>2ml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新肌精华肌底液卷料</t>
    </r>
    <phoneticPr fontId="8" type="noConversion"/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</si>
  <si>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新肌明星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霜</t>
    </r>
    <r>
      <rPr>
        <sz val="10"/>
        <rFont val="Times New Roman"/>
        <family val="1"/>
      </rPr>
      <t>---8.17</t>
    </r>
    <r>
      <rPr>
        <sz val="10"/>
        <rFont val="宋体"/>
        <family val="3"/>
        <charset val="134"/>
      </rPr>
      <t>更改名称</t>
    </r>
    <phoneticPr fontId="8" type="noConversion"/>
  </si>
  <si>
    <r>
      <t>2ml</t>
    </r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新肌明星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霜卷料</t>
    </r>
    <phoneticPr fontId="8" type="noConversion"/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</si>
  <si>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新肌精华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霜</t>
    </r>
    <r>
      <rPr>
        <sz val="10"/>
        <rFont val="Times New Roman"/>
        <family val="1"/>
      </rPr>
      <t>2ml</t>
    </r>
  </si>
  <si>
    <r>
      <rPr>
        <sz val="10"/>
        <rFont val="宋体"/>
        <family val="3"/>
        <charset val="134"/>
      </rPr>
      <t>节日美缤纷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简约版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礼盒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百货专用</t>
    </r>
    <r>
      <rPr>
        <sz val="10"/>
        <rFont val="Times New Roman"/>
        <family val="1"/>
      </rPr>
      <t>)</t>
    </r>
  </si>
  <si>
    <r>
      <t>654</t>
    </r>
    <r>
      <rPr>
        <sz val="10"/>
        <rFont val="宋体"/>
        <family val="3"/>
        <charset val="134"/>
      </rPr>
      <t>元档</t>
    </r>
    <phoneticPr fontId="8" type="noConversion"/>
  </si>
  <si>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号箱（装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套）</t>
    </r>
    <phoneticPr fontId="8" type="noConversion"/>
  </si>
  <si>
    <r>
      <rPr>
        <sz val="9"/>
        <rFont val="宋体"/>
        <family val="3"/>
        <charset val="134"/>
      </rPr>
      <t>丸美深肌保湿精华洁面乳（盈润型）</t>
    </r>
    <phoneticPr fontId="8" type="noConversion"/>
  </si>
  <si>
    <r>
      <rPr>
        <sz val="9"/>
        <rFont val="宋体"/>
        <family val="3"/>
        <charset val="134"/>
      </rPr>
      <t>丸美深肌保湿精华露（盈润型）</t>
    </r>
    <phoneticPr fontId="8" type="noConversion"/>
  </si>
  <si>
    <r>
      <rPr>
        <sz val="9"/>
        <rFont val="宋体"/>
        <family val="3"/>
        <charset val="134"/>
      </rPr>
      <t>丸美深肌保湿精华乳（盈润型）</t>
    </r>
    <phoneticPr fontId="8" type="noConversion"/>
  </si>
  <si>
    <r>
      <rPr>
        <sz val="9"/>
        <rFont val="宋体"/>
        <family val="3"/>
        <charset val="134"/>
      </rPr>
      <t>淡金色蜥蜴纹手提包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百货</t>
    </r>
    <r>
      <rPr>
        <sz val="9"/>
        <rFont val="Times New Roman"/>
        <family val="1"/>
      </rPr>
      <t>9-10</t>
    </r>
    <r>
      <rPr>
        <sz val="9"/>
        <rFont val="宋体"/>
        <family val="3"/>
        <charset val="134"/>
      </rPr>
      <t>月用</t>
    </r>
    <r>
      <rPr>
        <sz val="9"/>
        <rFont val="Times New Roman"/>
        <family val="1"/>
      </rPr>
      <t>)</t>
    </r>
    <phoneticPr fontId="8" type="noConversion"/>
  </si>
  <si>
    <r>
      <rPr>
        <sz val="9"/>
        <rFont val="宋体"/>
        <family val="3"/>
        <charset val="134"/>
      </rPr>
      <t>弹力提升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件每套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百货专用</t>
    </r>
    <r>
      <rPr>
        <sz val="9"/>
        <rFont val="Times New Roman"/>
        <family val="1"/>
      </rPr>
      <t>)</t>
    </r>
    <phoneticPr fontId="8" type="noConversion"/>
  </si>
  <si>
    <r>
      <t xml:space="preserve">  </t>
    </r>
    <r>
      <rPr>
        <sz val="10"/>
        <rFont val="宋体"/>
        <family val="3"/>
        <charset val="134"/>
      </rPr>
      <t>弹力提升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件每套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百货专用</t>
    </r>
    <r>
      <rPr>
        <sz val="10"/>
        <rFont val="Times New Roman"/>
        <family val="1"/>
      </rPr>
      <t>)</t>
    </r>
  </si>
  <si>
    <r>
      <rPr>
        <sz val="9"/>
        <rFont val="宋体"/>
        <family val="3"/>
        <charset val="134"/>
      </rPr>
      <t>丸美弹力蛋白系列三件套胶盒（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月）</t>
    </r>
    <phoneticPr fontId="8" type="noConversion"/>
  </si>
  <si>
    <r>
      <t>15mL</t>
    </r>
    <r>
      <rPr>
        <sz val="9"/>
        <rFont val="宋体"/>
        <family val="3"/>
        <charset val="134"/>
      </rPr>
      <t>弹力蛋白提升精华保养液胶瓶</t>
    </r>
  </si>
  <si>
    <r>
      <t>15mL</t>
    </r>
    <r>
      <rPr>
        <sz val="9"/>
        <rFont val="宋体"/>
        <family val="3"/>
        <charset val="134"/>
      </rPr>
      <t>弹力蛋白提升全能精华乳胶瓶</t>
    </r>
  </si>
  <si>
    <r>
      <t>13ml</t>
    </r>
    <r>
      <rPr>
        <sz val="9"/>
        <rFont val="宋体"/>
        <family val="3"/>
        <charset val="134"/>
      </rPr>
      <t>弹力蛋白提升洁面精华软管</t>
    </r>
  </si>
  <si>
    <r>
      <t>13mL</t>
    </r>
    <r>
      <rPr>
        <sz val="9"/>
        <rFont val="宋体"/>
        <family val="3"/>
        <charset val="134"/>
      </rPr>
      <t>弹力蛋白提升软管外盖</t>
    </r>
  </si>
  <si>
    <r>
      <t>1032</t>
    </r>
    <r>
      <rPr>
        <sz val="10"/>
        <rFont val="宋体"/>
        <family val="3"/>
        <charset val="134"/>
      </rPr>
      <t>元档</t>
    </r>
    <phoneticPr fontId="8" type="noConversion"/>
  </si>
  <si>
    <r>
      <rPr>
        <sz val="9"/>
        <rFont val="宋体"/>
        <family val="3"/>
        <charset val="134"/>
      </rPr>
      <t>丸美弹力蛋白提升洁面精华</t>
    </r>
    <phoneticPr fontId="8" type="noConversion"/>
  </si>
  <si>
    <r>
      <rPr>
        <sz val="9"/>
        <rFont val="宋体"/>
        <family val="3"/>
        <charset val="134"/>
      </rPr>
      <t>弹力蛋白提升精华保养液</t>
    </r>
    <phoneticPr fontId="8" type="noConversion"/>
  </si>
  <si>
    <r>
      <rPr>
        <sz val="9"/>
        <rFont val="宋体"/>
        <family val="3"/>
        <charset val="134"/>
      </rPr>
      <t>弹力蛋白提升全能精华乳</t>
    </r>
    <phoneticPr fontId="8" type="noConversion"/>
  </si>
  <si>
    <r>
      <t>146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(48</t>
    </r>
    <r>
      <rPr>
        <sz val="9"/>
        <rFont val="宋体"/>
        <family val="3"/>
        <charset val="134"/>
      </rPr>
      <t>支装</t>
    </r>
    <r>
      <rPr>
        <sz val="9"/>
        <rFont val="Times New Roman"/>
        <family val="1"/>
      </rPr>
      <t xml:space="preserve">)  </t>
    </r>
    <r>
      <rPr>
        <sz val="9"/>
        <rFont val="宋体"/>
        <family val="3"/>
        <charset val="134"/>
      </rPr>
      <t>装</t>
    </r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套</t>
    </r>
    <phoneticPr fontId="8" type="noConversion"/>
  </si>
  <si>
    <r>
      <rPr>
        <sz val="9"/>
        <rFont val="Verdana"/>
        <family val="2"/>
      </rPr>
      <t>丸美时尚百变丝巾外箱</t>
    </r>
    <r>
      <rPr>
        <sz val="9"/>
        <rFont val="Times New Roman"/>
        <family val="1"/>
      </rPr>
      <t>(40</t>
    </r>
    <r>
      <rPr>
        <sz val="9"/>
        <rFont val="Verdana"/>
        <family val="2"/>
      </rPr>
      <t>盒装</t>
    </r>
    <r>
      <rPr>
        <sz val="9"/>
        <rFont val="Times New Roman"/>
        <family val="1"/>
      </rPr>
      <t>)</t>
    </r>
    <phoneticPr fontId="13" type="noConversion"/>
  </si>
  <si>
    <r>
      <rPr>
        <sz val="9"/>
        <rFont val="宋体"/>
        <family val="3"/>
        <charset val="134"/>
      </rPr>
      <t>丸美时尚百变丝巾外箱</t>
    </r>
    <r>
      <rPr>
        <sz val="9"/>
        <rFont val="Times New Roman"/>
        <family val="1"/>
      </rPr>
      <t>(40</t>
    </r>
    <r>
      <rPr>
        <sz val="9"/>
        <rFont val="宋体"/>
        <family val="3"/>
        <charset val="134"/>
      </rPr>
      <t>盒装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</si>
  <si>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丸美深肌保湿</t>
    </r>
    <r>
      <rPr>
        <sz val="10"/>
        <rFont val="Times New Roman"/>
        <family val="1"/>
      </rPr>
      <t>3D</t>
    </r>
    <r>
      <rPr>
        <sz val="10"/>
        <rFont val="宋体"/>
        <family val="3"/>
        <charset val="134"/>
      </rPr>
      <t>隐形面膜（片）</t>
    </r>
    <r>
      <rPr>
        <sz val="10"/>
        <rFont val="Times New Roman"/>
        <family val="1"/>
      </rPr>
      <t>---8.17</t>
    </r>
    <r>
      <rPr>
        <sz val="10"/>
        <rFont val="宋体"/>
        <family val="3"/>
        <charset val="134"/>
      </rPr>
      <t>确认：特价品，单片发</t>
    </r>
    <phoneticPr fontId="8" type="noConversion"/>
  </si>
  <si>
    <r>
      <rPr>
        <sz val="10"/>
        <rFont val="宋体"/>
        <family val="3"/>
        <charset val="134"/>
      </rPr>
      <t>丸美全能化妆棉</t>
    </r>
    <phoneticPr fontId="8" type="noConversion"/>
  </si>
  <si>
    <r>
      <rPr>
        <sz val="9"/>
        <rFont val="宋体"/>
        <family val="3"/>
        <charset val="134"/>
      </rPr>
      <t>脱脂棉化妆棉</t>
    </r>
    <phoneticPr fontId="8" type="noConversion"/>
  </si>
  <si>
    <r>
      <rPr>
        <sz val="10"/>
        <rFont val="宋体"/>
        <family val="3"/>
        <charset val="134"/>
      </rPr>
      <t>丸美全能化妆棉</t>
    </r>
    <r>
      <rPr>
        <sz val="10"/>
        <rFont val="Times New Roman"/>
        <family val="1"/>
      </rPr>
      <t>100</t>
    </r>
    <r>
      <rPr>
        <sz val="10"/>
        <rFont val="宋体"/>
        <family val="3"/>
        <charset val="134"/>
      </rPr>
      <t>片每盒</t>
    </r>
  </si>
  <si>
    <r>
      <rPr>
        <sz val="9"/>
        <rFont val="宋体"/>
        <family val="3"/>
        <charset val="134"/>
      </rPr>
      <t>化妆棉外箱（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盒装）</t>
    </r>
    <phoneticPr fontId="8" type="noConversion"/>
  </si>
  <si>
    <r>
      <rPr>
        <sz val="10"/>
        <rFont val="宋体"/>
        <family val="3"/>
        <charset val="134"/>
      </rPr>
      <t>丸美深肌保湿精华系列五件体验套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盈润型）</t>
    </r>
    <r>
      <rPr>
        <sz val="10"/>
        <rFont val="Times New Roman"/>
        <family val="1"/>
      </rPr>
      <t>5*1</t>
    </r>
    <phoneticPr fontId="8" type="noConversion"/>
  </si>
  <si>
    <r>
      <rPr>
        <sz val="9"/>
        <rFont val="宋体"/>
        <family val="3"/>
        <charset val="134"/>
      </rPr>
      <t>深肌保湿精华系列五件套体验装（盈润型）盒加吸塑（</t>
    </r>
    <r>
      <rPr>
        <sz val="9"/>
        <rFont val="Times New Roman"/>
        <family val="1"/>
      </rPr>
      <t>2012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8</t>
    </r>
    <r>
      <rPr>
        <sz val="9"/>
        <rFont val="宋体"/>
        <family val="3"/>
        <charset val="134"/>
      </rPr>
      <t>月新）</t>
    </r>
    <phoneticPr fontId="8" type="noConversion"/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</si>
  <si>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138*220*0.03</t>
    </r>
    <r>
      <rPr>
        <sz val="9"/>
        <rFont val="宋体"/>
        <family val="3"/>
        <charset val="134"/>
      </rPr>
      <t>）</t>
    </r>
    <phoneticPr fontId="8" type="noConversion"/>
  </si>
  <si>
    <r>
      <rPr>
        <sz val="10"/>
        <rFont val="宋体"/>
        <family val="3"/>
        <charset val="134"/>
      </rPr>
      <t>丸美深肌保湿精华洁面乳（盈润型）</t>
    </r>
    <phoneticPr fontId="8" type="noConversion"/>
  </si>
  <si>
    <r>
      <t>5ml</t>
    </r>
    <r>
      <rPr>
        <sz val="9"/>
        <rFont val="宋体"/>
        <family val="3"/>
        <charset val="134"/>
      </rPr>
      <t>丸美深肌保湿精华洁面乳（盈润型）软管</t>
    </r>
    <phoneticPr fontId="8" type="noConversion"/>
  </si>
  <si>
    <r>
      <rPr>
        <sz val="10"/>
        <rFont val="宋体"/>
        <family val="3"/>
        <charset val="134"/>
      </rPr>
      <t>丸美深肌保湿精华露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（盈润型）</t>
    </r>
    <phoneticPr fontId="8" type="noConversion"/>
  </si>
  <si>
    <r>
      <t>5mL</t>
    </r>
    <r>
      <rPr>
        <sz val="9"/>
        <rFont val="宋体"/>
        <family val="3"/>
        <charset val="134"/>
      </rPr>
      <t>丸美深肌保湿精华露胶瓶</t>
    </r>
    <phoneticPr fontId="8" type="noConversion"/>
  </si>
  <si>
    <r>
      <t>5mL</t>
    </r>
    <r>
      <rPr>
        <sz val="9"/>
        <rFont val="宋体"/>
        <family val="3"/>
        <charset val="134"/>
      </rPr>
      <t>丸美深肌保湿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盈润型）系列胶瓶外盖</t>
    </r>
    <phoneticPr fontId="8" type="noConversion"/>
  </si>
  <si>
    <r>
      <rPr>
        <sz val="10"/>
        <rFont val="宋体"/>
        <family val="3"/>
        <charset val="134"/>
      </rPr>
      <t>丸美深肌保湿精华乳</t>
    </r>
    <r>
      <rPr>
        <sz val="10"/>
        <rFont val="Times New Roman"/>
        <family val="1"/>
      </rPr>
      <t xml:space="preserve">   (</t>
    </r>
    <r>
      <rPr>
        <sz val="10"/>
        <rFont val="宋体"/>
        <family val="3"/>
        <charset val="134"/>
      </rPr>
      <t>盈润型）</t>
    </r>
    <phoneticPr fontId="8" type="noConversion"/>
  </si>
  <si>
    <r>
      <t>5ml</t>
    </r>
    <r>
      <rPr>
        <sz val="9"/>
        <rFont val="宋体"/>
        <family val="3"/>
        <charset val="134"/>
      </rPr>
      <t>丸美深肌保湿精华乳管</t>
    </r>
  </si>
  <si>
    <r>
      <rPr>
        <sz val="10"/>
        <rFont val="宋体"/>
        <family val="3"/>
        <charset val="134"/>
      </rPr>
      <t>丸美深肌保湿精华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霜</t>
    </r>
    <phoneticPr fontId="8" type="noConversion"/>
  </si>
  <si>
    <r>
      <rPr>
        <sz val="9"/>
        <rFont val="宋体"/>
        <family val="3"/>
        <charset val="134"/>
      </rPr>
      <t>丸美深肌保湿精华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霜卷料</t>
    </r>
    <phoneticPr fontId="8" type="noConversion"/>
  </si>
  <si>
    <r>
      <rPr>
        <sz val="10"/>
        <rFont val="宋体"/>
        <family val="3"/>
        <charset val="134"/>
      </rPr>
      <t>海洋胶原蛋白系列体验</t>
    </r>
    <phoneticPr fontId="8" type="noConversion"/>
  </si>
  <si>
    <r>
      <rPr>
        <sz val="9"/>
        <rFont val="宋体"/>
        <family val="3"/>
        <charset val="134"/>
      </rPr>
      <t>海洋胶原蛋白体验三件套盒（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月新）</t>
    </r>
    <phoneticPr fontId="8" type="noConversion"/>
  </si>
  <si>
    <r>
      <rPr>
        <sz val="10"/>
        <rFont val="宋体"/>
        <family val="3"/>
        <charset val="134"/>
      </rPr>
      <t>海洋胶原蛋白控油凝露</t>
    </r>
    <phoneticPr fontId="8" type="noConversion"/>
  </si>
  <si>
    <r>
      <t>5g</t>
    </r>
    <r>
      <rPr>
        <sz val="9"/>
        <rFont val="宋体"/>
        <family val="3"/>
        <charset val="134"/>
      </rPr>
      <t>丸美海洋胶原蛋白控油凝露管加外盖</t>
    </r>
    <phoneticPr fontId="8" type="noConversion"/>
  </si>
  <si>
    <r>
      <rPr>
        <sz val="10"/>
        <rFont val="宋体"/>
        <family val="3"/>
        <charset val="134"/>
      </rPr>
      <t>海洋胶原蛋白亮肤乳</t>
    </r>
    <phoneticPr fontId="8" type="noConversion"/>
  </si>
  <si>
    <r>
      <t>5ml</t>
    </r>
    <r>
      <rPr>
        <sz val="9"/>
        <rFont val="宋体"/>
        <family val="3"/>
        <charset val="134"/>
      </rPr>
      <t>丸美海洋胶原蛋白亮肤乳管加外盖</t>
    </r>
    <phoneticPr fontId="8" type="noConversion"/>
  </si>
  <si>
    <r>
      <rPr>
        <sz val="10"/>
        <rFont val="宋体"/>
        <family val="3"/>
        <charset val="134"/>
      </rPr>
      <t>海洋胶原蛋白醒肤水</t>
    </r>
    <phoneticPr fontId="8" type="noConversion"/>
  </si>
  <si>
    <r>
      <t>5ml</t>
    </r>
    <r>
      <rPr>
        <sz val="9"/>
        <rFont val="宋体"/>
        <family val="3"/>
        <charset val="134"/>
      </rPr>
      <t>丸美海洋胶原蛋白醒肤水胶瓶</t>
    </r>
    <phoneticPr fontId="8" type="noConversion"/>
  </si>
  <si>
    <r>
      <t>5ml</t>
    </r>
    <r>
      <rPr>
        <sz val="9"/>
        <rFont val="宋体"/>
        <family val="3"/>
        <charset val="134"/>
      </rPr>
      <t>丸美海洋胶原蛋白胶瓶外盖</t>
    </r>
    <phoneticPr fontId="8" type="noConversion"/>
  </si>
  <si>
    <r>
      <rPr>
        <sz val="10"/>
        <rFont val="宋体"/>
        <family val="3"/>
        <charset val="134"/>
      </rPr>
      <t>时尚长围巾橙色</t>
    </r>
    <r>
      <rPr>
        <sz val="10"/>
        <rFont val="Times New Roman"/>
        <family val="1"/>
      </rPr>
      <t>(12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月百货用</t>
    </r>
    <r>
      <rPr>
        <sz val="10"/>
        <rFont val="Times New Roman"/>
        <family val="1"/>
      </rPr>
      <t>)</t>
    </r>
    <phoneticPr fontId="8" type="noConversion"/>
  </si>
  <si>
    <r>
      <rPr>
        <sz val="9"/>
        <rFont val="宋体"/>
        <family val="3"/>
        <charset val="134"/>
      </rPr>
      <t>时尚长围巾橙色</t>
    </r>
    <r>
      <rPr>
        <sz val="9"/>
        <rFont val="Times New Roman"/>
        <family val="1"/>
      </rPr>
      <t>(12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月百货用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</si>
  <si>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时尚长围巾纸盒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百货专用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</si>
  <si>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丸美时尚长围巾外箱（</t>
    </r>
    <r>
      <rPr>
        <sz val="9"/>
        <rFont val="Times New Roman"/>
        <family val="1"/>
      </rPr>
      <t>60</t>
    </r>
    <r>
      <rPr>
        <sz val="9"/>
        <rFont val="宋体"/>
        <family val="3"/>
        <charset val="134"/>
      </rPr>
      <t>盒装）</t>
    </r>
  </si>
  <si>
    <r>
      <rPr>
        <sz val="10"/>
        <rFont val="宋体"/>
        <family val="3"/>
        <charset val="134"/>
      </rPr>
      <t>时尚长围巾蓝色</t>
    </r>
    <r>
      <rPr>
        <sz val="10"/>
        <rFont val="Times New Roman"/>
        <family val="1"/>
      </rPr>
      <t>(12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月百货用</t>
    </r>
    <r>
      <rPr>
        <sz val="10"/>
        <rFont val="Times New Roman"/>
        <family val="1"/>
      </rPr>
      <t>)</t>
    </r>
    <phoneticPr fontId="8" type="noConversion"/>
  </si>
  <si>
    <r>
      <rPr>
        <sz val="9"/>
        <rFont val="宋体"/>
        <family val="3"/>
        <charset val="134"/>
      </rPr>
      <t>时尚长围巾蓝色</t>
    </r>
    <r>
      <rPr>
        <sz val="9"/>
        <rFont val="Times New Roman"/>
        <family val="1"/>
      </rPr>
      <t>(12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月百货用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</si>
  <si>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丸美深肌保湿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旅行三件套</t>
    </r>
    <phoneticPr fontId="8" type="noConversion"/>
  </si>
  <si>
    <r>
      <rPr>
        <sz val="10"/>
        <rFont val="宋体"/>
        <family val="3"/>
        <charset val="134"/>
      </rPr>
      <t>深肌保湿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系列三件套</t>
    </r>
    <r>
      <rPr>
        <sz val="10"/>
        <rFont val="Times New Roman"/>
        <family val="1"/>
      </rPr>
      <t xml:space="preserve"> </t>
    </r>
    <phoneticPr fontId="8" type="noConversion"/>
  </si>
  <si>
    <r>
      <rPr>
        <sz val="9"/>
        <rFont val="宋体"/>
        <family val="3"/>
        <charset val="134"/>
      </rPr>
      <t>深肌保湿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盈润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系列三件套胶盒</t>
    </r>
    <phoneticPr fontId="8" type="noConversion"/>
  </si>
  <si>
    <r>
      <rPr>
        <sz val="10"/>
        <rFont val="宋体"/>
        <family val="3"/>
        <charset val="134"/>
      </rPr>
      <t>丸美深肌保湿精华洁面乳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盈润型）</t>
    </r>
    <phoneticPr fontId="8" type="noConversion"/>
  </si>
  <si>
    <r>
      <t>13g</t>
    </r>
    <r>
      <rPr>
        <sz val="9"/>
        <rFont val="宋体"/>
        <family val="3"/>
        <charset val="134"/>
      </rPr>
      <t>丸美深肌保湿精华洁面乳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盈润型）管</t>
    </r>
    <phoneticPr fontId="8" type="noConversion"/>
  </si>
  <si>
    <r>
      <t>13g</t>
    </r>
    <r>
      <rPr>
        <sz val="9"/>
        <rFont val="宋体"/>
        <family val="3"/>
        <charset val="134"/>
      </rPr>
      <t>丸美深肌保湿精华洁面乳（盈润型）外盖（铜金色）</t>
    </r>
  </si>
  <si>
    <r>
      <rPr>
        <sz val="10"/>
        <rFont val="宋体"/>
        <family val="3"/>
        <charset val="134"/>
      </rPr>
      <t>丸美深肌保湿精华乳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盈润型）</t>
    </r>
    <phoneticPr fontId="8" type="noConversion"/>
  </si>
  <si>
    <r>
      <t>15ml</t>
    </r>
    <r>
      <rPr>
        <sz val="9"/>
        <rFont val="宋体"/>
        <family val="3"/>
        <charset val="134"/>
      </rPr>
      <t>丸美深肌保湿精华乳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盈润型）瓶</t>
    </r>
    <phoneticPr fontId="8" type="noConversion"/>
  </si>
  <si>
    <r>
      <rPr>
        <sz val="10"/>
        <rFont val="宋体"/>
        <family val="3"/>
        <charset val="134"/>
      </rPr>
      <t>丸美深肌保湿精华露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盈润型）</t>
    </r>
    <phoneticPr fontId="8" type="noConversion"/>
  </si>
  <si>
    <r>
      <t>15ml</t>
    </r>
    <r>
      <rPr>
        <sz val="9"/>
        <rFont val="宋体"/>
        <family val="3"/>
        <charset val="134"/>
      </rPr>
      <t>丸美深肌保湿精华露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盈润型）瓶</t>
    </r>
    <phoneticPr fontId="8" type="noConversion"/>
  </si>
  <si>
    <r>
      <rPr>
        <sz val="10"/>
        <rFont val="宋体"/>
        <family val="3"/>
        <charset val="134"/>
      </rPr>
      <t>丸美弹力蛋白特润精华</t>
    </r>
    <phoneticPr fontId="8" type="noConversion"/>
  </si>
  <si>
    <r>
      <t>2mL</t>
    </r>
    <r>
      <rPr>
        <sz val="9"/>
        <rFont val="宋体"/>
        <family val="3"/>
        <charset val="134"/>
      </rPr>
      <t>弹力蛋白特润精华卷料</t>
    </r>
  </si>
  <si>
    <r>
      <rPr>
        <sz val="10"/>
        <rFont val="宋体"/>
        <family val="3"/>
        <charset val="134"/>
      </rPr>
      <t>丸美弹力蛋白精华保养液</t>
    </r>
    <phoneticPr fontId="8" type="noConversion"/>
  </si>
  <si>
    <r>
      <t>5ml</t>
    </r>
    <r>
      <rPr>
        <sz val="9"/>
        <rFont val="宋体"/>
        <family val="3"/>
        <charset val="134"/>
      </rPr>
      <t>弹力蛋白精华保养液瓶</t>
    </r>
  </si>
  <si>
    <r>
      <t>5ml</t>
    </r>
    <r>
      <rPr>
        <sz val="9"/>
        <rFont val="宋体"/>
        <family val="3"/>
        <charset val="134"/>
      </rPr>
      <t>弹力蛋白精华保养液胶瓶外盖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</si>
  <si>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800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</si>
  <si>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>1200</t>
    </r>
    <r>
      <rPr>
        <sz val="9"/>
        <rFont val="宋体"/>
        <family val="3"/>
        <charset val="134"/>
      </rPr>
      <t>支装</t>
    </r>
    <phoneticPr fontId="8" type="noConversion"/>
  </si>
  <si>
    <r>
      <t>13g</t>
    </r>
    <r>
      <rPr>
        <sz val="9"/>
        <rFont val="宋体"/>
        <family val="3"/>
        <charset val="134"/>
      </rPr>
      <t>三肽胶原紧致洁面精华管</t>
    </r>
  </si>
  <si>
    <r>
      <t>13g</t>
    </r>
    <r>
      <rPr>
        <sz val="9"/>
        <rFont val="宋体"/>
        <family val="3"/>
        <charset val="134"/>
      </rPr>
      <t>三肽洁面外盖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电镀银）</t>
    </r>
    <phoneticPr fontId="8" type="noConversion"/>
  </si>
  <si>
    <r>
      <t>13g</t>
    </r>
    <r>
      <rPr>
        <sz val="9"/>
        <rFont val="宋体"/>
        <family val="3"/>
        <charset val="134"/>
      </rPr>
      <t>三肽胶原紧致洁面精华盒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</si>
  <si>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 xml:space="preserve"> (374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</si>
  <si>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rPr>
        <sz val="10"/>
        <rFont val="宋体"/>
        <family val="3"/>
        <charset val="134"/>
      </rPr>
      <t>丸美弹力蛋白精华眼膜</t>
    </r>
    <phoneticPr fontId="8" type="noConversion"/>
  </si>
  <si>
    <r>
      <rPr>
        <sz val="9"/>
        <rFont val="宋体"/>
        <family val="3"/>
        <charset val="134"/>
      </rPr>
      <t>丸美弹力蛋白精华眼膜袋</t>
    </r>
    <r>
      <rPr>
        <sz val="9"/>
        <rFont val="Times New Roman"/>
        <family val="1"/>
      </rPr>
      <t>(1</t>
    </r>
    <r>
      <rPr>
        <sz val="9"/>
        <rFont val="宋体"/>
        <family val="3"/>
        <charset val="134"/>
      </rPr>
      <t>对每袋</t>
    </r>
    <r>
      <rPr>
        <sz val="9"/>
        <rFont val="Times New Roman"/>
        <family val="1"/>
      </rPr>
      <t>)</t>
    </r>
    <phoneticPr fontId="8" type="noConversion"/>
  </si>
  <si>
    <r>
      <rPr>
        <sz val="9"/>
        <rFont val="宋体"/>
        <family val="3"/>
        <charset val="134"/>
      </rPr>
      <t>核酸</t>
    </r>
    <r>
      <rPr>
        <sz val="9"/>
        <rFont val="Times New Roman"/>
        <family val="1"/>
      </rPr>
      <t>(DNA)</t>
    </r>
    <r>
      <rPr>
        <sz val="9"/>
        <rFont val="宋体"/>
        <family val="3"/>
        <charset val="134"/>
      </rPr>
      <t>修护再生眼膜纸</t>
    </r>
    <phoneticPr fontId="8" type="noConversion"/>
  </si>
  <si>
    <r>
      <rPr>
        <sz val="9"/>
        <rFont val="宋体"/>
        <family val="3"/>
        <charset val="134"/>
      </rPr>
      <t>丸美弹力蛋白精华眼膜盒（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对装）</t>
    </r>
  </si>
  <si>
    <r>
      <rPr>
        <sz val="9"/>
        <rFont val="宋体"/>
        <family val="3"/>
        <charset val="134"/>
      </rPr>
      <t>丸美弹力蛋白精华眼膜外箱（</t>
    </r>
    <r>
      <rPr>
        <sz val="9"/>
        <rFont val="Times New Roman"/>
        <family val="1"/>
      </rPr>
      <t>192</t>
    </r>
    <r>
      <rPr>
        <sz val="9"/>
        <rFont val="宋体"/>
        <family val="3"/>
        <charset val="134"/>
      </rPr>
      <t>盒装）</t>
    </r>
    <phoneticPr fontId="8" type="noConversion"/>
  </si>
  <si>
    <r>
      <rPr>
        <sz val="10"/>
        <rFont val="宋体"/>
        <family val="3"/>
        <charset val="134"/>
      </rPr>
      <t>丸美弹力蛋白精华眼膜</t>
    </r>
  </si>
  <si>
    <r>
      <rPr>
        <sz val="9"/>
        <rFont val="宋体"/>
        <family val="3"/>
        <charset val="134"/>
      </rPr>
      <t>丸美弹力蛋白精华眼膜袋</t>
    </r>
    <r>
      <rPr>
        <sz val="9"/>
        <rFont val="Times New Roman"/>
        <family val="1"/>
      </rPr>
      <t>(1</t>
    </r>
    <r>
      <rPr>
        <sz val="9"/>
        <rFont val="宋体"/>
        <family val="3"/>
        <charset val="134"/>
      </rPr>
      <t>对每袋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</si>
  <si>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丸美弹力蛋白精华眼膜外箱（</t>
    </r>
    <r>
      <rPr>
        <sz val="9"/>
        <rFont val="Times New Roman"/>
        <family val="1"/>
      </rPr>
      <t>192</t>
    </r>
    <r>
      <rPr>
        <sz val="9"/>
        <rFont val="宋体"/>
        <family val="3"/>
        <charset val="134"/>
      </rPr>
      <t>盒装）</t>
    </r>
  </si>
  <si>
    <r>
      <rPr>
        <sz val="9"/>
        <rFont val="宋体"/>
        <family val="3"/>
        <charset val="134"/>
      </rPr>
      <t>丸美盒标贴</t>
    </r>
    <phoneticPr fontId="8" type="noConversion"/>
  </si>
  <si>
    <r>
      <rPr>
        <sz val="10"/>
        <rFont val="宋体"/>
        <family val="3"/>
        <charset val="134"/>
      </rPr>
      <t>丸美</t>
    </r>
    <r>
      <rPr>
        <sz val="10"/>
        <rFont val="Times New Roman"/>
        <family val="1"/>
      </rPr>
      <t>BB</t>
    </r>
    <r>
      <rPr>
        <sz val="10"/>
        <rFont val="宋体"/>
        <family val="3"/>
        <charset val="134"/>
      </rPr>
      <t>新肌眼部旅行三件套（纸盒装）</t>
    </r>
    <phoneticPr fontId="8" type="noConversion"/>
  </si>
  <si>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BB</t>
    </r>
    <r>
      <rPr>
        <sz val="9"/>
        <rFont val="宋体"/>
        <family val="3"/>
        <charset val="134"/>
      </rPr>
      <t>新肌眼部旅行三件套盒加吸塑</t>
    </r>
  </si>
  <si>
    <r>
      <rPr>
        <sz val="10"/>
        <rFont val="宋体"/>
        <family val="3"/>
        <charset val="134"/>
      </rPr>
      <t>眼部多元细胞修护素</t>
    </r>
    <r>
      <rPr>
        <sz val="10"/>
        <rFont val="Times New Roman"/>
        <family val="1"/>
      </rPr>
      <t xml:space="preserve">      </t>
    </r>
    <phoneticPr fontId="8" type="noConversion"/>
  </si>
  <si>
    <r>
      <t>3mL</t>
    </r>
    <r>
      <rPr>
        <sz val="9"/>
        <rFont val="宋体"/>
        <family val="3"/>
        <charset val="134"/>
      </rPr>
      <t>眼部多元细胞修护素管配外盖</t>
    </r>
  </si>
  <si>
    <r>
      <t xml:space="preserve"> </t>
    </r>
    <r>
      <rPr>
        <sz val="10"/>
        <rFont val="宋体"/>
        <family val="3"/>
        <charset val="134"/>
      </rPr>
      <t>紧致除袋眼凝胶</t>
    </r>
    <r>
      <rPr>
        <sz val="10"/>
        <rFont val="Times New Roman"/>
        <family val="1"/>
      </rPr>
      <t xml:space="preserve">    </t>
    </r>
    <phoneticPr fontId="8" type="noConversion"/>
  </si>
  <si>
    <r>
      <t>5g</t>
    </r>
    <r>
      <rPr>
        <sz val="9"/>
        <rFont val="宋体"/>
        <family val="3"/>
        <charset val="134"/>
      </rPr>
      <t>紧致除袋眼凝胶管配外盖</t>
    </r>
  </si>
  <si>
    <r>
      <t xml:space="preserve"> BB</t>
    </r>
    <r>
      <rPr>
        <sz val="10"/>
        <rFont val="宋体"/>
        <family val="3"/>
        <charset val="134"/>
      </rPr>
      <t>新肌美白眼乳霜</t>
    </r>
    <phoneticPr fontId="8" type="noConversion"/>
  </si>
  <si>
    <r>
      <t>5gBB</t>
    </r>
    <r>
      <rPr>
        <sz val="9"/>
        <rFont val="宋体"/>
        <family val="3"/>
        <charset val="134"/>
      </rPr>
      <t>新肌美白眼乳霜管配外盖</t>
    </r>
  </si>
  <si>
    <r>
      <t> </t>
    </r>
    <r>
      <rPr>
        <sz val="9"/>
        <rFont val="Arial"/>
        <family val="2"/>
      </rPr>
      <t>丸美</t>
    </r>
    <r>
      <rPr>
        <sz val="9"/>
        <rFont val="Times New Roman"/>
        <family val="1"/>
      </rPr>
      <t>BB</t>
    </r>
    <r>
      <rPr>
        <sz val="9"/>
        <rFont val="Arial"/>
        <family val="2"/>
      </rPr>
      <t>新肌眼部旅行三件套外箱</t>
    </r>
    <r>
      <rPr>
        <sz val="9"/>
        <rFont val="Times New Roman"/>
        <family val="1"/>
      </rPr>
      <t>(120</t>
    </r>
    <r>
      <rPr>
        <sz val="9"/>
        <rFont val="Arial"/>
        <family val="2"/>
      </rPr>
      <t>盒装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</si>
  <si>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丸美弹力蛋白精华精致五件套</t>
    </r>
    <phoneticPr fontId="8" type="noConversion"/>
  </si>
  <si>
    <r>
      <rPr>
        <sz val="9"/>
        <rFont val="宋体"/>
        <family val="3"/>
        <charset val="134"/>
      </rPr>
      <t>丸美弹力蛋白精华精致五件套盒加吸塑</t>
    </r>
  </si>
  <si>
    <r>
      <t>5mL</t>
    </r>
    <r>
      <rPr>
        <sz val="9"/>
        <rFont val="宋体"/>
        <family val="3"/>
        <charset val="134"/>
      </rPr>
      <t>弹力蛋白特润精华管配外盖</t>
    </r>
  </si>
  <si>
    <r>
      <rPr>
        <sz val="10"/>
        <rFont val="宋体"/>
        <family val="3"/>
        <charset val="134"/>
      </rPr>
      <t>丸美弹力蛋白水润精华日霜</t>
    </r>
    <phoneticPr fontId="8" type="noConversion"/>
  </si>
  <si>
    <r>
      <rPr>
        <sz val="10"/>
        <rFont val="宋体"/>
        <family val="3"/>
        <charset val="134"/>
      </rPr>
      <t>丸美弹力蛋白特润精华晚霜</t>
    </r>
    <phoneticPr fontId="8" type="noConversion"/>
  </si>
  <si>
    <r>
      <rPr>
        <sz val="10"/>
        <rFont val="宋体"/>
        <family val="3"/>
        <charset val="134"/>
      </rPr>
      <t>丸美弹力蛋白眼精华</t>
    </r>
    <phoneticPr fontId="8" type="noConversion"/>
  </si>
  <si>
    <r>
      <t>3mL</t>
    </r>
    <r>
      <rPr>
        <sz val="9"/>
        <rFont val="宋体"/>
        <family val="3"/>
        <charset val="134"/>
      </rPr>
      <t>弹力蛋白眼精华管配外盖</t>
    </r>
  </si>
  <si>
    <r>
      <rPr>
        <sz val="10"/>
        <rFont val="宋体"/>
        <family val="3"/>
        <charset val="134"/>
      </rPr>
      <t>丸美弹力蛋白超质感粉底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（正常肌）</t>
    </r>
    <r>
      <rPr>
        <sz val="10"/>
        <rFont val="Times New Roman"/>
        <family val="1"/>
      </rPr>
      <t xml:space="preserve"> </t>
    </r>
    <phoneticPr fontId="8" type="noConversion"/>
  </si>
  <si>
    <r>
      <t>5mL</t>
    </r>
    <r>
      <rPr>
        <sz val="9"/>
        <rFont val="宋体"/>
        <family val="3"/>
        <charset val="134"/>
      </rPr>
      <t>弹力蛋白超质感粉底（正常肌）管配外盖</t>
    </r>
  </si>
  <si>
    <r>
      <t> </t>
    </r>
    <r>
      <rPr>
        <sz val="9"/>
        <rFont val="Arial"/>
        <family val="2"/>
      </rPr>
      <t>丸美弹力蛋白精华精致五件套外箱</t>
    </r>
    <r>
      <rPr>
        <sz val="9"/>
        <rFont val="Times New Roman"/>
        <family val="1"/>
      </rPr>
      <t>(80</t>
    </r>
    <r>
      <rPr>
        <sz val="9"/>
        <rFont val="Arial"/>
        <family val="2"/>
      </rPr>
      <t>盒装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</si>
  <si>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日式高级多用流行抱枕</t>
    </r>
    <r>
      <rPr>
        <sz val="10"/>
        <rFont val="Times New Roman"/>
        <family val="1"/>
      </rPr>
      <t>--</t>
    </r>
    <r>
      <rPr>
        <sz val="10"/>
        <rFont val="宋体"/>
        <family val="3"/>
        <charset val="134"/>
      </rPr>
      <t>黄边</t>
    </r>
    <phoneticPr fontId="8" type="noConversion"/>
  </si>
  <si>
    <r>
      <rPr>
        <sz val="9"/>
        <rFont val="宋体"/>
        <family val="3"/>
        <charset val="134"/>
      </rPr>
      <t>丸美日式抱枕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黄边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</si>
  <si>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日式高级多用流行抱枕</t>
    </r>
    <r>
      <rPr>
        <sz val="10"/>
        <rFont val="Times New Roman"/>
        <family val="1"/>
      </rPr>
      <t>--</t>
    </r>
    <r>
      <rPr>
        <sz val="10"/>
        <rFont val="宋体"/>
        <family val="3"/>
        <charset val="134"/>
      </rPr>
      <t>灰边</t>
    </r>
    <phoneticPr fontId="8" type="noConversion"/>
  </si>
  <si>
    <r>
      <rPr>
        <sz val="9"/>
        <rFont val="宋体"/>
        <family val="3"/>
        <charset val="134"/>
      </rPr>
      <t>丸美日式抱枕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灰边</t>
    </r>
    <r>
      <rPr>
        <sz val="9"/>
        <rFont val="Times New Roman"/>
        <family val="1"/>
      </rPr>
      <t>)</t>
    </r>
  </si>
  <si>
    <r>
      <rPr>
        <sz val="10"/>
        <rFont val="宋体"/>
        <family val="3"/>
        <charset val="134"/>
      </rPr>
      <t>新年礼盒</t>
    </r>
    <phoneticPr fontId="8" type="noConversion"/>
  </si>
  <si>
    <r>
      <rPr>
        <sz val="9"/>
        <rFont val="宋体"/>
        <family val="3"/>
        <charset val="134"/>
      </rPr>
      <t>红色镭射自由装礼盒（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年新年用）</t>
    </r>
  </si>
  <si>
    <r>
      <rPr>
        <sz val="9"/>
        <rFont val="宋体"/>
        <family val="3"/>
        <charset val="134"/>
      </rPr>
      <t>红色镭射手纸袋（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年新年用）</t>
    </r>
  </si>
  <si>
    <r>
      <rPr>
        <sz val="9"/>
        <rFont val="宋体"/>
        <family val="3"/>
        <charset val="134"/>
      </rPr>
      <t>三款礼盒共用外箱（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套装）</t>
    </r>
  </si>
  <si>
    <r>
      <rPr>
        <sz val="10"/>
        <rFont val="宋体"/>
        <family val="3"/>
        <charset val="134"/>
      </rPr>
      <t>情人节礼盒</t>
    </r>
    <phoneticPr fontId="8" type="noConversion"/>
  </si>
  <si>
    <r>
      <rPr>
        <sz val="9"/>
        <rFont val="宋体"/>
        <family val="3"/>
        <charset val="134"/>
      </rPr>
      <t>粉色镭射自由装礼盒（</t>
    </r>
    <r>
      <rPr>
        <sz val="9"/>
        <rFont val="Times New Roman"/>
        <family val="1"/>
      </rPr>
      <t>13</t>
    </r>
    <r>
      <rPr>
        <sz val="9"/>
        <rFont val="宋体"/>
        <family val="3"/>
        <charset val="134"/>
      </rPr>
      <t>年情人节用）</t>
    </r>
  </si>
  <si>
    <r>
      <rPr>
        <sz val="9"/>
        <rFont val="宋体"/>
        <family val="3"/>
        <charset val="134"/>
      </rPr>
      <t>粉色镭射手纸袋（</t>
    </r>
    <r>
      <rPr>
        <sz val="9"/>
        <rFont val="Times New Roman"/>
        <family val="1"/>
      </rPr>
      <t>13</t>
    </r>
    <r>
      <rPr>
        <sz val="9"/>
        <rFont val="宋体"/>
        <family val="3"/>
        <charset val="134"/>
      </rPr>
      <t>年情人节用）</t>
    </r>
  </si>
  <si>
    <r>
      <rPr>
        <sz val="10"/>
        <rFont val="宋体"/>
        <family val="3"/>
        <charset val="134"/>
      </rPr>
      <t>三八节礼盒</t>
    </r>
    <phoneticPr fontId="8" type="noConversion"/>
  </si>
  <si>
    <r>
      <rPr>
        <sz val="9"/>
        <rFont val="宋体"/>
        <family val="3"/>
        <charset val="134"/>
      </rPr>
      <t>金色镭射自由装礼盒（</t>
    </r>
    <r>
      <rPr>
        <sz val="9"/>
        <rFont val="Times New Roman"/>
        <family val="1"/>
      </rPr>
      <t>13</t>
    </r>
    <r>
      <rPr>
        <sz val="9"/>
        <rFont val="宋体"/>
        <family val="3"/>
        <charset val="134"/>
      </rPr>
      <t>年妇女节用）</t>
    </r>
  </si>
  <si>
    <r>
      <rPr>
        <sz val="9"/>
        <rFont val="宋体"/>
        <family val="3"/>
        <charset val="134"/>
      </rPr>
      <t>金色镭射手纸袋（</t>
    </r>
    <r>
      <rPr>
        <sz val="9"/>
        <rFont val="Times New Roman"/>
        <family val="1"/>
      </rPr>
      <t>13</t>
    </r>
    <r>
      <rPr>
        <sz val="9"/>
        <rFont val="宋体"/>
        <family val="3"/>
        <charset val="134"/>
      </rPr>
      <t>年妇女节用）</t>
    </r>
  </si>
  <si>
    <r>
      <rPr>
        <sz val="10"/>
        <rFont val="宋体"/>
        <family val="3"/>
        <charset val="134"/>
      </rPr>
      <t>巧克力日夜丝滑眼乳霜</t>
    </r>
    <phoneticPr fontId="8" type="noConversion"/>
  </si>
  <si>
    <r>
      <t>2g</t>
    </r>
    <r>
      <rPr>
        <sz val="9"/>
        <rFont val="宋体"/>
        <family val="3"/>
        <charset val="134"/>
      </rPr>
      <t>巧克力日夜丝滑眼乳霜纸卡</t>
    </r>
  </si>
  <si>
    <r>
      <t>1g</t>
    </r>
    <r>
      <rPr>
        <sz val="9"/>
        <rFont val="宋体"/>
        <family val="3"/>
        <charset val="134"/>
      </rPr>
      <t>巧克力日夜丝滑眼乳霜（日用）卷料</t>
    </r>
  </si>
  <si>
    <r>
      <t>1g</t>
    </r>
    <r>
      <rPr>
        <sz val="9"/>
        <rFont val="宋体"/>
        <family val="3"/>
        <charset val="134"/>
      </rPr>
      <t>巧克力日夜丝滑眼乳霜（夜用）卷料</t>
    </r>
  </si>
  <si>
    <r>
      <t>10</t>
    </r>
    <r>
      <rPr>
        <sz val="9"/>
        <rFont val="Verdana"/>
        <family val="2"/>
      </rPr>
      <t>号外箱</t>
    </r>
    <r>
      <rPr>
        <sz val="9"/>
        <rFont val="Times New Roman"/>
        <family val="1"/>
      </rPr>
      <t>(500pcs)</t>
    </r>
  </si>
  <si>
    <r>
      <rPr>
        <sz val="10"/>
        <rFont val="宋体"/>
        <family val="3"/>
        <charset val="134"/>
      </rPr>
      <t>三肽胶原日夜提升眼凝霜</t>
    </r>
  </si>
  <si>
    <r>
      <t>2g</t>
    </r>
    <r>
      <rPr>
        <sz val="9"/>
        <rFont val="宋体"/>
        <family val="3"/>
        <charset val="134"/>
      </rPr>
      <t>三肽胶原日夜提升眼凝霜纸卡</t>
    </r>
  </si>
  <si>
    <r>
      <t>1g</t>
    </r>
    <r>
      <rPr>
        <sz val="9"/>
        <rFont val="宋体"/>
        <family val="3"/>
        <charset val="134"/>
      </rPr>
      <t>三肽胶原日夜提升眼凝霜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日用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</si>
  <si>
    <r>
      <t>1g</t>
    </r>
    <r>
      <rPr>
        <sz val="9"/>
        <rFont val="宋体"/>
        <family val="3"/>
        <charset val="134"/>
      </rPr>
      <t>三肽胶原日夜提升眼凝霜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夜用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</si>
  <si>
    <r>
      <rPr>
        <sz val="10"/>
        <rFont val="宋体"/>
        <family val="3"/>
        <charset val="134"/>
      </rPr>
      <t>眼部多元细胞日夜修护素</t>
    </r>
  </si>
  <si>
    <r>
      <t>2ml</t>
    </r>
    <r>
      <rPr>
        <sz val="9"/>
        <rFont val="宋体"/>
        <family val="3"/>
        <charset val="134"/>
      </rPr>
      <t>眼部多元细胞日夜修护素纸卡</t>
    </r>
  </si>
  <si>
    <r>
      <t>1ml</t>
    </r>
    <r>
      <rPr>
        <sz val="9"/>
        <rFont val="宋体"/>
        <family val="3"/>
        <charset val="134"/>
      </rPr>
      <t>眼部多元细胞日夜修护素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日用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</si>
  <si>
    <r>
      <t>1ml</t>
    </r>
    <r>
      <rPr>
        <sz val="9"/>
        <rFont val="宋体"/>
        <family val="3"/>
        <charset val="134"/>
      </rPr>
      <t>眼部多元细胞日夜修护素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夜用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</si>
  <si>
    <r>
      <rPr>
        <sz val="10"/>
        <rFont val="宋体"/>
        <family val="3"/>
        <charset val="134"/>
      </rPr>
      <t>雪松日夜美白眼部精华素</t>
    </r>
  </si>
  <si>
    <r>
      <t>2ml</t>
    </r>
    <r>
      <rPr>
        <sz val="9"/>
        <rFont val="宋体"/>
        <family val="3"/>
        <charset val="134"/>
      </rPr>
      <t>雪松日夜美白眼部精华素纸卡</t>
    </r>
  </si>
  <si>
    <r>
      <t>1ml</t>
    </r>
    <r>
      <rPr>
        <sz val="9"/>
        <rFont val="宋体"/>
        <family val="3"/>
        <charset val="134"/>
      </rPr>
      <t>雪松日夜美白眼部精华素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日用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</si>
  <si>
    <r>
      <t>1ml</t>
    </r>
    <r>
      <rPr>
        <sz val="9"/>
        <rFont val="宋体"/>
        <family val="3"/>
        <charset val="134"/>
      </rPr>
      <t>雪松日夜美白眼部精华素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夜用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</si>
  <si>
    <r>
      <rPr>
        <sz val="10"/>
        <rFont val="宋体"/>
        <family val="3"/>
        <charset val="134"/>
      </rPr>
      <t>弹力蛋白提升隐形精华面膜（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片）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百货</t>
    </r>
    <r>
      <rPr>
        <sz val="10"/>
        <rFont val="Times New Roman"/>
        <family val="1"/>
      </rPr>
      <t>1-2</t>
    </r>
    <r>
      <rPr>
        <sz val="10"/>
        <rFont val="宋体"/>
        <family val="3"/>
        <charset val="134"/>
      </rPr>
      <t>月份活动</t>
    </r>
    <r>
      <rPr>
        <sz val="10"/>
        <rFont val="Times New Roman"/>
        <family val="1"/>
      </rPr>
      <t>)</t>
    </r>
  </si>
  <si>
    <r>
      <t>3</t>
    </r>
    <r>
      <rPr>
        <sz val="10"/>
        <rFont val="宋体"/>
        <family val="3"/>
        <charset val="134"/>
      </rPr>
      <t>袋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</si>
  <si>
    <r>
      <rPr>
        <sz val="9"/>
        <rFont val="宋体"/>
        <family val="3"/>
        <charset val="134"/>
      </rPr>
      <t>丸美弹力蛋白提升隐形面膜袋</t>
    </r>
  </si>
  <si>
    <r>
      <rPr>
        <sz val="9"/>
        <rFont val="宋体"/>
        <family val="3"/>
        <charset val="134"/>
      </rPr>
      <t>丸美弹力蛋白提升隐形面膜盒</t>
    </r>
    <r>
      <rPr>
        <sz val="9"/>
        <rFont val="Times New Roman"/>
        <family val="1"/>
      </rPr>
      <t>(3</t>
    </r>
    <r>
      <rPr>
        <sz val="9"/>
        <rFont val="宋体"/>
        <family val="3"/>
        <charset val="134"/>
      </rPr>
      <t>片装</t>
    </r>
    <r>
      <rPr>
        <sz val="9"/>
        <rFont val="Times New Roman"/>
        <family val="1"/>
      </rPr>
      <t>)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</si>
  <si>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 xml:space="preserve"> (33</t>
    </r>
    <r>
      <rPr>
        <sz val="9"/>
        <rFont val="宋体"/>
        <family val="3"/>
        <charset val="134"/>
      </rPr>
      <t>个）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</si>
  <si>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176*183*0.03)</t>
    </r>
  </si>
  <si>
    <r>
      <rPr>
        <sz val="10"/>
        <rFont val="宋体"/>
        <family val="3"/>
        <charset val="134"/>
      </rPr>
      <t>弹力蛋白日夜眼精华精锐装</t>
    </r>
    <r>
      <rPr>
        <sz val="10"/>
        <rFont val="Times New Roman"/>
        <family val="1"/>
      </rPr>
      <t xml:space="preserve"> (3ml</t>
    </r>
    <r>
      <rPr>
        <sz val="10"/>
        <rFont val="宋体"/>
        <family val="3"/>
        <charset val="134"/>
      </rPr>
      <t>加</t>
    </r>
    <r>
      <rPr>
        <sz val="10"/>
        <rFont val="Times New Roman"/>
        <family val="1"/>
      </rPr>
      <t>3ml)</t>
    </r>
  </si>
  <si>
    <r>
      <t>3ml</t>
    </r>
    <r>
      <rPr>
        <sz val="9"/>
        <rFont val="宋体"/>
        <family val="3"/>
        <charset val="134"/>
      </rPr>
      <t>弹力蛋白日夜眼精华（日用）软管配盖</t>
    </r>
    <phoneticPr fontId="8" type="noConversion"/>
  </si>
  <si>
    <r>
      <t>3ml</t>
    </r>
    <r>
      <rPr>
        <sz val="9"/>
        <rFont val="宋体"/>
        <family val="3"/>
        <charset val="134"/>
      </rPr>
      <t>弹力蛋白日夜眼精华（夜用）软管配盖</t>
    </r>
    <phoneticPr fontId="8" type="noConversion"/>
  </si>
  <si>
    <r>
      <rPr>
        <sz val="9"/>
        <rFont val="宋体"/>
        <family val="3"/>
        <charset val="134"/>
      </rPr>
      <t>弹力蛋白日夜眼精华旅行装折盒加吸塑</t>
    </r>
  </si>
  <si>
    <r>
      <rPr>
        <sz val="9"/>
        <rFont val="宋体"/>
        <family val="3"/>
        <charset val="134"/>
      </rPr>
      <t>眼部护理大师旅行装外箱</t>
    </r>
    <r>
      <rPr>
        <sz val="9"/>
        <rFont val="Times New Roman"/>
        <family val="1"/>
      </rPr>
      <t>(80</t>
    </r>
    <r>
      <rPr>
        <sz val="9"/>
        <rFont val="宋体"/>
        <family val="3"/>
        <charset val="134"/>
      </rPr>
      <t>盒装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</si>
  <si>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三肽胶原日夜提升眼凝霜精锐装</t>
    </r>
    <r>
      <rPr>
        <sz val="10"/>
        <rFont val="Times New Roman"/>
        <family val="1"/>
      </rPr>
      <t xml:space="preserve"> (3ml</t>
    </r>
    <r>
      <rPr>
        <sz val="10"/>
        <rFont val="宋体"/>
        <family val="3"/>
        <charset val="134"/>
      </rPr>
      <t>加</t>
    </r>
    <r>
      <rPr>
        <sz val="10"/>
        <rFont val="Times New Roman"/>
        <family val="1"/>
      </rPr>
      <t>3ml)</t>
    </r>
  </si>
  <si>
    <r>
      <t>3g</t>
    </r>
    <r>
      <rPr>
        <sz val="9"/>
        <rFont val="宋体"/>
        <family val="3"/>
        <charset val="134"/>
      </rPr>
      <t>三肽胶原日夜提升眼凝霜（日用）软管配盖</t>
    </r>
    <phoneticPr fontId="8" type="noConversion"/>
  </si>
  <si>
    <r>
      <t>3g</t>
    </r>
    <r>
      <rPr>
        <sz val="9"/>
        <rFont val="宋体"/>
        <family val="3"/>
        <charset val="134"/>
      </rPr>
      <t>三肽胶原日夜提升眼凝霜（夜用）软管配盖</t>
    </r>
    <phoneticPr fontId="8" type="noConversion"/>
  </si>
  <si>
    <r>
      <rPr>
        <sz val="9"/>
        <rFont val="宋体"/>
        <family val="3"/>
        <charset val="134"/>
      </rPr>
      <t>三肽胶原日夜提升眼凝霜旅行装折盒加吸塑</t>
    </r>
  </si>
  <si>
    <r>
      <rPr>
        <sz val="10"/>
        <rFont val="宋体"/>
        <family val="3"/>
        <charset val="134"/>
      </rPr>
      <t>雪松日夜美白眼部精华素精锐装</t>
    </r>
    <r>
      <rPr>
        <sz val="10"/>
        <rFont val="Times New Roman"/>
        <family val="1"/>
      </rPr>
      <t>(3ml</t>
    </r>
    <r>
      <rPr>
        <sz val="10"/>
        <rFont val="宋体"/>
        <family val="3"/>
        <charset val="134"/>
      </rPr>
      <t>加</t>
    </r>
    <r>
      <rPr>
        <sz val="10"/>
        <rFont val="Times New Roman"/>
        <family val="1"/>
      </rPr>
      <t>3ml)</t>
    </r>
  </si>
  <si>
    <r>
      <t>3ml</t>
    </r>
    <r>
      <rPr>
        <sz val="9"/>
        <rFont val="宋体"/>
        <family val="3"/>
        <charset val="134"/>
      </rPr>
      <t>雪松日夜美白眼部精华素（日用）软管配盖</t>
    </r>
    <phoneticPr fontId="8" type="noConversion"/>
  </si>
  <si>
    <r>
      <t>3ml</t>
    </r>
    <r>
      <rPr>
        <sz val="9"/>
        <rFont val="宋体"/>
        <family val="3"/>
        <charset val="134"/>
      </rPr>
      <t>雪松日夜美白眼部精华素（夜用）软管配盖</t>
    </r>
    <phoneticPr fontId="8" type="noConversion"/>
  </si>
  <si>
    <r>
      <rPr>
        <sz val="9"/>
        <rFont val="宋体"/>
        <family val="3"/>
        <charset val="134"/>
      </rPr>
      <t>雪松日夜美白眼部精华素旅行装折盒加吸塑</t>
    </r>
  </si>
  <si>
    <r>
      <rPr>
        <sz val="10"/>
        <rFont val="宋体"/>
        <family val="3"/>
        <charset val="134"/>
      </rPr>
      <t>巧克力日夜丝滑眼乳霜精锐装</t>
    </r>
    <r>
      <rPr>
        <sz val="10"/>
        <rFont val="Times New Roman"/>
        <family val="1"/>
      </rPr>
      <t>(3ml</t>
    </r>
    <r>
      <rPr>
        <sz val="10"/>
        <rFont val="宋体"/>
        <family val="3"/>
        <charset val="134"/>
      </rPr>
      <t>加</t>
    </r>
    <r>
      <rPr>
        <sz val="10"/>
        <rFont val="Times New Roman"/>
        <family val="1"/>
      </rPr>
      <t>3ml)</t>
    </r>
  </si>
  <si>
    <r>
      <t>3g</t>
    </r>
    <r>
      <rPr>
        <sz val="9"/>
        <rFont val="宋体"/>
        <family val="3"/>
        <charset val="134"/>
      </rPr>
      <t>巧克力日夜丝滑眼乳霜（日用）软管配盖</t>
    </r>
    <phoneticPr fontId="8" type="noConversion"/>
  </si>
  <si>
    <r>
      <t>3g</t>
    </r>
    <r>
      <rPr>
        <sz val="9"/>
        <rFont val="宋体"/>
        <family val="3"/>
        <charset val="134"/>
      </rPr>
      <t>巧克力日夜丝滑眼乳霜（夜用）软管配盖</t>
    </r>
    <phoneticPr fontId="8" type="noConversion"/>
  </si>
  <si>
    <r>
      <rPr>
        <sz val="9"/>
        <rFont val="宋体"/>
        <family val="3"/>
        <charset val="134"/>
      </rPr>
      <t>巧克力日夜丝滑眼乳霜旅行装折盒加吸塑</t>
    </r>
  </si>
  <si>
    <r>
      <rPr>
        <sz val="9"/>
        <rFont val="宋体"/>
        <family val="3"/>
        <charset val="134"/>
      </rPr>
      <t>眼部护理大师旅行装外箱</t>
    </r>
    <r>
      <rPr>
        <sz val="9"/>
        <rFont val="Times New Roman"/>
        <family val="1"/>
      </rPr>
      <t>(80</t>
    </r>
    <r>
      <rPr>
        <sz val="9"/>
        <rFont val="宋体"/>
        <family val="3"/>
        <charset val="134"/>
      </rPr>
      <t>盒装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</si>
  <si>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眼部多元细胞日夜修护素精锐装</t>
    </r>
    <r>
      <rPr>
        <sz val="10"/>
        <rFont val="Times New Roman"/>
        <family val="1"/>
      </rPr>
      <t>(3ml</t>
    </r>
    <r>
      <rPr>
        <sz val="10"/>
        <rFont val="宋体"/>
        <family val="3"/>
        <charset val="134"/>
      </rPr>
      <t>加</t>
    </r>
    <r>
      <rPr>
        <sz val="10"/>
        <rFont val="Times New Roman"/>
        <family val="1"/>
      </rPr>
      <t>3ml)</t>
    </r>
  </si>
  <si>
    <r>
      <t>B2168</t>
    </r>
    <r>
      <rPr>
        <sz val="12"/>
        <rFont val="宋体"/>
        <family val="3"/>
        <charset val="134"/>
      </rPr>
      <t/>
    </r>
    <phoneticPr fontId="8" type="noConversion"/>
  </si>
  <si>
    <r>
      <t>3ml</t>
    </r>
    <r>
      <rPr>
        <sz val="9"/>
        <rFont val="宋体"/>
        <family val="3"/>
        <charset val="134"/>
      </rPr>
      <t>眼部多元细胞修护素（日用）软管配盖</t>
    </r>
    <phoneticPr fontId="8" type="noConversion"/>
  </si>
  <si>
    <r>
      <t>B2169</t>
    </r>
    <r>
      <rPr>
        <sz val="12"/>
        <rFont val="宋体"/>
        <family val="3"/>
        <charset val="134"/>
      </rPr>
      <t/>
    </r>
    <phoneticPr fontId="8" type="noConversion"/>
  </si>
  <si>
    <r>
      <t>3ml</t>
    </r>
    <r>
      <rPr>
        <sz val="9"/>
        <rFont val="宋体"/>
        <family val="3"/>
        <charset val="134"/>
      </rPr>
      <t>眼部多元细胞修护素（夜用）软管配盖</t>
    </r>
    <phoneticPr fontId="8" type="noConversion"/>
  </si>
  <si>
    <r>
      <rPr>
        <sz val="9"/>
        <rFont val="宋体"/>
        <family val="3"/>
        <charset val="134"/>
      </rPr>
      <t>眼部多元细胞日夜修护素旅行装折盒加吸塑</t>
    </r>
  </si>
  <si>
    <r>
      <rPr>
        <sz val="10"/>
        <rFont val="宋体"/>
        <family val="3"/>
        <charset val="134"/>
      </rPr>
      <t>眼部护理大师全系列试用装礼袋（百货专用）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瓶每套</t>
    </r>
  </si>
  <si>
    <r>
      <t>1g</t>
    </r>
    <r>
      <rPr>
        <sz val="9"/>
        <rFont val="宋体"/>
        <family val="3"/>
        <charset val="134"/>
      </rPr>
      <t>巧克力日夜丝滑眼乳霜（日用）卷料</t>
    </r>
    <phoneticPr fontId="8" type="noConversion"/>
  </si>
  <si>
    <r>
      <t>1g</t>
    </r>
    <r>
      <rPr>
        <sz val="9"/>
        <rFont val="宋体"/>
        <family val="3"/>
        <charset val="134"/>
      </rPr>
      <t>巧克力日夜丝滑眼乳霜（夜用）卷料</t>
    </r>
    <phoneticPr fontId="8" type="noConversion"/>
  </si>
  <si>
    <r>
      <t>1g</t>
    </r>
    <r>
      <rPr>
        <sz val="9"/>
        <rFont val="宋体"/>
        <family val="3"/>
        <charset val="134"/>
      </rPr>
      <t>三肽胶原日夜提升眼凝霜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日用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  <phoneticPr fontId="8" type="noConversion"/>
  </si>
  <si>
    <r>
      <t>1g</t>
    </r>
    <r>
      <rPr>
        <sz val="9"/>
        <rFont val="宋体"/>
        <family val="3"/>
        <charset val="134"/>
      </rPr>
      <t>三肽胶原日夜提升眼凝霜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夜用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  <phoneticPr fontId="8" type="noConversion"/>
  </si>
  <si>
    <r>
      <t>1ml</t>
    </r>
    <r>
      <rPr>
        <sz val="9"/>
        <rFont val="宋体"/>
        <family val="3"/>
        <charset val="134"/>
      </rPr>
      <t>眼部多元细胞日夜修护素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日用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  <phoneticPr fontId="8" type="noConversion"/>
  </si>
  <si>
    <r>
      <t>1ml</t>
    </r>
    <r>
      <rPr>
        <sz val="9"/>
        <rFont val="宋体"/>
        <family val="3"/>
        <charset val="134"/>
      </rPr>
      <t>眼部多元细胞日夜修护素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夜用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  <phoneticPr fontId="8" type="noConversion"/>
  </si>
  <si>
    <r>
      <t>1ml</t>
    </r>
    <r>
      <rPr>
        <sz val="9"/>
        <rFont val="宋体"/>
        <family val="3"/>
        <charset val="134"/>
      </rPr>
      <t>雪松日夜美白眼部精华素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日用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  <phoneticPr fontId="8" type="noConversion"/>
  </si>
  <si>
    <r>
      <t>1ml</t>
    </r>
    <r>
      <rPr>
        <sz val="9"/>
        <rFont val="宋体"/>
        <family val="3"/>
        <charset val="134"/>
      </rPr>
      <t>雪松日夜美白眼部精华素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夜用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卷料</t>
    </r>
    <phoneticPr fontId="8" type="noConversion"/>
  </si>
  <si>
    <r>
      <rPr>
        <sz val="9"/>
        <rFont val="宋体"/>
        <family val="3"/>
        <charset val="134"/>
      </rPr>
      <t>眼部护理大师尊享体验包礼袋</t>
    </r>
    <phoneticPr fontId="8" type="noConversion"/>
  </si>
  <si>
    <r>
      <rPr>
        <sz val="9"/>
        <rFont val="宋体"/>
        <family val="3"/>
        <charset val="134"/>
      </rPr>
      <t>眼部护理大师尊享体验包礼袋外箱（</t>
    </r>
    <r>
      <rPr>
        <sz val="9"/>
        <rFont val="Times New Roman"/>
        <family val="1"/>
      </rPr>
      <t>100</t>
    </r>
    <r>
      <rPr>
        <sz val="9"/>
        <rFont val="宋体"/>
        <family val="3"/>
        <charset val="134"/>
      </rPr>
      <t>袋装）</t>
    </r>
    <phoneticPr fontId="8" type="noConversion"/>
  </si>
  <si>
    <r>
      <rPr>
        <sz val="10"/>
        <rFont val="宋体"/>
        <family val="3"/>
        <charset val="134"/>
      </rPr>
      <t>红色鳄鱼纹挎包</t>
    </r>
    <r>
      <rPr>
        <sz val="10"/>
        <rFont val="Times New Roman"/>
        <family val="1"/>
      </rPr>
      <t>(13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1-2</t>
    </r>
    <r>
      <rPr>
        <sz val="10"/>
        <rFont val="宋体"/>
        <family val="3"/>
        <charset val="134"/>
      </rPr>
      <t>月用）</t>
    </r>
    <phoneticPr fontId="8" type="noConversion"/>
  </si>
  <si>
    <r>
      <rPr>
        <sz val="9"/>
        <rFont val="宋体"/>
        <family val="3"/>
        <charset val="134"/>
      </rPr>
      <t>红色鳄鱼纹挎包</t>
    </r>
    <r>
      <rPr>
        <sz val="9"/>
        <rFont val="Times New Roman"/>
        <family val="1"/>
      </rPr>
      <t>(13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1-2</t>
    </r>
    <r>
      <rPr>
        <sz val="9"/>
        <rFont val="宋体"/>
        <family val="3"/>
        <charset val="134"/>
      </rPr>
      <t>月用）</t>
    </r>
    <phoneticPr fontId="8" type="noConversion"/>
  </si>
  <si>
    <r>
      <rPr>
        <sz val="9"/>
        <rFont val="宋体"/>
        <family val="3"/>
        <charset val="134"/>
      </rPr>
      <t>外箱</t>
    </r>
    <phoneticPr fontId="8" type="noConversion"/>
  </si>
  <si>
    <r>
      <rPr>
        <sz val="10"/>
        <rFont val="宋体"/>
        <family val="3"/>
        <charset val="134"/>
      </rPr>
      <t>红色鳄鱼纹钱包</t>
    </r>
    <r>
      <rPr>
        <sz val="10"/>
        <rFont val="Times New Roman"/>
        <family val="1"/>
      </rPr>
      <t>(13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1-2</t>
    </r>
    <r>
      <rPr>
        <sz val="10"/>
        <rFont val="宋体"/>
        <family val="3"/>
        <charset val="134"/>
      </rPr>
      <t>月用）</t>
    </r>
    <phoneticPr fontId="8" type="noConversion"/>
  </si>
  <si>
    <r>
      <rPr>
        <sz val="9"/>
        <rFont val="宋体"/>
        <family val="3"/>
        <charset val="134"/>
      </rPr>
      <t>红色鳄鱼纹钱包</t>
    </r>
    <r>
      <rPr>
        <sz val="9"/>
        <rFont val="Times New Roman"/>
        <family val="1"/>
      </rPr>
      <t>(13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1-2</t>
    </r>
    <r>
      <rPr>
        <sz val="9"/>
        <rFont val="宋体"/>
        <family val="3"/>
        <charset val="134"/>
      </rPr>
      <t>月用）</t>
    </r>
    <phoneticPr fontId="8" type="noConversion"/>
  </si>
  <si>
    <r>
      <rPr>
        <sz val="9"/>
        <rFont val="宋体"/>
        <family val="3"/>
        <charset val="134"/>
      </rPr>
      <t>丸美红鸿钱包礼盒（天地盖）</t>
    </r>
    <phoneticPr fontId="8" type="noConversion"/>
  </si>
  <si>
    <r>
      <rPr>
        <sz val="9"/>
        <rFont val="宋体"/>
        <family val="3"/>
        <charset val="134"/>
      </rPr>
      <t>丸美鸿运钱包外箱</t>
    </r>
    <r>
      <rPr>
        <sz val="9"/>
        <rFont val="Times New Roman"/>
        <family val="1"/>
      </rPr>
      <t>(40</t>
    </r>
    <r>
      <rPr>
        <sz val="9"/>
        <rFont val="宋体"/>
        <family val="3"/>
        <charset val="134"/>
      </rPr>
      <t>盒装</t>
    </r>
    <r>
      <rPr>
        <sz val="9"/>
        <rFont val="Times New Roman"/>
        <family val="1"/>
      </rPr>
      <t>)</t>
    </r>
    <phoneticPr fontId="8" type="noConversion"/>
  </si>
  <si>
    <r>
      <t>“</t>
    </r>
    <r>
      <rPr>
        <sz val="10"/>
        <rFont val="宋体"/>
        <family val="3"/>
        <charset val="134"/>
      </rPr>
      <t>双倍弹力双倍提升</t>
    </r>
    <r>
      <rPr>
        <sz val="10"/>
        <rFont val="Times New Roman"/>
        <family val="1"/>
      </rPr>
      <t>”——</t>
    </r>
    <r>
      <rPr>
        <sz val="10"/>
        <rFont val="宋体"/>
        <family val="3"/>
        <charset val="134"/>
      </rPr>
      <t>贺岁特供礼包</t>
    </r>
  </si>
  <si>
    <r>
      <rPr>
        <sz val="9"/>
        <rFont val="宋体"/>
        <family val="3"/>
        <charset val="134"/>
      </rPr>
      <t>淡金色蜥蜴纹手提包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百货</t>
    </r>
    <r>
      <rPr>
        <sz val="9"/>
        <rFont val="Times New Roman"/>
        <family val="1"/>
      </rPr>
      <t>9-10</t>
    </r>
    <r>
      <rPr>
        <sz val="9"/>
        <rFont val="宋体"/>
        <family val="3"/>
        <charset val="134"/>
      </rPr>
      <t>月用</t>
    </r>
    <r>
      <rPr>
        <sz val="9"/>
        <rFont val="Times New Roman"/>
        <family val="1"/>
      </rPr>
      <t>)</t>
    </r>
  </si>
  <si>
    <r>
      <t>100ml</t>
    </r>
    <r>
      <rPr>
        <sz val="9"/>
        <rFont val="宋体"/>
        <family val="3"/>
        <charset val="134"/>
      </rPr>
      <t>丸美弹力蛋白提升精华保养液瓶</t>
    </r>
  </si>
  <si>
    <r>
      <t>100ml</t>
    </r>
    <r>
      <rPr>
        <sz val="9"/>
        <rFont val="宋体"/>
        <family val="3"/>
        <charset val="134"/>
      </rPr>
      <t>丸美弹力蛋白提升精华保养液外盖</t>
    </r>
  </si>
  <si>
    <r>
      <t> </t>
    </r>
    <r>
      <rPr>
        <sz val="9"/>
        <rFont val="宋体"/>
        <family val="3"/>
        <charset val="134"/>
      </rPr>
      <t>弹力蛋白提升系列说明书</t>
    </r>
    <r>
      <rPr>
        <sz val="9"/>
        <rFont val="Times New Roman"/>
        <family val="1"/>
      </rPr>
      <t>(65g</t>
    </r>
    <r>
      <rPr>
        <sz val="9"/>
        <rFont val="宋体"/>
        <family val="3"/>
        <charset val="134"/>
      </rPr>
      <t>丽光纸</t>
    </r>
    <r>
      <rPr>
        <sz val="9"/>
        <rFont val="Times New Roman"/>
        <family val="1"/>
      </rPr>
      <t>)</t>
    </r>
  </si>
  <si>
    <r>
      <t>100ml</t>
    </r>
    <r>
      <rPr>
        <sz val="9"/>
        <rFont val="宋体"/>
        <family val="3"/>
        <charset val="134"/>
      </rPr>
      <t>丸美弹力蛋白提升精华保养液盒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</si>
  <si>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145*210*0.03</t>
    </r>
    <r>
      <rPr>
        <sz val="9"/>
        <rFont val="宋体"/>
        <family val="3"/>
        <charset val="134"/>
      </rPr>
      <t>）</t>
    </r>
  </si>
  <si>
    <r>
      <t>80ml</t>
    </r>
    <r>
      <rPr>
        <sz val="9"/>
        <rFont val="宋体"/>
        <family val="3"/>
        <charset val="134"/>
      </rPr>
      <t>丸美弹力蛋白提升全能精华乳瓶</t>
    </r>
  </si>
  <si>
    <r>
      <t>80ml</t>
    </r>
    <r>
      <rPr>
        <sz val="9"/>
        <rFont val="宋体"/>
        <family val="3"/>
        <charset val="134"/>
      </rPr>
      <t>丸美弹力蛋白提升全能精华乳外罩</t>
    </r>
  </si>
  <si>
    <r>
      <t>80mL</t>
    </r>
    <r>
      <rPr>
        <sz val="9"/>
        <rFont val="宋体"/>
        <family val="3"/>
        <charset val="134"/>
      </rPr>
      <t>丸美弹力蛋白提升系列金色喷头</t>
    </r>
  </si>
  <si>
    <r>
      <t>80ml</t>
    </r>
    <r>
      <rPr>
        <sz val="9"/>
        <rFont val="宋体"/>
        <family val="3"/>
        <charset val="134"/>
      </rPr>
      <t>丸美弹力蛋白提升全能精华乳盒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</si>
  <si>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145*195*0.03</t>
    </r>
    <r>
      <rPr>
        <sz val="9"/>
        <rFont val="宋体"/>
        <family val="3"/>
        <charset val="134"/>
      </rPr>
      <t>）</t>
    </r>
  </si>
  <si>
    <r>
      <t>50g</t>
    </r>
    <r>
      <rPr>
        <sz val="9"/>
        <rFont val="宋体"/>
        <family val="3"/>
        <charset val="134"/>
      </rPr>
      <t>丸美弹力蛋白提升精华日霜瓶</t>
    </r>
  </si>
  <si>
    <r>
      <t>50g</t>
    </r>
    <r>
      <rPr>
        <sz val="9"/>
        <rFont val="宋体"/>
        <family val="3"/>
        <charset val="134"/>
      </rPr>
      <t>丸美弹力蛋白提升精华日晚霜外盖</t>
    </r>
  </si>
  <si>
    <r>
      <t>50g</t>
    </r>
    <r>
      <rPr>
        <sz val="9"/>
        <rFont val="宋体"/>
        <family val="3"/>
        <charset val="134"/>
      </rPr>
      <t>丸美弹力蛋白提升精华日霜盒</t>
    </r>
  </si>
  <si>
    <r>
      <t>50g</t>
    </r>
    <r>
      <rPr>
        <sz val="9"/>
        <rFont val="宋体"/>
        <family val="3"/>
        <charset val="134"/>
      </rPr>
      <t>丸美三肽胶原拉手垫</t>
    </r>
  </si>
  <si>
    <r>
      <rPr>
        <sz val="9"/>
        <rFont val="宋体"/>
        <family val="3"/>
        <charset val="134"/>
      </rPr>
      <t>收缩膜（</t>
    </r>
    <r>
      <rPr>
        <sz val="9"/>
        <rFont val="Times New Roman"/>
        <family val="1"/>
      </rPr>
      <t>190*120*0.03</t>
    </r>
    <r>
      <rPr>
        <sz val="9"/>
        <rFont val="宋体"/>
        <family val="3"/>
        <charset val="134"/>
      </rPr>
      <t>）</t>
    </r>
  </si>
  <si>
    <r>
      <t> 13ml</t>
    </r>
    <r>
      <rPr>
        <sz val="9"/>
        <rFont val="宋体"/>
        <family val="3"/>
        <charset val="134"/>
      </rPr>
      <t>弹力蛋白提升洁面精华软管</t>
    </r>
  </si>
  <si>
    <r>
      <t> 13mL</t>
    </r>
    <r>
      <rPr>
        <sz val="9"/>
        <rFont val="宋体"/>
        <family val="3"/>
        <charset val="134"/>
      </rPr>
      <t>弹力蛋白提升软管外盖</t>
    </r>
  </si>
  <si>
    <r>
      <t> 15mL</t>
    </r>
    <r>
      <rPr>
        <sz val="9"/>
        <rFont val="宋体"/>
        <family val="3"/>
        <charset val="134"/>
      </rPr>
      <t>弹力蛋白提升全能精华乳胶瓶</t>
    </r>
  </si>
  <si>
    <r>
      <t> 15mL</t>
    </r>
    <r>
      <rPr>
        <sz val="9"/>
        <rFont val="宋体"/>
        <family val="3"/>
        <charset val="134"/>
      </rPr>
      <t>弹力蛋白提升精华保养液胶瓶</t>
    </r>
  </si>
  <si>
    <r>
      <t xml:space="preserve"> 133</t>
    </r>
    <r>
      <rPr>
        <sz val="9"/>
        <rFont val="宋体"/>
        <family val="3"/>
        <charset val="134"/>
      </rPr>
      <t>号外箱（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套装）</t>
    </r>
  </si>
  <si>
    <r>
      <rPr>
        <sz val="10"/>
        <rFont val="宋体"/>
        <family val="3"/>
        <charset val="134"/>
      </rPr>
      <t>丸美深肌保湿精华露（清润型）</t>
    </r>
  </si>
  <si>
    <r>
      <t>5ml</t>
    </r>
    <r>
      <rPr>
        <sz val="9"/>
        <rFont val="宋体"/>
        <family val="3"/>
        <charset val="134"/>
      </rPr>
      <t>深肌保精华露（清润型）瓶</t>
    </r>
  </si>
  <si>
    <r>
      <t>5mL</t>
    </r>
    <r>
      <rPr>
        <sz val="9"/>
        <rFont val="宋体"/>
        <family val="3"/>
        <charset val="134"/>
      </rPr>
      <t>丸美深肌保湿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清润型）系列胶瓶外盖</t>
    </r>
  </si>
  <si>
    <r>
      <rPr>
        <sz val="10"/>
        <rFont val="宋体"/>
        <family val="3"/>
        <charset val="134"/>
      </rPr>
      <t>丸美嫩白防晒乳</t>
    </r>
    <r>
      <rPr>
        <sz val="10"/>
        <rFont val="Times New Roman"/>
        <family val="1"/>
      </rPr>
      <t>SPF18 PA++</t>
    </r>
    <phoneticPr fontId="8" type="noConversion"/>
  </si>
  <si>
    <r>
      <t>5ml</t>
    </r>
    <r>
      <rPr>
        <sz val="9"/>
        <rFont val="宋体"/>
        <family val="3"/>
        <charset val="134"/>
      </rPr>
      <t>丸美嫩白防晒乳</t>
    </r>
    <r>
      <rPr>
        <sz val="9"/>
        <rFont val="Times New Roman"/>
        <family val="1"/>
      </rPr>
      <t>SPF18PA</t>
    </r>
    <r>
      <rPr>
        <sz val="9"/>
        <rFont val="宋体"/>
        <family val="3"/>
        <charset val="134"/>
      </rPr>
      <t>加加管配外盖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</si>
  <si>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丸美用）（</t>
    </r>
    <r>
      <rPr>
        <sz val="9"/>
        <rFont val="Times New Roman"/>
        <family val="1"/>
      </rPr>
      <t>1400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</si>
  <si>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rPr>
        <sz val="10"/>
        <rFont val="宋体"/>
        <family val="3"/>
        <charset val="134"/>
      </rPr>
      <t>丸美嫩白防晒乳</t>
    </r>
    <r>
      <rPr>
        <sz val="10"/>
        <rFont val="Times New Roman"/>
        <family val="1"/>
      </rPr>
      <t>SPF30+ PA+++</t>
    </r>
    <phoneticPr fontId="8" type="noConversion"/>
  </si>
  <si>
    <r>
      <t xml:space="preserve"> 5ml</t>
    </r>
    <r>
      <rPr>
        <sz val="9"/>
        <rFont val="宋体"/>
        <family val="3"/>
        <charset val="134"/>
      </rPr>
      <t>丸美嫩白防晒乳</t>
    </r>
    <r>
      <rPr>
        <sz val="9"/>
        <rFont val="Times New Roman"/>
        <family val="1"/>
      </rPr>
      <t>SPF30PA</t>
    </r>
    <r>
      <rPr>
        <sz val="9"/>
        <rFont val="宋体"/>
        <family val="3"/>
        <charset val="134"/>
      </rPr>
      <t>加加加管配外盖</t>
    </r>
    <phoneticPr fontId="8" type="noConversion"/>
  </si>
  <si>
    <r>
      <rPr>
        <sz val="10"/>
        <rFont val="宋体"/>
        <family val="3"/>
        <charset val="134"/>
      </rPr>
      <t>丸美防晒精华隔离乳</t>
    </r>
    <r>
      <rPr>
        <sz val="10"/>
        <rFont val="Times New Roman"/>
        <family val="1"/>
      </rPr>
      <t>SPF18 PA++</t>
    </r>
    <phoneticPr fontId="8" type="noConversion"/>
  </si>
  <si>
    <r>
      <t>5ml</t>
    </r>
    <r>
      <rPr>
        <sz val="9"/>
        <rFont val="宋体"/>
        <family val="3"/>
        <charset val="134"/>
      </rPr>
      <t>丸美防晒精华隔离乳</t>
    </r>
    <r>
      <rPr>
        <sz val="9"/>
        <rFont val="Times New Roman"/>
        <family val="1"/>
      </rPr>
      <t>SPF18 PA</t>
    </r>
    <r>
      <rPr>
        <sz val="9"/>
        <rFont val="宋体"/>
        <family val="3"/>
        <charset val="134"/>
      </rPr>
      <t>加加管配外盖</t>
    </r>
    <phoneticPr fontId="8" type="noConversion"/>
  </si>
  <si>
    <r>
      <rPr>
        <sz val="10"/>
        <rFont val="宋体"/>
        <family val="3"/>
        <charset val="134"/>
      </rPr>
      <t>丸美激白防晒精华隔离乳</t>
    </r>
    <r>
      <rPr>
        <sz val="10"/>
        <rFont val="Times New Roman"/>
        <family val="1"/>
      </rPr>
      <t>SPF30 PA+++</t>
    </r>
    <phoneticPr fontId="8" type="noConversion"/>
  </si>
  <si>
    <r>
      <t>5ml</t>
    </r>
    <r>
      <rPr>
        <sz val="9"/>
        <rFont val="宋体"/>
        <family val="3"/>
        <charset val="134"/>
      </rPr>
      <t>丸美激白防晒精华隔离乳</t>
    </r>
    <r>
      <rPr>
        <sz val="9"/>
        <rFont val="Times New Roman"/>
        <family val="1"/>
      </rPr>
      <t>SPF30PA</t>
    </r>
    <r>
      <rPr>
        <sz val="9"/>
        <rFont val="宋体"/>
        <family val="3"/>
        <charset val="134"/>
      </rPr>
      <t>加加加管配外盖</t>
    </r>
    <phoneticPr fontId="8" type="noConversion"/>
  </si>
  <si>
    <r>
      <rPr>
        <sz val="10"/>
        <rFont val="宋体"/>
        <family val="3"/>
        <charset val="134"/>
      </rPr>
      <t>丸美弹力蜂王浆胶原蛋白</t>
    </r>
    <r>
      <rPr>
        <sz val="10"/>
        <rFont val="Times New Roman"/>
        <family val="1"/>
      </rPr>
      <t>3D</t>
    </r>
    <r>
      <rPr>
        <sz val="10"/>
        <rFont val="宋体"/>
        <family val="3"/>
        <charset val="134"/>
      </rPr>
      <t>隐形面膜</t>
    </r>
  </si>
  <si>
    <r>
      <rPr>
        <sz val="9"/>
        <rFont val="宋体"/>
        <family val="3"/>
        <charset val="134"/>
      </rPr>
      <t>丸美弹力蜂王浆胶原蛋白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隐形面膜纯铝袋</t>
    </r>
  </si>
  <si>
    <r>
      <rPr>
        <sz val="9"/>
        <rFont val="宋体"/>
        <family val="3"/>
        <charset val="134"/>
      </rPr>
      <t>丸美弹力蜂王浆胶原蛋白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隐形面膜纸盒</t>
    </r>
  </si>
  <si>
    <r>
      <t>129</t>
    </r>
    <r>
      <rPr>
        <sz val="9"/>
        <rFont val="宋体"/>
        <family val="3"/>
        <charset val="134"/>
      </rPr>
      <t>号外箱（深肌隐形面膜</t>
    </r>
    <r>
      <rPr>
        <sz val="9"/>
        <rFont val="Times New Roman"/>
        <family val="1"/>
      </rPr>
      <t>48</t>
    </r>
    <r>
      <rPr>
        <sz val="9"/>
        <rFont val="宋体"/>
        <family val="3"/>
        <charset val="134"/>
      </rPr>
      <t>盒装）</t>
    </r>
  </si>
  <si>
    <r>
      <rPr>
        <sz val="10"/>
        <rFont val="宋体"/>
        <family val="3"/>
        <charset val="134"/>
      </rPr>
      <t>丸美奢白针叶樱桃胶原蛋白</t>
    </r>
    <r>
      <rPr>
        <sz val="10"/>
        <rFont val="Times New Roman"/>
        <family val="1"/>
      </rPr>
      <t>3D</t>
    </r>
    <r>
      <rPr>
        <sz val="10"/>
        <rFont val="宋体"/>
        <family val="3"/>
        <charset val="134"/>
      </rPr>
      <t>隐形面膜</t>
    </r>
  </si>
  <si>
    <r>
      <rPr>
        <sz val="9"/>
        <rFont val="宋体"/>
        <family val="3"/>
        <charset val="134"/>
      </rPr>
      <t>丸美奢白针叶樱桃胶原蛋白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隐形面膜纯铝</t>
    </r>
  </si>
  <si>
    <r>
      <rPr>
        <sz val="9"/>
        <rFont val="宋体"/>
        <family val="3"/>
        <charset val="134"/>
      </rPr>
      <t>丸美奢白针叶樱桃胶原蛋白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隐形面膜纸盒</t>
    </r>
  </si>
  <si>
    <r>
      <rPr>
        <sz val="10"/>
        <rFont val="宋体"/>
        <family val="3"/>
        <charset val="134"/>
      </rPr>
      <t>丸美丝滑可可胶原蛋白</t>
    </r>
    <r>
      <rPr>
        <sz val="10"/>
        <rFont val="Times New Roman"/>
        <family val="1"/>
      </rPr>
      <t>3D</t>
    </r>
    <r>
      <rPr>
        <sz val="10"/>
        <rFont val="宋体"/>
        <family val="3"/>
        <charset val="134"/>
      </rPr>
      <t>隐形面膜</t>
    </r>
  </si>
  <si>
    <r>
      <t xml:space="preserve"> </t>
    </r>
    <r>
      <rPr>
        <sz val="9"/>
        <rFont val="宋体"/>
        <family val="3"/>
        <charset val="134"/>
      </rPr>
      <t>丸美丝滑可可胶原蛋白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隐形面膜纯铝袋</t>
    </r>
  </si>
  <si>
    <r>
      <rPr>
        <sz val="9"/>
        <rFont val="宋体"/>
        <family val="3"/>
        <charset val="134"/>
      </rPr>
      <t>丸美丝滑可可胶原蛋白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隐形面膜纸盒</t>
    </r>
  </si>
  <si>
    <r>
      <rPr>
        <sz val="10"/>
        <rFont val="宋体"/>
        <family val="3"/>
        <charset val="134"/>
      </rPr>
      <t>丸美闪亮</t>
    </r>
    <r>
      <rPr>
        <sz val="10"/>
        <rFont val="Times New Roman"/>
        <family val="1"/>
      </rPr>
      <t>™</t>
    </r>
    <r>
      <rPr>
        <sz val="10"/>
        <rFont val="宋体"/>
        <family val="3"/>
        <charset val="134"/>
      </rPr>
      <t>蓝莓胶原蛋白</t>
    </r>
    <r>
      <rPr>
        <sz val="10"/>
        <rFont val="Times New Roman"/>
        <family val="1"/>
      </rPr>
      <t>3D</t>
    </r>
    <r>
      <rPr>
        <sz val="10"/>
        <rFont val="宋体"/>
        <family val="3"/>
        <charset val="134"/>
      </rPr>
      <t>隐形眼膜</t>
    </r>
    <r>
      <rPr>
        <sz val="10"/>
        <rFont val="Times New Roman"/>
        <family val="1"/>
      </rPr>
      <t> </t>
    </r>
    <phoneticPr fontId="8" type="noConversion"/>
  </si>
  <si>
    <r>
      <rPr>
        <sz val="9"/>
        <rFont val="宋体"/>
        <family val="3"/>
        <charset val="134"/>
      </rPr>
      <t>二层月亮型眼膜纸</t>
    </r>
  </si>
  <si>
    <r>
      <rPr>
        <sz val="9"/>
        <rFont val="宋体"/>
        <family val="3"/>
        <charset val="134"/>
      </rPr>
      <t>丸美闪亮蓝莓胶原蛋白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隐形眼膜纯铝袋</t>
    </r>
  </si>
  <si>
    <r>
      <rPr>
        <sz val="9"/>
        <rFont val="宋体"/>
        <family val="3"/>
        <charset val="134"/>
      </rPr>
      <t>丸美闪亮蓝莓胶原蛋白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隐形眼膜纸盒</t>
    </r>
  </si>
  <si>
    <r>
      <rPr>
        <sz val="9"/>
        <rFont val="宋体"/>
        <family val="3"/>
        <charset val="134"/>
      </rPr>
      <t>丸美闪亮蓝莓胶原蛋白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隐形眼膜外箱</t>
    </r>
    <r>
      <rPr>
        <sz val="9"/>
        <rFont val="Times New Roman"/>
        <family val="1"/>
      </rPr>
      <t>(96</t>
    </r>
    <r>
      <rPr>
        <sz val="9"/>
        <rFont val="宋体"/>
        <family val="3"/>
        <charset val="134"/>
      </rPr>
      <t>盒装</t>
    </r>
    <r>
      <rPr>
        <sz val="9"/>
        <rFont val="Times New Roman"/>
        <family val="1"/>
      </rPr>
      <t>)</t>
    </r>
    <phoneticPr fontId="8" type="noConversion"/>
  </si>
  <si>
    <r>
      <rPr>
        <sz val="10"/>
        <rFont val="宋体"/>
        <family val="3"/>
        <charset val="134"/>
      </rPr>
      <t>高端洗护二支装胶盒</t>
    </r>
    <phoneticPr fontId="8" type="noConversion"/>
  </si>
  <si>
    <r>
      <rPr>
        <sz val="9"/>
        <rFont val="宋体"/>
        <family val="3"/>
        <charset val="134"/>
      </rPr>
      <t>高端洗护二支装胶盒</t>
    </r>
    <phoneticPr fontId="8" type="noConversion"/>
  </si>
  <si>
    <r>
      <t>50ml</t>
    </r>
    <r>
      <rPr>
        <sz val="9"/>
        <rFont val="宋体"/>
        <family val="3"/>
        <charset val="134"/>
      </rPr>
      <t>弹力蛋白精华洗发乳瓶</t>
    </r>
  </si>
  <si>
    <r>
      <t>50mL</t>
    </r>
    <r>
      <rPr>
        <sz val="9"/>
        <rFont val="宋体"/>
        <family val="3"/>
        <charset val="134"/>
      </rPr>
      <t>弹力蛋白洗发乳外盖</t>
    </r>
  </si>
  <si>
    <r>
      <t>50ml</t>
    </r>
    <r>
      <rPr>
        <sz val="9"/>
        <rFont val="宋体"/>
        <family val="3"/>
        <charset val="134"/>
      </rPr>
      <t>巧克力丝滑沐浴露瓶</t>
    </r>
  </si>
  <si>
    <r>
      <t>50mL</t>
    </r>
    <r>
      <rPr>
        <sz val="9"/>
        <rFont val="宋体"/>
        <family val="3"/>
        <charset val="134"/>
      </rPr>
      <t>巧克力沐浴露外盖</t>
    </r>
  </si>
  <si>
    <r>
      <rPr>
        <sz val="9"/>
        <rFont val="宋体"/>
        <family val="3"/>
        <charset val="134"/>
      </rPr>
      <t>丸美洗护两件套外箱配</t>
    </r>
    <r>
      <rPr>
        <sz val="9"/>
        <rFont val="Times New Roman"/>
        <family val="1"/>
      </rPr>
      <t>6</t>
    </r>
    <r>
      <rPr>
        <sz val="9"/>
        <rFont val="宋体"/>
        <family val="3"/>
        <charset val="134"/>
      </rPr>
      <t>张垫板（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盒装）</t>
    </r>
    <r>
      <rPr>
        <sz val="9"/>
        <rFont val="Times New Roman"/>
        <family val="1"/>
      </rPr>
      <t> </t>
    </r>
  </si>
  <si>
    <r>
      <rPr>
        <sz val="10"/>
        <rFont val="宋体"/>
        <family val="3"/>
        <charset val="134"/>
      </rPr>
      <t>深肌保湿三件套（纱袋装）</t>
    </r>
    <phoneticPr fontId="8" type="noConversion"/>
  </si>
  <si>
    <r>
      <rPr>
        <sz val="9"/>
        <rFont val="宋体"/>
        <family val="3"/>
        <charset val="134"/>
      </rPr>
      <t>配红色丝带的白色纱袋（</t>
    </r>
    <r>
      <rPr>
        <sz val="9"/>
        <rFont val="Times New Roman"/>
        <family val="1"/>
      </rPr>
      <t>75</t>
    </r>
    <r>
      <rPr>
        <sz val="9"/>
        <rFont val="宋体"/>
        <family val="3"/>
        <charset val="134"/>
      </rPr>
      <t>个）</t>
    </r>
    <phoneticPr fontId="8" type="noConversion"/>
  </si>
  <si>
    <r>
      <t xml:space="preserve"> 18ml</t>
    </r>
    <r>
      <rPr>
        <sz val="9"/>
        <rFont val="宋体"/>
        <family val="3"/>
        <charset val="134"/>
      </rPr>
      <t>深肌保湿精华乳盒外箱（</t>
    </r>
    <r>
      <rPr>
        <sz val="9"/>
        <rFont val="Times New Roman"/>
        <family val="1"/>
      </rPr>
      <t>75</t>
    </r>
    <r>
      <rPr>
        <sz val="9"/>
        <rFont val="宋体"/>
        <family val="3"/>
        <charset val="134"/>
      </rPr>
      <t>套装）</t>
    </r>
    <phoneticPr fontId="8" type="noConversion"/>
  </si>
  <si>
    <r>
      <t>13ml</t>
    </r>
    <r>
      <rPr>
        <sz val="9"/>
        <rFont val="宋体"/>
        <family val="3"/>
        <charset val="134"/>
      </rPr>
      <t>深肌保湿精华洁面乳管（清润型）</t>
    </r>
    <phoneticPr fontId="8" type="noConversion"/>
  </si>
  <si>
    <r>
      <t>13mL</t>
    </r>
    <r>
      <rPr>
        <sz val="9"/>
        <rFont val="宋体"/>
        <family val="3"/>
        <charset val="134"/>
      </rPr>
      <t>深肌保湿洁面外盖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电镀蓝）</t>
    </r>
  </si>
  <si>
    <r>
      <t>13ml</t>
    </r>
    <r>
      <rPr>
        <sz val="9"/>
        <rFont val="宋体"/>
        <family val="3"/>
        <charset val="134"/>
      </rPr>
      <t>丸美深肌保湿精华洁面乳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盒</t>
    </r>
  </si>
  <si>
    <r>
      <t>18mL</t>
    </r>
    <r>
      <rPr>
        <sz val="9"/>
        <rFont val="宋体"/>
        <family val="3"/>
        <charset val="134"/>
      </rPr>
      <t>深肌保湿精华露（清润型）胶瓶</t>
    </r>
    <phoneticPr fontId="8" type="noConversion"/>
  </si>
  <si>
    <r>
      <t>18ml</t>
    </r>
    <r>
      <rPr>
        <sz val="9"/>
        <rFont val="宋体"/>
        <family val="3"/>
        <charset val="134"/>
      </rPr>
      <t>深肌保湿露及乳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清润型）胶瓶外盖（电镀蓝色）</t>
    </r>
  </si>
  <si>
    <r>
      <t>18ml</t>
    </r>
    <r>
      <rPr>
        <sz val="9"/>
        <rFont val="宋体"/>
        <family val="3"/>
        <charset val="134"/>
      </rPr>
      <t>深肌保湿胶瓶内塞</t>
    </r>
  </si>
  <si>
    <r>
      <t>18ml</t>
    </r>
    <r>
      <rPr>
        <sz val="9"/>
        <rFont val="宋体"/>
        <family val="3"/>
        <charset val="134"/>
      </rPr>
      <t>丸美深肌保湿精华露（清润型）盒</t>
    </r>
  </si>
  <si>
    <r>
      <t>8g</t>
    </r>
    <r>
      <rPr>
        <sz val="9"/>
        <rFont val="宋体"/>
        <family val="3"/>
        <charset val="134"/>
      </rPr>
      <t>深肌保湿精华霜（清润型）胶瓶</t>
    </r>
    <phoneticPr fontId="8" type="noConversion"/>
  </si>
  <si>
    <r>
      <t>8g</t>
    </r>
    <r>
      <rPr>
        <sz val="9"/>
        <rFont val="宋体"/>
        <family val="3"/>
        <charset val="134"/>
      </rPr>
      <t>深肌保湿霜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清润型）胶瓶外盖（电镀蓝色）</t>
    </r>
  </si>
  <si>
    <r>
      <t>8g</t>
    </r>
    <r>
      <rPr>
        <sz val="9"/>
        <rFont val="宋体"/>
        <family val="3"/>
        <charset val="134"/>
      </rPr>
      <t>丸美深肌保湿精华霜（清润型）盒</t>
    </r>
  </si>
  <si>
    <r>
      <rPr>
        <sz val="10"/>
        <rFont val="Tahoma"/>
        <family val="2"/>
      </rPr>
      <t>丸美嫩白防晒乳</t>
    </r>
    <r>
      <rPr>
        <sz val="10"/>
        <rFont val="Times New Roman"/>
        <family val="1"/>
      </rPr>
      <t>SPF18 PA++</t>
    </r>
    <phoneticPr fontId="8" type="noConversion"/>
  </si>
  <si>
    <r>
      <t>2ml</t>
    </r>
    <r>
      <rPr>
        <sz val="9"/>
        <rFont val="宋体"/>
        <family val="3"/>
        <charset val="134"/>
      </rPr>
      <t>丸美嫩白防晒乳</t>
    </r>
    <r>
      <rPr>
        <sz val="9"/>
        <rFont val="Times New Roman"/>
        <family val="1"/>
      </rPr>
      <t>SPF18PA</t>
    </r>
    <r>
      <rPr>
        <sz val="9"/>
        <rFont val="宋体"/>
        <family val="3"/>
        <charset val="134"/>
      </rPr>
      <t>加加卷料</t>
    </r>
    <phoneticPr fontId="8" type="noConversion"/>
  </si>
  <si>
    <r>
      <rPr>
        <sz val="9"/>
        <rFont val="宋体"/>
        <family val="3"/>
        <charset val="134"/>
      </rPr>
      <t>丸美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号箱（</t>
    </r>
    <r>
      <rPr>
        <sz val="9"/>
        <rFont val="Times New Roman"/>
        <family val="1"/>
      </rPr>
      <t>2400</t>
    </r>
    <r>
      <rPr>
        <sz val="9"/>
        <rFont val="宋体"/>
        <family val="3"/>
        <charset val="134"/>
      </rPr>
      <t>包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</si>
  <si>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t>2ml</t>
    </r>
    <r>
      <rPr>
        <sz val="9"/>
        <rFont val="宋体"/>
        <family val="3"/>
        <charset val="134"/>
      </rPr>
      <t>丸美嫩白防晒乳</t>
    </r>
    <r>
      <rPr>
        <sz val="9"/>
        <rFont val="Times New Roman"/>
        <family val="1"/>
      </rPr>
      <t>SPF30PA</t>
    </r>
    <r>
      <rPr>
        <sz val="9"/>
        <rFont val="宋体"/>
        <family val="3"/>
        <charset val="134"/>
      </rPr>
      <t>加加加卷料</t>
    </r>
    <phoneticPr fontId="8" type="noConversion"/>
  </si>
  <si>
    <r>
      <t>2ml</t>
    </r>
    <r>
      <rPr>
        <sz val="9"/>
        <rFont val="宋体"/>
        <family val="3"/>
        <charset val="134"/>
      </rPr>
      <t>丸美防晒精华隔离乳</t>
    </r>
    <r>
      <rPr>
        <sz val="9"/>
        <rFont val="Times New Roman"/>
        <family val="1"/>
      </rPr>
      <t>SPF18 PA</t>
    </r>
    <r>
      <rPr>
        <sz val="9"/>
        <rFont val="宋体"/>
        <family val="3"/>
        <charset val="134"/>
      </rPr>
      <t>加加卷料</t>
    </r>
    <phoneticPr fontId="8" type="noConversion"/>
  </si>
  <si>
    <r>
      <t>2ml</t>
    </r>
    <r>
      <rPr>
        <sz val="9"/>
        <rFont val="宋体"/>
        <family val="3"/>
        <charset val="134"/>
      </rPr>
      <t>丸美激白防晒精华隔离乳</t>
    </r>
    <r>
      <rPr>
        <sz val="9"/>
        <rFont val="Times New Roman"/>
        <family val="1"/>
      </rPr>
      <t>SPF30PA</t>
    </r>
    <r>
      <rPr>
        <sz val="9"/>
        <rFont val="宋体"/>
        <family val="3"/>
        <charset val="134"/>
      </rPr>
      <t>加加加卷料</t>
    </r>
    <phoneticPr fontId="8" type="noConversion"/>
  </si>
  <si>
    <r>
      <t>2ml</t>
    </r>
    <r>
      <rPr>
        <sz val="9"/>
        <rFont val="宋体"/>
        <family val="3"/>
        <charset val="134"/>
      </rPr>
      <t>雪松美白精华肌底液卷料</t>
    </r>
    <phoneticPr fontId="8" type="noConversion"/>
  </si>
  <si>
    <r>
      <t>2ml</t>
    </r>
    <r>
      <rPr>
        <sz val="9"/>
        <rFont val="宋体"/>
        <family val="3"/>
        <charset val="134"/>
      </rPr>
      <t>激白精华隔离霜</t>
    </r>
    <r>
      <rPr>
        <sz val="9"/>
        <rFont val="Times New Roman"/>
        <family val="1"/>
      </rPr>
      <t>SPF20+++</t>
    </r>
    <r>
      <rPr>
        <sz val="9"/>
        <rFont val="宋体"/>
        <family val="3"/>
        <charset val="134"/>
      </rPr>
      <t>卷料</t>
    </r>
    <phoneticPr fontId="8" type="noConversion"/>
  </si>
  <si>
    <r>
      <t>2ml</t>
    </r>
    <r>
      <rPr>
        <sz val="9"/>
        <rFont val="宋体"/>
        <family val="3"/>
        <charset val="134"/>
      </rPr>
      <t>丸美激白精华晚霜（美白淡斑型）卷料</t>
    </r>
    <phoneticPr fontId="8" type="noConversion"/>
  </si>
  <si>
    <r>
      <t>2ml</t>
    </r>
    <r>
      <rPr>
        <sz val="9"/>
        <rFont val="宋体"/>
        <family val="3"/>
        <charset val="134"/>
      </rPr>
      <t>雪松系列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袋装纸卡</t>
    </r>
    <phoneticPr fontId="8" type="noConversion"/>
  </si>
  <si>
    <r>
      <rPr>
        <sz val="9"/>
        <rFont val="宋体"/>
        <family val="3"/>
        <charset val="134"/>
      </rPr>
      <t>丸美雪松美白保湿舒悦面膜袋</t>
    </r>
    <phoneticPr fontId="8" type="noConversion"/>
  </si>
  <si>
    <r>
      <rPr>
        <sz val="9"/>
        <rFont val="宋体"/>
        <family val="3"/>
        <charset val="134"/>
      </rPr>
      <t>巧克力丝滑深层补水及弹力蛋白面膜纸（隐形面膜纸）</t>
    </r>
    <phoneticPr fontId="8" type="noConversion"/>
  </si>
  <si>
    <r>
      <rPr>
        <sz val="9"/>
        <rFont val="宋体"/>
        <family val="3"/>
        <charset val="134"/>
      </rPr>
      <t>丸美雪松美白保湿舒悦面膜（</t>
    </r>
    <r>
      <rPr>
        <sz val="9"/>
        <rFont val="Times New Roman"/>
        <family val="1"/>
      </rPr>
      <t>6</t>
    </r>
    <r>
      <rPr>
        <sz val="9"/>
        <rFont val="宋体"/>
        <family val="3"/>
        <charset val="134"/>
      </rPr>
      <t>片装）盒</t>
    </r>
    <phoneticPr fontId="8" type="noConversion"/>
  </si>
  <si>
    <r>
      <rPr>
        <sz val="9"/>
        <rFont val="宋体"/>
        <family val="3"/>
        <charset val="134"/>
      </rPr>
      <t>收缩膜</t>
    </r>
    <r>
      <rPr>
        <sz val="9"/>
        <rFont val="Times New Roman"/>
        <family val="1"/>
      </rPr>
      <t>148*180*0.03mm</t>
    </r>
    <phoneticPr fontId="8" type="noConversion"/>
  </si>
  <si>
    <r>
      <rPr>
        <sz val="9"/>
        <rFont val="宋体"/>
        <family val="3"/>
        <charset val="134"/>
      </rPr>
      <t>雪松美白保湿舒悦面膜外箱（</t>
    </r>
    <r>
      <rPr>
        <sz val="9"/>
        <rFont val="Times New Roman"/>
        <family val="1"/>
      </rPr>
      <t>72</t>
    </r>
    <r>
      <rPr>
        <sz val="9"/>
        <rFont val="宋体"/>
        <family val="3"/>
        <charset val="134"/>
      </rPr>
      <t>支装）</t>
    </r>
    <phoneticPr fontId="8" type="noConversion"/>
  </si>
  <si>
    <r>
      <t>5ml</t>
    </r>
    <r>
      <rPr>
        <sz val="9"/>
        <rFont val="宋体"/>
        <family val="3"/>
        <charset val="134"/>
      </rPr>
      <t>丸美雪松美白肌底液软管配外盖</t>
    </r>
    <phoneticPr fontId="8" type="noConversion"/>
  </si>
  <si>
    <r>
      <t>5ml</t>
    </r>
    <r>
      <rPr>
        <sz val="9"/>
        <rFont val="宋体"/>
        <family val="3"/>
        <charset val="134"/>
      </rPr>
      <t>丸美激白精华隔离霜</t>
    </r>
    <r>
      <rPr>
        <sz val="9"/>
        <rFont val="Times New Roman"/>
        <family val="1"/>
      </rPr>
      <t>SPF20PA++</t>
    </r>
    <r>
      <rPr>
        <sz val="9"/>
        <rFont val="宋体"/>
        <family val="3"/>
        <charset val="134"/>
      </rPr>
      <t>软管配外盖</t>
    </r>
    <phoneticPr fontId="8" type="noConversion"/>
  </si>
  <si>
    <r>
      <t>10g</t>
    </r>
    <r>
      <rPr>
        <sz val="10"/>
        <rFont val="宋体"/>
        <family val="3"/>
        <charset val="134"/>
      </rPr>
      <t>丸美雪松美白精华日霜</t>
    </r>
    <phoneticPr fontId="8" type="noConversion"/>
  </si>
  <si>
    <r>
      <t>10g</t>
    </r>
    <r>
      <rPr>
        <sz val="9"/>
        <rFont val="宋体"/>
        <family val="3"/>
        <charset val="134"/>
      </rPr>
      <t>丸美雪松美白精华日霜瓶子</t>
    </r>
    <phoneticPr fontId="8" type="noConversion"/>
  </si>
  <si>
    <r>
      <t>10g</t>
    </r>
    <r>
      <rPr>
        <sz val="9"/>
        <rFont val="宋体"/>
        <family val="3"/>
        <charset val="134"/>
      </rPr>
      <t>雪松美白系列白色霜勺</t>
    </r>
    <phoneticPr fontId="8" type="noConversion"/>
  </si>
  <si>
    <r>
      <t>10g</t>
    </r>
    <r>
      <rPr>
        <sz val="9"/>
        <rFont val="宋体"/>
        <family val="3"/>
        <charset val="134"/>
      </rPr>
      <t>雪松霜外盖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浅金色）</t>
    </r>
    <phoneticPr fontId="8" type="noConversion"/>
  </si>
  <si>
    <r>
      <rPr>
        <sz val="10"/>
        <rFont val="宋体"/>
        <family val="3"/>
        <charset val="134"/>
      </rPr>
      <t>丸美雪松美白保湿舒悦面膜</t>
    </r>
    <phoneticPr fontId="8" type="noConversion"/>
  </si>
  <si>
    <r>
      <rPr>
        <sz val="9"/>
        <rFont val="宋体"/>
        <family val="3"/>
        <charset val="134"/>
      </rPr>
      <t>雪松美白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天尊享套加纸内托</t>
    </r>
    <phoneticPr fontId="8" type="noConversion"/>
  </si>
  <si>
    <r>
      <rPr>
        <sz val="9"/>
        <rFont val="宋体"/>
        <family val="3"/>
        <charset val="134"/>
      </rPr>
      <t>雪松美白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天尊享套外箱（</t>
    </r>
    <r>
      <rPr>
        <sz val="9"/>
        <rFont val="Times New Roman"/>
        <family val="1"/>
      </rPr>
      <t>72</t>
    </r>
    <r>
      <rPr>
        <sz val="9"/>
        <rFont val="宋体"/>
        <family val="3"/>
        <charset val="134"/>
      </rPr>
      <t>套装）</t>
    </r>
    <phoneticPr fontId="8" type="noConversion"/>
  </si>
  <si>
    <r>
      <t>15mL</t>
    </r>
    <r>
      <rPr>
        <sz val="9"/>
        <rFont val="宋体"/>
        <family val="3"/>
        <charset val="134"/>
      </rPr>
      <t>弹力蛋白提升全能精华乳胶瓶</t>
    </r>
    <phoneticPr fontId="8" type="noConversion"/>
  </si>
  <si>
    <r>
      <t>15ml</t>
    </r>
    <r>
      <rPr>
        <sz val="9"/>
        <rFont val="宋体"/>
        <family val="3"/>
        <charset val="134"/>
      </rPr>
      <t>丸美系列胶瓶通用盖（浅金）</t>
    </r>
    <phoneticPr fontId="8" type="noConversion"/>
  </si>
  <si>
    <r>
      <t>15ml</t>
    </r>
    <r>
      <rPr>
        <sz val="9"/>
        <rFont val="宋体"/>
        <family val="3"/>
        <charset val="134"/>
      </rPr>
      <t>日化胶瓶通用尖咀塞</t>
    </r>
    <phoneticPr fontId="8" type="noConversion"/>
  </si>
  <si>
    <r>
      <t>15ml</t>
    </r>
    <r>
      <rPr>
        <sz val="9"/>
        <rFont val="宋体"/>
        <family val="3"/>
        <charset val="134"/>
      </rPr>
      <t>弹力蛋白提升精华乳盒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</si>
  <si>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  <r>
      <rPr>
        <sz val="9"/>
        <rFont val="Times New Roman"/>
        <family val="1"/>
      </rPr>
      <t>420</t>
    </r>
    <r>
      <rPr>
        <sz val="9"/>
        <rFont val="宋体"/>
        <family val="3"/>
        <charset val="134"/>
      </rPr>
      <t>盒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</t>
    </r>
    <phoneticPr fontId="8" type="noConversion"/>
  </si>
  <si>
    <r>
      <rPr>
        <sz val="10"/>
        <rFont val="宋体"/>
        <family val="3"/>
        <charset val="134"/>
      </rPr>
      <t>弹力蛋白精华精致三件套</t>
    </r>
  </si>
  <si>
    <r>
      <t>10g</t>
    </r>
    <r>
      <rPr>
        <sz val="9"/>
        <rFont val="宋体"/>
        <family val="3"/>
        <charset val="134"/>
      </rPr>
      <t>弹力蛋白特润精华晚霜瓶</t>
    </r>
    <phoneticPr fontId="8" type="noConversion"/>
  </si>
  <si>
    <r>
      <t>10g</t>
    </r>
    <r>
      <rPr>
        <sz val="9"/>
        <rFont val="宋体"/>
        <family val="3"/>
        <charset val="134"/>
      </rPr>
      <t>弹力蛋白</t>
    </r>
    <r>
      <rPr>
        <sz val="9"/>
        <rFont val="Times New Roman"/>
        <family val="1"/>
      </rPr>
      <t>,</t>
    </r>
    <r>
      <rPr>
        <sz val="9"/>
        <rFont val="宋体"/>
        <family val="3"/>
        <charset val="134"/>
      </rPr>
      <t>激白系列日晚霜通用盖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亮金色）</t>
    </r>
    <phoneticPr fontId="8" type="noConversion"/>
  </si>
  <si>
    <r>
      <t>10g</t>
    </r>
    <r>
      <rPr>
        <sz val="9"/>
        <rFont val="宋体"/>
        <family val="3"/>
        <charset val="134"/>
      </rPr>
      <t>弹力蛋白系列金色霜勺</t>
    </r>
    <phoneticPr fontId="8" type="noConversion"/>
  </si>
  <si>
    <r>
      <t>5mL</t>
    </r>
    <r>
      <rPr>
        <sz val="9"/>
        <rFont val="宋体"/>
        <family val="3"/>
        <charset val="134"/>
      </rPr>
      <t>弹力蛋白特润精华管配外盖</t>
    </r>
    <phoneticPr fontId="8" type="noConversion"/>
  </si>
  <si>
    <r>
      <rPr>
        <sz val="9"/>
        <rFont val="宋体"/>
        <family val="3"/>
        <charset val="134"/>
      </rPr>
      <t>弹力蛋白精华精致三件套套盒加吸塑</t>
    </r>
    <phoneticPr fontId="8" type="noConversion"/>
  </si>
  <si>
    <r>
      <t>BB</t>
    </r>
    <r>
      <rPr>
        <sz val="9"/>
        <rFont val="宋体"/>
        <family val="3"/>
        <charset val="134"/>
      </rPr>
      <t>新肌眼部旅三件套外箱（</t>
    </r>
    <r>
      <rPr>
        <sz val="9"/>
        <rFont val="Times New Roman"/>
        <family val="1"/>
      </rPr>
      <t>108</t>
    </r>
    <r>
      <rPr>
        <sz val="9"/>
        <rFont val="宋体"/>
        <family val="3"/>
        <charset val="134"/>
      </rPr>
      <t>套装）</t>
    </r>
    <phoneticPr fontId="8" type="noConversion"/>
  </si>
  <si>
    <r>
      <rPr>
        <sz val="10"/>
        <rFont val="宋体"/>
        <family val="3"/>
        <charset val="134"/>
      </rPr>
      <t>丸美深肌保湿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清润型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精致三件套</t>
    </r>
    <phoneticPr fontId="8" type="noConversion"/>
  </si>
  <si>
    <r>
      <t>15mL</t>
    </r>
    <r>
      <rPr>
        <sz val="9"/>
        <rFont val="宋体"/>
        <family val="3"/>
        <charset val="134"/>
      </rPr>
      <t>深肌保湿洁面乳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清润型）外盖（电镀蓝色）</t>
    </r>
    <phoneticPr fontId="8" type="noConversion"/>
  </si>
  <si>
    <r>
      <t xml:space="preserve"> 15ml</t>
    </r>
    <r>
      <rPr>
        <sz val="9"/>
        <rFont val="宋体"/>
        <family val="3"/>
        <charset val="134"/>
      </rPr>
      <t>深肌保湿精华洁面乳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清润型）管</t>
    </r>
    <phoneticPr fontId="8" type="noConversion"/>
  </si>
  <si>
    <r>
      <t>18ml</t>
    </r>
    <r>
      <rPr>
        <sz val="9"/>
        <rFont val="宋体"/>
        <family val="3"/>
        <charset val="134"/>
      </rPr>
      <t>深肌保湿露及乳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清润型）胶瓶外盖（电镀蓝色）</t>
    </r>
    <phoneticPr fontId="8" type="noConversion"/>
  </si>
  <si>
    <r>
      <t>8g</t>
    </r>
    <r>
      <rPr>
        <sz val="9"/>
        <rFont val="宋体"/>
        <family val="3"/>
        <charset val="134"/>
      </rPr>
      <t>深肌保湿精华霜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胶瓶</t>
    </r>
    <phoneticPr fontId="8" type="noConversion"/>
  </si>
  <si>
    <r>
      <t>8g</t>
    </r>
    <r>
      <rPr>
        <sz val="9"/>
        <rFont val="宋体"/>
        <family val="3"/>
        <charset val="134"/>
      </rPr>
      <t>深肌保湿霜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清润型）胶瓶外盖（电镀蓝色）</t>
    </r>
    <phoneticPr fontId="8" type="noConversion"/>
  </si>
  <si>
    <r>
      <rPr>
        <sz val="9"/>
        <rFont val="宋体"/>
        <family val="3"/>
        <charset val="134"/>
      </rPr>
      <t>丸美深肌保湿（清润型）精致三件套吸塑</t>
    </r>
    <phoneticPr fontId="8" type="noConversion"/>
  </si>
  <si>
    <r>
      <rPr>
        <sz val="9"/>
        <rFont val="宋体"/>
        <family val="3"/>
        <charset val="134"/>
      </rPr>
      <t>丸美深肌保湿（清润型）精致三件套外盒</t>
    </r>
    <phoneticPr fontId="8" type="noConversion"/>
  </si>
  <si>
    <r>
      <rPr>
        <sz val="9"/>
        <rFont val="宋体"/>
        <family val="3"/>
        <charset val="134"/>
      </rPr>
      <t>深肌保湿清润型精致及新生系列三件套外箱（</t>
    </r>
    <r>
      <rPr>
        <sz val="9"/>
        <rFont val="Times New Roman"/>
        <family val="1"/>
      </rPr>
      <t>36</t>
    </r>
    <r>
      <rPr>
        <sz val="9"/>
        <rFont val="宋体"/>
        <family val="3"/>
        <charset val="134"/>
      </rPr>
      <t>盒装）</t>
    </r>
    <phoneticPr fontId="8" type="noConversion"/>
  </si>
  <si>
    <r>
      <rPr>
        <sz val="10"/>
        <rFont val="宋体"/>
        <family val="3"/>
        <charset val="134"/>
      </rPr>
      <t>雪松美白新生露</t>
    </r>
  </si>
  <si>
    <r>
      <t>5ml</t>
    </r>
    <r>
      <rPr>
        <sz val="9"/>
        <rFont val="宋体"/>
        <family val="3"/>
        <charset val="134"/>
      </rPr>
      <t>丸美雪松美白新生露瓶</t>
    </r>
    <phoneticPr fontId="8" type="noConversion"/>
  </si>
  <si>
    <r>
      <t>5ml</t>
    </r>
    <r>
      <rPr>
        <sz val="9"/>
        <rFont val="宋体"/>
        <family val="3"/>
        <charset val="134"/>
      </rPr>
      <t>丸美雪松美白瓶外盖</t>
    </r>
    <phoneticPr fontId="8" type="noConversion"/>
  </si>
  <si>
    <r>
      <rPr>
        <sz val="10"/>
        <rFont val="宋体"/>
        <family val="3"/>
        <charset val="134"/>
      </rPr>
      <t>雪肤美白面膜</t>
    </r>
  </si>
  <si>
    <r>
      <t>5ml</t>
    </r>
    <r>
      <rPr>
        <sz val="9"/>
        <rFont val="宋体"/>
        <family val="3"/>
        <charset val="134"/>
      </rPr>
      <t>丸美雪肤美白面膜（高机能）管配外盖</t>
    </r>
    <phoneticPr fontId="8" type="noConversion"/>
  </si>
  <si>
    <r>
      <t>2ml</t>
    </r>
    <r>
      <rPr>
        <sz val="10"/>
        <rFont val="宋体"/>
        <family val="3"/>
        <charset val="134"/>
      </rPr>
      <t>雪松系列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袋装</t>
    </r>
  </si>
  <si>
    <r>
      <t>2ml</t>
    </r>
    <r>
      <rPr>
        <sz val="9"/>
        <rFont val="宋体"/>
        <family val="3"/>
        <charset val="134"/>
      </rPr>
      <t>激白精华隔离霜</t>
    </r>
    <r>
      <rPr>
        <sz val="9"/>
        <rFont val="Times New Roman"/>
        <family val="1"/>
      </rPr>
      <t>SPF20</t>
    </r>
    <r>
      <rPr>
        <sz val="9"/>
        <rFont val="宋体"/>
        <family val="3"/>
        <charset val="134"/>
      </rPr>
      <t>加加加卷料</t>
    </r>
    <phoneticPr fontId="8" type="noConversion"/>
  </si>
  <si>
    <r>
      <t>5ml</t>
    </r>
    <r>
      <rPr>
        <sz val="10"/>
        <rFont val="宋体"/>
        <family val="3"/>
        <charset val="134"/>
      </rPr>
      <t>丸美高机能激白培养水</t>
    </r>
    <phoneticPr fontId="8" type="noConversion"/>
  </si>
  <si>
    <r>
      <t>5ml</t>
    </r>
    <r>
      <rPr>
        <sz val="9"/>
        <rFont val="宋体"/>
        <family val="3"/>
        <charset val="134"/>
      </rPr>
      <t>高机能激白培养水瓶</t>
    </r>
    <phoneticPr fontId="8" type="noConversion"/>
  </si>
  <si>
    <r>
      <t>5ml</t>
    </r>
    <r>
      <rPr>
        <sz val="9"/>
        <rFont val="宋体"/>
        <family val="3"/>
        <charset val="134"/>
      </rPr>
      <t>高机能激白系列胶瓶外盖</t>
    </r>
    <phoneticPr fontId="8" type="noConversion"/>
  </si>
  <si>
    <r>
      <rPr>
        <sz val="9"/>
        <rFont val="宋体"/>
        <family val="3"/>
        <charset val="134"/>
      </rPr>
      <t>深肌保湿</t>
    </r>
    <r>
      <rPr>
        <sz val="9"/>
        <rFont val="Times New Roman"/>
        <family val="1"/>
      </rPr>
      <t>3D</t>
    </r>
    <r>
      <rPr>
        <sz val="9"/>
        <rFont val="宋体"/>
        <family val="3"/>
        <charset val="134"/>
      </rPr>
      <t>隐形面膜苹果派（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袋装）</t>
    </r>
  </si>
  <si>
    <r>
      <t>2mL</t>
    </r>
    <r>
      <rPr>
        <sz val="9"/>
        <rFont val="宋体"/>
        <family val="3"/>
        <charset val="134"/>
      </rPr>
      <t>深肌保湿精华洁面乳（盈润型）卷料</t>
    </r>
  </si>
  <si>
    <r>
      <t>2mL</t>
    </r>
    <r>
      <rPr>
        <sz val="9"/>
        <rFont val="宋体"/>
        <family val="3"/>
        <charset val="134"/>
      </rPr>
      <t>深肌保湿精华乳（盈润型）卷料</t>
    </r>
  </si>
  <si>
    <r>
      <t>2mL</t>
    </r>
    <r>
      <rPr>
        <sz val="9"/>
        <rFont val="宋体"/>
        <family val="3"/>
        <charset val="134"/>
      </rPr>
      <t>丸美深肌保湿精华卷料</t>
    </r>
    <phoneticPr fontId="8" type="noConversion"/>
  </si>
  <si>
    <r>
      <t>2ml</t>
    </r>
    <r>
      <rPr>
        <sz val="9"/>
        <rFont val="宋体"/>
        <family val="3"/>
        <charset val="134"/>
      </rPr>
      <t>深肌保湿纸卡（洁面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精华，乳）</t>
    </r>
  </si>
  <si>
    <r>
      <rPr>
        <sz val="9"/>
        <rFont val="宋体"/>
        <family val="3"/>
        <charset val="134"/>
      </rPr>
      <t>周转箱或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号箱</t>
    </r>
  </si>
  <si>
    <r>
      <rPr>
        <sz val="10"/>
        <rFont val="宋体"/>
        <family val="3"/>
        <charset val="134"/>
      </rPr>
      <t>丸美深肌保湿精华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天护理套装（精锐装）</t>
    </r>
    <r>
      <rPr>
        <sz val="12"/>
        <rFont val="Times New Roman"/>
        <family val="1"/>
      </rPr>
      <t/>
    </r>
    <phoneticPr fontId="8" type="noConversion"/>
  </si>
  <si>
    <r>
      <rPr>
        <sz val="10"/>
        <rFont val="宋体"/>
        <family val="3"/>
        <charset val="134"/>
      </rPr>
      <t>丸美深肌保湿洁面乳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</t>
    </r>
    <r>
      <rPr>
        <sz val="10"/>
        <rFont val="Times New Roman"/>
        <family val="1"/>
      </rPr>
      <t>)</t>
    </r>
    <phoneticPr fontId="8" type="noConversion"/>
  </si>
  <si>
    <r>
      <t>13g</t>
    </r>
    <r>
      <rPr>
        <sz val="9"/>
        <rFont val="宋体"/>
        <family val="3"/>
        <charset val="134"/>
      </rPr>
      <t>丸美深肌保湿精华洁面乳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盈润型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管</t>
    </r>
    <phoneticPr fontId="8" type="noConversion"/>
  </si>
  <si>
    <r>
      <t>13g</t>
    </r>
    <r>
      <rPr>
        <sz val="9"/>
        <rFont val="宋体"/>
        <family val="3"/>
        <charset val="134"/>
      </rPr>
      <t>丸美深肌保湿精华洁面乳（盈润型）外盖（铜金色）</t>
    </r>
    <phoneticPr fontId="8" type="noConversion"/>
  </si>
  <si>
    <r>
      <rPr>
        <sz val="10"/>
        <rFont val="宋体"/>
        <family val="3"/>
        <charset val="134"/>
      </rPr>
      <t>丸美深肌保湿精华露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</t>
    </r>
    <r>
      <rPr>
        <sz val="10"/>
        <rFont val="Times New Roman"/>
        <family val="1"/>
      </rPr>
      <t>)</t>
    </r>
    <phoneticPr fontId="8" type="noConversion"/>
  </si>
  <si>
    <r>
      <t>18mL</t>
    </r>
    <r>
      <rPr>
        <sz val="9"/>
        <rFont val="宋体"/>
        <family val="3"/>
        <charset val="134"/>
      </rPr>
      <t>深肌保湿精华露（盈润型）胶瓶</t>
    </r>
    <phoneticPr fontId="8" type="noConversion"/>
  </si>
  <si>
    <r>
      <t>18ml</t>
    </r>
    <r>
      <rPr>
        <sz val="9"/>
        <rFont val="宋体"/>
        <family val="3"/>
        <charset val="134"/>
      </rPr>
      <t>深肌保湿露及乳胶瓶外盖（电镀金色）</t>
    </r>
    <phoneticPr fontId="8" type="noConversion"/>
  </si>
  <si>
    <r>
      <rPr>
        <sz val="10"/>
        <rFont val="宋体"/>
        <family val="3"/>
        <charset val="134"/>
      </rPr>
      <t>丸美深肌保湿精华凝露</t>
    </r>
    <phoneticPr fontId="8" type="noConversion"/>
  </si>
  <si>
    <r>
      <t>8g</t>
    </r>
    <r>
      <rPr>
        <sz val="9"/>
        <rFont val="宋体"/>
        <family val="3"/>
        <charset val="134"/>
      </rPr>
      <t>深肌保湿精华凝露（盈润型）胶瓶</t>
    </r>
    <phoneticPr fontId="8" type="noConversion"/>
  </si>
  <si>
    <r>
      <t>8g</t>
    </r>
    <r>
      <rPr>
        <sz val="9"/>
        <rFont val="宋体"/>
        <family val="3"/>
        <charset val="134"/>
      </rPr>
      <t>深肌保湿霜胶瓶外盖（电镀金色）</t>
    </r>
    <phoneticPr fontId="8" type="noConversion"/>
  </si>
  <si>
    <r>
      <rPr>
        <sz val="10"/>
        <rFont val="宋体"/>
        <family val="3"/>
        <charset val="134"/>
      </rPr>
      <t>丸美深肌保湿精华霜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盈润型</t>
    </r>
    <r>
      <rPr>
        <sz val="10"/>
        <rFont val="Times New Roman"/>
        <family val="1"/>
      </rPr>
      <t>)</t>
    </r>
    <phoneticPr fontId="8" type="noConversion"/>
  </si>
  <si>
    <r>
      <t>8g</t>
    </r>
    <r>
      <rPr>
        <sz val="9"/>
        <rFont val="宋体"/>
        <family val="3"/>
        <charset val="134"/>
      </rPr>
      <t>深肌保湿精华霜（盈润型）胶瓶</t>
    </r>
    <phoneticPr fontId="8" type="noConversion"/>
  </si>
  <si>
    <r>
      <rPr>
        <sz val="9"/>
        <rFont val="宋体"/>
        <family val="3"/>
        <charset val="134"/>
      </rPr>
      <t>深肌保湿精华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天护理套装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精锐装</t>
    </r>
    <r>
      <rPr>
        <sz val="9"/>
        <rFont val="Times New Roman"/>
        <family val="1"/>
      </rPr>
      <t>)</t>
    </r>
    <phoneticPr fontId="8" type="noConversion"/>
  </si>
  <si>
    <r>
      <t>H2247</t>
    </r>
    <r>
      <rPr>
        <sz val="9"/>
        <rFont val="宋体"/>
        <family val="3"/>
        <charset val="134"/>
      </rPr>
      <t>外箱（</t>
    </r>
    <r>
      <rPr>
        <sz val="9"/>
        <rFont val="Times New Roman"/>
        <family val="1"/>
      </rPr>
      <t>36</t>
    </r>
    <r>
      <rPr>
        <sz val="9"/>
        <rFont val="宋体"/>
        <family val="3"/>
        <charset val="134"/>
      </rPr>
      <t>支装）</t>
    </r>
    <phoneticPr fontId="8" type="noConversion"/>
  </si>
  <si>
    <r>
      <rPr>
        <sz val="10"/>
        <rFont val="宋体"/>
        <family val="3"/>
        <charset val="134"/>
      </rPr>
      <t>丸美蛋白</t>
    </r>
    <r>
      <rPr>
        <sz val="10"/>
        <rFont val="Times New Roman"/>
        <family val="1"/>
      </rPr>
      <t>V</t>
    </r>
    <r>
      <rPr>
        <sz val="10"/>
        <rFont val="宋体"/>
        <family val="3"/>
        <charset val="134"/>
      </rPr>
      <t>脸紧致面膜（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盒）</t>
    </r>
  </si>
  <si>
    <r>
      <t>3</t>
    </r>
    <r>
      <rPr>
        <sz val="10"/>
        <rFont val="宋体"/>
        <family val="3"/>
        <charset val="134"/>
      </rPr>
      <t>片</t>
    </r>
  </si>
  <si>
    <r>
      <rPr>
        <sz val="9"/>
        <rFont val="宋体"/>
        <family val="3"/>
        <charset val="134"/>
      </rPr>
      <t>弹力蛋白</t>
    </r>
    <r>
      <rPr>
        <sz val="9"/>
        <rFont val="Times New Roman"/>
        <family val="1"/>
      </rPr>
      <t>V</t>
    </r>
    <r>
      <rPr>
        <sz val="9"/>
        <rFont val="宋体"/>
        <family val="3"/>
        <charset val="134"/>
      </rPr>
      <t>脸紧致面膜袋</t>
    </r>
    <phoneticPr fontId="8" type="noConversion"/>
  </si>
  <si>
    <r>
      <rPr>
        <sz val="9"/>
        <rFont val="宋体"/>
        <family val="3"/>
        <charset val="134"/>
      </rPr>
      <t>菱形双挂耳面膜纸</t>
    </r>
  </si>
  <si>
    <r>
      <rPr>
        <sz val="9"/>
        <rFont val="ˎ̥"/>
        <family val="2"/>
      </rPr>
      <t>弹力蛋白</t>
    </r>
    <r>
      <rPr>
        <sz val="9"/>
        <rFont val="Times New Roman"/>
        <family val="1"/>
      </rPr>
      <t>V</t>
    </r>
    <r>
      <rPr>
        <sz val="9"/>
        <rFont val="ˎ̥"/>
        <family val="2"/>
      </rPr>
      <t>脸紧致面膜苹果派（</t>
    </r>
    <r>
      <rPr>
        <sz val="9"/>
        <rFont val="Times New Roman"/>
        <family val="1"/>
      </rPr>
      <t>3</t>
    </r>
    <r>
      <rPr>
        <sz val="9"/>
        <rFont val="ˎ̥"/>
        <family val="2"/>
      </rPr>
      <t>袋装）</t>
    </r>
  </si>
  <si>
    <r>
      <t>H2246</t>
    </r>
    <r>
      <rPr>
        <sz val="9"/>
        <rFont val="宋体"/>
        <family val="3"/>
        <charset val="134"/>
      </rPr>
      <t>外箱（</t>
    </r>
    <r>
      <rPr>
        <sz val="9"/>
        <rFont val="Times New Roman"/>
        <family val="1"/>
      </rPr>
      <t>72</t>
    </r>
    <r>
      <rPr>
        <sz val="9"/>
        <rFont val="宋体"/>
        <family val="3"/>
        <charset val="134"/>
      </rPr>
      <t>支装）</t>
    </r>
  </si>
  <si>
    <r>
      <rPr>
        <sz val="9"/>
        <rFont val="宋体"/>
        <family val="3"/>
        <charset val="134"/>
      </rPr>
      <t>弹力蛋白</t>
    </r>
    <r>
      <rPr>
        <sz val="9"/>
        <rFont val="Times New Roman"/>
        <family val="1"/>
      </rPr>
      <t>V</t>
    </r>
    <r>
      <rPr>
        <sz val="9"/>
        <rFont val="宋体"/>
        <family val="3"/>
        <charset val="134"/>
      </rPr>
      <t>脸紧致面膜纸袋（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片装）</t>
    </r>
  </si>
  <si>
    <r>
      <rPr>
        <sz val="10"/>
        <rFont val="宋体"/>
        <family val="3"/>
        <charset val="134"/>
      </rPr>
      <t>丸美深肌保湿（盈润型）精致旅行三件套</t>
    </r>
  </si>
  <si>
    <r>
      <rPr>
        <sz val="9"/>
        <rFont val="宋体"/>
        <family val="3"/>
        <charset val="134"/>
      </rPr>
      <t>丸美深肌保湿（盈润型）精致三件套外盒</t>
    </r>
  </si>
  <si>
    <r>
      <rPr>
        <sz val="9"/>
        <rFont val="宋体"/>
        <family val="3"/>
        <charset val="134"/>
      </rPr>
      <t>丸美深肌保湿（盈润型）精致三件套吸塑</t>
    </r>
  </si>
  <si>
    <r>
      <rPr>
        <sz val="10"/>
        <rFont val="宋体"/>
        <family val="3"/>
        <charset val="134"/>
      </rPr>
      <t>丸美深肌保湿精华洁面乳</t>
    </r>
  </si>
  <si>
    <r>
      <t>13g</t>
    </r>
    <r>
      <rPr>
        <sz val="9"/>
        <rFont val="宋体"/>
        <family val="3"/>
        <charset val="134"/>
      </rPr>
      <t>丸美深肌保湿精华洁面乳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盈润型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管</t>
    </r>
  </si>
  <si>
    <r>
      <t>18mL</t>
    </r>
    <r>
      <rPr>
        <sz val="9"/>
        <rFont val="宋体"/>
        <family val="3"/>
        <charset val="134"/>
      </rPr>
      <t>深肌保湿精华露（盈润型）胶瓶</t>
    </r>
  </si>
  <si>
    <r>
      <t>18ml</t>
    </r>
    <r>
      <rPr>
        <sz val="9"/>
        <rFont val="宋体"/>
        <family val="3"/>
        <charset val="134"/>
      </rPr>
      <t>深肌保湿露及乳胶瓶外盖（电镀金色）</t>
    </r>
  </si>
  <si>
    <r>
      <rPr>
        <sz val="10"/>
        <rFont val="宋体"/>
        <family val="3"/>
        <charset val="134"/>
      </rPr>
      <t>丸美深肌保湿精华霜</t>
    </r>
  </si>
  <si>
    <r>
      <t>8g</t>
    </r>
    <r>
      <rPr>
        <sz val="9"/>
        <rFont val="宋体"/>
        <family val="3"/>
        <charset val="134"/>
      </rPr>
      <t>深肌保湿精华霜（盈润型）胶瓶</t>
    </r>
  </si>
  <si>
    <r>
      <t>8g</t>
    </r>
    <r>
      <rPr>
        <sz val="9"/>
        <rFont val="宋体"/>
        <family val="3"/>
        <charset val="134"/>
      </rPr>
      <t>深肌保湿霜胶瓶外盖（电镀金色）</t>
    </r>
  </si>
  <si>
    <r>
      <rPr>
        <sz val="9"/>
        <rFont val="宋体"/>
        <family val="3"/>
        <charset val="134"/>
      </rPr>
      <t>深肌保湿清润型精致及新生系列三件套外箱（</t>
    </r>
    <r>
      <rPr>
        <sz val="9"/>
        <rFont val="Times New Roman"/>
        <family val="1"/>
      </rPr>
      <t>36</t>
    </r>
    <r>
      <rPr>
        <sz val="9"/>
        <rFont val="宋体"/>
        <family val="3"/>
        <charset val="134"/>
      </rPr>
      <t>盒装）</t>
    </r>
  </si>
  <si>
    <r>
      <t xml:space="preserve"> </t>
    </r>
    <r>
      <rPr>
        <sz val="9"/>
        <rFont val="宋体"/>
        <family val="3"/>
        <charset val="134"/>
      </rPr>
      <t>丸美盒标贴</t>
    </r>
  </si>
  <si>
    <r>
      <t>15ml</t>
    </r>
    <r>
      <rPr>
        <sz val="9"/>
        <rFont val="宋体"/>
        <family val="3"/>
        <charset val="134"/>
      </rPr>
      <t>弹力蛋白提升精华保养液盒</t>
    </r>
  </si>
  <si>
    <r>
      <t>10g</t>
    </r>
    <r>
      <rPr>
        <sz val="9"/>
        <rFont val="ˎ̥"/>
        <family val="2"/>
      </rPr>
      <t>弹力蛋白提升精华日霜胶瓶</t>
    </r>
  </si>
  <si>
    <r>
      <t>10g</t>
    </r>
    <r>
      <rPr>
        <sz val="9"/>
        <rFont val="宋体"/>
        <family val="3"/>
        <charset val="134"/>
      </rPr>
      <t>弹力蛋白提升日晚霜瓶外盖</t>
    </r>
  </si>
  <si>
    <r>
      <t>10g</t>
    </r>
    <r>
      <rPr>
        <sz val="9"/>
        <rFont val="宋体"/>
        <family val="3"/>
        <charset val="134"/>
      </rPr>
      <t>弹力蛋白提升精华日霜盒</t>
    </r>
  </si>
  <si>
    <r>
      <t>10g</t>
    </r>
    <r>
      <rPr>
        <sz val="9"/>
        <rFont val="宋体"/>
        <family val="3"/>
        <charset val="134"/>
      </rPr>
      <t>弹力蛋白提升精华晚霜胶瓶</t>
    </r>
  </si>
  <si>
    <r>
      <t>10g</t>
    </r>
    <r>
      <rPr>
        <sz val="9"/>
        <rFont val="宋体"/>
        <family val="3"/>
        <charset val="134"/>
      </rPr>
      <t>弹力蛋白提升精华晚霜盒</t>
    </r>
  </si>
  <si>
    <r>
      <t>5ml</t>
    </r>
    <r>
      <rPr>
        <sz val="9"/>
        <rFont val="宋体"/>
        <family val="3"/>
        <charset val="134"/>
      </rPr>
      <t>弹力蛋白提升特润精华管配外盖</t>
    </r>
  </si>
  <si>
    <r>
      <t>5ml</t>
    </r>
    <r>
      <rPr>
        <sz val="9"/>
        <rFont val="宋体"/>
        <family val="3"/>
        <charset val="134"/>
      </rPr>
      <t>弹力蛋白提升特润精华盒加内卡</t>
    </r>
    <phoneticPr fontId="8" type="noConversion"/>
  </si>
  <si>
    <r>
      <rPr>
        <sz val="10"/>
        <rFont val="宋体"/>
        <family val="3"/>
        <charset val="134"/>
      </rPr>
      <t>弹力蛋白提升系列纸卡体验装</t>
    </r>
    <r>
      <rPr>
        <sz val="10"/>
        <rFont val="Times New Roman"/>
        <family val="1"/>
      </rPr>
      <t>(3</t>
    </r>
    <r>
      <rPr>
        <sz val="10"/>
        <rFont val="宋体"/>
        <family val="3"/>
        <charset val="134"/>
      </rPr>
      <t>件</t>
    </r>
    <r>
      <rPr>
        <sz val="10"/>
        <rFont val="Times New Roman"/>
        <family val="1"/>
      </rPr>
      <t>)</t>
    </r>
    <phoneticPr fontId="8" type="noConversion"/>
  </si>
  <si>
    <r>
      <rPr>
        <sz val="9"/>
        <rFont val="宋体"/>
        <family val="3"/>
        <charset val="134"/>
      </rPr>
      <t>弹力蛋白提升系列纸卡（洁面，保养液，乳）</t>
    </r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</si>
  <si>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</t>
    </r>
  </si>
  <si>
    <r>
      <t>2g</t>
    </r>
    <r>
      <rPr>
        <sz val="9"/>
        <rFont val="宋体"/>
        <family val="3"/>
        <charset val="134"/>
      </rPr>
      <t>丸美弹力蛋白提升洁面精华卷料</t>
    </r>
  </si>
  <si>
    <r>
      <rPr>
        <sz val="10"/>
        <rFont val="宋体"/>
        <family val="3"/>
        <charset val="134"/>
      </rPr>
      <t>丸美弹力蛋白提升精华保养液</t>
    </r>
    <phoneticPr fontId="8" type="noConversion"/>
  </si>
  <si>
    <r>
      <rPr>
        <sz val="10"/>
        <rFont val="宋体"/>
        <family val="3"/>
        <charset val="134"/>
      </rPr>
      <t>丸美弹力蛋白提升全能精华乳</t>
    </r>
    <phoneticPr fontId="8" type="noConversion"/>
  </si>
  <si>
    <r>
      <rPr>
        <sz val="10"/>
        <rFont val="宋体"/>
        <family val="3"/>
        <charset val="134"/>
      </rPr>
      <t>丸美嫩白防晒乳</t>
    </r>
    <r>
      <rPr>
        <sz val="10"/>
        <rFont val="Times New Roman"/>
        <family val="1"/>
      </rPr>
      <t xml:space="preserve"> SPF18 PA++</t>
    </r>
    <phoneticPr fontId="8" type="noConversion"/>
  </si>
  <si>
    <r>
      <t>5ml</t>
    </r>
    <r>
      <rPr>
        <sz val="9"/>
        <rFont val="宋体"/>
        <family val="3"/>
        <charset val="134"/>
      </rPr>
      <t>丸美嫩白防晒乳</t>
    </r>
    <r>
      <rPr>
        <sz val="9"/>
        <rFont val="Times New Roman"/>
        <family val="1"/>
      </rPr>
      <t>SPF18PA</t>
    </r>
    <r>
      <rPr>
        <sz val="9"/>
        <rFont val="宋体"/>
        <family val="3"/>
        <charset val="134"/>
      </rPr>
      <t>加加管配外盖</t>
    </r>
    <phoneticPr fontId="8" type="noConversion"/>
  </si>
  <si>
    <r>
      <t>500g PE</t>
    </r>
    <r>
      <rPr>
        <sz val="9"/>
        <rFont val="宋体"/>
        <family val="3"/>
        <charset val="134"/>
      </rPr>
      <t>密实袋（</t>
    </r>
    <r>
      <rPr>
        <sz val="9"/>
        <rFont val="Times New Roman"/>
        <family val="1"/>
      </rPr>
      <t>100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袋）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</si>
  <si>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丸美用）（</t>
    </r>
    <r>
      <rPr>
        <sz val="9"/>
        <rFont val="Times New Roman"/>
        <family val="1"/>
      </rPr>
      <t>1400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</si>
  <si>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r>
      <rPr>
        <sz val="10"/>
        <rFont val="宋体"/>
        <family val="3"/>
        <charset val="134"/>
      </rPr>
      <t>丸美嫩白防晒乳</t>
    </r>
    <r>
      <rPr>
        <sz val="10"/>
        <rFont val="Times New Roman"/>
        <family val="1"/>
      </rPr>
      <t xml:space="preserve"> SPF30+ PA+++</t>
    </r>
    <phoneticPr fontId="8" type="noConversion"/>
  </si>
  <si>
    <r>
      <t xml:space="preserve"> 5ml</t>
    </r>
    <r>
      <rPr>
        <sz val="9"/>
        <rFont val="宋体"/>
        <family val="3"/>
        <charset val="134"/>
      </rPr>
      <t>丸美嫩白防晒乳</t>
    </r>
    <r>
      <rPr>
        <sz val="9"/>
        <rFont val="Times New Roman"/>
        <family val="1"/>
      </rPr>
      <t>SPF30PA</t>
    </r>
    <r>
      <rPr>
        <sz val="9"/>
        <rFont val="宋体"/>
        <family val="3"/>
        <charset val="134"/>
      </rPr>
      <t>加加加管配外盖</t>
    </r>
    <phoneticPr fontId="8" type="noConversion"/>
  </si>
  <si>
    <r>
      <rPr>
        <sz val="10"/>
        <rFont val="宋体"/>
        <family val="3"/>
        <charset val="134"/>
      </rPr>
      <t>丸美防晒精华隔离乳</t>
    </r>
    <r>
      <rPr>
        <sz val="10"/>
        <rFont val="Times New Roman"/>
        <family val="1"/>
      </rPr>
      <t xml:space="preserve"> SPF18 PA++</t>
    </r>
    <phoneticPr fontId="8" type="noConversion"/>
  </si>
  <si>
    <r>
      <t>5ml</t>
    </r>
    <r>
      <rPr>
        <sz val="9"/>
        <rFont val="宋体"/>
        <family val="3"/>
        <charset val="134"/>
      </rPr>
      <t>丸美防晒精华隔离乳</t>
    </r>
    <r>
      <rPr>
        <sz val="9"/>
        <rFont val="Times New Roman"/>
        <family val="1"/>
      </rPr>
      <t>SPF18 PA</t>
    </r>
    <r>
      <rPr>
        <sz val="9"/>
        <rFont val="宋体"/>
        <family val="3"/>
        <charset val="134"/>
      </rPr>
      <t>加加管配外盖</t>
    </r>
    <phoneticPr fontId="8" type="noConversion"/>
  </si>
  <si>
    <r>
      <rPr>
        <sz val="10"/>
        <rFont val="宋体"/>
        <family val="3"/>
        <charset val="134"/>
      </rPr>
      <t>丸美激白防晒精华隔离乳</t>
    </r>
    <r>
      <rPr>
        <sz val="10"/>
        <rFont val="Times New Roman"/>
        <family val="1"/>
      </rPr>
      <t xml:space="preserve"> SPF30 PA+++</t>
    </r>
    <phoneticPr fontId="8" type="noConversion"/>
  </si>
  <si>
    <r>
      <t>5ml</t>
    </r>
    <r>
      <rPr>
        <sz val="9"/>
        <rFont val="宋体"/>
        <family val="3"/>
        <charset val="134"/>
      </rPr>
      <t>丸美激白防晒精华隔离乳</t>
    </r>
    <r>
      <rPr>
        <sz val="9"/>
        <rFont val="Times New Roman"/>
        <family val="1"/>
      </rPr>
      <t>SPF30PA</t>
    </r>
    <r>
      <rPr>
        <sz val="9"/>
        <rFont val="宋体"/>
        <family val="3"/>
        <charset val="134"/>
      </rPr>
      <t>加加加管配外盖</t>
    </r>
    <phoneticPr fontId="8" type="noConversion"/>
  </si>
  <si>
    <r>
      <rPr>
        <sz val="10"/>
        <rFont val="宋体"/>
        <family val="3"/>
        <charset val="134"/>
      </rPr>
      <t>丸美深肌保湿精华露（清润型）</t>
    </r>
    <r>
      <rPr>
        <sz val="10"/>
        <rFont val="Times New Roman"/>
        <family val="1"/>
      </rPr>
      <t xml:space="preserve"> </t>
    </r>
    <phoneticPr fontId="8" type="noConversion"/>
  </si>
  <si>
    <r>
      <t>5ml</t>
    </r>
    <r>
      <rPr>
        <sz val="9"/>
        <rFont val="宋体"/>
        <family val="3"/>
        <charset val="134"/>
      </rPr>
      <t>深肌保精华露（清润型）瓶</t>
    </r>
    <r>
      <rPr>
        <sz val="9"/>
        <rFont val="Times New Roman"/>
        <family val="1"/>
      </rPr>
      <t xml:space="preserve"> </t>
    </r>
    <phoneticPr fontId="8" type="noConversion"/>
  </si>
  <si>
    <r>
      <t>5mL</t>
    </r>
    <r>
      <rPr>
        <sz val="9"/>
        <rFont val="宋体"/>
        <family val="3"/>
        <charset val="134"/>
      </rPr>
      <t>丸美深肌保湿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清润型）系列胶瓶外盖</t>
    </r>
    <r>
      <rPr>
        <sz val="9"/>
        <rFont val="Times New Roman"/>
        <family val="1"/>
      </rPr>
      <t xml:space="preserve"> </t>
    </r>
    <phoneticPr fontId="8" type="noConversion"/>
  </si>
  <si>
    <r>
      <t>500g</t>
    </r>
    <r>
      <rPr>
        <sz val="9"/>
        <rFont val="宋体"/>
        <family val="3"/>
        <charset val="134"/>
      </rPr>
      <t>自封袋（</t>
    </r>
    <r>
      <rPr>
        <sz val="9"/>
        <rFont val="Times New Roman"/>
        <family val="1"/>
      </rPr>
      <t>50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袋）</t>
    </r>
    <phoneticPr fontId="8" type="noConversion"/>
  </si>
  <si>
    <r>
      <t>10</t>
    </r>
    <r>
      <rPr>
        <sz val="9"/>
        <rFont val="宋体"/>
        <family val="3"/>
        <charset val="134"/>
      </rPr>
      <t>号外箱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有印刷）（</t>
    </r>
    <r>
      <rPr>
        <sz val="9"/>
        <rFont val="Times New Roman"/>
        <family val="1"/>
      </rPr>
      <t>1200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箱）</t>
    </r>
    <phoneticPr fontId="8" type="noConversion"/>
  </si>
  <si>
    <t xml:space="preserve">丸美峰跃限量版纪念礼盒（R） </t>
    <phoneticPr fontId="8" type="noConversion"/>
  </si>
  <si>
    <t>丸美峰跃限量版纪念礼盒（R）</t>
    <phoneticPr fontId="8" type="noConversion"/>
  </si>
  <si>
    <t>丸美蜂跃限量版礼盒外箱（12盒装）</t>
    <phoneticPr fontId="8" type="noConversion"/>
  </si>
  <si>
    <r>
      <t xml:space="preserve"> 20mL</t>
    </r>
    <r>
      <rPr>
        <sz val="9"/>
        <rFont val="宋体"/>
        <family val="3"/>
        <charset val="134"/>
      </rPr>
      <t>弹力蛋白日夜眼精华喷头加外罩</t>
    </r>
  </si>
  <si>
    <t>320*305*0.03（mm）</t>
    <phoneticPr fontId="8" type="noConversion"/>
  </si>
  <si>
    <t xml:space="preserve">丸美峰跃限量版纪念礼盒   </t>
    <phoneticPr fontId="8" type="noConversion"/>
  </si>
  <si>
    <t>丸美峰跃限量版纪念礼盒</t>
    <phoneticPr fontId="8" type="noConversion"/>
  </si>
  <si>
    <r>
      <t>100ml</t>
    </r>
    <r>
      <rPr>
        <sz val="9"/>
        <rFont val="宋体"/>
        <family val="3"/>
        <charset val="134"/>
      </rPr>
      <t>丸美弹力蛋白提升精华保养液瓶</t>
    </r>
    <phoneticPr fontId="8" type="noConversion"/>
  </si>
  <si>
    <r>
      <t>100ml</t>
    </r>
    <r>
      <rPr>
        <sz val="9"/>
        <rFont val="宋体"/>
        <family val="3"/>
        <charset val="134"/>
      </rPr>
      <t>丸美弹力蛋白提升精华保养液外盖</t>
    </r>
    <phoneticPr fontId="8" type="noConversion"/>
  </si>
  <si>
    <r>
      <t>100ml</t>
    </r>
    <r>
      <rPr>
        <sz val="9"/>
        <rFont val="宋体"/>
        <family val="3"/>
        <charset val="134"/>
      </rPr>
      <t>丸美三肽胶原小孔内塞</t>
    </r>
    <phoneticPr fontId="8" type="noConversion"/>
  </si>
  <si>
    <r>
      <t>20ml</t>
    </r>
    <r>
      <rPr>
        <sz val="9"/>
        <rFont val="宋体"/>
        <family val="3"/>
        <charset val="134"/>
      </rPr>
      <t>丸美弹力蛋白提升特润精华瓶</t>
    </r>
    <phoneticPr fontId="8" type="noConversion"/>
  </si>
  <si>
    <r>
      <t>20ml</t>
    </r>
    <r>
      <rPr>
        <sz val="9"/>
        <rFont val="宋体"/>
        <family val="3"/>
        <charset val="134"/>
      </rPr>
      <t>丸美弹力蛋白提升特润精华外罩</t>
    </r>
  </si>
  <si>
    <r>
      <t>20ml</t>
    </r>
    <r>
      <rPr>
        <sz val="9"/>
        <rFont val="宋体"/>
        <family val="3"/>
        <charset val="134"/>
      </rPr>
      <t>弹力提升及雪松美白喷头（浅金色）</t>
    </r>
  </si>
  <si>
    <r>
      <rPr>
        <sz val="10"/>
        <rFont val="宋体"/>
        <family val="3"/>
        <charset val="134"/>
      </rPr>
      <t>丸美弹力提升紧致新生套盒</t>
    </r>
    <phoneticPr fontId="8" type="noConversion"/>
  </si>
  <si>
    <r>
      <rPr>
        <sz val="9"/>
        <rFont val="宋体"/>
        <family val="3"/>
        <charset val="134"/>
      </rPr>
      <t>弹力蛋白提升紧致新生套盒</t>
    </r>
    <phoneticPr fontId="8" type="noConversion"/>
  </si>
  <si>
    <r>
      <t>H2249</t>
    </r>
    <r>
      <rPr>
        <sz val="9"/>
        <rFont val="宋体"/>
        <family val="3"/>
        <charset val="134"/>
      </rPr>
      <t>外箱（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套装）</t>
    </r>
    <phoneticPr fontId="8" type="noConversion"/>
  </si>
  <si>
    <r>
      <rPr>
        <sz val="9"/>
        <rFont val="宋体"/>
        <family val="3"/>
        <charset val="134"/>
      </rPr>
      <t>收缩膜</t>
    </r>
    <r>
      <rPr>
        <sz val="9"/>
        <rFont val="Times New Roman"/>
        <family val="1"/>
      </rPr>
      <t xml:space="preserve"> 260*320*0.03</t>
    </r>
    <phoneticPr fontId="8" type="noConversion"/>
  </si>
  <si>
    <r>
      <rPr>
        <sz val="9"/>
        <rFont val="宋体"/>
        <family val="3"/>
        <charset val="134"/>
      </rPr>
      <t>丸美离子导入仪（百货</t>
    </r>
    <r>
      <rPr>
        <sz val="9"/>
        <rFont val="Times New Roman"/>
        <family val="1"/>
      </rPr>
      <t>13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9-10</t>
    </r>
    <r>
      <rPr>
        <sz val="9"/>
        <rFont val="宋体"/>
        <family val="3"/>
        <charset val="134"/>
      </rPr>
      <t>月）</t>
    </r>
    <phoneticPr fontId="8" type="noConversion"/>
  </si>
  <si>
    <r>
      <t>120ml</t>
    </r>
    <r>
      <rPr>
        <sz val="9"/>
        <rFont val="宋体"/>
        <family val="3"/>
        <charset val="134"/>
      </rPr>
      <t>丸美弹力蛋白提升洁面精华软管</t>
    </r>
    <phoneticPr fontId="8" type="noConversion"/>
  </si>
  <si>
    <r>
      <t>120mL</t>
    </r>
    <r>
      <rPr>
        <sz val="9"/>
        <rFont val="宋体"/>
        <family val="3"/>
        <charset val="134"/>
      </rPr>
      <t>丸美弹力蛋白提升洁面精华外盖（烫红金边）</t>
    </r>
  </si>
  <si>
    <r>
      <t>100ml</t>
    </r>
    <r>
      <rPr>
        <sz val="9"/>
        <rFont val="宋体"/>
        <family val="3"/>
        <charset val="134"/>
      </rPr>
      <t>丸美弹力蛋白提升精华保养液瓶</t>
    </r>
    <phoneticPr fontId="8" type="noConversion"/>
  </si>
  <si>
    <r>
      <t>20ml</t>
    </r>
    <r>
      <rPr>
        <sz val="9"/>
        <rFont val="宋体"/>
        <family val="3"/>
        <charset val="134"/>
      </rPr>
      <t>丸美弹力蛋白提升特润精华瓶</t>
    </r>
    <phoneticPr fontId="8" type="noConversion"/>
  </si>
  <si>
    <r>
      <t>5ml</t>
    </r>
    <r>
      <rPr>
        <sz val="9"/>
        <rFont val="宋体"/>
        <family val="3"/>
        <charset val="134"/>
      </rPr>
      <t>弹力蛋白提升精华保养液瓶</t>
    </r>
    <phoneticPr fontId="8" type="noConversion"/>
  </si>
  <si>
    <r>
      <t>5ml</t>
    </r>
    <r>
      <rPr>
        <sz val="9"/>
        <rFont val="宋体"/>
        <family val="3"/>
        <charset val="134"/>
      </rPr>
      <t>弹力蛋白精华保养液胶瓶外盖</t>
    </r>
    <phoneticPr fontId="8" type="noConversion"/>
  </si>
  <si>
    <r>
      <t>500g</t>
    </r>
    <r>
      <rPr>
        <sz val="9"/>
        <rFont val="宋体"/>
        <family val="3"/>
        <charset val="134"/>
      </rPr>
      <t>自封袋（</t>
    </r>
    <r>
      <rPr>
        <sz val="9"/>
        <rFont val="Times New Roman"/>
        <family val="1"/>
      </rPr>
      <t>1200</t>
    </r>
    <r>
      <rPr>
        <sz val="9"/>
        <rFont val="宋体"/>
        <family val="3"/>
        <charset val="134"/>
      </rPr>
      <t>支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袋）</t>
    </r>
    <phoneticPr fontId="8" type="noConversion"/>
  </si>
  <si>
    <r>
      <t>100mL</t>
    </r>
    <r>
      <rPr>
        <sz val="9"/>
        <rFont val="宋体"/>
        <family val="3"/>
        <charset val="134"/>
      </rPr>
      <t>弹力蛋白精华保养液瓶</t>
    </r>
    <phoneticPr fontId="8" type="noConversion"/>
  </si>
  <si>
    <r>
      <rPr>
        <b/>
        <sz val="10"/>
        <color theme="1"/>
        <rFont val="宋体"/>
        <family val="3"/>
        <charset val="134"/>
      </rPr>
      <t>规格</t>
    </r>
    <phoneticPr fontId="8" type="noConversion"/>
  </si>
  <si>
    <t>13ml</t>
    <phoneticPr fontId="8" type="noConversion"/>
  </si>
  <si>
    <t>WM200T</t>
    <phoneticPr fontId="8" type="noConversion"/>
  </si>
  <si>
    <r>
      <t>20ml</t>
    </r>
    <r>
      <rPr>
        <sz val="9"/>
        <rFont val="宋体"/>
        <family val="3"/>
        <charset val="134"/>
      </rPr>
      <t>丸美弹力蛋白提升特润精华外罩</t>
    </r>
    <phoneticPr fontId="8" type="noConversion"/>
  </si>
  <si>
    <r>
      <t xml:space="preserve"> 20ml</t>
    </r>
    <r>
      <rPr>
        <sz val="9"/>
        <rFont val="宋体"/>
        <family val="3"/>
        <charset val="134"/>
      </rPr>
      <t>弹力蛋白日夜眼精华瓶</t>
    </r>
    <phoneticPr fontId="8" type="noConversion"/>
  </si>
  <si>
    <t>弹力蛋白日夜眼精华</t>
  </si>
  <si>
    <t>20ml</t>
    <phoneticPr fontId="8" type="noConversion"/>
  </si>
  <si>
    <t>WM200T</t>
    <phoneticPr fontId="8" type="noConversion"/>
  </si>
  <si>
    <t>标准灌装量</t>
    <phoneticPr fontId="8" type="noConversion"/>
  </si>
  <si>
    <r>
      <rPr>
        <b/>
        <sz val="10"/>
        <color theme="1"/>
        <rFont val="宋体"/>
        <family val="3"/>
        <charset val="134"/>
      </rPr>
      <t>日销量</t>
    </r>
    <phoneticPr fontId="8" type="noConversion"/>
  </si>
  <si>
    <t>成品最高库存</t>
    <phoneticPr fontId="8" type="noConversion"/>
  </si>
  <si>
    <t>成品最低库存</t>
    <phoneticPr fontId="8" type="noConversion"/>
  </si>
  <si>
    <t>成品库存</t>
    <phoneticPr fontId="8" type="noConversion"/>
  </si>
  <si>
    <t>待检仓</t>
    <phoneticPr fontId="8" type="noConversion"/>
  </si>
  <si>
    <r>
      <rPr>
        <b/>
        <sz val="10"/>
        <color theme="1"/>
        <rFont val="宋体"/>
        <family val="3"/>
        <charset val="134"/>
      </rPr>
      <t>成品在途</t>
    </r>
    <phoneticPr fontId="8" type="noConversion"/>
  </si>
  <si>
    <t>成品合计</t>
    <phoneticPr fontId="8" type="noConversion"/>
  </si>
  <si>
    <t>库存天数</t>
    <phoneticPr fontId="8" type="noConversion"/>
  </si>
  <si>
    <r>
      <rPr>
        <b/>
        <sz val="10"/>
        <color theme="1"/>
        <rFont val="宋体"/>
        <family val="3"/>
        <charset val="134"/>
      </rPr>
      <t>膏体库存</t>
    </r>
    <phoneticPr fontId="8" type="noConversion"/>
  </si>
  <si>
    <r>
      <rPr>
        <b/>
        <sz val="10"/>
        <color theme="1"/>
        <rFont val="宋体"/>
        <family val="3"/>
        <charset val="134"/>
      </rPr>
      <t>膏体在途</t>
    </r>
    <phoneticPr fontId="8" type="noConversion"/>
  </si>
  <si>
    <r>
      <rPr>
        <sz val="10"/>
        <rFont val="宋体"/>
        <family val="3"/>
        <charset val="134"/>
      </rPr>
      <t>丸美蛋白</t>
    </r>
    <r>
      <rPr>
        <sz val="10"/>
        <rFont val="Times New Roman"/>
        <family val="1"/>
      </rPr>
      <t>V</t>
    </r>
    <r>
      <rPr>
        <sz val="10"/>
        <rFont val="宋体"/>
        <family val="3"/>
        <charset val="134"/>
      </rPr>
      <t>脸紧致面膜</t>
    </r>
    <phoneticPr fontId="8" type="noConversion"/>
  </si>
  <si>
    <t>5g</t>
    <phoneticPr fontId="8" type="noConversion"/>
  </si>
  <si>
    <t>3*1</t>
    <phoneticPr fontId="1" type="noConversion"/>
  </si>
  <si>
    <t>2*1ml</t>
    <phoneticPr fontId="8" type="noConversion"/>
  </si>
  <si>
    <t>1ml</t>
    <phoneticPr fontId="8" type="noConversion"/>
  </si>
  <si>
    <t>60ml</t>
    <phoneticPr fontId="8" type="noConversion"/>
  </si>
  <si>
    <r>
      <t>3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  <phoneticPr fontId="8" type="noConversion"/>
  </si>
  <si>
    <t>18ml</t>
    <phoneticPr fontId="8" type="noConversion"/>
  </si>
  <si>
    <t>15ml</t>
    <phoneticPr fontId="8" type="noConversion"/>
  </si>
  <si>
    <t>10g</t>
    <phoneticPr fontId="8" type="noConversion"/>
  </si>
  <si>
    <r>
      <t>2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  <phoneticPr fontId="8" type="noConversion"/>
  </si>
  <si>
    <r>
      <t>4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  <phoneticPr fontId="8" type="noConversion"/>
  </si>
  <si>
    <t> 13ml</t>
    <phoneticPr fontId="8" type="noConversion"/>
  </si>
  <si>
    <t>1*4</t>
    <phoneticPr fontId="8" type="noConversion"/>
  </si>
  <si>
    <t>1*2</t>
    <phoneticPr fontId="8" type="noConversion"/>
  </si>
  <si>
    <t>15mL</t>
    <phoneticPr fontId="8" type="noConversion"/>
  </si>
  <si>
    <t>1*5</t>
    <phoneticPr fontId="8" type="noConversion"/>
  </si>
  <si>
    <t>100ml</t>
    <phoneticPr fontId="8" type="noConversion"/>
  </si>
  <si>
    <t>50g</t>
    <phoneticPr fontId="8" type="noConversion"/>
  </si>
  <si>
    <t>8g</t>
    <phoneticPr fontId="8" type="noConversion"/>
  </si>
  <si>
    <t>1*7</t>
    <phoneticPr fontId="8" type="noConversion"/>
  </si>
  <si>
    <t>5ml</t>
    <phoneticPr fontId="8" type="noConversion"/>
  </si>
  <si>
    <t>13ml</t>
    <phoneticPr fontId="8" type="noConversion"/>
  </si>
  <si>
    <t> 5ml</t>
    <phoneticPr fontId="8" type="noConversion"/>
  </si>
  <si>
    <t> 7ml</t>
    <phoneticPr fontId="8" type="noConversion"/>
  </si>
  <si>
    <t xml:space="preserve">15g </t>
    <phoneticPr fontId="8" type="noConversion"/>
  </si>
  <si>
    <t>7g</t>
    <phoneticPr fontId="8" type="noConversion"/>
  </si>
  <si>
    <t>0.4g</t>
    <phoneticPr fontId="8" type="noConversion"/>
  </si>
  <si>
    <r>
      <t>100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  <phoneticPr fontId="8" type="noConversion"/>
  </si>
  <si>
    <t> 13ml</t>
    <phoneticPr fontId="8" type="noConversion"/>
  </si>
  <si>
    <t>10g</t>
    <phoneticPr fontId="8" type="noConversion"/>
  </si>
  <si>
    <t>18mL</t>
    <phoneticPr fontId="8" type="noConversion"/>
  </si>
  <si>
    <t>13g</t>
    <phoneticPr fontId="8" type="noConversion"/>
  </si>
  <si>
    <r>
      <t>4</t>
    </r>
    <r>
      <rPr>
        <sz val="10"/>
        <rFont val="宋体"/>
        <family val="3"/>
        <charset val="134"/>
      </rPr>
      <t>袋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  <phoneticPr fontId="8" type="noConversion"/>
  </si>
  <si>
    <t>2g</t>
    <phoneticPr fontId="8" type="noConversion"/>
  </si>
  <si>
    <t>60ml</t>
    <phoneticPr fontId="8" type="noConversion"/>
  </si>
  <si>
    <r>
      <t>4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  <phoneticPr fontId="8" type="noConversion"/>
  </si>
  <si>
    <t>4片装</t>
    <phoneticPr fontId="8" type="noConversion"/>
  </si>
  <si>
    <t>13g+15ml+15ml</t>
    <phoneticPr fontId="8" type="noConversion"/>
  </si>
  <si>
    <t>5ml*4</t>
    <phoneticPr fontId="8" type="noConversion"/>
  </si>
  <si>
    <t>50ml</t>
    <phoneticPr fontId="8" type="noConversion"/>
  </si>
  <si>
    <t>5g+5ml+7ml</t>
    <phoneticPr fontId="8" type="noConversion"/>
  </si>
  <si>
    <t>200ML</t>
    <phoneticPr fontId="8" type="noConversion"/>
  </si>
  <si>
    <r>
      <t>3</t>
    </r>
    <r>
      <rPr>
        <sz val="10"/>
        <rFont val="宋体"/>
        <family val="3"/>
        <charset val="134"/>
      </rPr>
      <t>片每盒</t>
    </r>
    <phoneticPr fontId="8" type="noConversion"/>
  </si>
  <si>
    <t>50ml</t>
    <phoneticPr fontId="8" type="noConversion"/>
  </si>
  <si>
    <t>50g</t>
    <phoneticPr fontId="8" type="noConversion"/>
  </si>
  <si>
    <t>30ML</t>
    <phoneticPr fontId="8" type="noConversion"/>
  </si>
  <si>
    <r>
      <t>18ml</t>
    </r>
    <r>
      <rPr>
        <sz val="10"/>
        <rFont val="宋体"/>
        <family val="3"/>
        <charset val="134"/>
      </rPr>
      <t>深肌保湿胶瓶内塞</t>
    </r>
    <phoneticPr fontId="8" type="noConversion"/>
  </si>
  <si>
    <r>
      <rPr>
        <sz val="10"/>
        <rFont val="宋体"/>
        <family val="3"/>
        <charset val="134"/>
      </rPr>
      <t>三件套</t>
    </r>
    <phoneticPr fontId="8" type="noConversion"/>
  </si>
  <si>
    <t>13ml</t>
    <phoneticPr fontId="8" type="noConversion"/>
  </si>
  <si>
    <r>
      <t>4</t>
    </r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  <phoneticPr fontId="8" type="noConversion"/>
  </si>
  <si>
    <t>1*5</t>
    <phoneticPr fontId="8" type="noConversion"/>
  </si>
  <si>
    <t>1g*2</t>
    <phoneticPr fontId="8" type="noConversion"/>
  </si>
  <si>
    <r>
      <t>6</t>
    </r>
    <r>
      <rPr>
        <sz val="10"/>
        <rFont val="宋体"/>
        <family val="3"/>
        <charset val="134"/>
      </rPr>
      <t>袋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盒</t>
    </r>
    <phoneticPr fontId="8" type="noConversion"/>
  </si>
  <si>
    <t>3片/装</t>
    <phoneticPr fontId="8" type="noConversion"/>
  </si>
  <si>
    <t>6片每盒</t>
    <phoneticPr fontId="8" type="noConversion"/>
  </si>
  <si>
    <r>
      <t>4</t>
    </r>
    <r>
      <rPr>
        <sz val="10"/>
        <rFont val="宋体"/>
        <family val="3"/>
        <charset val="134"/>
      </rPr>
      <t>支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套</t>
    </r>
    <phoneticPr fontId="8" type="noConversion"/>
  </si>
  <si>
    <t>3片/盒</t>
    <phoneticPr fontId="8" type="noConversion"/>
  </si>
  <si>
    <t>1片/袋</t>
    <phoneticPr fontId="8" type="noConversion"/>
  </si>
  <si>
    <t>3袋装</t>
    <phoneticPr fontId="8" type="noConversion"/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</si>
  <si>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片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袋</t>
    </r>
    <phoneticPr fontId="8" type="noConversion"/>
  </si>
  <si>
    <r>
      <t>3</t>
    </r>
    <r>
      <rPr>
        <sz val="10"/>
        <rFont val="宋体"/>
        <family val="3"/>
        <charset val="134"/>
      </rPr>
      <t>袋装</t>
    </r>
    <phoneticPr fontId="8" type="noConversion"/>
  </si>
  <si>
    <t>120g</t>
    <phoneticPr fontId="8" type="noConversion"/>
  </si>
  <si>
    <r>
      <t>20ml</t>
    </r>
    <r>
      <rPr>
        <sz val="9"/>
        <rFont val="宋体"/>
        <family val="3"/>
        <charset val="134"/>
      </rPr>
      <t>弹力蛋白特润精华瓶</t>
    </r>
    <phoneticPr fontId="8" type="noConversion"/>
  </si>
  <si>
    <t>弹力蛋白特润精华</t>
    <phoneticPr fontId="8" type="noConversion"/>
  </si>
  <si>
    <r>
      <t xml:space="preserve"> 20ml</t>
    </r>
    <r>
      <rPr>
        <sz val="9"/>
        <rFont val="宋体"/>
        <family val="3"/>
        <charset val="134"/>
      </rPr>
      <t>弹力蛋白日夜眼精华瓶</t>
    </r>
    <phoneticPr fontId="8" type="noConversion"/>
  </si>
  <si>
    <t>弹力蛋白日夜眼精华</t>
    <phoneticPr fontId="8" type="noConversion"/>
  </si>
  <si>
    <t>弹力蛋白精华保养液</t>
    <phoneticPr fontId="8" type="noConversion"/>
  </si>
  <si>
    <t>WM003T</t>
    <phoneticPr fontId="8" type="noConversion"/>
  </si>
  <si>
    <t>WM004T</t>
    <phoneticPr fontId="8" type="noConversion"/>
  </si>
  <si>
    <t>设定</t>
    <phoneticPr fontId="8" type="noConversion"/>
  </si>
  <si>
    <t>导入</t>
    <phoneticPr fontId="8" type="noConversion"/>
  </si>
  <si>
    <t>填写/导入？</t>
    <phoneticPr fontId="8" type="noConversion"/>
  </si>
  <si>
    <t>计算</t>
    <phoneticPr fontId="8" type="noConversion"/>
  </si>
  <si>
    <t>填写/计算?</t>
    <phoneticPr fontId="8" type="noConversion"/>
  </si>
  <si>
    <t>共用项</t>
    <phoneticPr fontId="8" type="noConversion"/>
  </si>
  <si>
    <t>导入/填写?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</si>
</sst>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0.00_);[Red]\(0.00\)"/>
    <numFmt numFmtId="178" formatCode="0.0_ ;[Red]\-0.0\ "/>
  </numFmts>
  <fonts count="6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宋体"/>
      <family val="3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宋体"/>
      <family val="3"/>
      <charset val="134"/>
    </font>
    <font>
      <sz val="9"/>
      <color theme="0" tint="-0.499984740745262"/>
      <name val="Times New Roman"/>
      <family val="1"/>
    </font>
    <font>
      <sz val="10"/>
      <name val="宋体"/>
      <family val="3"/>
      <charset val="134"/>
    </font>
    <font>
      <sz val="10"/>
      <color indexed="8"/>
      <name val="Times New Roman"/>
      <family val="1"/>
    </font>
    <font>
      <sz val="9"/>
      <color indexed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ˎ̥"/>
      <family val="2"/>
    </font>
    <font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sz val="9"/>
      <color indexed="8"/>
      <name val="ˎ̥"/>
      <family val="2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color indexed="10"/>
      <name val="Times New Roman"/>
      <family val="1"/>
    </font>
    <font>
      <sz val="24"/>
      <name val="宋体"/>
      <family val="3"/>
      <charset val="134"/>
    </font>
    <font>
      <sz val="12"/>
      <color theme="9" tint="-0.249977111117893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6"/>
      <color indexed="8"/>
      <name val="宋体"/>
      <family val="2"/>
      <charset val="1"/>
    </font>
    <font>
      <b/>
      <sz val="10"/>
      <color indexed="8"/>
      <name val="宋体"/>
      <family val="2"/>
      <charset val="1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10"/>
      <name val="Times New Roman"/>
      <family val="1"/>
    </font>
    <font>
      <sz val="9"/>
      <color indexed="63"/>
      <name val="Verdana"/>
      <family val="2"/>
    </font>
    <font>
      <sz val="9"/>
      <color indexed="63"/>
      <name val="宋体"/>
      <family val="3"/>
      <charset val="134"/>
    </font>
    <font>
      <sz val="9"/>
      <name val="ˎ̥"/>
      <family val="2"/>
    </font>
    <font>
      <b/>
      <sz val="10"/>
      <color indexed="63"/>
      <name val="Verdana"/>
      <family val="2"/>
    </font>
    <font>
      <sz val="10"/>
      <name val="Verdana"/>
      <family val="2"/>
    </font>
    <font>
      <sz val="10"/>
      <name val="Tahoma"/>
      <family val="2"/>
    </font>
    <font>
      <sz val="9"/>
      <name val="Verdana"/>
      <family val="2"/>
    </font>
    <font>
      <sz val="9"/>
      <name val="Arial"/>
      <family val="2"/>
    </font>
    <font>
      <b/>
      <sz val="10"/>
      <color theme="8" tint="-0.249977111117893"/>
      <name val="宋体"/>
      <family val="2"/>
    </font>
    <font>
      <sz val="11"/>
      <color theme="8" tint="-0.249977111117893"/>
      <name val="宋体"/>
      <family val="2"/>
      <scheme val="minor"/>
    </font>
    <font>
      <b/>
      <sz val="10"/>
      <name val="Times New Roman"/>
      <family val="1"/>
    </font>
    <font>
      <sz val="9"/>
      <color theme="1"/>
      <name val="宋体"/>
      <family val="2"/>
    </font>
    <font>
      <b/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sz val="9"/>
      <color indexed="63"/>
      <name val="Times New Roman"/>
      <family val="1"/>
    </font>
    <font>
      <sz val="10"/>
      <color theme="0" tint="-0.499984740745262"/>
      <name val="Times New Roman"/>
      <family val="1"/>
    </font>
    <font>
      <sz val="10"/>
      <color theme="3" tint="0.5999938962981048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</borders>
  <cellStyleXfs count="70">
    <xf numFmtId="0" fontId="0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 applyProtection="0"/>
    <xf numFmtId="0" fontId="13" fillId="0" borderId="0" applyProtection="0"/>
    <xf numFmtId="0" fontId="20" fillId="0" borderId="0"/>
    <xf numFmtId="0" fontId="18" fillId="0" borderId="0"/>
    <xf numFmtId="0" fontId="13" fillId="0" borderId="0"/>
    <xf numFmtId="0" fontId="18" fillId="0" borderId="0">
      <alignment vertical="center"/>
    </xf>
    <xf numFmtId="0" fontId="24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24" fillId="0" borderId="0">
      <alignment vertical="center"/>
    </xf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18" fillId="0" borderId="0" applyProtection="0"/>
    <xf numFmtId="0" fontId="13" fillId="0" borderId="0"/>
    <xf numFmtId="0" fontId="18" fillId="0" borderId="0"/>
    <xf numFmtId="0" fontId="13" fillId="0" borderId="0"/>
    <xf numFmtId="0" fontId="18" fillId="0" borderId="0">
      <alignment vertical="center"/>
    </xf>
    <xf numFmtId="0" fontId="13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>
      <alignment vertical="center"/>
    </xf>
    <xf numFmtId="0" fontId="18" fillId="0" borderId="0" applyNumberFormat="0" applyBorder="0" applyAlignment="0" applyProtection="0">
      <alignment vertical="center"/>
    </xf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24" fillId="0" borderId="0">
      <alignment vertical="center"/>
    </xf>
    <xf numFmtId="0" fontId="13" fillId="0" borderId="0"/>
    <xf numFmtId="0" fontId="18" fillId="0" borderId="0"/>
    <xf numFmtId="0" fontId="18" fillId="0" borderId="0"/>
  </cellStyleXfs>
  <cellXfs count="65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14" fillId="0" borderId="11" xfId="0" applyNumberFormat="1" applyFont="1" applyFill="1" applyBorder="1" applyAlignment="1">
      <alignment horizontal="left" vertical="center" shrinkToFit="1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9" fillId="0" borderId="1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3" fontId="7" fillId="0" borderId="1" xfId="0" applyNumberFormat="1" applyFont="1" applyBorder="1" applyAlignment="1">
      <alignment horizontal="center" vertical="center" shrinkToFit="1"/>
    </xf>
    <xf numFmtId="13" fontId="7" fillId="0" borderId="1" xfId="0" applyNumberFormat="1" applyFont="1" applyBorder="1" applyAlignment="1">
      <alignment vertical="center" shrinkToFit="1"/>
    </xf>
    <xf numFmtId="0" fontId="0" fillId="0" borderId="0" xfId="0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left" vertical="center" shrinkToFit="1"/>
    </xf>
    <xf numFmtId="0" fontId="34" fillId="0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shrinkToFit="1"/>
    </xf>
    <xf numFmtId="0" fontId="18" fillId="0" borderId="0" xfId="0" applyFont="1" applyFill="1" applyBorder="1" applyAlignment="1">
      <alignment horizontal="center" vertical="center" shrinkToFit="1"/>
    </xf>
    <xf numFmtId="0" fontId="18" fillId="0" borderId="0" xfId="0" applyFont="1" applyFill="1" applyBorder="1" applyAlignment="1">
      <alignment horizontal="left" vertical="center" shrinkToFit="1"/>
    </xf>
    <xf numFmtId="0" fontId="34" fillId="0" borderId="0" xfId="0" applyFont="1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18" fillId="2" borderId="0" xfId="0" applyFont="1" applyFill="1" applyBorder="1" applyAlignment="1">
      <alignment horizontal="center" vertical="center" shrinkToFit="1"/>
    </xf>
    <xf numFmtId="0" fontId="0" fillId="5" borderId="0" xfId="0" applyFill="1" applyBorder="1" applyAlignment="1">
      <alignment horizontal="center" vertical="center" shrinkToFit="1"/>
    </xf>
    <xf numFmtId="0" fontId="35" fillId="0" borderId="0" xfId="0" applyFont="1" applyFill="1" applyBorder="1" applyAlignment="1">
      <alignment horizontal="center" vertical="center" shrinkToFit="1"/>
    </xf>
    <xf numFmtId="0" fontId="30" fillId="0" borderId="0" xfId="0" applyFont="1" applyFill="1" applyBorder="1" applyAlignment="1">
      <alignment horizontal="center" vertical="center" shrinkToFit="1"/>
    </xf>
    <xf numFmtId="0" fontId="28" fillId="0" borderId="0" xfId="0" applyFont="1"/>
    <xf numFmtId="176" fontId="3" fillId="0" borderId="1" xfId="0" applyNumberFormat="1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0" xfId="0"/>
    <xf numFmtId="0" fontId="37" fillId="0" borderId="0" xfId="0" applyFont="1"/>
    <xf numFmtId="0" fontId="0" fillId="0" borderId="0" xfId="0"/>
    <xf numFmtId="0" fontId="23" fillId="0" borderId="1" xfId="26" applyFont="1" applyFill="1" applyBorder="1" applyAlignment="1">
      <alignment horizontal="center" vertical="center" wrapText="1"/>
    </xf>
    <xf numFmtId="0" fontId="23" fillId="0" borderId="1" xfId="26" applyFont="1" applyFill="1" applyBorder="1" applyAlignment="1" applyProtection="1">
      <alignment horizontal="center" vertical="center" wrapText="1"/>
      <protection locked="0"/>
    </xf>
    <xf numFmtId="0" fontId="23" fillId="0" borderId="1" xfId="26" applyFont="1" applyFill="1" applyBorder="1" applyAlignment="1" applyProtection="1">
      <alignment horizontal="left" vertical="center" wrapText="1" shrinkToFit="1"/>
      <protection locked="0"/>
    </xf>
    <xf numFmtId="0" fontId="40" fillId="0" borderId="1" xfId="0" applyFont="1" applyFill="1" applyBorder="1" applyAlignment="1">
      <alignment horizontal="left" vertical="center"/>
    </xf>
    <xf numFmtId="0" fontId="41" fillId="0" borderId="1" xfId="26" applyFont="1" applyFill="1" applyBorder="1" applyAlignment="1">
      <alignment horizontal="left" vertical="center"/>
    </xf>
    <xf numFmtId="0" fontId="41" fillId="0" borderId="1" xfId="26" applyFont="1" applyFill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0" fontId="41" fillId="0" borderId="1" xfId="12" applyFont="1" applyFill="1" applyBorder="1" applyAlignment="1">
      <alignment horizontal="left" vertical="center" wrapText="1"/>
    </xf>
    <xf numFmtId="0" fontId="41" fillId="0" borderId="1" xfId="26" applyFont="1" applyFill="1" applyBorder="1" applyAlignment="1">
      <alignment horizontal="left" vertical="center" shrinkToFit="1"/>
    </xf>
    <xf numFmtId="0" fontId="41" fillId="0" borderId="1" xfId="27" applyFont="1" applyFill="1" applyBorder="1" applyAlignment="1">
      <alignment horizontal="left"/>
    </xf>
    <xf numFmtId="0" fontId="41" fillId="0" borderId="1" xfId="26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left" vertical="center" shrinkToFit="1"/>
    </xf>
    <xf numFmtId="0" fontId="41" fillId="0" borderId="1" xfId="0" applyFont="1" applyFill="1" applyBorder="1" applyAlignment="1">
      <alignment horizontal="center" vertical="center" shrinkToFit="1"/>
    </xf>
    <xf numFmtId="0" fontId="41" fillId="0" borderId="1" xfId="28" applyFont="1" applyFill="1" applyBorder="1" applyAlignment="1">
      <alignment horizontal="left" vertical="center"/>
    </xf>
    <xf numFmtId="0" fontId="40" fillId="0" borderId="1" xfId="26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41" fillId="0" borderId="1" xfId="29" applyFont="1" applyFill="1" applyBorder="1" applyAlignment="1">
      <alignment horizontal="left" vertical="center" wrapText="1"/>
    </xf>
    <xf numFmtId="0" fontId="42" fillId="2" borderId="1" xfId="27" applyFont="1" applyFill="1" applyBorder="1" applyAlignment="1">
      <alignment horizontal="left"/>
    </xf>
    <xf numFmtId="0" fontId="42" fillId="2" borderId="1" xfId="0" applyFont="1" applyFill="1" applyBorder="1" applyAlignment="1">
      <alignment horizontal="center" vertical="center"/>
    </xf>
    <xf numFmtId="0" fontId="42" fillId="0" borderId="1" xfId="26" applyFont="1" applyFill="1" applyBorder="1" applyAlignment="1">
      <alignment horizontal="center" vertical="center" shrinkToFit="1"/>
    </xf>
    <xf numFmtId="0" fontId="42" fillId="2" borderId="1" xfId="25" applyFont="1" applyFill="1" applyBorder="1" applyAlignment="1">
      <alignment horizontal="left"/>
    </xf>
    <xf numFmtId="0" fontId="42" fillId="2" borderId="1" xfId="0" applyFont="1" applyFill="1" applyBorder="1" applyAlignment="1">
      <alignment horizontal="center" vertical="center" shrinkToFit="1"/>
    </xf>
    <xf numFmtId="0" fontId="11" fillId="0" borderId="13" xfId="12" applyFont="1" applyFill="1" applyBorder="1" applyAlignment="1">
      <alignment horizontal="left" vertical="center" shrinkToFit="1"/>
    </xf>
    <xf numFmtId="0" fontId="3" fillId="0" borderId="6" xfId="0" applyFont="1" applyBorder="1" applyAlignment="1">
      <alignment vertical="center"/>
    </xf>
    <xf numFmtId="0" fontId="0" fillId="0" borderId="0" xfId="0" applyFont="1"/>
    <xf numFmtId="0" fontId="20" fillId="0" borderId="0" xfId="0" applyFont="1"/>
    <xf numFmtId="0" fontId="44" fillId="0" borderId="0" xfId="30" applyNumberFormat="1" applyFont="1" applyFill="1" applyBorder="1" applyAlignment="1"/>
    <xf numFmtId="0" fontId="13" fillId="0" borderId="0" xfId="30" applyNumberFormat="1" applyFont="1" applyFill="1" applyBorder="1" applyAlignment="1"/>
    <xf numFmtId="0" fontId="13" fillId="0" borderId="0" xfId="30"/>
    <xf numFmtId="0" fontId="32" fillId="0" borderId="0" xfId="0" applyFont="1"/>
    <xf numFmtId="0" fontId="28" fillId="0" borderId="0" xfId="10" applyFont="1"/>
    <xf numFmtId="3" fontId="13" fillId="0" borderId="0" xfId="30" applyNumberFormat="1" applyFont="1" applyFill="1" applyBorder="1" applyAlignment="1"/>
    <xf numFmtId="4" fontId="13" fillId="0" borderId="0" xfId="30" applyNumberFormat="1" applyFont="1" applyFill="1" applyBorder="1" applyAlignment="1"/>
    <xf numFmtId="0" fontId="45" fillId="0" borderId="13" xfId="0" applyFont="1" applyFill="1" applyBorder="1" applyAlignment="1">
      <alignment vertical="center" wrapText="1"/>
    </xf>
    <xf numFmtId="0" fontId="45" fillId="0" borderId="14" xfId="0" applyFont="1" applyFill="1" applyBorder="1" applyAlignment="1">
      <alignment vertical="center" wrapText="1"/>
    </xf>
    <xf numFmtId="0" fontId="45" fillId="0" borderId="15" xfId="0" applyFont="1" applyFill="1" applyBorder="1" applyAlignment="1">
      <alignment vertical="center" wrapText="1"/>
    </xf>
    <xf numFmtId="0" fontId="19" fillId="0" borderId="13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vertical="center" wrapText="1"/>
    </xf>
    <xf numFmtId="13" fontId="7" fillId="0" borderId="12" xfId="0" applyNumberFormat="1" applyFont="1" applyBorder="1" applyAlignment="1">
      <alignment horizontal="center" vertical="center" shrinkToFit="1"/>
    </xf>
    <xf numFmtId="0" fontId="15" fillId="0" borderId="13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 shrinkToFit="1"/>
    </xf>
    <xf numFmtId="0" fontId="3" fillId="5" borderId="1" xfId="0" applyFont="1" applyFill="1" applyBorder="1" applyAlignment="1">
      <alignment horizontal="left" vertical="center" wrapText="1"/>
    </xf>
    <xf numFmtId="176" fontId="3" fillId="5" borderId="1" xfId="0" applyNumberFormat="1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 wrapText="1"/>
    </xf>
    <xf numFmtId="0" fontId="11" fillId="0" borderId="1" xfId="12" applyFont="1" applyFill="1" applyBorder="1" applyAlignment="1">
      <alignment horizontal="left" vertical="center" wrapText="1" shrinkToFit="1"/>
    </xf>
    <xf numFmtId="0" fontId="9" fillId="0" borderId="1" xfId="12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11" fillId="0" borderId="12" xfId="0" applyFont="1" applyFill="1" applyBorder="1" applyAlignment="1">
      <alignment horizontal="left" vertical="center" wrapText="1"/>
    </xf>
    <xf numFmtId="0" fontId="9" fillId="0" borderId="12" xfId="12" applyFont="1" applyFill="1" applyBorder="1" applyAlignment="1">
      <alignment horizontal="left" vertical="center" wrapText="1" shrinkToFit="1"/>
    </xf>
    <xf numFmtId="0" fontId="19" fillId="0" borderId="13" xfId="0" applyFont="1" applyFill="1" applyBorder="1" applyAlignment="1">
      <alignment vertical="center" wrapText="1" shrinkToFit="1"/>
    </xf>
    <xf numFmtId="0" fontId="19" fillId="0" borderId="14" xfId="0" applyFont="1" applyFill="1" applyBorder="1" applyAlignment="1">
      <alignment vertical="center" wrapText="1" shrinkToFit="1"/>
    </xf>
    <xf numFmtId="0" fontId="19" fillId="0" borderId="15" xfId="0" applyFont="1" applyFill="1" applyBorder="1" applyAlignment="1">
      <alignment vertical="center" wrapText="1" shrinkToFit="1"/>
    </xf>
    <xf numFmtId="0" fontId="19" fillId="0" borderId="13" xfId="0" applyFont="1" applyFill="1" applyBorder="1" applyAlignment="1">
      <alignment vertical="center"/>
    </xf>
    <xf numFmtId="0" fontId="19" fillId="0" borderId="14" xfId="0" applyFont="1" applyFill="1" applyBorder="1" applyAlignment="1">
      <alignment vertical="center"/>
    </xf>
    <xf numFmtId="0" fontId="19" fillId="0" borderId="15" xfId="0" applyFont="1" applyFill="1" applyBorder="1" applyAlignment="1">
      <alignment vertical="center"/>
    </xf>
    <xf numFmtId="0" fontId="19" fillId="0" borderId="13" xfId="21" applyFont="1" applyFill="1" applyBorder="1" applyAlignment="1">
      <alignment vertical="center"/>
    </xf>
    <xf numFmtId="0" fontId="19" fillId="0" borderId="14" xfId="21" applyFont="1" applyFill="1" applyBorder="1" applyAlignment="1">
      <alignment vertical="center"/>
    </xf>
    <xf numFmtId="0" fontId="19" fillId="0" borderId="15" xfId="21" applyFont="1" applyFill="1" applyBorder="1" applyAlignment="1">
      <alignment vertical="center"/>
    </xf>
    <xf numFmtId="0" fontId="19" fillId="0" borderId="13" xfId="21" applyFont="1" applyFill="1" applyBorder="1" applyAlignment="1">
      <alignment vertical="center" wrapText="1"/>
    </xf>
    <xf numFmtId="0" fontId="19" fillId="0" borderId="14" xfId="21" applyFont="1" applyFill="1" applyBorder="1" applyAlignment="1">
      <alignment vertical="center" wrapText="1"/>
    </xf>
    <xf numFmtId="0" fontId="19" fillId="0" borderId="15" xfId="21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14" xfId="0" applyFont="1" applyFill="1" applyBorder="1"/>
    <xf numFmtId="0" fontId="9" fillId="0" borderId="12" xfId="0" applyFont="1" applyFill="1" applyBorder="1" applyAlignment="1" applyProtection="1">
      <alignment horizontal="left" vertical="center" wrapText="1"/>
      <protection locked="0"/>
    </xf>
    <xf numFmtId="0" fontId="11" fillId="0" borderId="12" xfId="0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>
      <alignment horizontal="left" vertical="center" wrapText="1" shrinkToFi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2" xfId="12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11" fillId="0" borderId="15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1" fillId="0" borderId="1" xfId="32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11" fillId="0" borderId="15" xfId="0" applyFont="1" applyFill="1" applyBorder="1"/>
    <xf numFmtId="0" fontId="11" fillId="0" borderId="14" xfId="0" applyFont="1" applyFill="1" applyBorder="1"/>
    <xf numFmtId="0" fontId="11" fillId="0" borderId="0" xfId="0" applyFont="1" applyFill="1"/>
    <xf numFmtId="0" fontId="11" fillId="0" borderId="12" xfId="0" applyFont="1" applyFill="1" applyBorder="1" applyAlignment="1">
      <alignment vertical="center"/>
    </xf>
    <xf numFmtId="0" fontId="7" fillId="0" borderId="12" xfId="0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5" borderId="12" xfId="0" applyFont="1" applyFill="1" applyBorder="1" applyAlignment="1">
      <alignment horizontal="left" vertical="center" shrinkToFit="1"/>
    </xf>
    <xf numFmtId="0" fontId="11" fillId="0" borderId="12" xfId="0" applyFont="1" applyFill="1" applyBorder="1" applyAlignment="1" applyProtection="1">
      <alignment horizontal="center" vertical="center" wrapText="1"/>
      <protection locked="0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 vertical="center" wrapText="1" shrinkToFit="1"/>
    </xf>
    <xf numFmtId="0" fontId="11" fillId="0" borderId="12" xfId="0" applyFont="1" applyFill="1" applyBorder="1" applyAlignment="1">
      <alignment horizontal="center" shrinkToFit="1"/>
    </xf>
    <xf numFmtId="0" fontId="11" fillId="0" borderId="12" xfId="10" applyFont="1" applyFill="1" applyBorder="1" applyAlignment="1">
      <alignment horizontal="center"/>
    </xf>
    <xf numFmtId="0" fontId="11" fillId="0" borderId="12" xfId="12" applyFont="1" applyFill="1" applyBorder="1" applyAlignment="1">
      <alignment horizontal="center" vertical="center" wrapText="1" shrinkToFit="1"/>
    </xf>
    <xf numFmtId="0" fontId="11" fillId="0" borderId="12" xfId="0" applyNumberFormat="1" applyFont="1" applyFill="1" applyBorder="1" applyAlignment="1">
      <alignment horizontal="center"/>
    </xf>
    <xf numFmtId="0" fontId="11" fillId="0" borderId="12" xfId="32" applyFont="1" applyFill="1" applyBorder="1" applyAlignment="1">
      <alignment horizontal="center"/>
    </xf>
    <xf numFmtId="0" fontId="11" fillId="0" borderId="12" xfId="22" applyNumberFormat="1" applyFont="1" applyFill="1" applyBorder="1" applyAlignment="1">
      <alignment horizontal="center"/>
    </xf>
    <xf numFmtId="0" fontId="11" fillId="0" borderId="12" xfId="23" applyNumberFormat="1" applyFont="1" applyFill="1" applyBorder="1" applyAlignment="1">
      <alignment horizontal="center"/>
    </xf>
    <xf numFmtId="0" fontId="11" fillId="0" borderId="12" xfId="24" applyNumberFormat="1" applyFont="1" applyFill="1" applyBorder="1" applyAlignment="1">
      <alignment horizontal="center"/>
    </xf>
    <xf numFmtId="0" fontId="11" fillId="0" borderId="4" xfId="0" applyFont="1" applyFill="1" applyBorder="1" applyAlignment="1" applyProtection="1">
      <alignment horizontal="center" vertical="center" wrapText="1"/>
      <protection locked="0"/>
    </xf>
    <xf numFmtId="0" fontId="11" fillId="0" borderId="4" xfId="0" applyFont="1" applyFill="1" applyBorder="1" applyAlignment="1">
      <alignment horizontal="center" vertical="center" wrapText="1"/>
    </xf>
    <xf numFmtId="0" fontId="11" fillId="0" borderId="12" xfId="0" applyFont="1" applyFill="1" applyBorder="1"/>
    <xf numFmtId="0" fontId="11" fillId="0" borderId="12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2" xfId="66" applyFont="1" applyFill="1" applyBorder="1" applyAlignment="1">
      <alignment horizontal="center" vertical="center" wrapText="1"/>
    </xf>
    <xf numFmtId="0" fontId="11" fillId="0" borderId="12" xfId="32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176" fontId="3" fillId="0" borderId="13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5" borderId="15" xfId="0" applyFont="1" applyFill="1" applyBorder="1" applyAlignment="1">
      <alignment horizontal="left" vertical="center" wrapText="1"/>
    </xf>
    <xf numFmtId="0" fontId="55" fillId="0" borderId="0" xfId="0" applyFont="1" applyAlignment="1">
      <alignment horizontal="center" vertical="center"/>
    </xf>
    <xf numFmtId="0" fontId="11" fillId="0" borderId="4" xfId="0" applyFont="1" applyFill="1" applyBorder="1" applyAlignment="1">
      <alignment horizontal="left" vertical="center" wrapText="1"/>
    </xf>
    <xf numFmtId="13" fontId="7" fillId="0" borderId="13" xfId="0" applyNumberFormat="1" applyFont="1" applyBorder="1" applyAlignment="1">
      <alignment horizontal="center" vertical="center" shrinkToFit="1"/>
    </xf>
    <xf numFmtId="13" fontId="7" fillId="0" borderId="15" xfId="0" applyNumberFormat="1" applyFont="1" applyBorder="1" applyAlignment="1">
      <alignment horizontal="center" vertical="center" shrinkToFit="1"/>
    </xf>
    <xf numFmtId="176" fontId="3" fillId="0" borderId="15" xfId="0" applyNumberFormat="1" applyFont="1" applyBorder="1" applyAlignment="1">
      <alignment horizontal="left" vertical="center" wrapText="1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13" fontId="7" fillId="0" borderId="4" xfId="0" applyNumberFormat="1" applyFont="1" applyBorder="1" applyAlignment="1">
      <alignment horizontal="center" vertical="center" shrinkToFit="1"/>
    </xf>
    <xf numFmtId="0" fontId="14" fillId="0" borderId="14" xfId="0" applyNumberFormat="1" applyFont="1" applyFill="1" applyBorder="1" applyAlignment="1">
      <alignment horizontal="left" vertical="center" shrinkToFit="1"/>
    </xf>
    <xf numFmtId="0" fontId="0" fillId="0" borderId="14" xfId="0" applyBorder="1"/>
    <xf numFmtId="0" fontId="11" fillId="0" borderId="12" xfId="0" applyFont="1" applyFill="1" applyBorder="1" applyAlignment="1">
      <alignment horizontal="left" vertical="center" wrapText="1" shrinkToFit="1"/>
    </xf>
    <xf numFmtId="0" fontId="9" fillId="0" borderId="12" xfId="0" applyFont="1" applyFill="1" applyBorder="1" applyAlignment="1">
      <alignment horizontal="left" vertical="center" wrapText="1"/>
    </xf>
    <xf numFmtId="0" fontId="45" fillId="0" borderId="13" xfId="0" applyFont="1" applyFill="1" applyBorder="1" applyAlignment="1">
      <alignment vertical="center" wrapText="1" shrinkToFit="1"/>
    </xf>
    <xf numFmtId="0" fontId="45" fillId="0" borderId="14" xfId="0" applyFont="1" applyFill="1" applyBorder="1" applyAlignment="1">
      <alignment vertical="center" wrapText="1" shrinkToFit="1"/>
    </xf>
    <xf numFmtId="0" fontId="45" fillId="0" borderId="15" xfId="0" applyFont="1" applyFill="1" applyBorder="1" applyAlignment="1">
      <alignment vertical="center" wrapText="1" shrinkToFit="1"/>
    </xf>
    <xf numFmtId="0" fontId="9" fillId="0" borderId="12" xfId="0" applyFont="1" applyFill="1" applyBorder="1" applyAlignment="1">
      <alignment horizontal="center" vertical="center"/>
    </xf>
    <xf numFmtId="0" fontId="9" fillId="0" borderId="12" xfId="10" applyFont="1" applyFill="1" applyBorder="1" applyAlignment="1">
      <alignment horizontal="center"/>
    </xf>
    <xf numFmtId="0" fontId="9" fillId="0" borderId="1" xfId="10" applyFont="1" applyFill="1" applyBorder="1"/>
    <xf numFmtId="0" fontId="12" fillId="0" borderId="12" xfId="0" applyFont="1" applyFill="1" applyBorder="1" applyAlignment="1">
      <alignment horizontal="center" vertical="center" wrapText="1" shrinkToFit="1"/>
    </xf>
    <xf numFmtId="0" fontId="12" fillId="0" borderId="12" xfId="0" applyFont="1" applyFill="1" applyBorder="1" applyAlignment="1">
      <alignment horizontal="left" vertical="center" wrapText="1" shrinkToFit="1"/>
    </xf>
    <xf numFmtId="0" fontId="11" fillId="0" borderId="9" xfId="0" applyFont="1" applyFill="1" applyBorder="1" applyAlignment="1">
      <alignment horizontal="center" vertical="center" wrapText="1" shrinkToFit="1"/>
    </xf>
    <xf numFmtId="0" fontId="11" fillId="0" borderId="9" xfId="0" applyFont="1" applyFill="1" applyBorder="1" applyAlignment="1">
      <alignment horizontal="left" vertical="center" wrapText="1" shrinkToFit="1"/>
    </xf>
    <xf numFmtId="0" fontId="12" fillId="0" borderId="12" xfId="12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vertical="center" shrinkToFit="1"/>
    </xf>
    <xf numFmtId="0" fontId="11" fillId="0" borderId="12" xfId="12" applyFont="1" applyFill="1" applyBorder="1" applyAlignment="1">
      <alignment horizontal="center" vertical="center" shrinkToFit="1"/>
    </xf>
    <xf numFmtId="0" fontId="11" fillId="0" borderId="1" xfId="12" applyFont="1" applyFill="1" applyBorder="1" applyAlignment="1">
      <alignment horizontal="center" vertical="center" shrinkToFit="1"/>
    </xf>
    <xf numFmtId="0" fontId="2" fillId="0" borderId="6" xfId="0" applyFont="1" applyBorder="1"/>
    <xf numFmtId="0" fontId="19" fillId="0" borderId="14" xfId="0" applyFont="1" applyFill="1" applyBorder="1" applyAlignment="1">
      <alignment vertical="center" shrinkToFit="1"/>
    </xf>
    <xf numFmtId="0" fontId="12" fillId="0" borderId="1" xfId="12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9" fillId="0" borderId="15" xfId="0" applyFont="1" applyFill="1" applyBorder="1" applyAlignment="1">
      <alignment vertical="center" shrinkToFit="1"/>
    </xf>
    <xf numFmtId="0" fontId="12" fillId="0" borderId="12" xfId="0" applyFont="1" applyFill="1" applyBorder="1" applyAlignment="1">
      <alignment horizontal="left" vertical="center" wrapText="1"/>
    </xf>
    <xf numFmtId="0" fontId="9" fillId="0" borderId="1" xfId="12" applyFont="1" applyFill="1" applyBorder="1" applyAlignment="1">
      <alignment horizontal="center" vertical="center" shrinkToFit="1"/>
    </xf>
    <xf numFmtId="0" fontId="12" fillId="0" borderId="12" xfId="12" applyFont="1" applyFill="1" applyBorder="1" applyAlignment="1">
      <alignment horizontal="left" vertical="center" wrapText="1" shrinkToFit="1"/>
    </xf>
    <xf numFmtId="0" fontId="12" fillId="0" borderId="1" xfId="12" applyFont="1" applyFill="1" applyBorder="1" applyAlignment="1">
      <alignment horizontal="left" vertical="center" wrapText="1" shrinkToFit="1"/>
    </xf>
    <xf numFmtId="0" fontId="19" fillId="0" borderId="13" xfId="31" applyFont="1" applyFill="1" applyBorder="1" applyAlignment="1">
      <alignment vertical="center" wrapText="1"/>
    </xf>
    <xf numFmtId="0" fontId="19" fillId="0" borderId="13" xfId="31" applyFont="1" applyFill="1" applyBorder="1" applyAlignment="1">
      <alignment vertical="center"/>
    </xf>
    <xf numFmtId="0" fontId="11" fillId="0" borderId="12" xfId="31" applyFont="1" applyFill="1" applyBorder="1" applyAlignment="1">
      <alignment horizontal="center" vertical="center"/>
    </xf>
    <xf numFmtId="0" fontId="11" fillId="0" borderId="1" xfId="31" applyFont="1" applyFill="1" applyBorder="1">
      <alignment vertical="center"/>
    </xf>
    <xf numFmtId="0" fontId="19" fillId="0" borderId="14" xfId="31" applyFont="1" applyFill="1" applyBorder="1" applyAlignment="1">
      <alignment vertical="center" wrapText="1"/>
    </xf>
    <xf numFmtId="0" fontId="19" fillId="0" borderId="14" xfId="31" applyFont="1" applyFill="1" applyBorder="1" applyAlignment="1">
      <alignment vertical="center"/>
    </xf>
    <xf numFmtId="0" fontId="19" fillId="0" borderId="15" xfId="31" applyFont="1" applyFill="1" applyBorder="1" applyAlignment="1">
      <alignment vertical="center" wrapText="1"/>
    </xf>
    <xf numFmtId="0" fontId="19" fillId="0" borderId="15" xfId="31" applyFont="1" applyFill="1" applyBorder="1" applyAlignment="1">
      <alignment vertical="center"/>
    </xf>
    <xf numFmtId="0" fontId="11" fillId="0" borderId="12" xfId="10" applyFont="1" applyFill="1" applyBorder="1" applyAlignment="1">
      <alignment horizontal="center" vertical="center" wrapText="1"/>
    </xf>
    <xf numFmtId="0" fontId="11" fillId="0" borderId="1" xfId="10" applyFont="1" applyFill="1" applyBorder="1" applyAlignment="1">
      <alignment vertical="center" wrapText="1"/>
    </xf>
    <xf numFmtId="0" fontId="11" fillId="0" borderId="12" xfId="10" applyFont="1" applyFill="1" applyBorder="1" applyAlignment="1">
      <alignment vertical="center"/>
    </xf>
    <xf numFmtId="0" fontId="11" fillId="0" borderId="1" xfId="10" applyFont="1" applyFill="1" applyBorder="1" applyAlignment="1">
      <alignment vertical="center" wrapText="1" shrinkToFit="1"/>
    </xf>
    <xf numFmtId="0" fontId="11" fillId="0" borderId="12" xfId="0" applyFont="1" applyFill="1" applyBorder="1" applyAlignment="1">
      <alignment vertical="center" wrapText="1" shrinkToFit="1"/>
    </xf>
    <xf numFmtId="0" fontId="9" fillId="0" borderId="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56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 applyProtection="1">
      <alignment vertical="center" wrapText="1"/>
      <protection locked="0"/>
    </xf>
    <xf numFmtId="0" fontId="7" fillId="0" borderId="12" xfId="0" applyFont="1" applyFill="1" applyBorder="1" applyAlignment="1">
      <alignment horizontal="center" vertical="center" wrapText="1"/>
    </xf>
    <xf numFmtId="0" fontId="56" fillId="0" borderId="15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 shrinkToFit="1"/>
    </xf>
    <xf numFmtId="0" fontId="3" fillId="0" borderId="13" xfId="0" applyFont="1" applyFill="1" applyBorder="1" applyAlignment="1">
      <alignment vertical="center" wrapText="1" shrinkToFit="1"/>
    </xf>
    <xf numFmtId="0" fontId="3" fillId="0" borderId="15" xfId="0" applyFont="1" applyFill="1" applyBorder="1" applyAlignment="1">
      <alignment vertical="center" wrapText="1" shrinkToFit="1"/>
    </xf>
    <xf numFmtId="0" fontId="7" fillId="0" borderId="12" xfId="0" applyFont="1" applyFill="1" applyBorder="1" applyAlignment="1">
      <alignment horizontal="center" vertical="center" wrapText="1" shrinkToFit="1"/>
    </xf>
    <xf numFmtId="0" fontId="3" fillId="0" borderId="14" xfId="0" applyFont="1" applyFill="1" applyBorder="1" applyAlignment="1">
      <alignment vertical="center" wrapText="1" shrinkToFit="1"/>
    </xf>
    <xf numFmtId="0" fontId="11" fillId="0" borderId="1" xfId="0" applyFont="1" applyFill="1" applyBorder="1" applyAlignment="1">
      <alignment horizontal="center" vertical="center" wrapText="1" shrinkToFit="1"/>
    </xf>
    <xf numFmtId="0" fontId="56" fillId="0" borderId="13" xfId="0" applyFont="1" applyFill="1" applyBorder="1" applyAlignment="1">
      <alignment vertical="center" wrapText="1"/>
    </xf>
    <xf numFmtId="0" fontId="11" fillId="0" borderId="1" xfId="10" applyFont="1" applyFill="1" applyBorder="1" applyAlignment="1">
      <alignment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 shrinkToFit="1"/>
    </xf>
    <xf numFmtId="0" fontId="11" fillId="0" borderId="1" xfId="0" applyNumberFormat="1" applyFont="1" applyFill="1" applyBorder="1" applyAlignment="1">
      <alignment wrapText="1"/>
    </xf>
    <xf numFmtId="0" fontId="11" fillId="0" borderId="1" xfId="32" applyFont="1" applyFill="1" applyBorder="1" applyAlignment="1">
      <alignment horizontal="left"/>
    </xf>
    <xf numFmtId="0" fontId="11" fillId="0" borderId="1" xfId="0" applyFont="1" applyFill="1" applyBorder="1" applyAlignment="1">
      <alignment wrapText="1"/>
    </xf>
    <xf numFmtId="0" fontId="11" fillId="0" borderId="13" xfId="0" applyFont="1" applyFill="1" applyBorder="1" applyAlignment="1">
      <alignment wrapText="1"/>
    </xf>
    <xf numFmtId="0" fontId="19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 shrinkToFit="1"/>
    </xf>
    <xf numFmtId="0" fontId="12" fillId="0" borderId="12" xfId="16" applyNumberFormat="1" applyFont="1" applyFill="1" applyBorder="1" applyAlignment="1">
      <alignment horizontal="center" vertical="center"/>
    </xf>
    <xf numFmtId="0" fontId="12" fillId="0" borderId="1" xfId="16" applyNumberFormat="1" applyFont="1" applyFill="1" applyBorder="1" applyAlignment="1">
      <alignment horizontal="left" vertical="center"/>
    </xf>
    <xf numFmtId="0" fontId="16" fillId="0" borderId="13" xfId="0" applyFont="1" applyFill="1" applyBorder="1" applyAlignment="1">
      <alignment vertical="center"/>
    </xf>
    <xf numFmtId="0" fontId="12" fillId="0" borderId="12" xfId="15" applyFont="1" applyFill="1" applyBorder="1" applyAlignment="1">
      <alignment horizontal="center" vertical="center" shrinkToFit="1"/>
    </xf>
    <xf numFmtId="0" fontId="12" fillId="0" borderId="1" xfId="15" applyFont="1" applyFill="1" applyBorder="1" applyAlignment="1">
      <alignment horizontal="center" vertical="center" shrinkToFit="1"/>
    </xf>
    <xf numFmtId="0" fontId="19" fillId="0" borderId="15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 shrinkToFit="1"/>
    </xf>
    <xf numFmtId="0" fontId="12" fillId="0" borderId="9" xfId="0" applyFont="1" applyFill="1" applyBorder="1" applyAlignment="1">
      <alignment horizontal="left" vertical="center" wrapText="1" shrinkToFit="1"/>
    </xf>
    <xf numFmtId="0" fontId="11" fillId="0" borderId="12" xfId="33" applyFont="1" applyFill="1" applyBorder="1" applyAlignment="1">
      <alignment horizontal="center" vertical="center"/>
    </xf>
    <xf numFmtId="0" fontId="11" fillId="0" borderId="1" xfId="33" applyFont="1" applyFill="1" applyBorder="1" applyAlignment="1">
      <alignment horizontal="left" vertical="center" wrapText="1"/>
    </xf>
    <xf numFmtId="0" fontId="11" fillId="0" borderId="12" xfId="34" applyFont="1" applyFill="1" applyBorder="1" applyAlignment="1">
      <alignment horizontal="center" vertical="center"/>
    </xf>
    <xf numFmtId="0" fontId="11" fillId="0" borderId="1" xfId="34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 shrinkToFit="1"/>
    </xf>
    <xf numFmtId="0" fontId="11" fillId="0" borderId="1" xfId="35" applyFont="1" applyFill="1" applyBorder="1" applyAlignment="1">
      <alignment horizontal="left" vertical="center" wrapText="1"/>
    </xf>
    <xf numFmtId="0" fontId="56" fillId="0" borderId="1" xfId="0" applyFont="1" applyFill="1" applyBorder="1" applyAlignment="1">
      <alignment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left" vertical="center" wrapText="1" shrinkToFit="1"/>
    </xf>
    <xf numFmtId="0" fontId="9" fillId="0" borderId="1" xfId="0" applyFont="1" applyFill="1" applyBorder="1" applyAlignment="1">
      <alignment vertical="center" wrapText="1"/>
    </xf>
    <xf numFmtId="0" fontId="12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11" fillId="0" borderId="12" xfId="35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 shrinkToFit="1"/>
    </xf>
    <xf numFmtId="0" fontId="19" fillId="0" borderId="14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/>
    <xf numFmtId="0" fontId="58" fillId="0" borderId="1" xfId="0" applyFont="1" applyFill="1" applyBorder="1" applyAlignment="1">
      <alignment horizontal="center"/>
    </xf>
    <xf numFmtId="0" fontId="59" fillId="0" borderId="12" xfId="0" applyFont="1" applyFill="1" applyBorder="1" applyAlignment="1">
      <alignment horizontal="center"/>
    </xf>
    <xf numFmtId="0" fontId="60" fillId="0" borderId="1" xfId="0" applyFont="1" applyFill="1" applyBorder="1" applyAlignment="1">
      <alignment horizontal="left" wrapText="1"/>
    </xf>
    <xf numFmtId="0" fontId="9" fillId="0" borderId="12" xfId="0" applyFont="1" applyFill="1" applyBorder="1" applyAlignment="1">
      <alignment horizontal="center" vertical="center" shrinkToFit="1"/>
    </xf>
    <xf numFmtId="0" fontId="58" fillId="0" borderId="13" xfId="0" applyFont="1" applyFill="1" applyBorder="1" applyAlignment="1">
      <alignment horizontal="center"/>
    </xf>
    <xf numFmtId="0" fontId="11" fillId="0" borderId="1" xfId="10" applyFont="1" applyFill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left" wrapText="1"/>
    </xf>
    <xf numFmtId="0" fontId="11" fillId="0" borderId="1" xfId="10" applyFont="1" applyFill="1" applyBorder="1" applyAlignment="1">
      <alignment horizontal="left"/>
    </xf>
    <xf numFmtId="0" fontId="11" fillId="0" borderId="12" xfId="36" applyFont="1" applyFill="1" applyBorder="1" applyAlignment="1">
      <alignment horizontal="center" vertical="center" wrapText="1"/>
    </xf>
    <xf numFmtId="0" fontId="11" fillId="0" borderId="1" xfId="36" applyFont="1" applyFill="1" applyBorder="1" applyAlignment="1">
      <alignment horizontal="center" vertical="center" wrapText="1"/>
    </xf>
    <xf numFmtId="0" fontId="11" fillId="0" borderId="4" xfId="36" applyFont="1" applyFill="1" applyBorder="1" applyAlignment="1">
      <alignment horizontal="center" vertical="center" wrapText="1"/>
    </xf>
    <xf numFmtId="0" fontId="11" fillId="0" borderId="13" xfId="36" applyFont="1" applyFill="1" applyBorder="1" applyAlignment="1">
      <alignment horizontal="center" vertical="center" wrapText="1"/>
    </xf>
    <xf numFmtId="0" fontId="11" fillId="0" borderId="1" xfId="37" applyFont="1" applyFill="1" applyBorder="1" applyAlignment="1">
      <alignment horizontal="center" vertical="center" wrapText="1"/>
    </xf>
    <xf numFmtId="0" fontId="19" fillId="0" borderId="1" xfId="21" applyFont="1" applyFill="1" applyBorder="1" applyAlignment="1"/>
    <xf numFmtId="0" fontId="11" fillId="0" borderId="1" xfId="22" applyNumberFormat="1" applyFont="1" applyFill="1" applyBorder="1" applyAlignment="1">
      <alignment horizontal="center"/>
    </xf>
    <xf numFmtId="0" fontId="19" fillId="0" borderId="1" xfId="21" applyFont="1" applyFill="1" applyBorder="1"/>
    <xf numFmtId="0" fontId="19" fillId="0" borderId="1" xfId="0" applyFont="1" applyFill="1" applyBorder="1"/>
    <xf numFmtId="0" fontId="11" fillId="0" borderId="1" xfId="23" applyNumberFormat="1" applyFont="1" applyFill="1" applyBorder="1" applyAlignment="1">
      <alignment horizontal="center"/>
    </xf>
    <xf numFmtId="0" fontId="11" fillId="0" borderId="1" xfId="24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vertical="center" wrapText="1"/>
    </xf>
    <xf numFmtId="0" fontId="11" fillId="0" borderId="1" xfId="10" applyFont="1" applyFill="1" applyBorder="1" applyAlignment="1">
      <alignment horizontal="center"/>
    </xf>
    <xf numFmtId="0" fontId="11" fillId="0" borderId="12" xfId="38" applyFont="1" applyFill="1" applyBorder="1" applyAlignment="1">
      <alignment horizontal="center" vertical="center"/>
    </xf>
    <xf numFmtId="0" fontId="11" fillId="0" borderId="1" xfId="38" applyFont="1" applyFill="1" applyBorder="1" applyAlignment="1">
      <alignment horizontal="center" vertical="center"/>
    </xf>
    <xf numFmtId="0" fontId="11" fillId="0" borderId="12" xfId="15" applyFont="1" applyFill="1" applyBorder="1" applyAlignment="1">
      <alignment horizontal="center" vertical="center" shrinkToFit="1"/>
    </xf>
    <xf numFmtId="0" fontId="11" fillId="0" borderId="1" xfId="15" applyFont="1" applyFill="1" applyBorder="1" applyAlignment="1">
      <alignment horizontal="center" vertical="center" shrinkToFit="1"/>
    </xf>
    <xf numFmtId="0" fontId="11" fillId="0" borderId="12" xfId="39" applyFont="1" applyFill="1" applyBorder="1" applyAlignment="1">
      <alignment horizontal="center" vertical="center"/>
    </xf>
    <xf numFmtId="0" fontId="11" fillId="0" borderId="1" xfId="39" applyFont="1" applyFill="1" applyBorder="1" applyAlignment="1">
      <alignment horizontal="center" vertical="center"/>
    </xf>
    <xf numFmtId="0" fontId="11" fillId="0" borderId="12" xfId="40" applyFont="1" applyFill="1" applyBorder="1" applyAlignment="1">
      <alignment horizontal="center" vertical="center"/>
    </xf>
    <xf numFmtId="0" fontId="11" fillId="0" borderId="1" xfId="40" applyFont="1" applyFill="1" applyBorder="1" applyAlignment="1">
      <alignment horizontal="center" vertical="center"/>
    </xf>
    <xf numFmtId="0" fontId="11" fillId="0" borderId="12" xfId="41" applyFont="1" applyFill="1" applyBorder="1" applyAlignment="1">
      <alignment horizontal="center" vertical="center"/>
    </xf>
    <xf numFmtId="0" fontId="11" fillId="0" borderId="1" xfId="41" applyFont="1" applyFill="1" applyBorder="1" applyAlignment="1">
      <alignment horizontal="center" vertical="center"/>
    </xf>
    <xf numFmtId="0" fontId="11" fillId="0" borderId="12" xfId="42" applyFont="1" applyFill="1" applyBorder="1" applyAlignment="1">
      <alignment horizontal="center" vertical="center"/>
    </xf>
    <xf numFmtId="0" fontId="11" fillId="0" borderId="1" xfId="42" applyFont="1" applyFill="1" applyBorder="1" applyAlignment="1">
      <alignment horizontal="center" vertical="center"/>
    </xf>
    <xf numFmtId="0" fontId="11" fillId="0" borderId="9" xfId="10" applyFont="1" applyFill="1" applyBorder="1" applyAlignment="1">
      <alignment horizontal="center"/>
    </xf>
    <xf numFmtId="0" fontId="11" fillId="0" borderId="15" xfId="10" applyFont="1" applyFill="1" applyBorder="1"/>
    <xf numFmtId="0" fontId="11" fillId="0" borderId="1" xfId="10" applyFont="1" applyFill="1" applyBorder="1"/>
    <xf numFmtId="0" fontId="11" fillId="0" borderId="1" xfId="43" applyFont="1" applyFill="1" applyBorder="1" applyAlignment="1">
      <alignment horizontal="center" vertical="center" wrapText="1"/>
    </xf>
    <xf numFmtId="0" fontId="11" fillId="0" borderId="0" xfId="10" applyFont="1" applyFill="1" applyAlignment="1">
      <alignment horizontal="center"/>
    </xf>
    <xf numFmtId="0" fontId="11" fillId="0" borderId="0" xfId="10" applyFont="1" applyFill="1"/>
    <xf numFmtId="0" fontId="11" fillId="0" borderId="12" xfId="44" applyFont="1" applyFill="1" applyBorder="1" applyAlignment="1">
      <alignment horizontal="center"/>
    </xf>
    <xf numFmtId="0" fontId="11" fillId="0" borderId="1" xfId="44" applyFont="1" applyFill="1" applyBorder="1" applyAlignment="1">
      <alignment horizontal="left"/>
    </xf>
    <xf numFmtId="0" fontId="11" fillId="0" borderId="12" xfId="45" applyFont="1" applyFill="1" applyBorder="1" applyAlignment="1">
      <alignment horizontal="center"/>
    </xf>
    <xf numFmtId="0" fontId="11" fillId="0" borderId="1" xfId="45" applyFont="1" applyFill="1" applyBorder="1" applyAlignment="1">
      <alignment horizontal="left"/>
    </xf>
    <xf numFmtId="0" fontId="11" fillId="0" borderId="12" xfId="46" applyFont="1" applyFill="1" applyBorder="1" applyAlignment="1">
      <alignment horizontal="center"/>
    </xf>
    <xf numFmtId="0" fontId="11" fillId="0" borderId="1" xfId="46" applyFont="1" applyFill="1" applyBorder="1" applyAlignment="1">
      <alignment horizontal="left"/>
    </xf>
    <xf numFmtId="0" fontId="11" fillId="0" borderId="12" xfId="47" applyFont="1" applyFill="1" applyBorder="1" applyAlignment="1">
      <alignment horizontal="center"/>
    </xf>
    <xf numFmtId="0" fontId="11" fillId="0" borderId="1" xfId="47" applyFont="1" applyFill="1" applyBorder="1" applyAlignment="1">
      <alignment horizontal="left"/>
    </xf>
    <xf numFmtId="0" fontId="11" fillId="0" borderId="15" xfId="0" applyFont="1" applyFill="1" applyBorder="1" applyAlignment="1">
      <alignment vertical="center" wrapText="1"/>
    </xf>
    <xf numFmtId="0" fontId="19" fillId="0" borderId="15" xfId="0" applyFont="1" applyFill="1" applyBorder="1" applyAlignment="1">
      <alignment horizontal="center" vertical="center" wrapText="1" shrinkToFit="1"/>
    </xf>
    <xf numFmtId="0" fontId="11" fillId="0" borderId="1" xfId="1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 shrinkToFit="1"/>
    </xf>
    <xf numFmtId="0" fontId="19" fillId="0" borderId="13" xfId="0" applyFont="1" applyFill="1" applyBorder="1" applyAlignment="1">
      <alignment horizontal="center" vertical="center" wrapText="1" shrinkToFit="1"/>
    </xf>
    <xf numFmtId="0" fontId="11" fillId="0" borderId="4" xfId="0" applyFont="1" applyFill="1" applyBorder="1" applyAlignment="1">
      <alignment horizontal="center" shrinkToFit="1"/>
    </xf>
    <xf numFmtId="0" fontId="19" fillId="0" borderId="1" xfId="0" applyFont="1" applyFill="1" applyBorder="1" applyAlignment="1">
      <alignment shrinkToFit="1"/>
    </xf>
    <xf numFmtId="0" fontId="11" fillId="0" borderId="11" xfId="0" applyFont="1" applyFill="1" applyBorder="1" applyAlignment="1">
      <alignment shrinkToFit="1"/>
    </xf>
    <xf numFmtId="0" fontId="11" fillId="0" borderId="12" xfId="0" applyFont="1" applyFill="1" applyBorder="1" applyAlignment="1">
      <alignment shrinkToFit="1"/>
    </xf>
    <xf numFmtId="0" fontId="19" fillId="0" borderId="13" xfId="0" applyFont="1" applyFill="1" applyBorder="1" applyAlignment="1">
      <alignment shrinkToFit="1"/>
    </xf>
    <xf numFmtId="0" fontId="19" fillId="0" borderId="14" xfId="0" applyFont="1" applyFill="1" applyBorder="1" applyAlignment="1">
      <alignment shrinkToFit="1"/>
    </xf>
    <xf numFmtId="0" fontId="19" fillId="0" borderId="15" xfId="0" applyFont="1" applyFill="1" applyBorder="1" applyAlignment="1">
      <alignment shrinkToFit="1"/>
    </xf>
    <xf numFmtId="0" fontId="11" fillId="0" borderId="12" xfId="48" applyFont="1" applyFill="1" applyBorder="1" applyAlignment="1">
      <alignment horizontal="center" vertical="center"/>
    </xf>
    <xf numFmtId="0" fontId="11" fillId="0" borderId="12" xfId="49" applyFont="1" applyFill="1" applyBorder="1" applyAlignment="1">
      <alignment horizontal="center" vertical="center"/>
    </xf>
    <xf numFmtId="0" fontId="11" fillId="0" borderId="4" xfId="49" applyFont="1" applyFill="1" applyBorder="1" applyAlignment="1">
      <alignment horizontal="center" vertical="center"/>
    </xf>
    <xf numFmtId="0" fontId="19" fillId="0" borderId="13" xfId="50" applyFont="1" applyFill="1" applyBorder="1" applyAlignment="1" applyProtection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9" fillId="0" borderId="14" xfId="50" applyFont="1" applyFill="1" applyBorder="1" applyAlignment="1" applyProtection="1">
      <alignment vertical="center" wrapText="1"/>
    </xf>
    <xf numFmtId="0" fontId="11" fillId="0" borderId="12" xfId="0" applyFont="1" applyFill="1" applyBorder="1" applyAlignment="1">
      <alignment vertical="center" wrapText="1"/>
    </xf>
    <xf numFmtId="0" fontId="19" fillId="0" borderId="15" xfId="50" applyFont="1" applyFill="1" applyBorder="1" applyAlignment="1" applyProtection="1">
      <alignment vertical="center" wrapText="1"/>
    </xf>
    <xf numFmtId="0" fontId="11" fillId="0" borderId="11" xfId="0" applyFont="1" applyFill="1" applyBorder="1" applyAlignment="1">
      <alignment vertical="center" wrapText="1"/>
    </xf>
    <xf numFmtId="0" fontId="11" fillId="0" borderId="12" xfId="51" applyFont="1" applyFill="1" applyBorder="1" applyAlignment="1" applyProtection="1">
      <alignment horizontal="center" vertical="center" wrapText="1"/>
    </xf>
    <xf numFmtId="0" fontId="11" fillId="0" borderId="1" xfId="51" applyFont="1" applyFill="1" applyBorder="1" applyAlignment="1" applyProtection="1">
      <alignment vertical="center" wrapText="1"/>
    </xf>
    <xf numFmtId="0" fontId="11" fillId="0" borderId="9" xfId="51" applyFont="1" applyFill="1" applyBorder="1" applyAlignment="1" applyProtection="1">
      <alignment horizontal="center" vertical="center" wrapText="1"/>
    </xf>
    <xf numFmtId="0" fontId="11" fillId="0" borderId="9" xfId="50" applyFont="1" applyFill="1" applyBorder="1" applyAlignment="1" applyProtection="1">
      <alignment horizontal="center" vertical="center" wrapText="1"/>
    </xf>
    <xf numFmtId="0" fontId="11" fillId="0" borderId="15" xfId="50" applyFont="1" applyFill="1" applyBorder="1" applyAlignment="1" applyProtection="1">
      <alignment vertical="center" wrapText="1"/>
    </xf>
    <xf numFmtId="0" fontId="11" fillId="0" borderId="12" xfId="50" applyFont="1" applyFill="1" applyBorder="1" applyAlignment="1" applyProtection="1">
      <alignment horizontal="center" vertical="center" wrapText="1"/>
    </xf>
    <xf numFmtId="0" fontId="11" fillId="0" borderId="1" xfId="50" applyFont="1" applyFill="1" applyBorder="1" applyAlignment="1" applyProtection="1">
      <alignment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3" xfId="50" applyFont="1" applyFill="1" applyBorder="1" applyAlignment="1" applyProtection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11" fillId="0" borderId="12" xfId="10" applyFont="1" applyFill="1" applyBorder="1" applyAlignment="1">
      <alignment horizontal="center" vertical="center"/>
    </xf>
    <xf numFmtId="0" fontId="11" fillId="0" borderId="1" xfId="1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 shrinkToFit="1"/>
    </xf>
    <xf numFmtId="0" fontId="19" fillId="0" borderId="13" xfId="0" applyFont="1" applyFill="1" applyBorder="1" applyAlignment="1"/>
    <xf numFmtId="0" fontId="19" fillId="0" borderId="14" xfId="0" applyFont="1" applyFill="1" applyBorder="1" applyAlignment="1"/>
    <xf numFmtId="0" fontId="19" fillId="0" borderId="15" xfId="0" applyFont="1" applyFill="1" applyBorder="1" applyAlignment="1"/>
    <xf numFmtId="0" fontId="11" fillId="0" borderId="12" xfId="8" applyFont="1" applyFill="1" applyBorder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 wrapText="1"/>
    </xf>
    <xf numFmtId="0" fontId="19" fillId="0" borderId="13" xfId="52" applyFont="1" applyFill="1" applyBorder="1" applyAlignment="1" applyProtection="1">
      <alignment vertical="center" wrapText="1"/>
    </xf>
    <xf numFmtId="0" fontId="19" fillId="0" borderId="14" xfId="52" applyFont="1" applyFill="1" applyBorder="1" applyAlignment="1" applyProtection="1">
      <alignment vertical="center" wrapText="1"/>
    </xf>
    <xf numFmtId="0" fontId="11" fillId="0" borderId="15" xfId="12" applyFont="1" applyFill="1" applyBorder="1" applyAlignment="1">
      <alignment horizontal="center" vertical="center" wrapText="1"/>
    </xf>
    <xf numFmtId="0" fontId="19" fillId="0" borderId="15" xfId="52" applyFont="1" applyFill="1" applyBorder="1" applyAlignment="1" applyProtection="1">
      <alignment vertical="center" wrapText="1"/>
    </xf>
    <xf numFmtId="0" fontId="19" fillId="0" borderId="1" xfId="50" applyFont="1" applyFill="1" applyBorder="1" applyAlignment="1" applyProtection="1">
      <alignment horizontal="center" vertical="center" wrapText="1"/>
    </xf>
    <xf numFmtId="0" fontId="11" fillId="0" borderId="1" xfId="31" applyFont="1" applyFill="1" applyBorder="1" applyAlignment="1">
      <alignment horizontal="center" vertical="center"/>
    </xf>
    <xf numFmtId="0" fontId="19" fillId="0" borderId="15" xfId="53" applyFont="1" applyFill="1" applyBorder="1" applyAlignment="1" applyProtection="1">
      <alignment vertical="center" wrapText="1"/>
    </xf>
    <xf numFmtId="0" fontId="11" fillId="0" borderId="12" xfId="53" applyFont="1" applyFill="1" applyBorder="1" applyAlignment="1" applyProtection="1">
      <alignment horizontal="center" vertical="center" wrapText="1"/>
    </xf>
    <xf numFmtId="0" fontId="11" fillId="0" borderId="1" xfId="53" applyFont="1" applyFill="1" applyBorder="1" applyAlignment="1" applyProtection="1">
      <alignment vertical="center" wrapText="1"/>
    </xf>
    <xf numFmtId="0" fontId="11" fillId="0" borderId="1" xfId="12" applyFont="1" applyFill="1" applyBorder="1" applyAlignment="1">
      <alignment horizontal="center" vertical="center" wrapText="1"/>
    </xf>
    <xf numFmtId="0" fontId="11" fillId="0" borderId="12" xfId="12" applyFont="1" applyFill="1" applyBorder="1" applyAlignment="1">
      <alignment horizontal="center" vertical="center"/>
    </xf>
    <xf numFmtId="0" fontId="11" fillId="0" borderId="1" xfId="12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/>
    </xf>
    <xf numFmtId="0" fontId="11" fillId="0" borderId="1" xfId="12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shrinkToFit="1"/>
    </xf>
    <xf numFmtId="0" fontId="19" fillId="0" borderId="1" xfId="0" applyFont="1" applyFill="1" applyBorder="1" applyAlignment="1">
      <alignment horizontal="center" shrinkToFit="1"/>
    </xf>
    <xf numFmtId="0" fontId="11" fillId="0" borderId="4" xfId="12" applyFont="1" applyFill="1" applyBorder="1" applyAlignment="1">
      <alignment horizontal="center" vertical="center" wrapText="1" shrinkToFi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2" xfId="14" applyFont="1" applyFill="1" applyBorder="1" applyAlignment="1">
      <alignment horizontal="center" vertical="center" shrinkToFit="1"/>
    </xf>
    <xf numFmtId="0" fontId="11" fillId="0" borderId="1" xfId="14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left" vertical="center" wrapText="1"/>
    </xf>
    <xf numFmtId="0" fontId="11" fillId="0" borderId="1" xfId="53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/>
    <xf numFmtId="0" fontId="19" fillId="0" borderId="13" xfId="25" applyFont="1" applyFill="1" applyBorder="1" applyAlignment="1">
      <alignment vertical="center" wrapText="1"/>
    </xf>
    <xf numFmtId="0" fontId="19" fillId="0" borderId="14" xfId="25" applyFont="1" applyFill="1" applyBorder="1" applyAlignment="1">
      <alignment vertical="center" wrapText="1"/>
    </xf>
    <xf numFmtId="0" fontId="19" fillId="0" borderId="15" xfId="25" applyFont="1" applyFill="1" applyBorder="1" applyAlignment="1">
      <alignment vertical="center" wrapText="1"/>
    </xf>
    <xf numFmtId="0" fontId="19" fillId="0" borderId="14" xfId="25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shrinkToFit="1"/>
    </xf>
    <xf numFmtId="0" fontId="11" fillId="0" borderId="12" xfId="32" applyFont="1" applyFill="1" applyBorder="1" applyAlignment="1">
      <alignment vertical="center"/>
    </xf>
    <xf numFmtId="0" fontId="11" fillId="0" borderId="1" xfId="32" applyFont="1" applyFill="1" applyBorder="1" applyAlignment="1">
      <alignment vertical="center"/>
    </xf>
    <xf numFmtId="0" fontId="11" fillId="0" borderId="12" xfId="32" applyFont="1" applyFill="1" applyBorder="1" applyAlignment="1">
      <alignment horizontal="center" vertical="center"/>
    </xf>
    <xf numFmtId="0" fontId="11" fillId="0" borderId="1" xfId="3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0" fontId="11" fillId="0" borderId="12" xfId="12" applyFont="1" applyFill="1" applyBorder="1" applyAlignment="1">
      <alignment horizontal="left" vertical="center"/>
    </xf>
    <xf numFmtId="0" fontId="19" fillId="0" borderId="1" xfId="20" applyFont="1" applyFill="1" applyBorder="1" applyAlignment="1">
      <alignment horizontal="left" vertical="center" wrapText="1"/>
    </xf>
    <xf numFmtId="0" fontId="19" fillId="0" borderId="1" xfId="20" applyFont="1" applyFill="1" applyBorder="1" applyAlignment="1">
      <alignment horizontal="center" vertical="center" wrapText="1"/>
    </xf>
    <xf numFmtId="0" fontId="19" fillId="0" borderId="1" xfId="20" applyFont="1" applyFill="1" applyBorder="1" applyAlignment="1">
      <alignment horizontal="center" vertical="center"/>
    </xf>
    <xf numFmtId="0" fontId="11" fillId="0" borderId="12" xfId="20" applyFont="1" applyFill="1" applyBorder="1" applyAlignment="1">
      <alignment horizontal="center" vertical="center"/>
    </xf>
    <xf numFmtId="0" fontId="11" fillId="0" borderId="1" xfId="20" applyFont="1" applyFill="1" applyBorder="1" applyAlignment="1">
      <alignment horizontal="left" vertical="center"/>
    </xf>
    <xf numFmtId="0" fontId="19" fillId="0" borderId="13" xfId="15" applyFont="1" applyFill="1" applyBorder="1" applyAlignment="1">
      <alignment vertical="center"/>
    </xf>
    <xf numFmtId="0" fontId="19" fillId="0" borderId="13" xfId="15" applyFont="1" applyFill="1" applyBorder="1" applyAlignment="1">
      <alignment vertical="center" wrapText="1"/>
    </xf>
    <xf numFmtId="0" fontId="11" fillId="0" borderId="12" xfId="15" applyFont="1" applyFill="1" applyBorder="1" applyAlignment="1">
      <alignment horizontal="left" vertical="center"/>
    </xf>
    <xf numFmtId="0" fontId="11" fillId="0" borderId="1" xfId="15" applyFont="1" applyFill="1" applyBorder="1" applyAlignment="1">
      <alignment horizontal="left" vertical="center"/>
    </xf>
    <xf numFmtId="0" fontId="19" fillId="0" borderId="14" xfId="15" applyFont="1" applyFill="1" applyBorder="1" applyAlignment="1">
      <alignment vertical="center"/>
    </xf>
    <xf numFmtId="0" fontId="19" fillId="0" borderId="14" xfId="15" applyFont="1" applyFill="1" applyBorder="1" applyAlignment="1">
      <alignment vertical="center" wrapText="1"/>
    </xf>
    <xf numFmtId="0" fontId="11" fillId="0" borderId="12" xfId="0" applyNumberFormat="1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left"/>
    </xf>
    <xf numFmtId="0" fontId="19" fillId="0" borderId="15" xfId="15" applyFont="1" applyFill="1" applyBorder="1" applyAlignment="1">
      <alignment vertical="center"/>
    </xf>
    <xf numFmtId="0" fontId="19" fillId="0" borderId="15" xfId="15" applyFont="1" applyFill="1" applyBorder="1" applyAlignment="1">
      <alignment vertical="center" wrapText="1"/>
    </xf>
    <xf numFmtId="0" fontId="19" fillId="0" borderId="13" xfId="54" applyNumberFormat="1" applyFont="1" applyFill="1" applyBorder="1" applyAlignment="1">
      <alignment vertical="center"/>
    </xf>
    <xf numFmtId="0" fontId="19" fillId="0" borderId="14" xfId="54" applyNumberFormat="1" applyFont="1" applyFill="1" applyBorder="1" applyAlignment="1">
      <alignment vertical="center"/>
    </xf>
    <xf numFmtId="0" fontId="19" fillId="0" borderId="15" xfId="54" applyNumberFormat="1" applyFont="1" applyFill="1" applyBorder="1" applyAlignment="1">
      <alignment vertical="center"/>
    </xf>
    <xf numFmtId="0" fontId="19" fillId="0" borderId="13" xfId="0" applyFont="1" applyFill="1" applyBorder="1" applyAlignment="1">
      <alignment vertical="top" wrapText="1"/>
    </xf>
    <xf numFmtId="0" fontId="19" fillId="0" borderId="14" xfId="0" applyFont="1" applyFill="1" applyBorder="1" applyAlignment="1">
      <alignment vertical="top" wrapText="1"/>
    </xf>
    <xf numFmtId="0" fontId="19" fillId="0" borderId="15" xfId="0" applyFont="1" applyFill="1" applyBorder="1" applyAlignment="1">
      <alignment vertical="top" wrapText="1"/>
    </xf>
    <xf numFmtId="0" fontId="11" fillId="0" borderId="1" xfId="32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left"/>
    </xf>
    <xf numFmtId="0" fontId="11" fillId="0" borderId="12" xfId="16" applyNumberFormat="1" applyFont="1" applyFill="1" applyBorder="1" applyAlignment="1">
      <alignment horizontal="center" vertical="center"/>
    </xf>
    <xf numFmtId="0" fontId="11" fillId="0" borderId="1" xfId="16" applyNumberFormat="1" applyFont="1" applyFill="1" applyBorder="1" applyAlignment="1">
      <alignment horizontal="left" vertical="center"/>
    </xf>
    <xf numFmtId="177" fontId="19" fillId="0" borderId="13" xfId="0" applyNumberFormat="1" applyFont="1" applyFill="1" applyBorder="1" applyAlignment="1">
      <alignment vertical="center" wrapText="1"/>
    </xf>
    <xf numFmtId="0" fontId="11" fillId="0" borderId="12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177" fontId="19" fillId="0" borderId="14" xfId="0" applyNumberFormat="1" applyFont="1" applyFill="1" applyBorder="1" applyAlignment="1">
      <alignment vertical="center" wrapText="1"/>
    </xf>
    <xf numFmtId="177" fontId="19" fillId="0" borderId="15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shrinkToFit="1"/>
    </xf>
    <xf numFmtId="0" fontId="11" fillId="0" borderId="1" xfId="0" applyFont="1" applyFill="1" applyBorder="1" applyAlignment="1" applyProtection="1">
      <alignment horizontal="left" vertical="center" shrinkToFit="1"/>
      <protection locked="0"/>
    </xf>
    <xf numFmtId="0" fontId="19" fillId="0" borderId="15" xfId="0" applyFont="1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1" fillId="0" borderId="6" xfId="0" applyFont="1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1" fillId="0" borderId="12" xfId="0" applyFont="1" applyFill="1" applyBorder="1" applyAlignment="1">
      <alignment wrapText="1"/>
    </xf>
    <xf numFmtId="0" fontId="2" fillId="0" borderId="14" xfId="0" applyFont="1" applyBorder="1"/>
    <xf numFmtId="0" fontId="19" fillId="0" borderId="16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wrapText="1"/>
    </xf>
    <xf numFmtId="0" fontId="11" fillId="0" borderId="12" xfId="16" applyNumberFormat="1" applyFont="1" applyFill="1" applyBorder="1" applyAlignment="1">
      <alignment vertical="center"/>
    </xf>
    <xf numFmtId="0" fontId="11" fillId="0" borderId="12" xfId="55" applyFont="1" applyFill="1" applyBorder="1" applyAlignment="1">
      <alignment vertical="center"/>
    </xf>
    <xf numFmtId="0" fontId="11" fillId="0" borderId="1" xfId="55" applyFont="1" applyFill="1" applyBorder="1" applyAlignment="1">
      <alignment horizontal="left" vertical="center"/>
    </xf>
    <xf numFmtId="0" fontId="11" fillId="0" borderId="12" xfId="56" applyNumberFormat="1" applyFont="1" applyFill="1" applyBorder="1" applyAlignment="1">
      <alignment vertical="center"/>
    </xf>
    <xf numFmtId="0" fontId="11" fillId="0" borderId="1" xfId="56" applyNumberFormat="1" applyFont="1" applyFill="1" applyBorder="1" applyAlignment="1">
      <alignment vertical="center"/>
    </xf>
    <xf numFmtId="0" fontId="11" fillId="0" borderId="12" xfId="14" applyFont="1" applyFill="1" applyBorder="1" applyAlignment="1">
      <alignment horizontal="left" vertical="center" wrapText="1" shrinkToFit="1"/>
    </xf>
    <xf numFmtId="0" fontId="11" fillId="0" borderId="1" xfId="16" applyNumberFormat="1" applyFont="1" applyFill="1" applyBorder="1" applyAlignment="1">
      <alignment horizontal="left" vertical="center" wrapText="1"/>
    </xf>
    <xf numFmtId="0" fontId="11" fillId="0" borderId="1" xfId="17" applyFont="1" applyFill="1" applyBorder="1" applyAlignment="1">
      <alignment horizontal="left" vertical="center" wrapText="1" shrinkToFit="1"/>
    </xf>
    <xf numFmtId="0" fontId="11" fillId="0" borderId="12" xfId="18" applyNumberFormat="1" applyFont="1" applyFill="1" applyBorder="1" applyAlignment="1" applyProtection="1">
      <alignment vertical="center" shrinkToFit="1"/>
    </xf>
    <xf numFmtId="0" fontId="11" fillId="0" borderId="1" xfId="18" applyNumberFormat="1" applyFont="1" applyFill="1" applyBorder="1" applyAlignment="1" applyProtection="1">
      <alignment horizontal="left" vertical="center" shrinkToFit="1"/>
    </xf>
    <xf numFmtId="0" fontId="11" fillId="0" borderId="1" xfId="20" applyFont="1" applyFill="1" applyBorder="1" applyAlignment="1">
      <alignment vertical="center"/>
    </xf>
    <xf numFmtId="0" fontId="19" fillId="0" borderId="1" xfId="0" applyFont="1" applyFill="1" applyBorder="1" applyAlignment="1"/>
    <xf numFmtId="0" fontId="11" fillId="0" borderId="11" xfId="0" applyFont="1" applyFill="1" applyBorder="1" applyAlignment="1"/>
    <xf numFmtId="0" fontId="11" fillId="0" borderId="12" xfId="0" applyFont="1" applyFill="1" applyBorder="1" applyAlignment="1"/>
    <xf numFmtId="0" fontId="11" fillId="0" borderId="12" xfId="10" applyFont="1" applyFill="1" applyBorder="1" applyAlignment="1">
      <alignment vertical="center" wrapText="1"/>
    </xf>
    <xf numFmtId="0" fontId="11" fillId="0" borderId="10" xfId="10" applyFont="1" applyFill="1" applyBorder="1" applyAlignment="1">
      <alignment horizontal="left" vertical="center" wrapText="1"/>
    </xf>
    <xf numFmtId="0" fontId="19" fillId="0" borderId="13" xfId="0" applyNumberFormat="1" applyFont="1" applyFill="1" applyBorder="1" applyAlignment="1">
      <alignment vertical="center" wrapText="1"/>
    </xf>
    <xf numFmtId="0" fontId="19" fillId="0" borderId="14" xfId="0" applyNumberFormat="1" applyFont="1" applyFill="1" applyBorder="1" applyAlignment="1">
      <alignment vertical="center" wrapText="1"/>
    </xf>
    <xf numFmtId="0" fontId="19" fillId="0" borderId="15" xfId="0" applyNumberFormat="1" applyFont="1" applyFill="1" applyBorder="1" applyAlignment="1">
      <alignment vertical="center" wrapText="1"/>
    </xf>
    <xf numFmtId="0" fontId="19" fillId="0" borderId="13" xfId="0" applyNumberFormat="1" applyFont="1" applyFill="1" applyBorder="1" applyAlignment="1">
      <alignment vertical="center"/>
    </xf>
    <xf numFmtId="0" fontId="19" fillId="0" borderId="14" xfId="0" applyNumberFormat="1" applyFont="1" applyFill="1" applyBorder="1" applyAlignment="1">
      <alignment vertical="center"/>
    </xf>
    <xf numFmtId="0" fontId="19" fillId="0" borderId="15" xfId="0" applyNumberFormat="1" applyFont="1" applyFill="1" applyBorder="1" applyAlignment="1">
      <alignment vertical="center"/>
    </xf>
    <xf numFmtId="0" fontId="19" fillId="0" borderId="1" xfId="0" applyFont="1" applyFill="1" applyBorder="1" applyAlignment="1">
      <alignment horizontal="left" vertical="center" wrapText="1"/>
    </xf>
    <xf numFmtId="0" fontId="11" fillId="0" borderId="12" xfId="1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57" applyNumberFormat="1" applyFont="1" applyFill="1" applyBorder="1" applyAlignment="1">
      <alignment horizontal="center"/>
    </xf>
    <xf numFmtId="0" fontId="19" fillId="0" borderId="1" xfId="57" applyNumberFormat="1" applyFont="1" applyFill="1" applyBorder="1" applyAlignment="1"/>
    <xf numFmtId="0" fontId="11" fillId="0" borderId="1" xfId="10" applyFont="1" applyFill="1" applyBorder="1" applyAlignment="1">
      <alignment horizontal="left" vertical="center" shrinkToFit="1"/>
    </xf>
    <xf numFmtId="0" fontId="19" fillId="0" borderId="13" xfId="58" applyFont="1" applyFill="1" applyBorder="1" applyAlignment="1">
      <alignment vertical="center"/>
    </xf>
    <xf numFmtId="0" fontId="19" fillId="0" borderId="1" xfId="58" applyFont="1" applyFill="1" applyBorder="1" applyAlignment="1">
      <alignment horizontal="center" vertical="center" wrapText="1"/>
    </xf>
    <xf numFmtId="0" fontId="19" fillId="0" borderId="14" xfId="58" applyFont="1" applyFill="1" applyBorder="1" applyAlignment="1">
      <alignment vertical="center"/>
    </xf>
    <xf numFmtId="0" fontId="19" fillId="0" borderId="1" xfId="58" applyFont="1" applyFill="1" applyBorder="1" applyAlignment="1">
      <alignment vertical="center" wrapText="1"/>
    </xf>
    <xf numFmtId="0" fontId="11" fillId="0" borderId="12" xfId="59" applyFont="1" applyFill="1" applyBorder="1" applyAlignment="1">
      <alignment vertical="center"/>
    </xf>
    <xf numFmtId="0" fontId="11" fillId="0" borderId="1" xfId="59" applyFont="1" applyFill="1" applyBorder="1" applyAlignment="1">
      <alignment horizontal="left" vertical="center" shrinkToFit="1"/>
    </xf>
    <xf numFmtId="0" fontId="11" fillId="0" borderId="12" xfId="58" applyFont="1" applyFill="1" applyBorder="1" applyAlignment="1">
      <alignment vertical="center"/>
    </xf>
    <xf numFmtId="0" fontId="11" fillId="0" borderId="1" xfId="58" applyFont="1" applyFill="1" applyBorder="1" applyAlignment="1">
      <alignment horizontal="left" vertical="center" shrinkToFit="1"/>
    </xf>
    <xf numFmtId="0" fontId="19" fillId="0" borderId="15" xfId="58" applyFont="1" applyFill="1" applyBorder="1" applyAlignment="1">
      <alignment vertical="center"/>
    </xf>
    <xf numFmtId="0" fontId="11" fillId="0" borderId="12" xfId="0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vertical="center"/>
    </xf>
    <xf numFmtId="0" fontId="11" fillId="0" borderId="12" xfId="60" applyFont="1" applyFill="1" applyBorder="1" applyAlignment="1">
      <alignment vertical="center"/>
    </xf>
    <xf numFmtId="0" fontId="11" fillId="0" borderId="1" xfId="17" applyFont="1" applyFill="1" applyBorder="1" applyAlignment="1">
      <alignment vertical="center" shrinkToFit="1"/>
    </xf>
    <xf numFmtId="0" fontId="11" fillId="0" borderId="12" xfId="0" applyFont="1" applyFill="1" applyBorder="1" applyAlignment="1">
      <alignment vertical="center" shrinkToFit="1"/>
    </xf>
    <xf numFmtId="0" fontId="11" fillId="0" borderId="1" xfId="12" applyFont="1" applyFill="1" applyBorder="1" applyAlignment="1">
      <alignment vertical="center" shrinkToFit="1"/>
    </xf>
    <xf numFmtId="0" fontId="11" fillId="0" borderId="12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2" xfId="18" applyNumberFormat="1" applyFont="1" applyFill="1" applyBorder="1" applyAlignment="1" applyProtection="1">
      <alignment horizontal="left" vertical="center" shrinkToFit="1"/>
    </xf>
    <xf numFmtId="0" fontId="19" fillId="0" borderId="13" xfId="15" applyNumberFormat="1" applyFont="1" applyFill="1" applyBorder="1" applyAlignment="1">
      <alignment vertical="center"/>
    </xf>
    <xf numFmtId="0" fontId="11" fillId="0" borderId="12" xfId="15" applyFont="1" applyFill="1" applyBorder="1" applyAlignment="1">
      <alignment vertical="center"/>
    </xf>
    <xf numFmtId="0" fontId="11" fillId="0" borderId="1" xfId="15" applyFont="1" applyFill="1" applyBorder="1" applyAlignment="1">
      <alignment vertical="center" shrinkToFit="1"/>
    </xf>
    <xf numFmtId="0" fontId="19" fillId="0" borderId="14" xfId="15" applyNumberFormat="1" applyFont="1" applyFill="1" applyBorder="1" applyAlignment="1">
      <alignment vertical="center"/>
    </xf>
    <xf numFmtId="0" fontId="11" fillId="0" borderId="1" xfId="15" applyFont="1" applyFill="1" applyBorder="1" applyAlignment="1">
      <alignment vertical="center"/>
    </xf>
    <xf numFmtId="0" fontId="19" fillId="0" borderId="15" xfId="15" applyNumberFormat="1" applyFont="1" applyFill="1" applyBorder="1" applyAlignment="1">
      <alignment vertical="center"/>
    </xf>
    <xf numFmtId="0" fontId="11" fillId="0" borderId="12" xfId="15" applyFont="1" applyFill="1" applyBorder="1" applyAlignment="1">
      <alignment vertical="center" wrapText="1"/>
    </xf>
    <xf numFmtId="0" fontId="11" fillId="0" borderId="1" xfId="15" applyFont="1" applyFill="1" applyBorder="1" applyAlignment="1">
      <alignment vertical="center" wrapText="1"/>
    </xf>
    <xf numFmtId="0" fontId="19" fillId="0" borderId="13" xfId="61" applyFont="1" applyFill="1" applyBorder="1" applyAlignment="1">
      <alignment vertical="center"/>
    </xf>
    <xf numFmtId="0" fontId="19" fillId="0" borderId="1" xfId="62" applyFont="1" applyFill="1" applyBorder="1" applyAlignment="1">
      <alignment vertical="center"/>
    </xf>
    <xf numFmtId="0" fontId="19" fillId="0" borderId="14" xfId="61" applyFont="1" applyFill="1" applyBorder="1" applyAlignment="1">
      <alignment vertical="center"/>
    </xf>
    <xf numFmtId="0" fontId="19" fillId="0" borderId="15" xfId="61" applyFont="1" applyFill="1" applyBorder="1" applyAlignment="1">
      <alignment vertical="center"/>
    </xf>
    <xf numFmtId="0" fontId="19" fillId="0" borderId="13" xfId="63" applyFont="1" applyFill="1" applyBorder="1" applyAlignment="1">
      <alignment vertical="center"/>
    </xf>
    <xf numFmtId="0" fontId="19" fillId="0" borderId="14" xfId="63" applyFont="1" applyFill="1" applyBorder="1" applyAlignment="1">
      <alignment vertical="center"/>
    </xf>
    <xf numFmtId="0" fontId="19" fillId="0" borderId="15" xfId="63" applyFont="1" applyFill="1" applyBorder="1" applyAlignment="1">
      <alignment vertical="center"/>
    </xf>
    <xf numFmtId="0" fontId="11" fillId="0" borderId="1" xfId="18" applyNumberFormat="1" applyFont="1" applyFill="1" applyBorder="1" applyAlignment="1" applyProtection="1">
      <alignment vertical="center" shrinkToFit="1"/>
    </xf>
    <xf numFmtId="177" fontId="11" fillId="0" borderId="12" xfId="60" applyNumberFormat="1" applyFont="1" applyFill="1" applyBorder="1" applyAlignment="1">
      <alignment horizontal="left" vertical="center"/>
    </xf>
    <xf numFmtId="0" fontId="11" fillId="0" borderId="1" xfId="64" applyFont="1" applyFill="1" applyBorder="1" applyAlignment="1">
      <alignment horizontal="left" vertical="center" shrinkToFit="1"/>
    </xf>
    <xf numFmtId="0" fontId="11" fillId="0" borderId="1" xfId="0" applyNumberFormat="1" applyFont="1" applyFill="1" applyBorder="1" applyAlignment="1">
      <alignment horizontal="left" vertical="center" shrinkToFit="1"/>
    </xf>
    <xf numFmtId="0" fontId="11" fillId="0" borderId="12" xfId="65" applyFont="1" applyFill="1" applyBorder="1" applyAlignment="1">
      <alignment horizontal="left" vertical="center"/>
    </xf>
    <xf numFmtId="0" fontId="11" fillId="0" borderId="1" xfId="65" applyFont="1" applyFill="1" applyBorder="1" applyAlignment="1">
      <alignment horizontal="left" vertical="center" shrinkToFit="1"/>
    </xf>
    <xf numFmtId="0" fontId="11" fillId="0" borderId="12" xfId="66" applyFont="1" applyFill="1" applyBorder="1" applyAlignment="1">
      <alignment horizontal="left" vertical="center" wrapText="1"/>
    </xf>
    <xf numFmtId="0" fontId="11" fillId="0" borderId="1" xfId="66" applyFont="1" applyFill="1" applyBorder="1" applyAlignment="1">
      <alignment horizontal="left" vertical="center" wrapText="1"/>
    </xf>
    <xf numFmtId="0" fontId="11" fillId="0" borderId="12" xfId="32" applyFont="1" applyFill="1" applyBorder="1" applyAlignment="1">
      <alignment horizontal="left" vertical="center" wrapText="1"/>
    </xf>
    <xf numFmtId="0" fontId="19" fillId="0" borderId="13" xfId="3" applyFont="1" applyFill="1" applyBorder="1" applyAlignment="1">
      <alignment vertical="center"/>
    </xf>
    <xf numFmtId="0" fontId="19" fillId="0" borderId="13" xfId="3" applyFont="1" applyFill="1" applyBorder="1" applyAlignment="1">
      <alignment vertical="center" wrapText="1"/>
    </xf>
    <xf numFmtId="0" fontId="19" fillId="0" borderId="14" xfId="3" applyFont="1" applyFill="1" applyBorder="1" applyAlignment="1">
      <alignment vertical="center"/>
    </xf>
    <xf numFmtId="0" fontId="19" fillId="0" borderId="14" xfId="3" applyFont="1" applyFill="1" applyBorder="1" applyAlignment="1">
      <alignment vertical="center" wrapText="1"/>
    </xf>
    <xf numFmtId="0" fontId="19" fillId="0" borderId="15" xfId="3" applyFont="1" applyFill="1" applyBorder="1" applyAlignment="1">
      <alignment vertical="center"/>
    </xf>
    <xf numFmtId="0" fontId="19" fillId="0" borderId="15" xfId="3" applyFont="1" applyFill="1" applyBorder="1" applyAlignment="1">
      <alignment vertical="center" wrapText="1"/>
    </xf>
    <xf numFmtId="0" fontId="11" fillId="0" borderId="12" xfId="67" applyNumberFormat="1" applyFont="1" applyFill="1" applyBorder="1" applyAlignment="1">
      <alignment horizontal="left" vertical="center" wrapText="1"/>
    </xf>
    <xf numFmtId="0" fontId="11" fillId="0" borderId="1" xfId="67" applyNumberFormat="1" applyFont="1" applyFill="1" applyBorder="1" applyAlignment="1">
      <alignment horizontal="left" vertical="center" wrapText="1"/>
    </xf>
    <xf numFmtId="0" fontId="11" fillId="0" borderId="12" xfId="66" applyFont="1" applyFill="1" applyBorder="1" applyAlignment="1">
      <alignment vertical="center"/>
    </xf>
    <xf numFmtId="0" fontId="11" fillId="0" borderId="1" xfId="66" applyFont="1" applyFill="1" applyBorder="1" applyAlignment="1">
      <alignment vertical="center"/>
    </xf>
    <xf numFmtId="0" fontId="11" fillId="0" borderId="12" xfId="66" applyFont="1" applyFill="1" applyBorder="1" applyAlignment="1">
      <alignment horizontal="left" vertical="center"/>
    </xf>
    <xf numFmtId="0" fontId="11" fillId="0" borderId="1" xfId="66" applyFont="1" applyFill="1" applyBorder="1" applyAlignment="1">
      <alignment horizontal="left" vertical="center"/>
    </xf>
    <xf numFmtId="0" fontId="11" fillId="0" borderId="12" xfId="7" applyNumberFormat="1" applyFont="1" applyFill="1" applyBorder="1" applyAlignment="1">
      <alignment horizontal="left"/>
    </xf>
    <xf numFmtId="0" fontId="11" fillId="0" borderId="1" xfId="7" applyNumberFormat="1" applyFont="1" applyFill="1" applyBorder="1" applyAlignment="1">
      <alignment horizontal="left"/>
    </xf>
    <xf numFmtId="0" fontId="11" fillId="0" borderId="12" xfId="68" applyFont="1" applyFill="1" applyBorder="1" applyAlignment="1">
      <alignment horizontal="left" vertical="center"/>
    </xf>
    <xf numFmtId="0" fontId="11" fillId="0" borderId="1" xfId="68" applyFont="1" applyFill="1" applyBorder="1" applyAlignment="1">
      <alignment horizontal="left" vertical="center"/>
    </xf>
    <xf numFmtId="0" fontId="11" fillId="0" borderId="12" xfId="69" applyFont="1" applyFill="1" applyBorder="1" applyAlignment="1">
      <alignment wrapText="1"/>
    </xf>
    <xf numFmtId="0" fontId="11" fillId="0" borderId="12" xfId="68" applyNumberFormat="1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1" fillId="0" borderId="13" xfId="0" applyNumberFormat="1" applyFont="1" applyFill="1" applyBorder="1" applyAlignment="1">
      <alignment vertical="center"/>
    </xf>
    <xf numFmtId="0" fontId="19" fillId="0" borderId="1" xfId="3" applyFont="1" applyFill="1" applyBorder="1" applyAlignment="1">
      <alignment horizontal="center"/>
    </xf>
    <xf numFmtId="0" fontId="11" fillId="0" borderId="9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vertical="center"/>
    </xf>
    <xf numFmtId="0" fontId="11" fillId="0" borderId="12" xfId="14" applyFont="1" applyFill="1" applyBorder="1" applyAlignment="1">
      <alignment horizontal="center" vertical="center" wrapText="1" shrinkToFit="1"/>
    </xf>
    <xf numFmtId="0" fontId="11" fillId="0" borderId="1" xfId="14" applyFont="1" applyFill="1" applyBorder="1" applyAlignment="1">
      <alignment horizontal="left" vertical="center" wrapText="1" shrinkToFit="1"/>
    </xf>
    <xf numFmtId="0" fontId="19" fillId="0" borderId="13" xfId="7" applyNumberFormat="1" applyFont="1" applyFill="1" applyBorder="1" applyAlignment="1">
      <alignment vertical="center" wrapText="1"/>
    </xf>
    <xf numFmtId="0" fontId="19" fillId="0" borderId="13" xfId="15" applyNumberFormat="1" applyFont="1" applyFill="1" applyBorder="1" applyAlignment="1">
      <alignment vertical="center" wrapText="1"/>
    </xf>
    <xf numFmtId="0" fontId="11" fillId="0" borderId="12" xfId="15" applyFont="1" applyFill="1" applyBorder="1" applyAlignment="1">
      <alignment horizontal="center" vertical="center" wrapText="1"/>
    </xf>
    <xf numFmtId="0" fontId="11" fillId="0" borderId="1" xfId="15" applyFont="1" applyFill="1" applyBorder="1" applyAlignment="1">
      <alignment horizontal="left" vertical="center" wrapText="1"/>
    </xf>
    <xf numFmtId="0" fontId="19" fillId="0" borderId="14" xfId="7" applyNumberFormat="1" applyFont="1" applyFill="1" applyBorder="1" applyAlignment="1">
      <alignment vertical="center" wrapText="1"/>
    </xf>
    <xf numFmtId="0" fontId="19" fillId="0" borderId="14" xfId="15" applyNumberFormat="1" applyFont="1" applyFill="1" applyBorder="1" applyAlignment="1">
      <alignment vertical="center" wrapText="1"/>
    </xf>
    <xf numFmtId="0" fontId="19" fillId="0" borderId="15" xfId="7" applyNumberFormat="1" applyFont="1" applyFill="1" applyBorder="1" applyAlignment="1">
      <alignment vertical="center" wrapText="1"/>
    </xf>
    <xf numFmtId="0" fontId="19" fillId="0" borderId="15" xfId="15" applyNumberFormat="1" applyFont="1" applyFill="1" applyBorder="1" applyAlignment="1">
      <alignment vertical="center" wrapText="1"/>
    </xf>
    <xf numFmtId="0" fontId="11" fillId="0" borderId="12" xfId="0" applyNumberFormat="1" applyFont="1" applyFill="1" applyBorder="1" applyAlignment="1">
      <alignment horizontal="center" vertical="center" wrapText="1"/>
    </xf>
    <xf numFmtId="0" fontId="19" fillId="0" borderId="1" xfId="15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vertical="center" shrinkToFit="1"/>
    </xf>
    <xf numFmtId="0" fontId="11" fillId="0" borderId="4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/>
    </xf>
    <xf numFmtId="0" fontId="11" fillId="0" borderId="15" xfId="0" applyFont="1" applyFill="1" applyBorder="1" applyAlignment="1">
      <alignment horizontal="left"/>
    </xf>
    <xf numFmtId="0" fontId="55" fillId="0" borderId="4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5" fillId="0" borderId="9" xfId="0" applyFont="1" applyBorder="1" applyAlignment="1">
      <alignment horizontal="center" vertical="center"/>
    </xf>
    <xf numFmtId="0" fontId="61" fillId="0" borderId="14" xfId="0" applyFont="1" applyFill="1" applyBorder="1" applyAlignment="1">
      <alignment vertical="center"/>
    </xf>
    <xf numFmtId="0" fontId="61" fillId="0" borderId="14" xfId="0" applyFont="1" applyBorder="1" applyAlignment="1">
      <alignment vertical="center"/>
    </xf>
    <xf numFmtId="0" fontId="0" fillId="0" borderId="0" xfId="0"/>
    <xf numFmtId="178" fontId="3" fillId="0" borderId="13" xfId="0" applyNumberFormat="1" applyFont="1" applyBorder="1" applyAlignment="1">
      <alignment vertical="center"/>
    </xf>
    <xf numFmtId="178" fontId="3" fillId="0" borderId="14" xfId="0" applyNumberFormat="1" applyFont="1" applyBorder="1" applyAlignment="1">
      <alignment vertical="center"/>
    </xf>
    <xf numFmtId="178" fontId="3" fillId="0" borderId="15" xfId="0" applyNumberFormat="1" applyFont="1" applyBorder="1" applyAlignment="1">
      <alignment vertical="center"/>
    </xf>
    <xf numFmtId="178" fontId="3" fillId="0" borderId="2" xfId="0" applyNumberFormat="1" applyFont="1" applyBorder="1" applyAlignment="1">
      <alignment vertical="center"/>
    </xf>
    <xf numFmtId="178" fontId="3" fillId="5" borderId="15" xfId="0" applyNumberFormat="1" applyFont="1" applyFill="1" applyBorder="1" applyAlignment="1">
      <alignment vertical="center"/>
    </xf>
    <xf numFmtId="178" fontId="19" fillId="0" borderId="13" xfId="0" applyNumberFormat="1" applyFont="1" applyFill="1" applyBorder="1" applyAlignment="1">
      <alignment vertical="center" wrapText="1"/>
    </xf>
    <xf numFmtId="178" fontId="19" fillId="0" borderId="14" xfId="0" applyNumberFormat="1" applyFont="1" applyFill="1" applyBorder="1" applyAlignment="1">
      <alignment vertical="center" wrapText="1"/>
    </xf>
    <xf numFmtId="178" fontId="19" fillId="0" borderId="15" xfId="0" applyNumberFormat="1" applyFont="1" applyFill="1" applyBorder="1" applyAlignment="1">
      <alignment vertical="center" wrapText="1"/>
    </xf>
    <xf numFmtId="178" fontId="19" fillId="0" borderId="13" xfId="0" applyNumberFormat="1" applyFont="1" applyFill="1" applyBorder="1" applyAlignment="1">
      <alignment vertical="center" wrapText="1" shrinkToFit="1"/>
    </xf>
    <xf numFmtId="178" fontId="19" fillId="0" borderId="14" xfId="0" applyNumberFormat="1" applyFont="1" applyFill="1" applyBorder="1" applyAlignment="1">
      <alignment vertical="center" wrapText="1" shrinkToFit="1"/>
    </xf>
    <xf numFmtId="178" fontId="19" fillId="0" borderId="15" xfId="0" applyNumberFormat="1" applyFont="1" applyFill="1" applyBorder="1" applyAlignment="1">
      <alignment vertical="center" wrapText="1" shrinkToFit="1"/>
    </xf>
    <xf numFmtId="178" fontId="19" fillId="0" borderId="13" xfId="31" applyNumberFormat="1" applyFont="1" applyFill="1" applyBorder="1" applyAlignment="1">
      <alignment vertical="center" wrapText="1"/>
    </xf>
    <xf numFmtId="178" fontId="19" fillId="0" borderId="14" xfId="31" applyNumberFormat="1" applyFont="1" applyFill="1" applyBorder="1" applyAlignment="1">
      <alignment vertical="center" wrapText="1"/>
    </xf>
    <xf numFmtId="178" fontId="19" fillId="0" borderId="15" xfId="31" applyNumberFormat="1" applyFont="1" applyFill="1" applyBorder="1" applyAlignment="1">
      <alignment vertical="center" wrapText="1"/>
    </xf>
    <xf numFmtId="178" fontId="56" fillId="0" borderId="14" xfId="0" applyNumberFormat="1" applyFont="1" applyFill="1" applyBorder="1" applyAlignment="1">
      <alignment vertical="center" wrapText="1"/>
    </xf>
    <xf numFmtId="178" fontId="56" fillId="0" borderId="15" xfId="0" applyNumberFormat="1" applyFont="1" applyFill="1" applyBorder="1" applyAlignment="1">
      <alignment vertical="center" wrapText="1"/>
    </xf>
    <xf numFmtId="178" fontId="19" fillId="0" borderId="1" xfId="0" applyNumberFormat="1" applyFont="1" applyFill="1" applyBorder="1" applyAlignment="1">
      <alignment vertical="center" wrapText="1" shrinkToFit="1"/>
    </xf>
    <xf numFmtId="178" fontId="3" fillId="0" borderId="15" xfId="0" applyNumberFormat="1" applyFont="1" applyFill="1" applyBorder="1" applyAlignment="1">
      <alignment vertical="center" wrapText="1" shrinkToFit="1"/>
    </xf>
    <xf numFmtId="178" fontId="3" fillId="0" borderId="13" xfId="0" applyNumberFormat="1" applyFont="1" applyFill="1" applyBorder="1" applyAlignment="1">
      <alignment vertical="center" wrapText="1" shrinkToFit="1"/>
    </xf>
    <xf numFmtId="178" fontId="3" fillId="0" borderId="14" xfId="0" applyNumberFormat="1" applyFont="1" applyFill="1" applyBorder="1" applyAlignment="1">
      <alignment vertical="center" wrapText="1" shrinkToFit="1"/>
    </xf>
    <xf numFmtId="178" fontId="56" fillId="0" borderId="13" xfId="0" applyNumberFormat="1" applyFont="1" applyFill="1" applyBorder="1" applyAlignment="1">
      <alignment vertical="center" wrapText="1"/>
    </xf>
    <xf numFmtId="178" fontId="19" fillId="0" borderId="1" xfId="0" applyNumberFormat="1" applyFont="1" applyFill="1" applyBorder="1" applyAlignment="1">
      <alignment vertical="center" wrapText="1"/>
    </xf>
    <xf numFmtId="178" fontId="19" fillId="0" borderId="1" xfId="0" applyNumberFormat="1" applyFont="1" applyFill="1" applyBorder="1" applyAlignment="1">
      <alignment horizontal="center" vertical="center" wrapText="1"/>
    </xf>
    <xf numFmtId="178" fontId="56" fillId="0" borderId="1" xfId="0" applyNumberFormat="1" applyFont="1" applyFill="1" applyBorder="1" applyAlignment="1">
      <alignment vertical="center" wrapText="1"/>
    </xf>
    <xf numFmtId="178" fontId="56" fillId="0" borderId="1" xfId="0" applyNumberFormat="1" applyFont="1" applyFill="1" applyBorder="1" applyAlignment="1">
      <alignment horizontal="center" vertical="center" wrapText="1"/>
    </xf>
    <xf numFmtId="178" fontId="3" fillId="0" borderId="13" xfId="0" applyNumberFormat="1" applyFont="1" applyFill="1" applyBorder="1" applyAlignment="1">
      <alignment vertical="center" wrapText="1"/>
    </xf>
    <xf numFmtId="178" fontId="3" fillId="0" borderId="15" xfId="0" applyNumberFormat="1" applyFont="1" applyFill="1" applyBorder="1" applyAlignment="1">
      <alignment vertical="center" wrapText="1"/>
    </xf>
    <xf numFmtId="178" fontId="3" fillId="0" borderId="14" xfId="0" applyNumberFormat="1" applyFont="1" applyFill="1" applyBorder="1" applyAlignment="1">
      <alignment vertical="center" wrapText="1"/>
    </xf>
    <xf numFmtId="178" fontId="58" fillId="0" borderId="1" xfId="0" applyNumberFormat="1" applyFont="1" applyFill="1" applyBorder="1" applyAlignment="1"/>
    <xf numFmtId="178" fontId="58" fillId="0" borderId="1" xfId="0" applyNumberFormat="1" applyFont="1" applyFill="1" applyBorder="1" applyAlignment="1">
      <alignment horizontal="center"/>
    </xf>
    <xf numFmtId="178" fontId="58" fillId="0" borderId="13" xfId="0" applyNumberFormat="1" applyFont="1" applyFill="1" applyBorder="1" applyAlignment="1">
      <alignment horizontal="center"/>
    </xf>
    <xf numFmtId="178" fontId="19" fillId="0" borderId="1" xfId="21" applyNumberFormat="1" applyFont="1" applyFill="1" applyBorder="1" applyAlignment="1"/>
    <xf numFmtId="178" fontId="19" fillId="0" borderId="1" xfId="21" applyNumberFormat="1" applyFont="1" applyFill="1" applyBorder="1"/>
    <xf numFmtId="178" fontId="19" fillId="0" borderId="1" xfId="0" applyNumberFormat="1" applyFont="1" applyFill="1" applyBorder="1" applyAlignment="1">
      <alignment vertical="center"/>
    </xf>
    <xf numFmtId="178" fontId="19" fillId="0" borderId="15" xfId="0" applyNumberFormat="1" applyFont="1" applyFill="1" applyBorder="1" applyAlignment="1">
      <alignment horizontal="center" vertical="center" wrapText="1" shrinkToFit="1"/>
    </xf>
    <xf numFmtId="178" fontId="19" fillId="0" borderId="1" xfId="0" applyNumberFormat="1" applyFont="1" applyFill="1" applyBorder="1" applyAlignment="1">
      <alignment horizontal="center" vertical="center" wrapText="1" shrinkToFit="1"/>
    </xf>
    <xf numFmtId="178" fontId="19" fillId="0" borderId="13" xfId="0" applyNumberFormat="1" applyFont="1" applyFill="1" applyBorder="1" applyAlignment="1">
      <alignment vertical="center" shrinkToFit="1"/>
    </xf>
    <xf numFmtId="178" fontId="19" fillId="0" borderId="14" xfId="0" applyNumberFormat="1" applyFont="1" applyFill="1" applyBorder="1" applyAlignment="1">
      <alignment vertical="center" shrinkToFit="1"/>
    </xf>
    <xf numFmtId="178" fontId="19" fillId="0" borderId="15" xfId="0" applyNumberFormat="1" applyFont="1" applyFill="1" applyBorder="1" applyAlignment="1">
      <alignment vertical="center" shrinkToFit="1"/>
    </xf>
    <xf numFmtId="178" fontId="19" fillId="0" borderId="1" xfId="0" applyNumberFormat="1" applyFont="1" applyFill="1" applyBorder="1" applyAlignment="1">
      <alignment shrinkToFit="1"/>
    </xf>
    <xf numFmtId="178" fontId="19" fillId="0" borderId="13" xfId="0" applyNumberFormat="1" applyFont="1" applyFill="1" applyBorder="1" applyAlignment="1">
      <alignment shrinkToFit="1"/>
    </xf>
    <xf numFmtId="178" fontId="19" fillId="0" borderId="14" xfId="0" applyNumberFormat="1" applyFont="1" applyFill="1" applyBorder="1" applyAlignment="1">
      <alignment shrinkToFit="1"/>
    </xf>
    <xf numFmtId="178" fontId="19" fillId="0" borderId="15" xfId="0" applyNumberFormat="1" applyFont="1" applyFill="1" applyBorder="1" applyAlignment="1">
      <alignment shrinkToFit="1"/>
    </xf>
    <xf numFmtId="178" fontId="19" fillId="0" borderId="13" xfId="0" applyNumberFormat="1" applyFont="1" applyFill="1" applyBorder="1" applyAlignment="1">
      <alignment horizontal="center" vertical="center" wrapText="1"/>
    </xf>
    <xf numFmtId="178" fontId="19" fillId="0" borderId="14" xfId="0" applyNumberFormat="1" applyFont="1" applyFill="1" applyBorder="1" applyAlignment="1">
      <alignment horizontal="center" vertical="center" wrapText="1"/>
    </xf>
    <xf numFmtId="178" fontId="19" fillId="0" borderId="13" xfId="52" applyNumberFormat="1" applyFont="1" applyFill="1" applyBorder="1" applyAlignment="1" applyProtection="1">
      <alignment vertical="center" wrapText="1"/>
    </xf>
    <xf numFmtId="178" fontId="19" fillId="0" borderId="14" xfId="52" applyNumberFormat="1" applyFont="1" applyFill="1" applyBorder="1" applyAlignment="1" applyProtection="1">
      <alignment vertical="center" wrapText="1"/>
    </xf>
    <xf numFmtId="178" fontId="19" fillId="0" borderId="15" xfId="52" applyNumberFormat="1" applyFont="1" applyFill="1" applyBorder="1" applyAlignment="1" applyProtection="1">
      <alignment vertical="center" wrapText="1"/>
    </xf>
    <xf numFmtId="178" fontId="19" fillId="0" borderId="13" xfId="50" applyNumberFormat="1" applyFont="1" applyFill="1" applyBorder="1" applyAlignment="1" applyProtection="1">
      <alignment vertical="center" wrapText="1"/>
    </xf>
    <xf numFmtId="178" fontId="19" fillId="0" borderId="14" xfId="50" applyNumberFormat="1" applyFont="1" applyFill="1" applyBorder="1" applyAlignment="1" applyProtection="1">
      <alignment vertical="center" wrapText="1"/>
    </xf>
    <xf numFmtId="178" fontId="19" fillId="0" borderId="15" xfId="50" applyNumberFormat="1" applyFont="1" applyFill="1" applyBorder="1" applyAlignment="1" applyProtection="1">
      <alignment vertical="center" wrapText="1"/>
    </xf>
    <xf numFmtId="178" fontId="19" fillId="0" borderId="15" xfId="53" applyNumberFormat="1" applyFont="1" applyFill="1" applyBorder="1" applyAlignment="1" applyProtection="1">
      <alignment vertical="center" wrapText="1"/>
    </xf>
    <xf numFmtId="178" fontId="19" fillId="0" borderId="15" xfId="0" applyNumberFormat="1" applyFont="1" applyFill="1" applyBorder="1" applyAlignment="1">
      <alignment horizontal="center" shrinkToFit="1"/>
    </xf>
    <xf numFmtId="178" fontId="19" fillId="0" borderId="1" xfId="0" applyNumberFormat="1" applyFont="1" applyFill="1" applyBorder="1" applyAlignment="1">
      <alignment horizontal="center" shrinkToFit="1"/>
    </xf>
    <xf numFmtId="178" fontId="19" fillId="0" borderId="13" xfId="25" applyNumberFormat="1" applyFont="1" applyFill="1" applyBorder="1" applyAlignment="1">
      <alignment vertical="center" wrapText="1"/>
    </xf>
    <xf numFmtId="178" fontId="19" fillId="0" borderId="14" xfId="25" applyNumberFormat="1" applyFont="1" applyFill="1" applyBorder="1" applyAlignment="1">
      <alignment vertical="center" wrapText="1"/>
    </xf>
    <xf numFmtId="178" fontId="19" fillId="0" borderId="15" xfId="25" applyNumberFormat="1" applyFont="1" applyFill="1" applyBorder="1" applyAlignment="1">
      <alignment vertical="center" wrapText="1"/>
    </xf>
    <xf numFmtId="178" fontId="19" fillId="0" borderId="14" xfId="25" applyNumberFormat="1" applyFont="1" applyFill="1" applyBorder="1" applyAlignment="1">
      <alignment horizontal="center" vertical="center" wrapText="1"/>
    </xf>
    <xf numFmtId="178" fontId="19" fillId="0" borderId="1" xfId="20" applyNumberFormat="1" applyFont="1" applyFill="1" applyBorder="1" applyAlignment="1">
      <alignment horizontal="center" vertical="center" wrapText="1"/>
    </xf>
    <xf numFmtId="178" fontId="19" fillId="0" borderId="13" xfId="15" applyNumberFormat="1" applyFont="1" applyFill="1" applyBorder="1" applyAlignment="1">
      <alignment vertical="center" wrapText="1"/>
    </xf>
    <xf numFmtId="178" fontId="19" fillId="0" borderId="14" xfId="15" applyNumberFormat="1" applyFont="1" applyFill="1" applyBorder="1" applyAlignment="1">
      <alignment vertical="center" wrapText="1"/>
    </xf>
    <xf numFmtId="178" fontId="19" fillId="0" borderId="15" xfId="15" applyNumberFormat="1" applyFont="1" applyFill="1" applyBorder="1" applyAlignment="1">
      <alignment vertical="center" wrapText="1"/>
    </xf>
    <xf numFmtId="178" fontId="19" fillId="0" borderId="13" xfId="54" applyNumberFormat="1" applyFont="1" applyFill="1" applyBorder="1" applyAlignment="1">
      <alignment vertical="center"/>
    </xf>
    <xf numFmtId="178" fontId="19" fillId="0" borderId="14" xfId="54" applyNumberFormat="1" applyFont="1" applyFill="1" applyBorder="1" applyAlignment="1">
      <alignment vertical="center"/>
    </xf>
    <xf numFmtId="178" fontId="19" fillId="0" borderId="15" xfId="54" applyNumberFormat="1" applyFont="1" applyFill="1" applyBorder="1" applyAlignment="1">
      <alignment vertical="center"/>
    </xf>
    <xf numFmtId="178" fontId="19" fillId="0" borderId="13" xfId="0" applyNumberFormat="1" applyFont="1" applyFill="1" applyBorder="1" applyAlignment="1">
      <alignment vertical="center"/>
    </xf>
    <xf numFmtId="178" fontId="19" fillId="0" borderId="14" xfId="0" applyNumberFormat="1" applyFont="1" applyFill="1" applyBorder="1" applyAlignment="1">
      <alignment vertical="center"/>
    </xf>
    <xf numFmtId="178" fontId="19" fillId="0" borderId="15" xfId="0" applyNumberFormat="1" applyFont="1" applyFill="1" applyBorder="1" applyAlignment="1">
      <alignment vertical="center"/>
    </xf>
    <xf numFmtId="178" fontId="19" fillId="0" borderId="13" xfId="0" applyNumberFormat="1" applyFont="1" applyFill="1" applyBorder="1" applyAlignment="1">
      <alignment vertical="top" wrapText="1"/>
    </xf>
    <xf numFmtId="178" fontId="19" fillId="0" borderId="14" xfId="0" applyNumberFormat="1" applyFont="1" applyFill="1" applyBorder="1" applyAlignment="1">
      <alignment vertical="top" wrapText="1"/>
    </xf>
    <xf numFmtId="178" fontId="19" fillId="0" borderId="15" xfId="0" applyNumberFormat="1" applyFont="1" applyFill="1" applyBorder="1" applyAlignment="1">
      <alignment vertical="top" wrapText="1"/>
    </xf>
    <xf numFmtId="178" fontId="19" fillId="0" borderId="13" xfId="0" applyNumberFormat="1" applyFont="1" applyFill="1" applyBorder="1" applyAlignment="1">
      <alignment wrapText="1"/>
    </xf>
    <xf numFmtId="178" fontId="19" fillId="0" borderId="14" xfId="0" applyNumberFormat="1" applyFont="1" applyFill="1" applyBorder="1" applyAlignment="1">
      <alignment wrapText="1"/>
    </xf>
    <xf numFmtId="178" fontId="19" fillId="0" borderId="15" xfId="0" applyNumberFormat="1" applyFont="1" applyFill="1" applyBorder="1" applyAlignment="1">
      <alignment wrapText="1"/>
    </xf>
    <xf numFmtId="178" fontId="19" fillId="0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Fill="1" applyBorder="1" applyAlignment="1"/>
    <xf numFmtId="178" fontId="19" fillId="0" borderId="1" xfId="0" applyNumberFormat="1" applyFont="1" applyFill="1" applyBorder="1" applyAlignment="1">
      <alignment horizontal="left" vertical="center"/>
    </xf>
    <xf numFmtId="178" fontId="19" fillId="0" borderId="1" xfId="57" applyNumberFormat="1" applyFont="1" applyFill="1" applyBorder="1" applyAlignment="1">
      <alignment horizontal="center"/>
    </xf>
    <xf numFmtId="178" fontId="19" fillId="0" borderId="1" xfId="58" applyNumberFormat="1" applyFont="1" applyFill="1" applyBorder="1" applyAlignment="1">
      <alignment horizontal="center" vertical="center" wrapText="1"/>
    </xf>
    <xf numFmtId="178" fontId="19" fillId="0" borderId="13" xfId="15" applyNumberFormat="1" applyFont="1" applyFill="1" applyBorder="1" applyAlignment="1">
      <alignment vertical="center"/>
    </xf>
    <xf numFmtId="178" fontId="19" fillId="0" borderId="14" xfId="15" applyNumberFormat="1" applyFont="1" applyFill="1" applyBorder="1" applyAlignment="1">
      <alignment vertical="center"/>
    </xf>
    <xf numFmtId="178" fontId="19" fillId="0" borderId="15" xfId="15" applyNumberFormat="1" applyFont="1" applyFill="1" applyBorder="1" applyAlignment="1">
      <alignment vertical="center"/>
    </xf>
    <xf numFmtId="178" fontId="19" fillId="0" borderId="1" xfId="62" applyNumberFormat="1" applyFont="1" applyFill="1" applyBorder="1" applyAlignment="1">
      <alignment vertical="center"/>
    </xf>
    <xf numFmtId="178" fontId="19" fillId="0" borderId="13" xfId="3" applyNumberFormat="1" applyFont="1" applyFill="1" applyBorder="1" applyAlignment="1">
      <alignment vertical="center" wrapText="1"/>
    </xf>
    <xf numFmtId="178" fontId="19" fillId="0" borderId="14" xfId="3" applyNumberFormat="1" applyFont="1" applyFill="1" applyBorder="1" applyAlignment="1">
      <alignment vertical="center" wrapText="1"/>
    </xf>
    <xf numFmtId="178" fontId="19" fillId="0" borderId="15" xfId="3" applyNumberFormat="1" applyFont="1" applyFill="1" applyBorder="1" applyAlignment="1">
      <alignment vertical="center" wrapText="1"/>
    </xf>
    <xf numFmtId="178" fontId="19" fillId="0" borderId="1" xfId="3" applyNumberFormat="1" applyFont="1" applyFill="1" applyBorder="1" applyAlignment="1">
      <alignment horizontal="center"/>
    </xf>
    <xf numFmtId="178" fontId="19" fillId="0" borderId="15" xfId="0" applyNumberFormat="1" applyFont="1" applyFill="1" applyBorder="1" applyAlignment="1">
      <alignment horizontal="center" vertical="center" wrapText="1"/>
    </xf>
    <xf numFmtId="178" fontId="19" fillId="0" borderId="13" xfId="7" applyNumberFormat="1" applyFont="1" applyFill="1" applyBorder="1" applyAlignment="1">
      <alignment vertical="center" wrapText="1"/>
    </xf>
    <xf numFmtId="178" fontId="19" fillId="0" borderId="14" xfId="7" applyNumberFormat="1" applyFont="1" applyFill="1" applyBorder="1" applyAlignment="1">
      <alignment vertical="center" wrapText="1"/>
    </xf>
    <xf numFmtId="178" fontId="19" fillId="0" borderId="15" xfId="7" applyNumberFormat="1" applyFont="1" applyFill="1" applyBorder="1" applyAlignment="1">
      <alignment vertical="center" wrapText="1"/>
    </xf>
    <xf numFmtId="178" fontId="19" fillId="0" borderId="1" xfId="15" applyNumberFormat="1" applyFont="1" applyFill="1" applyBorder="1" applyAlignment="1">
      <alignment horizontal="center" vertical="center" wrapText="1"/>
    </xf>
    <xf numFmtId="178" fontId="15" fillId="0" borderId="1" xfId="0" applyNumberFormat="1" applyFont="1" applyFill="1" applyBorder="1" applyAlignment="1">
      <alignment horizontal="center" vertical="center"/>
    </xf>
    <xf numFmtId="178" fontId="19" fillId="0" borderId="14" xfId="0" applyNumberFormat="1" applyFont="1" applyFill="1" applyBorder="1"/>
    <xf numFmtId="178" fontId="15" fillId="0" borderId="14" xfId="0" applyNumberFormat="1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2" fillId="0" borderId="13" xfId="0" applyFont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62" fillId="0" borderId="2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0" fillId="0" borderId="0" xfId="0"/>
    <xf numFmtId="0" fontId="43" fillId="0" borderId="0" xfId="30" applyNumberFormat="1" applyFont="1" applyFill="1" applyBorder="1" applyAlignment="1">
      <alignment horizontal="center"/>
    </xf>
    <xf numFmtId="0" fontId="33" fillId="0" borderId="8" xfId="0" applyFont="1" applyFill="1" applyBorder="1" applyAlignment="1">
      <alignment horizontal="center" vertical="center" shrinkToFit="1"/>
    </xf>
  </cellXfs>
  <cellStyles count="70">
    <cellStyle name=" 1" xfId="11"/>
    <cellStyle name="常规" xfId="0" builtinId="0"/>
    <cellStyle name="常规 10" xfId="4"/>
    <cellStyle name="常规 10 10 3" xfId="68"/>
    <cellStyle name="常规 112" xfId="1"/>
    <cellStyle name="常规 115" xfId="7"/>
    <cellStyle name="常规 115 10" xfId="9"/>
    <cellStyle name="常规 116" xfId="64"/>
    <cellStyle name="常规 125" xfId="5"/>
    <cellStyle name="常规 125 2" xfId="13"/>
    <cellStyle name="常规 13" xfId="60"/>
    <cellStyle name="常规 2" xfId="15"/>
    <cellStyle name="常规 2 2" xfId="6"/>
    <cellStyle name="常规 29" xfId="27"/>
    <cellStyle name="常规 294" xfId="69"/>
    <cellStyle name="常规 36" xfId="26"/>
    <cellStyle name="常规 4" xfId="66"/>
    <cellStyle name="常规 45" xfId="3"/>
    <cellStyle name="常规 5" xfId="25"/>
    <cellStyle name="常规 6" xfId="2"/>
    <cellStyle name="常规 62" xfId="61"/>
    <cellStyle name="常规 63" xfId="62"/>
    <cellStyle name="常规 67" xfId="63"/>
    <cellStyle name="常规 7" xfId="67"/>
    <cellStyle name="常规 70 2" xfId="65"/>
    <cellStyle name="常规 74" xfId="19"/>
    <cellStyle name="常规_0515系统" xfId="16"/>
    <cellStyle name="常规_0607系统" xfId="56"/>
    <cellStyle name="常规_0713系统" xfId="57"/>
    <cellStyle name="常规_Sheet1" xfId="12"/>
    <cellStyle name="常规_Sheet1 2" xfId="29"/>
    <cellStyle name="常规_Sheet1_1" xfId="8"/>
    <cellStyle name="常规_Sheet1_35" xfId="18"/>
    <cellStyle name="常规_Sheet1_6" xfId="36"/>
    <cellStyle name="常规_Sheet1_7" xfId="37"/>
    <cellStyle name="常规_Sheet1_男士系列BOM0516发oa" xfId="59"/>
    <cellStyle name="常规_Sheet1_商场装" xfId="38"/>
    <cellStyle name="常规_Sheet1_商场装_1" xfId="39"/>
    <cellStyle name="常规_Sheet1_商场装_2" xfId="40"/>
    <cellStyle name="常规_Sheet1_商场装_3" xfId="41"/>
    <cellStyle name="常规_Sheet1_商场装_4" xfId="42"/>
    <cellStyle name="常规_Sheet1_商场装_5" xfId="35"/>
    <cellStyle name="常规_Sheet1_商场装_6" xfId="33"/>
    <cellStyle name="常规_Sheet1_商场装_7" xfId="34"/>
    <cellStyle name="常规_Sheet2" xfId="28"/>
    <cellStyle name="常规_男士系列BOM0516发oa" xfId="58"/>
    <cellStyle name="常规_日化总库存" xfId="55"/>
    <cellStyle name="常规_商场装_30" xfId="32"/>
    <cellStyle name="常规_商场装_32" xfId="44"/>
    <cellStyle name="常规_商场装_33" xfId="45"/>
    <cellStyle name="常规_商场装_35" xfId="46"/>
    <cellStyle name="常规_商场装_36" xfId="47"/>
    <cellStyle name="常规_商场装_45" xfId="48"/>
    <cellStyle name="常规_商场装_46" xfId="49"/>
    <cellStyle name="常规_商场装_48" xfId="14"/>
    <cellStyle name="常规_商场装产品_11" xfId="50"/>
    <cellStyle name="常规_商场装特价品_2" xfId="21"/>
    <cellStyle name="常规_商场装特价品_5" xfId="23"/>
    <cellStyle name="常规_商场装特价品_6" xfId="24"/>
    <cellStyle name="常规_商场装特价品_8" xfId="22"/>
    <cellStyle name="常规_商场装体验装_5" xfId="54"/>
    <cellStyle name="常规_物料清单(日化)" xfId="20"/>
    <cellStyle name="常规_系统数" xfId="10"/>
    <cellStyle name="常规_系统数_1" xfId="30"/>
    <cellStyle name="常规_新品（编码未齐）" xfId="51"/>
    <cellStyle name="常规_新品（编码未齐）_2" xfId="31"/>
    <cellStyle name="常规_新品（编码未齐）_3" xfId="52"/>
    <cellStyle name="常规_新品（编码未齐）_8" xfId="53"/>
    <cellStyle name="常规_院装日报表_2" xfId="17"/>
    <cellStyle name="常规_重新整理_1" xfId="43"/>
  </cellStyles>
  <dxfs count="20">
    <dxf>
      <fill>
        <patternFill>
          <bgColor indexed="42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552450</xdr:colOff>
      <xdr:row>783</xdr:row>
      <xdr:rowOff>142875</xdr:rowOff>
    </xdr:from>
    <xdr:ext cx="38100" cy="219075"/>
    <xdr:sp macro="" textlink="">
      <xdr:nvSpPr>
        <xdr:cNvPr id="2" name="Text Box 223"/>
        <xdr:cNvSpPr txBox="1">
          <a:spLocks noChangeArrowheads="1"/>
        </xdr:cNvSpPr>
      </xdr:nvSpPr>
      <xdr:spPr bwMode="auto">
        <a:xfrm>
          <a:off x="2457450" y="14401800"/>
          <a:ext cx="38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0</xdr:colOff>
      <xdr:row>933</xdr:row>
      <xdr:rowOff>0</xdr:rowOff>
    </xdr:from>
    <xdr:ext cx="76200" cy="219075"/>
    <xdr:sp macro="" textlink="">
      <xdr:nvSpPr>
        <xdr:cNvPr id="3" name="Text Box 21"/>
        <xdr:cNvSpPr txBox="1">
          <a:spLocks noChangeArrowheads="1"/>
        </xdr:cNvSpPr>
      </xdr:nvSpPr>
      <xdr:spPr bwMode="auto">
        <a:xfrm>
          <a:off x="4657725" y="480917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0</xdr:rowOff>
    </xdr:to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0" y="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Y3101"/>
  <sheetViews>
    <sheetView topLeftCell="B1" workbookViewId="0">
      <pane xSplit="4" ySplit="3" topLeftCell="M4" activePane="bottomRight" state="frozen"/>
      <selection activeCell="B1" sqref="B1"/>
      <selection pane="topRight" activeCell="F1" sqref="F1"/>
      <selection pane="bottomLeft" activeCell="B4" sqref="B4"/>
      <selection pane="bottomRight" activeCell="O15" sqref="O15"/>
    </sheetView>
  </sheetViews>
  <sheetFormatPr defaultRowHeight="13.5"/>
  <cols>
    <col min="1" max="1" width="6.75" style="9" hidden="1" customWidth="1"/>
    <col min="2" max="2" width="11" style="9" customWidth="1"/>
    <col min="3" max="3" width="8.25" style="9" customWidth="1"/>
    <col min="4" max="4" width="25.125" customWidth="1"/>
    <col min="5" max="5" width="6.25" style="50" customWidth="1"/>
    <col min="6" max="16" width="5.625" style="50" customWidth="1"/>
    <col min="17" max="17" width="6.5" style="77" customWidth="1"/>
    <col min="18" max="18" width="34.375" customWidth="1"/>
    <col min="19" max="19" width="5.125" style="27" customWidth="1"/>
    <col min="20" max="20" width="6.625" customWidth="1"/>
    <col min="21" max="21" width="6.375" customWidth="1"/>
    <col min="22" max="22" width="7.25" customWidth="1"/>
    <col min="23" max="24" width="5.375" style="48" customWidth="1"/>
    <col min="25" max="25" width="4.5" bestFit="1" customWidth="1"/>
  </cols>
  <sheetData>
    <row r="1" spans="1:25" ht="15">
      <c r="A1" s="10" t="s">
        <v>1050</v>
      </c>
      <c r="B1" s="10"/>
      <c r="C1" s="1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5"/>
      <c r="T1" s="2"/>
      <c r="U1" s="2"/>
      <c r="V1" s="2"/>
      <c r="W1" s="2"/>
      <c r="X1" s="2"/>
    </row>
    <row r="2" spans="1:25" ht="14.25">
      <c r="A2" s="11"/>
      <c r="B2" s="11"/>
      <c r="C2" s="11"/>
      <c r="D2" s="3"/>
      <c r="E2" s="3"/>
      <c r="F2" s="3"/>
      <c r="G2" s="3"/>
      <c r="H2" s="3"/>
      <c r="I2" s="3" t="s">
        <v>1000</v>
      </c>
      <c r="J2" s="3"/>
      <c r="K2" s="3"/>
      <c r="L2" s="3"/>
      <c r="M2" s="3"/>
      <c r="N2" s="3"/>
      <c r="O2" s="3" t="s">
        <v>1007</v>
      </c>
      <c r="P2" s="3"/>
      <c r="Q2" s="3" t="s">
        <v>1001</v>
      </c>
      <c r="R2" s="3"/>
      <c r="S2" s="26"/>
      <c r="T2" s="3"/>
      <c r="U2" s="3"/>
      <c r="V2" s="3"/>
      <c r="W2" s="3"/>
      <c r="X2" s="3"/>
    </row>
    <row r="3" spans="1:25" ht="51">
      <c r="A3" s="21" t="s">
        <v>2616</v>
      </c>
      <c r="B3" s="21" t="s">
        <v>2614</v>
      </c>
      <c r="C3" s="21" t="s">
        <v>2615</v>
      </c>
      <c r="D3" s="17" t="s">
        <v>1002</v>
      </c>
      <c r="E3" s="17" t="s">
        <v>12046</v>
      </c>
      <c r="F3" s="17" t="s">
        <v>12054</v>
      </c>
      <c r="G3" s="17" t="s">
        <v>12055</v>
      </c>
      <c r="H3" s="17" t="s">
        <v>12056</v>
      </c>
      <c r="I3" s="17" t="s">
        <v>12057</v>
      </c>
      <c r="J3" s="17" t="s">
        <v>12058</v>
      </c>
      <c r="K3" s="17" t="s">
        <v>12059</v>
      </c>
      <c r="L3" s="17" t="s">
        <v>12060</v>
      </c>
      <c r="M3" s="17" t="s">
        <v>12061</v>
      </c>
      <c r="N3" s="17" t="s">
        <v>12062</v>
      </c>
      <c r="O3" s="17" t="s">
        <v>12063</v>
      </c>
      <c r="P3" s="17" t="s">
        <v>12064</v>
      </c>
      <c r="Q3" s="17" t="s">
        <v>1003</v>
      </c>
      <c r="R3" s="17" t="s">
        <v>1004</v>
      </c>
      <c r="S3" s="21" t="s">
        <v>2617</v>
      </c>
      <c r="T3" s="21" t="s">
        <v>5871</v>
      </c>
      <c r="U3" s="21" t="s">
        <v>10434</v>
      </c>
      <c r="V3" s="17" t="s">
        <v>1005</v>
      </c>
      <c r="W3" s="17" t="s">
        <v>10410</v>
      </c>
      <c r="X3" s="17" t="s">
        <v>10411</v>
      </c>
      <c r="Y3" s="651" t="s">
        <v>12140</v>
      </c>
    </row>
    <row r="4" spans="1:25" s="553" customFormat="1" ht="24">
      <c r="A4" s="649"/>
      <c r="B4" s="650" t="s">
        <v>12141</v>
      </c>
      <c r="C4" s="650" t="s">
        <v>12136</v>
      </c>
      <c r="D4" s="650" t="s">
        <v>12136</v>
      </c>
      <c r="E4" s="650" t="s">
        <v>12136</v>
      </c>
      <c r="F4" s="650" t="s">
        <v>12136</v>
      </c>
      <c r="G4" s="650" t="s">
        <v>12136</v>
      </c>
      <c r="H4" s="650" t="s">
        <v>12135</v>
      </c>
      <c r="I4" s="650" t="s">
        <v>12135</v>
      </c>
      <c r="J4" s="650" t="s">
        <v>12136</v>
      </c>
      <c r="K4" s="650" t="s">
        <v>12136</v>
      </c>
      <c r="L4" s="650" t="s">
        <v>12137</v>
      </c>
      <c r="M4" s="650" t="s">
        <v>12138</v>
      </c>
      <c r="N4" s="650" t="s">
        <v>12138</v>
      </c>
      <c r="O4" s="650" t="s">
        <v>12136</v>
      </c>
      <c r="P4" s="650" t="s">
        <v>12137</v>
      </c>
      <c r="Q4" s="650" t="s">
        <v>12137</v>
      </c>
      <c r="R4" s="650" t="s">
        <v>12137</v>
      </c>
      <c r="S4" s="650" t="s">
        <v>12139</v>
      </c>
      <c r="T4" s="650" t="s">
        <v>12136</v>
      </c>
      <c r="U4" s="650" t="s">
        <v>12138</v>
      </c>
      <c r="V4" s="650" t="s">
        <v>12136</v>
      </c>
      <c r="W4" s="650" t="s">
        <v>12139</v>
      </c>
      <c r="X4" s="650" t="s">
        <v>12138</v>
      </c>
      <c r="Y4" s="652" t="s">
        <v>12138</v>
      </c>
    </row>
    <row r="5" spans="1:25">
      <c r="A5" s="4"/>
      <c r="B5" s="22" t="s">
        <v>1178</v>
      </c>
      <c r="C5" s="22" t="s">
        <v>3204</v>
      </c>
      <c r="D5" s="22" t="e">
        <f>VLOOKUP(C5,#REF!,2,0)</f>
        <v>#REF!</v>
      </c>
      <c r="E5" s="22" t="e">
        <f>VLOOKUP(C5,#REF!,4,0)</f>
        <v>#REF!</v>
      </c>
      <c r="F5" s="22" t="e">
        <f>VLOOKUP(C5,#REF!,6,0)</f>
        <v>#REF!</v>
      </c>
      <c r="G5" s="22" t="e">
        <f>VLOOKUP(C5,#REF!,17,0)</f>
        <v>#REF!</v>
      </c>
      <c r="H5" s="22" t="e">
        <f>VLOOKUP(C5,#REF!,19,0)</f>
        <v>#REF!</v>
      </c>
      <c r="I5" s="22" t="e">
        <f>VLOOKUP(C5,#REF!,20,0)</f>
        <v>#REF!</v>
      </c>
      <c r="J5" s="22">
        <f>VLOOKUP(C5,成品库存!B:L,11,0)</f>
        <v>71506</v>
      </c>
      <c r="K5" s="22" t="str">
        <f>IF(ISERROR(VLOOKUP(C5,#REF!,11,0)),"0",VLOOKUP(C5,#REF!,11,0))</f>
        <v>0</v>
      </c>
      <c r="L5" s="22"/>
      <c r="M5" s="22">
        <f>J5+K5+L5</f>
        <v>71506</v>
      </c>
      <c r="N5" s="554" t="e">
        <f>M5/G5</f>
        <v>#REF!</v>
      </c>
      <c r="O5" s="22"/>
      <c r="P5" s="22"/>
      <c r="Q5" s="139" t="s">
        <v>768</v>
      </c>
      <c r="R5" s="18" t="s">
        <v>769</v>
      </c>
      <c r="S5" s="28">
        <v>1</v>
      </c>
      <c r="T5" s="19">
        <f>VLOOKUP(Q5,包材库存!B:E,4,0)</f>
        <v>19106</v>
      </c>
      <c r="U5" s="46" t="e">
        <f>M5/G5</f>
        <v>#REF!</v>
      </c>
      <c r="V5" s="19">
        <f>VLOOKUP(Q5,包材库存!B:G,6,0)</f>
        <v>90040</v>
      </c>
      <c r="W5" s="164">
        <f>MIN($T$5:$T$6)</f>
        <v>16469</v>
      </c>
      <c r="X5" s="164" t="e">
        <f>T5/G5</f>
        <v>#REF!</v>
      </c>
      <c r="Y5" s="169">
        <f t="shared" ref="Y5:Y68" si="0">COUNTIF(Q:Q,Q5)</f>
        <v>4</v>
      </c>
    </row>
    <row r="6" spans="1:25">
      <c r="A6" s="6"/>
      <c r="B6" s="23"/>
      <c r="C6" s="23" t="s">
        <v>5872</v>
      </c>
      <c r="D6" s="23" t="e">
        <f>VLOOKUP(C6,#REF!,2,0)</f>
        <v>#REF!</v>
      </c>
      <c r="E6" s="23" t="e">
        <f>VLOOKUP(C6,#REF!,4,0)</f>
        <v>#REF!</v>
      </c>
      <c r="F6" s="23" t="e">
        <f>VLOOKUP(C6,#REF!,6,0)</f>
        <v>#REF!</v>
      </c>
      <c r="G6" s="23" t="e">
        <f>G5</f>
        <v>#REF!</v>
      </c>
      <c r="H6" s="23"/>
      <c r="I6" s="23"/>
      <c r="J6" s="23">
        <f>VLOOKUP(C6,试用装库存!B:L,11,0)</f>
        <v>683</v>
      </c>
      <c r="K6" s="23"/>
      <c r="L6" s="23"/>
      <c r="M6" s="23">
        <f>J6+K6+L6</f>
        <v>683</v>
      </c>
      <c r="N6" s="555"/>
      <c r="O6" s="23"/>
      <c r="P6" s="23"/>
      <c r="Q6" s="139" t="s">
        <v>770</v>
      </c>
      <c r="R6" s="18" t="s">
        <v>771</v>
      </c>
      <c r="S6" s="28">
        <v>1</v>
      </c>
      <c r="T6" s="19">
        <f>VLOOKUP(Q6,包材库存!B:E,4,0)</f>
        <v>16469</v>
      </c>
      <c r="U6" s="46" t="e">
        <f t="shared" ref="U6:U69" si="1">M6/G6</f>
        <v>#REF!</v>
      </c>
      <c r="V6" s="19">
        <f>VLOOKUP(Q6,包材库存!B:F,5,0)</f>
        <v>0</v>
      </c>
      <c r="W6" s="166"/>
      <c r="X6" s="164" t="e">
        <f t="shared" ref="X6:X69" si="2">T6/G6</f>
        <v>#REF!</v>
      </c>
      <c r="Y6" s="169">
        <f t="shared" si="0"/>
        <v>4</v>
      </c>
    </row>
    <row r="7" spans="1:25">
      <c r="A7" s="6"/>
      <c r="B7" s="23"/>
      <c r="C7" s="552" t="s">
        <v>6064</v>
      </c>
      <c r="D7" s="22" t="e">
        <f>VLOOKUP(C7,#REF!,2,0)</f>
        <v>#REF!</v>
      </c>
      <c r="E7" s="22" t="e">
        <f>VLOOKUP(C7,#REF!,4,0)</f>
        <v>#REF!</v>
      </c>
      <c r="F7" s="22"/>
      <c r="G7" s="22" t="e">
        <f>G5</f>
        <v>#REF!</v>
      </c>
      <c r="H7" s="22"/>
      <c r="I7" s="22"/>
      <c r="J7" s="22"/>
      <c r="K7" s="22"/>
      <c r="L7" s="22"/>
      <c r="M7" s="22"/>
      <c r="N7" s="554"/>
      <c r="O7" s="22" t="e">
        <f>VLOOKUP(C7,膏体库存!A:F,6,0)</f>
        <v>#N/A</v>
      </c>
      <c r="P7" s="22"/>
      <c r="Q7" s="139" t="s">
        <v>772</v>
      </c>
      <c r="R7" s="18" t="s">
        <v>773</v>
      </c>
      <c r="S7" s="28">
        <v>1</v>
      </c>
      <c r="T7" s="19">
        <f>VLOOKUP(Q7,包材库存!B:E,4,0)</f>
        <v>80293</v>
      </c>
      <c r="U7" s="46" t="e">
        <f t="shared" si="1"/>
        <v>#REF!</v>
      </c>
      <c r="V7" s="19">
        <f>VLOOKUP(Q7,包材库存!B:F,5,0)</f>
        <v>0</v>
      </c>
      <c r="W7" s="166"/>
      <c r="X7" s="164" t="e">
        <f t="shared" si="2"/>
        <v>#REF!</v>
      </c>
      <c r="Y7" s="169">
        <f t="shared" si="0"/>
        <v>2</v>
      </c>
    </row>
    <row r="8" spans="1:25">
      <c r="A8" s="6"/>
      <c r="B8" s="23"/>
      <c r="C8" s="552" t="s">
        <v>6065</v>
      </c>
      <c r="D8" s="23" t="e">
        <f>VLOOKUP(C8,#REF!,2,0)</f>
        <v>#REF!</v>
      </c>
      <c r="E8" s="23" t="e">
        <f>VLOOKUP(C8,#REF!,4,0)</f>
        <v>#REF!</v>
      </c>
      <c r="F8" s="23"/>
      <c r="G8" s="22" t="e">
        <f t="shared" ref="G8:G11" si="3">G6</f>
        <v>#REF!</v>
      </c>
      <c r="H8" s="23"/>
      <c r="I8" s="23"/>
      <c r="J8" s="23"/>
      <c r="K8" s="23"/>
      <c r="L8" s="23"/>
      <c r="M8" s="23"/>
      <c r="N8" s="555"/>
      <c r="O8" s="23" t="e">
        <f>VLOOKUP(C8,膏体库存!A:F,6,0)</f>
        <v>#N/A</v>
      </c>
      <c r="P8" s="23"/>
      <c r="Q8" s="139" t="s">
        <v>774</v>
      </c>
      <c r="R8" s="18" t="s">
        <v>9366</v>
      </c>
      <c r="S8" s="28">
        <v>1</v>
      </c>
      <c r="T8" s="19">
        <f>VLOOKUP(Q8,包材库存!B:E,4,0)</f>
        <v>71539</v>
      </c>
      <c r="U8" s="46" t="e">
        <f t="shared" si="1"/>
        <v>#REF!</v>
      </c>
      <c r="V8" s="19">
        <f>VLOOKUP(Q8,包材库存!B:F,5,0)</f>
        <v>0</v>
      </c>
      <c r="W8" s="166"/>
      <c r="X8" s="164" t="e">
        <f t="shared" si="2"/>
        <v>#REF!</v>
      </c>
      <c r="Y8" s="169">
        <f t="shared" si="0"/>
        <v>1</v>
      </c>
    </row>
    <row r="9" spans="1:25">
      <c r="A9" s="6"/>
      <c r="B9" s="23"/>
      <c r="C9" s="23"/>
      <c r="D9" s="23"/>
      <c r="E9" s="23"/>
      <c r="F9" s="23"/>
      <c r="G9" s="22" t="e">
        <f t="shared" si="3"/>
        <v>#REF!</v>
      </c>
      <c r="H9" s="23"/>
      <c r="I9" s="23"/>
      <c r="J9" s="23"/>
      <c r="K9" s="23"/>
      <c r="L9" s="23"/>
      <c r="M9" s="23"/>
      <c r="N9" s="555"/>
      <c r="O9" s="23"/>
      <c r="P9" s="23"/>
      <c r="Q9" s="139" t="s">
        <v>188</v>
      </c>
      <c r="R9" s="18" t="s">
        <v>6082</v>
      </c>
      <c r="S9" s="28">
        <v>1</v>
      </c>
      <c r="T9" s="19" t="e">
        <f>VLOOKUP(Q9,包材库存!B:E,4,0)</f>
        <v>#N/A</v>
      </c>
      <c r="U9" s="46" t="e">
        <f t="shared" si="1"/>
        <v>#REF!</v>
      </c>
      <c r="V9" s="19" t="e">
        <f>VLOOKUP(Q9,包材库存!B:F,5,0)</f>
        <v>#N/A</v>
      </c>
      <c r="W9" s="166"/>
      <c r="X9" s="164" t="e">
        <f t="shared" si="2"/>
        <v>#N/A</v>
      </c>
      <c r="Y9" s="169">
        <f t="shared" si="0"/>
        <v>8</v>
      </c>
    </row>
    <row r="10" spans="1:25">
      <c r="A10" s="6"/>
      <c r="B10" s="23"/>
      <c r="C10" s="23"/>
      <c r="D10" s="23"/>
      <c r="E10" s="23"/>
      <c r="F10" s="23"/>
      <c r="G10" s="22" t="e">
        <f t="shared" si="3"/>
        <v>#REF!</v>
      </c>
      <c r="H10" s="23"/>
      <c r="I10" s="23"/>
      <c r="J10" s="23"/>
      <c r="K10" s="23"/>
      <c r="L10" s="23"/>
      <c r="M10" s="23"/>
      <c r="N10" s="555"/>
      <c r="O10" s="23"/>
      <c r="P10" s="23"/>
      <c r="Q10" s="139" t="s">
        <v>775</v>
      </c>
      <c r="R10" s="18" t="s">
        <v>2576</v>
      </c>
      <c r="S10" s="28">
        <v>1</v>
      </c>
      <c r="T10" s="19">
        <f>VLOOKUP(Q10,包材库存!B:E,4,0)</f>
        <v>77000</v>
      </c>
      <c r="U10" s="46" t="e">
        <f t="shared" si="1"/>
        <v>#REF!</v>
      </c>
      <c r="V10" s="19">
        <f>VLOOKUP(Q10,包材库存!B:F,5,0)</f>
        <v>0</v>
      </c>
      <c r="W10" s="166"/>
      <c r="X10" s="164" t="e">
        <f t="shared" si="2"/>
        <v>#REF!</v>
      </c>
      <c r="Y10" s="169">
        <f t="shared" si="0"/>
        <v>2</v>
      </c>
    </row>
    <row r="11" spans="1:25">
      <c r="A11" s="8"/>
      <c r="B11" s="24"/>
      <c r="C11" s="24"/>
      <c r="D11" s="24"/>
      <c r="E11" s="24"/>
      <c r="F11" s="24"/>
      <c r="G11" s="22" t="e">
        <f t="shared" si="3"/>
        <v>#REF!</v>
      </c>
      <c r="H11" s="24"/>
      <c r="I11" s="24"/>
      <c r="J11" s="24"/>
      <c r="K11" s="24"/>
      <c r="L11" s="24"/>
      <c r="M11" s="24"/>
      <c r="N11" s="556"/>
      <c r="O11" s="24"/>
      <c r="P11" s="24"/>
      <c r="Q11" s="139" t="s">
        <v>189</v>
      </c>
      <c r="R11" s="18" t="s">
        <v>1044</v>
      </c>
      <c r="S11" s="28">
        <v>2.0833333333333332E-2</v>
      </c>
      <c r="T11" s="19">
        <f>VLOOKUP(Q11,包材库存!B:E,4,0)</f>
        <v>1835</v>
      </c>
      <c r="U11" s="46" t="e">
        <f t="shared" si="1"/>
        <v>#REF!</v>
      </c>
      <c r="V11" s="19">
        <f>VLOOKUP(Q11,包材库存!B:F,5,0)</f>
        <v>0</v>
      </c>
      <c r="W11" s="167"/>
      <c r="X11" s="164" t="e">
        <f t="shared" si="2"/>
        <v>#REF!</v>
      </c>
      <c r="Y11" s="169">
        <f t="shared" si="0"/>
        <v>6</v>
      </c>
    </row>
    <row r="12" spans="1:25">
      <c r="A12" s="4"/>
      <c r="B12" s="22" t="s">
        <v>1024</v>
      </c>
      <c r="C12" s="22" t="s">
        <v>500</v>
      </c>
      <c r="D12" s="22" t="e">
        <f>VLOOKUP(C12,#REF!,2,0)</f>
        <v>#REF!</v>
      </c>
      <c r="E12" s="22" t="e">
        <f>VLOOKUP(C12,#REF!,4,0)</f>
        <v>#REF!</v>
      </c>
      <c r="F12" s="22" t="e">
        <f>VLOOKUP(C12,#REF!,6,0)</f>
        <v>#REF!</v>
      </c>
      <c r="G12" s="22" t="e">
        <f>VLOOKUP(C12,#REF!,17,0)</f>
        <v>#REF!</v>
      </c>
      <c r="H12" s="22" t="e">
        <f>VLOOKUP(C12,#REF!,19,0)</f>
        <v>#REF!</v>
      </c>
      <c r="I12" s="22" t="e">
        <f>VLOOKUP(C12,#REF!,20,0)</f>
        <v>#REF!</v>
      </c>
      <c r="J12" s="22">
        <f>VLOOKUP(C12,成品库存!B:L,11,0)</f>
        <v>113386</v>
      </c>
      <c r="K12" s="22" t="str">
        <f>IF(ISERROR(VLOOKUP(C12,#REF!,11,0)),"0",VLOOKUP(C12,#REF!,11,0))</f>
        <v>0</v>
      </c>
      <c r="L12" s="22"/>
      <c r="M12" s="22">
        <f t="shared" ref="M12:M13" si="4">J12+K12+L12</f>
        <v>113386</v>
      </c>
      <c r="N12" s="554" t="e">
        <f>M12/G12</f>
        <v>#REF!</v>
      </c>
      <c r="O12" s="22">
        <f>VLOOKUP(C12,膏体库存!A:F,6,0)</f>
        <v>1640.9</v>
      </c>
      <c r="P12" s="22"/>
      <c r="Q12" s="139" t="s">
        <v>502</v>
      </c>
      <c r="R12" s="18" t="s">
        <v>503</v>
      </c>
      <c r="S12" s="28">
        <v>1</v>
      </c>
      <c r="T12" s="19">
        <f>VLOOKUP(Q12,包材库存!B:E,4,0)</f>
        <v>123982</v>
      </c>
      <c r="U12" s="46" t="e">
        <f t="shared" si="1"/>
        <v>#REF!</v>
      </c>
      <c r="V12" s="19">
        <f>VLOOKUP(Q12,包材库存!B:F,5,0)</f>
        <v>0</v>
      </c>
      <c r="W12" s="164"/>
      <c r="X12" s="164" t="e">
        <f t="shared" si="2"/>
        <v>#REF!</v>
      </c>
      <c r="Y12" s="169">
        <f t="shared" si="0"/>
        <v>5</v>
      </c>
    </row>
    <row r="13" spans="1:25">
      <c r="A13" s="6"/>
      <c r="B13" s="23"/>
      <c r="C13" s="23" t="str">
        <f>"S"&amp;C12</f>
        <v>SWM003</v>
      </c>
      <c r="D13" s="23" t="e">
        <f>VLOOKUP(C13,#REF!,2,0)</f>
        <v>#REF!</v>
      </c>
      <c r="E13" s="23" t="e">
        <f>VLOOKUP(C13,#REF!,4,0)</f>
        <v>#REF!</v>
      </c>
      <c r="F13" s="23" t="e">
        <f>VLOOKUP(C13,#REF!,6,0)</f>
        <v>#REF!</v>
      </c>
      <c r="G13" s="23" t="e">
        <f>G12</f>
        <v>#REF!</v>
      </c>
      <c r="H13" s="23"/>
      <c r="I13" s="23"/>
      <c r="J13" s="23">
        <f>VLOOKUP(C13,试用装库存!B:L,11,0)</f>
        <v>1651</v>
      </c>
      <c r="K13" s="23"/>
      <c r="L13" s="23"/>
      <c r="M13" s="23">
        <f t="shared" si="4"/>
        <v>1651</v>
      </c>
      <c r="N13" s="555"/>
      <c r="O13" s="23"/>
      <c r="P13" s="23"/>
      <c r="Q13" s="139" t="s">
        <v>504</v>
      </c>
      <c r="R13" s="18" t="s">
        <v>505</v>
      </c>
      <c r="S13" s="28">
        <v>1</v>
      </c>
      <c r="T13" s="19">
        <f>VLOOKUP(Q13,包材库存!B:E,4,0)</f>
        <v>106512</v>
      </c>
      <c r="U13" s="46" t="e">
        <f t="shared" si="1"/>
        <v>#REF!</v>
      </c>
      <c r="V13" s="19">
        <f>VLOOKUP(Q13,包材库存!B:F,5,0)</f>
        <v>0</v>
      </c>
      <c r="W13" s="166"/>
      <c r="X13" s="164" t="e">
        <f t="shared" si="2"/>
        <v>#REF!</v>
      </c>
      <c r="Y13" s="169">
        <f t="shared" si="0"/>
        <v>5</v>
      </c>
    </row>
    <row r="14" spans="1:25">
      <c r="A14" s="6"/>
      <c r="B14" s="23"/>
      <c r="C14" s="23"/>
      <c r="D14" s="23"/>
      <c r="E14" s="23"/>
      <c r="F14" s="23"/>
      <c r="G14" s="23" t="e">
        <f>G12</f>
        <v>#REF!</v>
      </c>
      <c r="H14" s="23"/>
      <c r="I14" s="23"/>
      <c r="J14" s="23"/>
      <c r="K14" s="23"/>
      <c r="L14" s="23"/>
      <c r="M14" s="23"/>
      <c r="N14" s="555"/>
      <c r="O14" s="23"/>
      <c r="P14" s="23"/>
      <c r="Q14" s="139" t="s">
        <v>362</v>
      </c>
      <c r="R14" s="18" t="s">
        <v>363</v>
      </c>
      <c r="S14" s="28">
        <v>1</v>
      </c>
      <c r="T14" s="19">
        <f>VLOOKUP(Q14,包材库存!B:E,4,0)</f>
        <v>172767</v>
      </c>
      <c r="U14" s="46" t="e">
        <f t="shared" si="1"/>
        <v>#REF!</v>
      </c>
      <c r="V14" s="19">
        <f>VLOOKUP(Q14,包材库存!B:F,5,0)</f>
        <v>0</v>
      </c>
      <c r="W14" s="166"/>
      <c r="X14" s="164" t="e">
        <f t="shared" si="2"/>
        <v>#REF!</v>
      </c>
      <c r="Y14" s="169">
        <f t="shared" si="0"/>
        <v>7</v>
      </c>
    </row>
    <row r="15" spans="1:25">
      <c r="A15" s="6"/>
      <c r="B15" s="23"/>
      <c r="C15" s="23"/>
      <c r="D15" s="23"/>
      <c r="E15" s="23"/>
      <c r="F15" s="23"/>
      <c r="G15" s="23" t="e">
        <f t="shared" ref="G15" si="5">G14</f>
        <v>#REF!</v>
      </c>
      <c r="H15" s="23"/>
      <c r="I15" s="23"/>
      <c r="J15" s="23"/>
      <c r="K15" s="23"/>
      <c r="L15" s="23"/>
      <c r="M15" s="23"/>
      <c r="N15" s="555"/>
      <c r="O15" s="23"/>
      <c r="P15" s="23"/>
      <c r="Q15" s="139" t="s">
        <v>474</v>
      </c>
      <c r="R15" s="18" t="s">
        <v>2535</v>
      </c>
      <c r="S15" s="28">
        <v>1</v>
      </c>
      <c r="T15" s="19">
        <f>VLOOKUP(Q15,包材库存!B:E,4,0)</f>
        <v>80815</v>
      </c>
      <c r="U15" s="46" t="e">
        <f t="shared" si="1"/>
        <v>#REF!</v>
      </c>
      <c r="V15" s="19">
        <f>VLOOKUP(Q15,包材库存!B:F,5,0)</f>
        <v>0</v>
      </c>
      <c r="W15" s="166"/>
      <c r="X15" s="164" t="e">
        <f t="shared" si="2"/>
        <v>#REF!</v>
      </c>
      <c r="Y15" s="169">
        <f t="shared" si="0"/>
        <v>23</v>
      </c>
    </row>
    <row r="16" spans="1:25">
      <c r="A16" s="6"/>
      <c r="B16" s="23"/>
      <c r="C16" s="23"/>
      <c r="D16" s="23"/>
      <c r="E16" s="23"/>
      <c r="F16" s="23"/>
      <c r="G16" s="23" t="e">
        <f t="shared" ref="G16" si="6">G14</f>
        <v>#REF!</v>
      </c>
      <c r="H16" s="23"/>
      <c r="I16" s="23"/>
      <c r="J16" s="23"/>
      <c r="K16" s="23"/>
      <c r="L16" s="23"/>
      <c r="M16" s="23"/>
      <c r="N16" s="555"/>
      <c r="O16" s="23"/>
      <c r="P16" s="23"/>
      <c r="Q16" s="139" t="s">
        <v>506</v>
      </c>
      <c r="R16" s="18" t="s">
        <v>507</v>
      </c>
      <c r="S16" s="28">
        <v>1</v>
      </c>
      <c r="T16" s="19">
        <f>VLOOKUP(Q16,包材库存!B:E,4,0)</f>
        <v>9114</v>
      </c>
      <c r="U16" s="46" t="e">
        <f t="shared" si="1"/>
        <v>#REF!</v>
      </c>
      <c r="V16" s="19">
        <f>VLOOKUP(Q16,包材库存!B:F,5,0)</f>
        <v>0</v>
      </c>
      <c r="W16" s="166"/>
      <c r="X16" s="164" t="e">
        <f t="shared" si="2"/>
        <v>#REF!</v>
      </c>
      <c r="Y16" s="169">
        <f t="shared" si="0"/>
        <v>2</v>
      </c>
    </row>
    <row r="17" spans="1:25">
      <c r="A17" s="6"/>
      <c r="B17" s="23"/>
      <c r="C17" s="23"/>
      <c r="D17" s="23"/>
      <c r="E17" s="23"/>
      <c r="F17" s="23"/>
      <c r="G17" s="23" t="e">
        <f t="shared" ref="G17" si="7">G16</f>
        <v>#REF!</v>
      </c>
      <c r="H17" s="23"/>
      <c r="I17" s="23"/>
      <c r="J17" s="23"/>
      <c r="K17" s="23"/>
      <c r="L17" s="23"/>
      <c r="M17" s="23"/>
      <c r="N17" s="555"/>
      <c r="O17" s="23"/>
      <c r="P17" s="23"/>
      <c r="Q17" s="139" t="s">
        <v>508</v>
      </c>
      <c r="R17" s="18" t="s">
        <v>9673</v>
      </c>
      <c r="S17" s="28">
        <v>1</v>
      </c>
      <c r="T17" s="19">
        <f>VLOOKUP(Q17,包材库存!B:E,4,0)</f>
        <v>8836</v>
      </c>
      <c r="U17" s="46" t="e">
        <f t="shared" si="1"/>
        <v>#REF!</v>
      </c>
      <c r="V17" s="19">
        <f>VLOOKUP(Q17,包材库存!B:F,5,0)</f>
        <v>0</v>
      </c>
      <c r="W17" s="166"/>
      <c r="X17" s="164" t="e">
        <f t="shared" si="2"/>
        <v>#REF!</v>
      </c>
      <c r="Y17" s="169">
        <f t="shared" si="0"/>
        <v>2</v>
      </c>
    </row>
    <row r="18" spans="1:25">
      <c r="A18" s="6"/>
      <c r="B18" s="23"/>
      <c r="C18" s="23"/>
      <c r="D18" s="23"/>
      <c r="E18" s="23"/>
      <c r="F18" s="23"/>
      <c r="G18" s="23" t="e">
        <f t="shared" ref="G18" si="8">G16</f>
        <v>#REF!</v>
      </c>
      <c r="H18" s="23"/>
      <c r="I18" s="23"/>
      <c r="J18" s="23"/>
      <c r="K18" s="23"/>
      <c r="L18" s="23"/>
      <c r="M18" s="23"/>
      <c r="N18" s="555"/>
      <c r="O18" s="23"/>
      <c r="P18" s="23"/>
      <c r="Q18" s="139" t="s">
        <v>354</v>
      </c>
      <c r="R18" s="18" t="s">
        <v>6099</v>
      </c>
      <c r="S18" s="28">
        <v>1</v>
      </c>
      <c r="T18" s="19" t="e">
        <f>VLOOKUP(Q18,包材库存!B:E,4,0)</f>
        <v>#N/A</v>
      </c>
      <c r="U18" s="46" t="e">
        <f t="shared" si="1"/>
        <v>#REF!</v>
      </c>
      <c r="V18" s="19" t="e">
        <f>VLOOKUP(Q18,包材库存!B:F,5,0)</f>
        <v>#N/A</v>
      </c>
      <c r="W18" s="166"/>
      <c r="X18" s="164" t="e">
        <f t="shared" si="2"/>
        <v>#N/A</v>
      </c>
      <c r="Y18" s="169">
        <f t="shared" si="0"/>
        <v>4</v>
      </c>
    </row>
    <row r="19" spans="1:25">
      <c r="A19" s="6"/>
      <c r="B19" s="23"/>
      <c r="C19" s="23"/>
      <c r="D19" s="23"/>
      <c r="E19" s="23"/>
      <c r="F19" s="23"/>
      <c r="G19" s="23" t="e">
        <f t="shared" ref="G19" si="9">G18</f>
        <v>#REF!</v>
      </c>
      <c r="H19" s="23"/>
      <c r="I19" s="23"/>
      <c r="J19" s="23"/>
      <c r="K19" s="23"/>
      <c r="L19" s="23"/>
      <c r="M19" s="23"/>
      <c r="N19" s="555"/>
      <c r="O19" s="23"/>
      <c r="P19" s="23"/>
      <c r="Q19" s="139" t="s">
        <v>349</v>
      </c>
      <c r="R19" s="18" t="s">
        <v>350</v>
      </c>
      <c r="S19" s="28"/>
      <c r="T19" s="19">
        <f>VLOOKUP(Q19,包材库存!B:E,4,0)</f>
        <v>16854</v>
      </c>
      <c r="U19" s="46" t="e">
        <f t="shared" si="1"/>
        <v>#REF!</v>
      </c>
      <c r="V19" s="19">
        <f>VLOOKUP(Q19,包材库存!B:F,5,0)</f>
        <v>0</v>
      </c>
      <c r="W19" s="166"/>
      <c r="X19" s="164" t="e">
        <f t="shared" si="2"/>
        <v>#REF!</v>
      </c>
      <c r="Y19" s="169">
        <f t="shared" si="0"/>
        <v>3</v>
      </c>
    </row>
    <row r="20" spans="1:25">
      <c r="A20" s="8"/>
      <c r="B20" s="24"/>
      <c r="C20" s="24"/>
      <c r="D20" s="24"/>
      <c r="E20" s="24"/>
      <c r="F20" s="24"/>
      <c r="G20" s="24" t="e">
        <f t="shared" ref="G20" si="10">G18</f>
        <v>#REF!</v>
      </c>
      <c r="H20" s="24"/>
      <c r="I20" s="24"/>
      <c r="J20" s="24"/>
      <c r="K20" s="24"/>
      <c r="L20" s="24"/>
      <c r="M20" s="24"/>
      <c r="N20" s="556"/>
      <c r="O20" s="24"/>
      <c r="P20" s="24"/>
      <c r="Q20" s="139" t="s">
        <v>487</v>
      </c>
      <c r="R20" s="18" t="s">
        <v>488</v>
      </c>
      <c r="S20" s="29">
        <v>2.7777777777777801E-2</v>
      </c>
      <c r="T20" s="19">
        <f>VLOOKUP(Q20,包材库存!B:E,4,0)</f>
        <v>272</v>
      </c>
      <c r="U20" s="46" t="e">
        <f t="shared" si="1"/>
        <v>#REF!</v>
      </c>
      <c r="V20" s="19">
        <f>VLOOKUP(Q20,包材库存!B:F,5,0)</f>
        <v>0</v>
      </c>
      <c r="W20" s="167"/>
      <c r="X20" s="164" t="e">
        <f t="shared" si="2"/>
        <v>#REF!</v>
      </c>
      <c r="Y20" s="169">
        <f t="shared" si="0"/>
        <v>1</v>
      </c>
    </row>
    <row r="21" spans="1:25">
      <c r="A21" s="4"/>
      <c r="B21" s="22" t="s">
        <v>1013</v>
      </c>
      <c r="C21" s="22" t="s">
        <v>149</v>
      </c>
      <c r="D21" s="22" t="e">
        <f>VLOOKUP(C21,#REF!,2,0)</f>
        <v>#REF!</v>
      </c>
      <c r="E21" s="22" t="e">
        <f>VLOOKUP(C21,#REF!,4,0)</f>
        <v>#REF!</v>
      </c>
      <c r="F21" s="22" t="e">
        <f>VLOOKUP(C21,#REF!,6,0)</f>
        <v>#REF!</v>
      </c>
      <c r="G21" s="22" t="e">
        <f>VLOOKUP(C21,#REF!,17,0)</f>
        <v>#REF!</v>
      </c>
      <c r="H21" s="22" t="e">
        <f>VLOOKUP(C21,#REF!,19,0)</f>
        <v>#REF!</v>
      </c>
      <c r="I21" s="22" t="e">
        <f>VLOOKUP(C21,#REF!,20,0)</f>
        <v>#REF!</v>
      </c>
      <c r="J21" s="22">
        <f>VLOOKUP(C21,成品库存!B:L,11,0)</f>
        <v>60249</v>
      </c>
      <c r="K21" s="22" t="str">
        <f>IF(ISERROR(VLOOKUP(C21,#REF!,11,0)),"0",VLOOKUP(C21,#REF!,11,0))</f>
        <v>0</v>
      </c>
      <c r="L21" s="22"/>
      <c r="M21" s="22">
        <f t="shared" ref="M21:M22" si="11">J21+K21+L21</f>
        <v>60249</v>
      </c>
      <c r="N21" s="554" t="e">
        <f>M21/G21</f>
        <v>#REF!</v>
      </c>
      <c r="O21" s="22">
        <f>VLOOKUP(C21,膏体库存!A:F,6,0)</f>
        <v>253.7</v>
      </c>
      <c r="P21" s="22"/>
      <c r="Q21" s="139" t="s">
        <v>152</v>
      </c>
      <c r="R21" s="18" t="s">
        <v>6660</v>
      </c>
      <c r="S21" s="28">
        <v>1</v>
      </c>
      <c r="T21" s="19">
        <f>VLOOKUP(Q21,包材库存!B:E,4,0)</f>
        <v>47319</v>
      </c>
      <c r="U21" s="46" t="e">
        <f t="shared" si="1"/>
        <v>#REF!</v>
      </c>
      <c r="V21" s="19">
        <f>VLOOKUP(Q21,包材库存!B:F,5,0)</f>
        <v>0</v>
      </c>
      <c r="W21" s="164"/>
      <c r="X21" s="164" t="e">
        <f t="shared" si="2"/>
        <v>#REF!</v>
      </c>
      <c r="Y21" s="169">
        <f t="shared" si="0"/>
        <v>1</v>
      </c>
    </row>
    <row r="22" spans="1:25">
      <c r="A22" s="6"/>
      <c r="B22" s="23"/>
      <c r="C22" s="23" t="str">
        <f>"S"&amp;C21</f>
        <v>SWC006</v>
      </c>
      <c r="D22" s="23" t="e">
        <f>VLOOKUP(C22,#REF!,2,0)</f>
        <v>#REF!</v>
      </c>
      <c r="E22" s="23" t="e">
        <f>VLOOKUP(C22,#REF!,4,0)</f>
        <v>#REF!</v>
      </c>
      <c r="F22" s="23" t="e">
        <f>VLOOKUP(C22,#REF!,6,0)</f>
        <v>#REF!</v>
      </c>
      <c r="G22" s="23" t="e">
        <f>G21</f>
        <v>#REF!</v>
      </c>
      <c r="H22" s="23"/>
      <c r="I22" s="23"/>
      <c r="J22" s="23">
        <f>VLOOKUP(C22,试用装库存!B:L,11,0)</f>
        <v>1424</v>
      </c>
      <c r="K22" s="23"/>
      <c r="L22" s="23"/>
      <c r="M22" s="23">
        <f t="shared" si="11"/>
        <v>1424</v>
      </c>
      <c r="N22" s="555"/>
      <c r="O22" s="23"/>
      <c r="P22" s="23"/>
      <c r="Q22" s="139" t="s">
        <v>153</v>
      </c>
      <c r="R22" s="18" t="s">
        <v>7365</v>
      </c>
      <c r="S22" s="28">
        <v>1</v>
      </c>
      <c r="T22" s="19">
        <f>VLOOKUP(Q22,包材库存!B:E,4,0)</f>
        <v>87480</v>
      </c>
      <c r="U22" s="46" t="e">
        <f t="shared" si="1"/>
        <v>#REF!</v>
      </c>
      <c r="V22" s="19">
        <f>VLOOKUP(Q22,包材库存!B:F,5,0)</f>
        <v>0</v>
      </c>
      <c r="W22" s="166"/>
      <c r="X22" s="164" t="e">
        <f t="shared" si="2"/>
        <v>#REF!</v>
      </c>
      <c r="Y22" s="169">
        <f t="shared" si="0"/>
        <v>2</v>
      </c>
    </row>
    <row r="23" spans="1:25">
      <c r="A23" s="6"/>
      <c r="B23" s="23"/>
      <c r="C23" s="23"/>
      <c r="D23" s="23"/>
      <c r="E23" s="23"/>
      <c r="F23" s="23"/>
      <c r="G23" s="23" t="e">
        <f>G21</f>
        <v>#REF!</v>
      </c>
      <c r="H23" s="23"/>
      <c r="I23" s="23"/>
      <c r="J23" s="23"/>
      <c r="K23" s="23"/>
      <c r="L23" s="23"/>
      <c r="M23" s="23"/>
      <c r="N23" s="555"/>
      <c r="O23" s="23"/>
      <c r="P23" s="23"/>
      <c r="Q23" s="139" t="s">
        <v>154</v>
      </c>
      <c r="R23" s="18" t="s">
        <v>8711</v>
      </c>
      <c r="S23" s="28">
        <v>1</v>
      </c>
      <c r="T23" s="19">
        <f>VLOOKUP(Q23,包材库存!B:E,4,0)</f>
        <v>83125</v>
      </c>
      <c r="U23" s="46" t="e">
        <f t="shared" si="1"/>
        <v>#REF!</v>
      </c>
      <c r="V23" s="19">
        <f>VLOOKUP(Q23,包材库存!B:F,5,0)</f>
        <v>0</v>
      </c>
      <c r="W23" s="166"/>
      <c r="X23" s="164" t="e">
        <f t="shared" si="2"/>
        <v>#REF!</v>
      </c>
      <c r="Y23" s="169">
        <f t="shared" si="0"/>
        <v>2</v>
      </c>
    </row>
    <row r="24" spans="1:25">
      <c r="A24" s="6"/>
      <c r="B24" s="23"/>
      <c r="C24" s="23"/>
      <c r="D24" s="23"/>
      <c r="E24" s="23"/>
      <c r="F24" s="23"/>
      <c r="G24" s="23" t="e">
        <f t="shared" ref="G24:G29" si="12">G22</f>
        <v>#REF!</v>
      </c>
      <c r="H24" s="23"/>
      <c r="I24" s="23"/>
      <c r="J24" s="23"/>
      <c r="K24" s="23"/>
      <c r="L24" s="23"/>
      <c r="M24" s="23"/>
      <c r="N24" s="555"/>
      <c r="O24" s="23"/>
      <c r="P24" s="23"/>
      <c r="Q24" s="139" t="s">
        <v>155</v>
      </c>
      <c r="R24" s="18" t="s">
        <v>8141</v>
      </c>
      <c r="S24" s="28">
        <v>1</v>
      </c>
      <c r="T24" s="19">
        <f>VLOOKUP(Q24,包材库存!B:E,4,0)</f>
        <v>51915</v>
      </c>
      <c r="U24" s="46" t="e">
        <f t="shared" si="1"/>
        <v>#REF!</v>
      </c>
      <c r="V24" s="19">
        <f>VLOOKUP(Q24,包材库存!B:F,5,0)</f>
        <v>0</v>
      </c>
      <c r="W24" s="166"/>
      <c r="X24" s="164" t="e">
        <f t="shared" si="2"/>
        <v>#REF!</v>
      </c>
      <c r="Y24" s="169">
        <f t="shared" si="0"/>
        <v>1</v>
      </c>
    </row>
    <row r="25" spans="1:25">
      <c r="A25" s="6"/>
      <c r="B25" s="23"/>
      <c r="C25" s="23"/>
      <c r="D25" s="23"/>
      <c r="E25" s="23"/>
      <c r="F25" s="23"/>
      <c r="G25" s="23" t="e">
        <f t="shared" si="12"/>
        <v>#REF!</v>
      </c>
      <c r="H25" s="23"/>
      <c r="I25" s="23"/>
      <c r="J25" s="23"/>
      <c r="K25" s="23"/>
      <c r="L25" s="23"/>
      <c r="M25" s="23"/>
      <c r="N25" s="555"/>
      <c r="O25" s="23"/>
      <c r="P25" s="23"/>
      <c r="Q25" s="139" t="s">
        <v>128</v>
      </c>
      <c r="R25" s="18" t="s">
        <v>129</v>
      </c>
      <c r="S25" s="28">
        <v>1</v>
      </c>
      <c r="T25" s="19">
        <f>VLOOKUP(Q25,包材库存!B:E,4,0)</f>
        <v>125402</v>
      </c>
      <c r="U25" s="46" t="e">
        <f t="shared" si="1"/>
        <v>#REF!</v>
      </c>
      <c r="V25" s="19">
        <f>VLOOKUP(Q25,包材库存!B:F,5,0)</f>
        <v>0</v>
      </c>
      <c r="W25" s="166"/>
      <c r="X25" s="164" t="e">
        <f t="shared" si="2"/>
        <v>#REF!</v>
      </c>
      <c r="Y25" s="169">
        <f t="shared" si="0"/>
        <v>10</v>
      </c>
    </row>
    <row r="26" spans="1:25">
      <c r="A26" s="6"/>
      <c r="B26" s="23"/>
      <c r="C26" s="23"/>
      <c r="D26" s="23"/>
      <c r="E26" s="23"/>
      <c r="F26" s="23"/>
      <c r="G26" s="23" t="e">
        <f t="shared" si="12"/>
        <v>#REF!</v>
      </c>
      <c r="H26" s="23"/>
      <c r="I26" s="23"/>
      <c r="J26" s="23"/>
      <c r="K26" s="23"/>
      <c r="L26" s="23"/>
      <c r="M26" s="23"/>
      <c r="N26" s="555"/>
      <c r="O26" s="23"/>
      <c r="P26" s="23"/>
      <c r="Q26" s="139" t="s">
        <v>156</v>
      </c>
      <c r="R26" s="18" t="s">
        <v>157</v>
      </c>
      <c r="S26" s="29">
        <v>8.3333333333333301E-2</v>
      </c>
      <c r="T26" s="19">
        <f>VLOOKUP(Q26,包材库存!B:E,4,0)</f>
        <v>9967</v>
      </c>
      <c r="U26" s="46" t="e">
        <f t="shared" si="1"/>
        <v>#REF!</v>
      </c>
      <c r="V26" s="19">
        <f>VLOOKUP(Q26,包材库存!B:F,5,0)</f>
        <v>0</v>
      </c>
      <c r="W26" s="166"/>
      <c r="X26" s="164" t="e">
        <f t="shared" si="2"/>
        <v>#REF!</v>
      </c>
      <c r="Y26" s="169">
        <f t="shared" si="0"/>
        <v>2</v>
      </c>
    </row>
    <row r="27" spans="1:25">
      <c r="A27" s="6"/>
      <c r="B27" s="23"/>
      <c r="C27" s="23"/>
      <c r="D27" s="23"/>
      <c r="E27" s="23"/>
      <c r="F27" s="23"/>
      <c r="G27" s="23" t="e">
        <f t="shared" si="12"/>
        <v>#REF!</v>
      </c>
      <c r="H27" s="23"/>
      <c r="I27" s="23"/>
      <c r="J27" s="23"/>
      <c r="K27" s="23"/>
      <c r="L27" s="23"/>
      <c r="M27" s="23"/>
      <c r="N27" s="555"/>
      <c r="O27" s="23"/>
      <c r="P27" s="23"/>
      <c r="Q27" s="139" t="s">
        <v>158</v>
      </c>
      <c r="R27" s="18" t="s">
        <v>159</v>
      </c>
      <c r="S27" s="28"/>
      <c r="T27" s="19">
        <f>VLOOKUP(Q27,包材库存!B:E,4,0)</f>
        <v>742</v>
      </c>
      <c r="U27" s="46" t="e">
        <f t="shared" si="1"/>
        <v>#REF!</v>
      </c>
      <c r="V27" s="19">
        <f>VLOOKUP(Q27,包材库存!B:F,5,0)</f>
        <v>0</v>
      </c>
      <c r="W27" s="166"/>
      <c r="X27" s="164" t="e">
        <f t="shared" si="2"/>
        <v>#REF!</v>
      </c>
      <c r="Y27" s="169">
        <f t="shared" si="0"/>
        <v>2</v>
      </c>
    </row>
    <row r="28" spans="1:25">
      <c r="A28" s="6"/>
      <c r="B28" s="23"/>
      <c r="C28" s="23"/>
      <c r="D28" s="23"/>
      <c r="E28" s="23"/>
      <c r="F28" s="23"/>
      <c r="G28" s="23" t="e">
        <f t="shared" si="12"/>
        <v>#REF!</v>
      </c>
      <c r="H28" s="23"/>
      <c r="I28" s="23"/>
      <c r="J28" s="23"/>
      <c r="K28" s="23"/>
      <c r="L28" s="23"/>
      <c r="M28" s="23"/>
      <c r="N28" s="555"/>
      <c r="O28" s="23"/>
      <c r="P28" s="23"/>
      <c r="Q28" s="139" t="s">
        <v>61</v>
      </c>
      <c r="R28" s="18" t="s">
        <v>1041</v>
      </c>
      <c r="S28" s="28">
        <v>1</v>
      </c>
      <c r="T28" s="19">
        <f>VLOOKUP(Q28,包材库存!B:E,4,0)</f>
        <v>89897</v>
      </c>
      <c r="U28" s="46" t="e">
        <f t="shared" si="1"/>
        <v>#REF!</v>
      </c>
      <c r="V28" s="19">
        <f>VLOOKUP(Q28,包材库存!B:F,5,0)</f>
        <v>0</v>
      </c>
      <c r="W28" s="166"/>
      <c r="X28" s="164" t="e">
        <f t="shared" si="2"/>
        <v>#REF!</v>
      </c>
      <c r="Y28" s="169">
        <f t="shared" si="0"/>
        <v>13</v>
      </c>
    </row>
    <row r="29" spans="1:25">
      <c r="A29" s="8"/>
      <c r="B29" s="24"/>
      <c r="C29" s="24"/>
      <c r="D29" s="24"/>
      <c r="E29" s="24"/>
      <c r="F29" s="24"/>
      <c r="G29" s="23" t="e">
        <f t="shared" si="12"/>
        <v>#REF!</v>
      </c>
      <c r="H29" s="24"/>
      <c r="I29" s="24"/>
      <c r="J29" s="24"/>
      <c r="K29" s="24"/>
      <c r="L29" s="24"/>
      <c r="M29" s="24"/>
      <c r="N29" s="556"/>
      <c r="O29" s="24"/>
      <c r="P29" s="24"/>
      <c r="Q29" s="139" t="s">
        <v>160</v>
      </c>
      <c r="R29" s="18" t="s">
        <v>161</v>
      </c>
      <c r="S29" s="28">
        <v>1</v>
      </c>
      <c r="T29" s="19" t="e">
        <f>VLOOKUP(Q29,包材库存!B:E,4,0)</f>
        <v>#N/A</v>
      </c>
      <c r="U29" s="46" t="e">
        <f t="shared" si="1"/>
        <v>#REF!</v>
      </c>
      <c r="V29" s="19" t="e">
        <f>VLOOKUP(Q29,包材库存!B:F,5,0)</f>
        <v>#N/A</v>
      </c>
      <c r="W29" s="167"/>
      <c r="X29" s="164" t="e">
        <f t="shared" si="2"/>
        <v>#N/A</v>
      </c>
      <c r="Y29" s="169">
        <f t="shared" si="0"/>
        <v>2</v>
      </c>
    </row>
    <row r="30" spans="1:25">
      <c r="A30" s="4"/>
      <c r="B30" s="22" t="s">
        <v>1011</v>
      </c>
      <c r="C30" s="22" t="s">
        <v>130</v>
      </c>
      <c r="D30" s="22" t="e">
        <f>VLOOKUP(C30,#REF!,2,0)</f>
        <v>#REF!</v>
      </c>
      <c r="E30" s="22" t="e">
        <f>VLOOKUP(C30,#REF!,4,0)</f>
        <v>#REF!</v>
      </c>
      <c r="F30" s="22" t="e">
        <f>VLOOKUP(C30,#REF!,6,0)</f>
        <v>#REF!</v>
      </c>
      <c r="G30" s="22" t="e">
        <f>VLOOKUP(C30,#REF!,17,0)</f>
        <v>#REF!</v>
      </c>
      <c r="H30" s="22" t="e">
        <f>VLOOKUP(C30,#REF!,19,0)</f>
        <v>#REF!</v>
      </c>
      <c r="I30" s="22" t="e">
        <f>VLOOKUP(C30,#REF!,20,0)</f>
        <v>#REF!</v>
      </c>
      <c r="J30" s="22">
        <f>VLOOKUP(C30,成品库存!B:L,11,0)</f>
        <v>31547</v>
      </c>
      <c r="K30" s="22" t="str">
        <f>IF(ISERROR(VLOOKUP(C30,#REF!,11,0)),"0",VLOOKUP(C30,#REF!,11,0))</f>
        <v>0</v>
      </c>
      <c r="L30" s="22"/>
      <c r="M30" s="22">
        <f t="shared" ref="M30:M31" si="13">J30+K30+L30</f>
        <v>31547</v>
      </c>
      <c r="N30" s="554" t="e">
        <f>M30/G30</f>
        <v>#REF!</v>
      </c>
      <c r="O30" s="22">
        <f>VLOOKUP(C30,膏体库存!A:F,6,0)</f>
        <v>1070.3</v>
      </c>
      <c r="P30" s="22"/>
      <c r="Q30" s="139" t="s">
        <v>132</v>
      </c>
      <c r="R30" s="18" t="s">
        <v>6657</v>
      </c>
      <c r="S30" s="28">
        <v>1</v>
      </c>
      <c r="T30" s="19">
        <f>VLOOKUP(Q30,包材库存!B:E,4,0)</f>
        <v>9157</v>
      </c>
      <c r="U30" s="46" t="e">
        <f t="shared" si="1"/>
        <v>#REF!</v>
      </c>
      <c r="V30" s="19">
        <f>VLOOKUP(Q30,包材库存!B:F,5,0)</f>
        <v>0</v>
      </c>
      <c r="W30" s="164"/>
      <c r="X30" s="164" t="e">
        <f t="shared" si="2"/>
        <v>#REF!</v>
      </c>
      <c r="Y30" s="169">
        <f t="shared" si="0"/>
        <v>1</v>
      </c>
    </row>
    <row r="31" spans="1:25">
      <c r="A31" s="6"/>
      <c r="B31" s="23"/>
      <c r="C31" s="23" t="str">
        <f>"S"&amp;C30</f>
        <v>SWC002</v>
      </c>
      <c r="D31" s="23" t="e">
        <f>VLOOKUP(C31,#REF!,2,0)</f>
        <v>#REF!</v>
      </c>
      <c r="E31" s="23" t="e">
        <f>VLOOKUP(C31,#REF!,4,0)</f>
        <v>#REF!</v>
      </c>
      <c r="F31" s="23" t="e">
        <f>VLOOKUP(C31,#REF!,6,0)</f>
        <v>#REF!</v>
      </c>
      <c r="G31" s="22" t="e">
        <f>VLOOKUP(C31,#REF!,17,0)</f>
        <v>#REF!</v>
      </c>
      <c r="H31" s="23"/>
      <c r="I31" s="23"/>
      <c r="J31" s="23">
        <f>VLOOKUP(C31,试用装库存!B:L,11,0)</f>
        <v>2218</v>
      </c>
      <c r="K31" s="23"/>
      <c r="L31" s="23"/>
      <c r="M31" s="23">
        <f t="shared" si="13"/>
        <v>2218</v>
      </c>
      <c r="N31" s="555"/>
      <c r="O31" s="23"/>
      <c r="P31" s="23"/>
      <c r="Q31" s="139" t="s">
        <v>133</v>
      </c>
      <c r="R31" s="18" t="s">
        <v>7363</v>
      </c>
      <c r="S31" s="28">
        <v>1</v>
      </c>
      <c r="T31" s="19">
        <f>VLOOKUP(Q31,包材库存!B:E,4,0)</f>
        <v>22</v>
      </c>
      <c r="U31" s="46" t="e">
        <f t="shared" si="1"/>
        <v>#REF!</v>
      </c>
      <c r="V31" s="19">
        <f>VLOOKUP(Q31,包材库存!B:F,5,0)</f>
        <v>0</v>
      </c>
      <c r="W31" s="166"/>
      <c r="X31" s="164" t="e">
        <f t="shared" si="2"/>
        <v>#REF!</v>
      </c>
      <c r="Y31" s="169">
        <f t="shared" si="0"/>
        <v>1</v>
      </c>
    </row>
    <row r="32" spans="1:25">
      <c r="A32" s="6"/>
      <c r="B32" s="23"/>
      <c r="C32" s="23"/>
      <c r="D32" s="23"/>
      <c r="E32" s="23"/>
      <c r="F32" s="23"/>
      <c r="G32" s="22" t="e">
        <f>VLOOKUP(C32,#REF!,17,0)</f>
        <v>#REF!</v>
      </c>
      <c r="H32" s="23"/>
      <c r="I32" s="23"/>
      <c r="J32" s="23"/>
      <c r="K32" s="23"/>
      <c r="L32" s="23"/>
      <c r="M32" s="23"/>
      <c r="N32" s="555"/>
      <c r="O32" s="23"/>
      <c r="P32" s="23"/>
      <c r="Q32" s="139" t="s">
        <v>21</v>
      </c>
      <c r="R32" s="18" t="s">
        <v>9674</v>
      </c>
      <c r="S32" s="28">
        <v>1</v>
      </c>
      <c r="T32" s="19">
        <f>VLOOKUP(Q32,包材库存!B:E,4,0)</f>
        <v>2598</v>
      </c>
      <c r="U32" s="46" t="e">
        <f t="shared" si="1"/>
        <v>#REF!</v>
      </c>
      <c r="V32" s="19">
        <f>VLOOKUP(Q32,包材库存!B:F,5,0)</f>
        <v>0</v>
      </c>
      <c r="W32" s="166"/>
      <c r="X32" s="164" t="e">
        <f t="shared" si="2"/>
        <v>#REF!</v>
      </c>
      <c r="Y32" s="169">
        <f t="shared" si="0"/>
        <v>4</v>
      </c>
    </row>
    <row r="33" spans="1:25">
      <c r="A33" s="6"/>
      <c r="B33" s="23"/>
      <c r="C33" s="23"/>
      <c r="D33" s="23"/>
      <c r="E33" s="23"/>
      <c r="F33" s="23"/>
      <c r="G33" s="22" t="e">
        <f>VLOOKUP(C33,#REF!,17,0)</f>
        <v>#REF!</v>
      </c>
      <c r="H33" s="23"/>
      <c r="I33" s="23"/>
      <c r="J33" s="23"/>
      <c r="K33" s="23"/>
      <c r="L33" s="23"/>
      <c r="M33" s="23"/>
      <c r="N33" s="555"/>
      <c r="O33" s="23"/>
      <c r="P33" s="23"/>
      <c r="Q33" s="139" t="s">
        <v>134</v>
      </c>
      <c r="R33" s="18" t="s">
        <v>8139</v>
      </c>
      <c r="S33" s="28">
        <v>1</v>
      </c>
      <c r="T33" s="19">
        <f>VLOOKUP(Q33,包材库存!B:E,4,0)</f>
        <v>6906</v>
      </c>
      <c r="U33" s="46" t="e">
        <f t="shared" si="1"/>
        <v>#REF!</v>
      </c>
      <c r="V33" s="19">
        <f>VLOOKUP(Q33,包材库存!B:F,5,0)</f>
        <v>0</v>
      </c>
      <c r="W33" s="166"/>
      <c r="X33" s="164" t="e">
        <f t="shared" si="2"/>
        <v>#REF!</v>
      </c>
      <c r="Y33" s="169">
        <f t="shared" si="0"/>
        <v>1</v>
      </c>
    </row>
    <row r="34" spans="1:25">
      <c r="A34" s="6"/>
      <c r="B34" s="23"/>
      <c r="C34" s="23"/>
      <c r="D34" s="23"/>
      <c r="E34" s="23"/>
      <c r="F34" s="23"/>
      <c r="G34" s="22" t="e">
        <f>VLOOKUP(C34,#REF!,17,0)</f>
        <v>#REF!</v>
      </c>
      <c r="H34" s="23"/>
      <c r="I34" s="23"/>
      <c r="J34" s="23"/>
      <c r="K34" s="23"/>
      <c r="L34" s="23"/>
      <c r="M34" s="23"/>
      <c r="N34" s="555"/>
      <c r="O34" s="23"/>
      <c r="P34" s="23"/>
      <c r="Q34" s="139" t="s">
        <v>128</v>
      </c>
      <c r="R34" s="18" t="s">
        <v>129</v>
      </c>
      <c r="S34" s="28">
        <v>1</v>
      </c>
      <c r="T34" s="19">
        <f>VLOOKUP(Q34,包材库存!B:E,4,0)</f>
        <v>125402</v>
      </c>
      <c r="U34" s="46" t="e">
        <f t="shared" si="1"/>
        <v>#REF!</v>
      </c>
      <c r="V34" s="19">
        <f>VLOOKUP(Q34,包材库存!B:F,5,0)</f>
        <v>0</v>
      </c>
      <c r="W34" s="166"/>
      <c r="X34" s="164" t="e">
        <f t="shared" si="2"/>
        <v>#REF!</v>
      </c>
      <c r="Y34" s="169">
        <f t="shared" si="0"/>
        <v>10</v>
      </c>
    </row>
    <row r="35" spans="1:25">
      <c r="A35" s="6"/>
      <c r="B35" s="23"/>
      <c r="C35" s="23"/>
      <c r="D35" s="23"/>
      <c r="E35" s="23"/>
      <c r="F35" s="23"/>
      <c r="G35" s="22" t="e">
        <f>VLOOKUP(C35,#REF!,17,0)</f>
        <v>#REF!</v>
      </c>
      <c r="H35" s="23"/>
      <c r="I35" s="23"/>
      <c r="J35" s="23"/>
      <c r="K35" s="23"/>
      <c r="L35" s="23"/>
      <c r="M35" s="23"/>
      <c r="N35" s="555"/>
      <c r="O35" s="23"/>
      <c r="P35" s="23"/>
      <c r="Q35" s="139" t="s">
        <v>25</v>
      </c>
      <c r="R35" s="18" t="s">
        <v>1033</v>
      </c>
      <c r="S35" s="29">
        <v>8.3333333333333301E-2</v>
      </c>
      <c r="T35" s="19">
        <f>VLOOKUP(Q35,包材库存!B:E,4,0)</f>
        <v>7185</v>
      </c>
      <c r="U35" s="46" t="e">
        <f t="shared" si="1"/>
        <v>#REF!</v>
      </c>
      <c r="V35" s="19">
        <f>VLOOKUP(Q35,包材库存!B:F,5,0)</f>
        <v>0</v>
      </c>
      <c r="W35" s="166"/>
      <c r="X35" s="164" t="e">
        <f t="shared" si="2"/>
        <v>#REF!</v>
      </c>
      <c r="Y35" s="169">
        <f t="shared" si="0"/>
        <v>2</v>
      </c>
    </row>
    <row r="36" spans="1:25">
      <c r="A36" s="6"/>
      <c r="B36" s="23"/>
      <c r="C36" s="23"/>
      <c r="D36" s="23"/>
      <c r="E36" s="23"/>
      <c r="F36" s="23"/>
      <c r="G36" s="22" t="e">
        <f>VLOOKUP(C36,#REF!,17,0)</f>
        <v>#REF!</v>
      </c>
      <c r="H36" s="23"/>
      <c r="I36" s="23"/>
      <c r="J36" s="23"/>
      <c r="K36" s="23"/>
      <c r="L36" s="23"/>
      <c r="M36" s="23"/>
      <c r="N36" s="555"/>
      <c r="O36" s="23"/>
      <c r="P36" s="23"/>
      <c r="Q36" s="139" t="s">
        <v>26</v>
      </c>
      <c r="R36" s="18" t="s">
        <v>1034</v>
      </c>
      <c r="S36" s="28">
        <v>2.0833333333333332E-2</v>
      </c>
      <c r="T36" s="19">
        <f>VLOOKUP(Q36,包材库存!B:E,4,0)</f>
        <v>295</v>
      </c>
      <c r="U36" s="46" t="e">
        <f t="shared" si="1"/>
        <v>#REF!</v>
      </c>
      <c r="V36" s="19">
        <f>VLOOKUP(Q36,包材库存!B:F,5,0)</f>
        <v>0</v>
      </c>
      <c r="W36" s="166"/>
      <c r="X36" s="164" t="e">
        <f t="shared" si="2"/>
        <v>#REF!</v>
      </c>
      <c r="Y36" s="169">
        <f t="shared" si="0"/>
        <v>2</v>
      </c>
    </row>
    <row r="37" spans="1:25">
      <c r="A37" s="8"/>
      <c r="B37" s="24"/>
      <c r="C37" s="24"/>
      <c r="D37" s="24"/>
      <c r="E37" s="24"/>
      <c r="F37" s="24"/>
      <c r="G37" s="22" t="e">
        <f>VLOOKUP(C37,#REF!,17,0)</f>
        <v>#REF!</v>
      </c>
      <c r="H37" s="24"/>
      <c r="I37" s="24"/>
      <c r="J37" s="24"/>
      <c r="K37" s="24"/>
      <c r="L37" s="24"/>
      <c r="M37" s="24"/>
      <c r="N37" s="556"/>
      <c r="O37" s="24"/>
      <c r="P37" s="24"/>
      <c r="Q37" s="139" t="s">
        <v>24</v>
      </c>
      <c r="R37" s="18" t="s">
        <v>9675</v>
      </c>
      <c r="S37" s="28">
        <v>1</v>
      </c>
      <c r="T37" s="19" t="e">
        <f>VLOOKUP(Q37,包材库存!B:E,4,0)</f>
        <v>#N/A</v>
      </c>
      <c r="U37" s="46" t="e">
        <f t="shared" si="1"/>
        <v>#REF!</v>
      </c>
      <c r="V37" s="19" t="e">
        <f>VLOOKUP(Q37,包材库存!B:F,5,0)</f>
        <v>#N/A</v>
      </c>
      <c r="W37" s="167"/>
      <c r="X37" s="164" t="e">
        <f t="shared" si="2"/>
        <v>#N/A</v>
      </c>
      <c r="Y37" s="169">
        <f t="shared" si="0"/>
        <v>7</v>
      </c>
    </row>
    <row r="38" spans="1:25">
      <c r="A38" s="4"/>
      <c r="B38" s="22" t="s">
        <v>1188</v>
      </c>
      <c r="C38" s="22" t="s">
        <v>802</v>
      </c>
      <c r="D38" s="22" t="e">
        <f>VLOOKUP(C38,#REF!,2,0)</f>
        <v>#REF!</v>
      </c>
      <c r="E38" s="22" t="e">
        <f>VLOOKUP(C38,#REF!,4,0)</f>
        <v>#REF!</v>
      </c>
      <c r="F38" s="22" t="e">
        <f>VLOOKUP(C38,#REF!,6,0)</f>
        <v>#REF!</v>
      </c>
      <c r="G38" s="22" t="e">
        <f>VLOOKUP(C38,#REF!,17,0)</f>
        <v>#REF!</v>
      </c>
      <c r="H38" s="22" t="e">
        <f>VLOOKUP(C38,#REF!,19,0)</f>
        <v>#REF!</v>
      </c>
      <c r="I38" s="22" t="e">
        <f>VLOOKUP(C38,#REF!,20,0)</f>
        <v>#REF!</v>
      </c>
      <c r="J38" s="22">
        <f>VLOOKUP(C38,成品库存!B:L,11,0)</f>
        <v>38255</v>
      </c>
      <c r="K38" s="22" t="str">
        <f>IF(ISERROR(VLOOKUP(C38,#REF!,11,0)),"0",VLOOKUP(C38,#REF!,11,0))</f>
        <v>0</v>
      </c>
      <c r="L38" s="22"/>
      <c r="M38" s="22">
        <f t="shared" ref="M38:M39" si="14">J38+K38+L38</f>
        <v>38255</v>
      </c>
      <c r="N38" s="554" t="e">
        <f>M38/G38</f>
        <v>#REF!</v>
      </c>
      <c r="O38" s="22">
        <f>VLOOKUP(C38,膏体库存!A:F,6,0)</f>
        <v>0</v>
      </c>
      <c r="P38" s="22"/>
      <c r="Q38" s="139" t="s">
        <v>640</v>
      </c>
      <c r="R38" s="18" t="s">
        <v>641</v>
      </c>
      <c r="S38" s="28">
        <v>1</v>
      </c>
      <c r="T38" s="19">
        <f>VLOOKUP(Q38,包材库存!B:E,4,0)</f>
        <v>20</v>
      </c>
      <c r="U38" s="46" t="e">
        <f t="shared" si="1"/>
        <v>#REF!</v>
      </c>
      <c r="V38" s="19">
        <f>VLOOKUP(Q38,包材库存!B:F,5,0)</f>
        <v>0</v>
      </c>
      <c r="W38" s="164"/>
      <c r="X38" s="164" t="e">
        <f t="shared" si="2"/>
        <v>#REF!</v>
      </c>
      <c r="Y38" s="169">
        <f t="shared" si="0"/>
        <v>2</v>
      </c>
    </row>
    <row r="39" spans="1:25">
      <c r="A39" s="6"/>
      <c r="B39" s="23"/>
      <c r="C39" s="23" t="str">
        <f>"S"&amp;C38</f>
        <v>SWQ002</v>
      </c>
      <c r="D39" s="23" t="e">
        <f>VLOOKUP(C39,#REF!,2,0)</f>
        <v>#REF!</v>
      </c>
      <c r="E39" s="23" t="e">
        <f>VLOOKUP(C39,#REF!,4,0)</f>
        <v>#REF!</v>
      </c>
      <c r="F39" s="23" t="e">
        <f>VLOOKUP(C39,#REF!,6,0)</f>
        <v>#REF!</v>
      </c>
      <c r="G39" s="23" t="e">
        <f>VLOOKUP(C39,#REF!,17,0)</f>
        <v>#REF!</v>
      </c>
      <c r="H39" s="23"/>
      <c r="I39" s="23"/>
      <c r="J39" s="23">
        <f>VLOOKUP(C39,试用装库存!B:L,11,0)</f>
        <v>0</v>
      </c>
      <c r="K39" s="23"/>
      <c r="L39" s="23"/>
      <c r="M39" s="23">
        <f t="shared" si="14"/>
        <v>0</v>
      </c>
      <c r="N39" s="555"/>
      <c r="O39" s="23"/>
      <c r="P39" s="23"/>
      <c r="Q39" s="139" t="s">
        <v>642</v>
      </c>
      <c r="R39" s="18" t="s">
        <v>643</v>
      </c>
      <c r="S39" s="28">
        <v>1</v>
      </c>
      <c r="T39" s="19">
        <f>VLOOKUP(Q39,包材库存!B:E,4,0)</f>
        <v>29974</v>
      </c>
      <c r="U39" s="46" t="e">
        <f t="shared" si="1"/>
        <v>#REF!</v>
      </c>
      <c r="V39" s="19">
        <f>VLOOKUP(Q39,包材库存!B:F,5,0)</f>
        <v>0</v>
      </c>
      <c r="W39" s="166"/>
      <c r="X39" s="164" t="e">
        <f t="shared" si="2"/>
        <v>#REF!</v>
      </c>
      <c r="Y39" s="169">
        <f t="shared" si="0"/>
        <v>2</v>
      </c>
    </row>
    <row r="40" spans="1:25">
      <c r="A40" s="6"/>
      <c r="B40" s="23"/>
      <c r="C40" s="23"/>
      <c r="D40" s="23"/>
      <c r="E40" s="23"/>
      <c r="F40" s="23"/>
      <c r="G40" s="23" t="e">
        <f>VLOOKUP(C40,#REF!,17,0)</f>
        <v>#REF!</v>
      </c>
      <c r="H40" s="23"/>
      <c r="I40" s="23"/>
      <c r="J40" s="23"/>
      <c r="K40" s="23"/>
      <c r="L40" s="23"/>
      <c r="M40" s="23"/>
      <c r="N40" s="555"/>
      <c r="O40" s="23"/>
      <c r="P40" s="23"/>
      <c r="Q40" s="139" t="s">
        <v>644</v>
      </c>
      <c r="R40" s="18" t="s">
        <v>645</v>
      </c>
      <c r="S40" s="28">
        <v>1</v>
      </c>
      <c r="T40" s="19">
        <f>VLOOKUP(Q40,包材库存!B:E,4,0)</f>
        <v>26876</v>
      </c>
      <c r="U40" s="46" t="e">
        <f t="shared" si="1"/>
        <v>#REF!</v>
      </c>
      <c r="V40" s="19">
        <f>VLOOKUP(Q40,包材库存!B:F,5,0)</f>
        <v>0</v>
      </c>
      <c r="W40" s="166"/>
      <c r="X40" s="164" t="e">
        <f t="shared" si="2"/>
        <v>#REF!</v>
      </c>
      <c r="Y40" s="169">
        <f t="shared" si="0"/>
        <v>2</v>
      </c>
    </row>
    <row r="41" spans="1:25">
      <c r="A41" s="6"/>
      <c r="B41" s="23"/>
      <c r="C41" s="23"/>
      <c r="D41" s="23"/>
      <c r="E41" s="23"/>
      <c r="F41" s="23"/>
      <c r="G41" s="23" t="e">
        <f>VLOOKUP(C41,#REF!,17,0)</f>
        <v>#REF!</v>
      </c>
      <c r="H41" s="23"/>
      <c r="I41" s="23"/>
      <c r="J41" s="23"/>
      <c r="K41" s="23"/>
      <c r="L41" s="23"/>
      <c r="M41" s="23"/>
      <c r="N41" s="555"/>
      <c r="O41" s="23"/>
      <c r="P41" s="23"/>
      <c r="Q41" s="139" t="s">
        <v>646</v>
      </c>
      <c r="R41" s="18" t="s">
        <v>647</v>
      </c>
      <c r="S41" s="28">
        <v>1</v>
      </c>
      <c r="T41" s="19">
        <f>VLOOKUP(Q41,包材库存!B:E,4,0)</f>
        <v>58271</v>
      </c>
      <c r="U41" s="46" t="e">
        <f t="shared" si="1"/>
        <v>#REF!</v>
      </c>
      <c r="V41" s="19">
        <f>VLOOKUP(Q41,包材库存!B:F,5,0)</f>
        <v>0</v>
      </c>
      <c r="W41" s="166"/>
      <c r="X41" s="164" t="e">
        <f t="shared" si="2"/>
        <v>#REF!</v>
      </c>
      <c r="Y41" s="169">
        <f t="shared" si="0"/>
        <v>2</v>
      </c>
    </row>
    <row r="42" spans="1:25">
      <c r="A42" s="6"/>
      <c r="B42" s="23"/>
      <c r="C42" s="23"/>
      <c r="D42" s="23"/>
      <c r="E42" s="23"/>
      <c r="F42" s="23"/>
      <c r="G42" s="23" t="e">
        <f>VLOOKUP(C42,#REF!,17,0)</f>
        <v>#REF!</v>
      </c>
      <c r="H42" s="23"/>
      <c r="I42" s="23"/>
      <c r="J42" s="23"/>
      <c r="K42" s="23"/>
      <c r="L42" s="23"/>
      <c r="M42" s="23"/>
      <c r="N42" s="555"/>
      <c r="O42" s="23"/>
      <c r="P42" s="23"/>
      <c r="Q42" s="139" t="s">
        <v>635</v>
      </c>
      <c r="R42" s="18" t="s">
        <v>2560</v>
      </c>
      <c r="S42" s="28">
        <v>1</v>
      </c>
      <c r="T42" s="19">
        <f>VLOOKUP(Q42,包材库存!B:E,4,0)</f>
        <v>34380</v>
      </c>
      <c r="U42" s="46" t="e">
        <f t="shared" si="1"/>
        <v>#REF!</v>
      </c>
      <c r="V42" s="19">
        <f>VLOOKUP(Q42,包材库存!B:F,5,0)</f>
        <v>0</v>
      </c>
      <c r="W42" s="166"/>
      <c r="X42" s="164" t="e">
        <f t="shared" si="2"/>
        <v>#REF!</v>
      </c>
      <c r="Y42" s="169">
        <f t="shared" si="0"/>
        <v>14</v>
      </c>
    </row>
    <row r="43" spans="1:25">
      <c r="A43" s="6"/>
      <c r="B43" s="23"/>
      <c r="C43" s="23"/>
      <c r="D43" s="23"/>
      <c r="E43" s="23"/>
      <c r="F43" s="23"/>
      <c r="G43" s="23" t="e">
        <f>VLOOKUP(C43,#REF!,17,0)</f>
        <v>#REF!</v>
      </c>
      <c r="H43" s="23"/>
      <c r="I43" s="23"/>
      <c r="J43" s="23"/>
      <c r="K43" s="23"/>
      <c r="L43" s="23"/>
      <c r="M43" s="23"/>
      <c r="N43" s="555"/>
      <c r="O43" s="23"/>
      <c r="P43" s="23"/>
      <c r="Q43" s="139" t="s">
        <v>803</v>
      </c>
      <c r="R43" s="18" t="s">
        <v>804</v>
      </c>
      <c r="S43" s="28">
        <v>1</v>
      </c>
      <c r="T43" s="19">
        <f>VLOOKUP(Q43,包材库存!B:E,4,0)</f>
        <v>28174</v>
      </c>
      <c r="U43" s="46" t="e">
        <f t="shared" si="1"/>
        <v>#REF!</v>
      </c>
      <c r="V43" s="19">
        <f>VLOOKUP(Q43,包材库存!B:F,5,0)</f>
        <v>0</v>
      </c>
      <c r="W43" s="166"/>
      <c r="X43" s="164" t="e">
        <f t="shared" si="2"/>
        <v>#REF!</v>
      </c>
      <c r="Y43" s="169">
        <f t="shared" si="0"/>
        <v>3</v>
      </c>
    </row>
    <row r="44" spans="1:25">
      <c r="A44" s="6"/>
      <c r="B44" s="23"/>
      <c r="C44" s="23"/>
      <c r="D44" s="23"/>
      <c r="E44" s="23"/>
      <c r="F44" s="23"/>
      <c r="G44" s="23" t="e">
        <f>VLOOKUP(C44,#REF!,17,0)</f>
        <v>#REF!</v>
      </c>
      <c r="H44" s="23"/>
      <c r="I44" s="23"/>
      <c r="J44" s="23"/>
      <c r="K44" s="23"/>
      <c r="L44" s="23"/>
      <c r="M44" s="23"/>
      <c r="N44" s="555"/>
      <c r="O44" s="23"/>
      <c r="P44" s="23"/>
      <c r="Q44" s="139" t="s">
        <v>648</v>
      </c>
      <c r="R44" s="18" t="s">
        <v>9676</v>
      </c>
      <c r="S44" s="28">
        <v>1</v>
      </c>
      <c r="T44" s="19" t="e">
        <f>VLOOKUP(Q44,包材库存!B:E,4,0)</f>
        <v>#N/A</v>
      </c>
      <c r="U44" s="46" t="e">
        <f t="shared" si="1"/>
        <v>#REF!</v>
      </c>
      <c r="V44" s="19" t="e">
        <f>VLOOKUP(Q44,包材库存!B:F,5,0)</f>
        <v>#N/A</v>
      </c>
      <c r="W44" s="166"/>
      <c r="X44" s="164" t="e">
        <f t="shared" si="2"/>
        <v>#N/A</v>
      </c>
      <c r="Y44" s="169">
        <f t="shared" si="0"/>
        <v>2</v>
      </c>
    </row>
    <row r="45" spans="1:25">
      <c r="A45" s="6"/>
      <c r="B45" s="23"/>
      <c r="C45" s="23"/>
      <c r="D45" s="23"/>
      <c r="E45" s="23"/>
      <c r="F45" s="23"/>
      <c r="G45" s="23" t="e">
        <f>VLOOKUP(C45,#REF!,17,0)</f>
        <v>#REF!</v>
      </c>
      <c r="H45" s="23"/>
      <c r="I45" s="23"/>
      <c r="J45" s="23"/>
      <c r="K45" s="23"/>
      <c r="L45" s="23"/>
      <c r="M45" s="23"/>
      <c r="N45" s="555"/>
      <c r="O45" s="23"/>
      <c r="P45" s="23"/>
      <c r="Q45" s="139" t="s">
        <v>805</v>
      </c>
      <c r="R45" s="18" t="s">
        <v>2579</v>
      </c>
      <c r="S45" s="28">
        <v>2.0833333333333332E-2</v>
      </c>
      <c r="T45" s="19">
        <f>VLOOKUP(Q45,包材库存!B:E,4,0)</f>
        <v>269</v>
      </c>
      <c r="U45" s="46" t="e">
        <f t="shared" si="1"/>
        <v>#REF!</v>
      </c>
      <c r="V45" s="19">
        <f>VLOOKUP(Q45,包材库存!B:F,5,0)</f>
        <v>0</v>
      </c>
      <c r="W45" s="166"/>
      <c r="X45" s="164" t="e">
        <f t="shared" si="2"/>
        <v>#REF!</v>
      </c>
      <c r="Y45" s="169">
        <f t="shared" si="0"/>
        <v>2</v>
      </c>
    </row>
    <row r="46" spans="1:25">
      <c r="A46" s="8"/>
      <c r="B46" s="24"/>
      <c r="C46" s="24"/>
      <c r="D46" s="24"/>
      <c r="E46" s="24"/>
      <c r="F46" s="24"/>
      <c r="G46" s="24" t="e">
        <f>VLOOKUP(C46,#REF!,17,0)</f>
        <v>#REF!</v>
      </c>
      <c r="H46" s="24"/>
      <c r="I46" s="24"/>
      <c r="J46" s="24"/>
      <c r="K46" s="24"/>
      <c r="L46" s="24"/>
      <c r="M46" s="24"/>
      <c r="N46" s="556"/>
      <c r="O46" s="24"/>
      <c r="P46" s="24"/>
      <c r="Q46" s="139" t="s">
        <v>806</v>
      </c>
      <c r="R46" s="18" t="s">
        <v>2580</v>
      </c>
      <c r="S46" s="28">
        <v>2.0833333333333332E-2</v>
      </c>
      <c r="T46" s="19">
        <f>VLOOKUP(Q46,包材库存!B:E,4,0)</f>
        <v>10912</v>
      </c>
      <c r="U46" s="46" t="e">
        <f t="shared" si="1"/>
        <v>#REF!</v>
      </c>
      <c r="V46" s="19">
        <f>VLOOKUP(Q46,包材库存!B:F,5,0)</f>
        <v>0</v>
      </c>
      <c r="W46" s="167"/>
      <c r="X46" s="164" t="e">
        <f t="shared" si="2"/>
        <v>#REF!</v>
      </c>
      <c r="Y46" s="169">
        <f t="shared" si="0"/>
        <v>2</v>
      </c>
    </row>
    <row r="47" spans="1:25">
      <c r="A47" s="4"/>
      <c r="B47" s="22" t="s">
        <v>1015</v>
      </c>
      <c r="C47" s="22" t="s">
        <v>165</v>
      </c>
      <c r="D47" s="22" t="e">
        <f>VLOOKUP(C47,#REF!,2,0)</f>
        <v>#REF!</v>
      </c>
      <c r="E47" s="22" t="e">
        <f>VLOOKUP(C47,#REF!,4,0)</f>
        <v>#REF!</v>
      </c>
      <c r="F47" s="22" t="e">
        <f>VLOOKUP(C47,#REF!,6,0)</f>
        <v>#REF!</v>
      </c>
      <c r="G47" s="22" t="e">
        <f>VLOOKUP(C47,#REF!,17,0)</f>
        <v>#REF!</v>
      </c>
      <c r="H47" s="22" t="e">
        <f>VLOOKUP(C47,#REF!,19,0)</f>
        <v>#REF!</v>
      </c>
      <c r="I47" s="22" t="e">
        <f>VLOOKUP(C47,#REF!,20,0)</f>
        <v>#REF!</v>
      </c>
      <c r="J47" s="22">
        <f>VLOOKUP(C47,成品库存!B:L,11,0)</f>
        <v>62187</v>
      </c>
      <c r="K47" s="22" t="str">
        <f>IF(ISERROR(VLOOKUP(C47,#REF!,11,0)),"0",VLOOKUP(C47,#REF!,11,0))</f>
        <v>0</v>
      </c>
      <c r="L47" s="22"/>
      <c r="M47" s="22">
        <f t="shared" ref="M47:M48" si="15">J47+K47+L47</f>
        <v>62187</v>
      </c>
      <c r="N47" s="554" t="e">
        <f>M47/G47</f>
        <v>#REF!</v>
      </c>
      <c r="O47" s="22">
        <f>VLOOKUP(C47,膏体库存!A:F,6,0)</f>
        <v>120.4</v>
      </c>
      <c r="P47" s="22"/>
      <c r="Q47" s="139" t="s">
        <v>167</v>
      </c>
      <c r="R47" s="18" t="s">
        <v>9677</v>
      </c>
      <c r="S47" s="28">
        <v>1</v>
      </c>
      <c r="T47" s="19">
        <f>VLOOKUP(Q47,包材库存!B:E,4,0)</f>
        <v>41573</v>
      </c>
      <c r="U47" s="46" t="e">
        <f t="shared" si="1"/>
        <v>#REF!</v>
      </c>
      <c r="V47" s="19">
        <f>VLOOKUP(Q47,包材库存!B:F,5,0)</f>
        <v>0</v>
      </c>
      <c r="W47" s="164"/>
      <c r="X47" s="164" t="e">
        <f t="shared" si="2"/>
        <v>#REF!</v>
      </c>
      <c r="Y47" s="169">
        <f t="shared" si="0"/>
        <v>1</v>
      </c>
    </row>
    <row r="48" spans="1:25">
      <c r="A48" s="6"/>
      <c r="B48" s="23"/>
      <c r="C48" s="23" t="str">
        <f>"S"&amp;C47</f>
        <v>SWC008</v>
      </c>
      <c r="D48" s="23" t="e">
        <f>VLOOKUP(C48,#REF!,2,0)</f>
        <v>#REF!</v>
      </c>
      <c r="E48" s="23" t="e">
        <f>VLOOKUP(C48,#REF!,4,0)</f>
        <v>#REF!</v>
      </c>
      <c r="F48" s="23" t="e">
        <f>VLOOKUP(C48,#REF!,6,0)</f>
        <v>#REF!</v>
      </c>
      <c r="G48" s="23" t="e">
        <f>VLOOKUP(C48,#REF!,17,0)</f>
        <v>#REF!</v>
      </c>
      <c r="H48" s="23"/>
      <c r="I48" s="23"/>
      <c r="J48" s="23">
        <f>VLOOKUP(C48,试用装库存!B:L,11,0)</f>
        <v>226</v>
      </c>
      <c r="K48" s="23"/>
      <c r="L48" s="23"/>
      <c r="M48" s="23">
        <f t="shared" si="15"/>
        <v>226</v>
      </c>
      <c r="N48" s="555"/>
      <c r="O48" s="23"/>
      <c r="P48" s="23"/>
      <c r="Q48" s="139" t="s">
        <v>168</v>
      </c>
      <c r="R48" s="18" t="s">
        <v>7415</v>
      </c>
      <c r="S48" s="28">
        <v>1</v>
      </c>
      <c r="T48" s="19">
        <f>VLOOKUP(Q48,包材库存!B:E,4,0)</f>
        <v>28751</v>
      </c>
      <c r="U48" s="46" t="e">
        <f t="shared" si="1"/>
        <v>#REF!</v>
      </c>
      <c r="V48" s="19">
        <f>VLOOKUP(Q48,包材库存!B:F,5,0)</f>
        <v>0</v>
      </c>
      <c r="W48" s="166"/>
      <c r="X48" s="164" t="e">
        <f t="shared" si="2"/>
        <v>#REF!</v>
      </c>
      <c r="Y48" s="169">
        <f t="shared" si="0"/>
        <v>1</v>
      </c>
    </row>
    <row r="49" spans="1:25">
      <c r="A49" s="6"/>
      <c r="B49" s="23"/>
      <c r="C49" s="23"/>
      <c r="D49" s="23"/>
      <c r="E49" s="23"/>
      <c r="F49" s="23"/>
      <c r="G49" s="23" t="e">
        <f>VLOOKUP(C49,#REF!,17,0)</f>
        <v>#REF!</v>
      </c>
      <c r="H49" s="23"/>
      <c r="I49" s="23"/>
      <c r="J49" s="23"/>
      <c r="K49" s="23"/>
      <c r="L49" s="23"/>
      <c r="M49" s="23"/>
      <c r="N49" s="555"/>
      <c r="O49" s="23"/>
      <c r="P49" s="23"/>
      <c r="Q49" s="139" t="s">
        <v>169</v>
      </c>
      <c r="R49" s="18" t="s">
        <v>9678</v>
      </c>
      <c r="S49" s="28">
        <v>1</v>
      </c>
      <c r="T49" s="19">
        <f>VLOOKUP(Q49,包材库存!B:E,4,0)</f>
        <v>23356</v>
      </c>
      <c r="U49" s="46" t="e">
        <f t="shared" si="1"/>
        <v>#REF!</v>
      </c>
      <c r="V49" s="19">
        <f>VLOOKUP(Q49,包材库存!B:F,5,0)</f>
        <v>0</v>
      </c>
      <c r="W49" s="166"/>
      <c r="X49" s="164" t="e">
        <f t="shared" si="2"/>
        <v>#REF!</v>
      </c>
      <c r="Y49" s="169">
        <f t="shared" si="0"/>
        <v>1</v>
      </c>
    </row>
    <row r="50" spans="1:25">
      <c r="A50" s="6"/>
      <c r="B50" s="23"/>
      <c r="C50" s="23"/>
      <c r="D50" s="23"/>
      <c r="E50" s="23"/>
      <c r="F50" s="23"/>
      <c r="G50" s="23" t="e">
        <f>VLOOKUP(C50,#REF!,17,0)</f>
        <v>#REF!</v>
      </c>
      <c r="H50" s="23"/>
      <c r="I50" s="23"/>
      <c r="J50" s="23"/>
      <c r="K50" s="23"/>
      <c r="L50" s="23"/>
      <c r="M50" s="23"/>
      <c r="N50" s="555"/>
      <c r="O50" s="23"/>
      <c r="P50" s="23"/>
      <c r="Q50" s="139"/>
      <c r="R50" s="18" t="s">
        <v>9679</v>
      </c>
      <c r="S50" s="28">
        <v>1</v>
      </c>
      <c r="T50" s="19" t="e">
        <f>VLOOKUP(Q50,包材库存!B:E,4,0)</f>
        <v>#N/A</v>
      </c>
      <c r="U50" s="46" t="e">
        <f t="shared" si="1"/>
        <v>#REF!</v>
      </c>
      <c r="V50" s="19" t="e">
        <f>VLOOKUP(Q50,包材库存!B:F,5,0)</f>
        <v>#N/A</v>
      </c>
      <c r="W50" s="166"/>
      <c r="X50" s="164" t="e">
        <f t="shared" si="2"/>
        <v>#N/A</v>
      </c>
      <c r="Y50" s="169">
        <f t="shared" si="0"/>
        <v>0</v>
      </c>
    </row>
    <row r="51" spans="1:25">
      <c r="A51" s="6"/>
      <c r="B51" s="23"/>
      <c r="C51" s="23"/>
      <c r="D51" s="23"/>
      <c r="E51" s="23"/>
      <c r="F51" s="23"/>
      <c r="G51" s="23" t="e">
        <f>VLOOKUP(C51,#REF!,17,0)</f>
        <v>#REF!</v>
      </c>
      <c r="H51" s="23"/>
      <c r="I51" s="23"/>
      <c r="J51" s="23"/>
      <c r="K51" s="23"/>
      <c r="L51" s="23"/>
      <c r="M51" s="23"/>
      <c r="N51" s="555"/>
      <c r="O51" s="23"/>
      <c r="P51" s="23"/>
      <c r="Q51" s="139" t="s">
        <v>128</v>
      </c>
      <c r="R51" s="18" t="s">
        <v>129</v>
      </c>
      <c r="S51" s="28">
        <v>1</v>
      </c>
      <c r="T51" s="19">
        <f>VLOOKUP(Q51,包材库存!B:E,4,0)</f>
        <v>125402</v>
      </c>
      <c r="U51" s="46" t="e">
        <f t="shared" si="1"/>
        <v>#REF!</v>
      </c>
      <c r="V51" s="19">
        <f>VLOOKUP(Q51,包材库存!B:F,5,0)</f>
        <v>0</v>
      </c>
      <c r="W51" s="166"/>
      <c r="X51" s="164" t="e">
        <f t="shared" si="2"/>
        <v>#REF!</v>
      </c>
      <c r="Y51" s="169">
        <f t="shared" si="0"/>
        <v>10</v>
      </c>
    </row>
    <row r="52" spans="1:25">
      <c r="A52" s="6"/>
      <c r="B52" s="23"/>
      <c r="C52" s="23"/>
      <c r="D52" s="23"/>
      <c r="E52" s="23"/>
      <c r="F52" s="23"/>
      <c r="G52" s="23" t="e">
        <f>VLOOKUP(C52,#REF!,17,0)</f>
        <v>#REF!</v>
      </c>
      <c r="H52" s="23"/>
      <c r="I52" s="23"/>
      <c r="J52" s="23"/>
      <c r="K52" s="23"/>
      <c r="L52" s="23"/>
      <c r="M52" s="23"/>
      <c r="N52" s="555"/>
      <c r="O52" s="23"/>
      <c r="P52" s="23"/>
      <c r="Q52" s="139" t="s">
        <v>89</v>
      </c>
      <c r="R52" s="18" t="s">
        <v>1042</v>
      </c>
      <c r="S52" s="29">
        <v>8.3333333333333301E-2</v>
      </c>
      <c r="T52" s="19">
        <f>VLOOKUP(Q52,包材库存!B:E,4,0)</f>
        <v>6286</v>
      </c>
      <c r="U52" s="46" t="e">
        <f t="shared" si="1"/>
        <v>#REF!</v>
      </c>
      <c r="V52" s="19">
        <f>VLOOKUP(Q52,包材库存!B:F,5,0)</f>
        <v>0</v>
      </c>
      <c r="W52" s="166"/>
      <c r="X52" s="164" t="e">
        <f t="shared" si="2"/>
        <v>#REF!</v>
      </c>
      <c r="Y52" s="169">
        <f t="shared" si="0"/>
        <v>1</v>
      </c>
    </row>
    <row r="53" spans="1:25">
      <c r="A53" s="6"/>
      <c r="B53" s="23"/>
      <c r="C53" s="23"/>
      <c r="D53" s="23"/>
      <c r="E53" s="23"/>
      <c r="F53" s="23"/>
      <c r="G53" s="23" t="e">
        <f>VLOOKUP(C53,#REF!,17,0)</f>
        <v>#REF!</v>
      </c>
      <c r="H53" s="23"/>
      <c r="I53" s="23"/>
      <c r="J53" s="23"/>
      <c r="K53" s="23"/>
      <c r="L53" s="23"/>
      <c r="M53" s="23"/>
      <c r="N53" s="555"/>
      <c r="O53" s="23"/>
      <c r="P53" s="23"/>
      <c r="Q53" s="139" t="s">
        <v>90</v>
      </c>
      <c r="R53" s="18" t="s">
        <v>1043</v>
      </c>
      <c r="S53" s="28">
        <v>1.0416666666666666E-2</v>
      </c>
      <c r="T53" s="19">
        <f>VLOOKUP(Q53,包材库存!B:E,4,0)</f>
        <v>137</v>
      </c>
      <c r="U53" s="46" t="e">
        <f t="shared" si="1"/>
        <v>#REF!</v>
      </c>
      <c r="V53" s="19">
        <f>VLOOKUP(Q53,包材库存!B:F,5,0)</f>
        <v>0</v>
      </c>
      <c r="W53" s="166"/>
      <c r="X53" s="164" t="e">
        <f t="shared" si="2"/>
        <v>#REF!</v>
      </c>
      <c r="Y53" s="169">
        <f t="shared" si="0"/>
        <v>1</v>
      </c>
    </row>
    <row r="54" spans="1:25">
      <c r="A54" s="8"/>
      <c r="B54" s="24"/>
      <c r="C54" s="24"/>
      <c r="D54" s="24"/>
      <c r="E54" s="24"/>
      <c r="F54" s="24"/>
      <c r="G54" s="24" t="e">
        <f>VLOOKUP(C54,#REF!,17,0)</f>
        <v>#REF!</v>
      </c>
      <c r="H54" s="24"/>
      <c r="I54" s="24"/>
      <c r="J54" s="24"/>
      <c r="K54" s="24"/>
      <c r="L54" s="24"/>
      <c r="M54" s="24"/>
      <c r="N54" s="556"/>
      <c r="O54" s="24"/>
      <c r="P54" s="24"/>
      <c r="Q54" s="139" t="s">
        <v>93</v>
      </c>
      <c r="R54" s="18" t="s">
        <v>9680</v>
      </c>
      <c r="S54" s="28">
        <v>1</v>
      </c>
      <c r="T54" s="19" t="e">
        <f>VLOOKUP(Q54,包材库存!B:E,4,0)</f>
        <v>#N/A</v>
      </c>
      <c r="U54" s="46" t="e">
        <f t="shared" si="1"/>
        <v>#REF!</v>
      </c>
      <c r="V54" s="19" t="e">
        <f>VLOOKUP(Q54,包材库存!B:F,5,0)</f>
        <v>#N/A</v>
      </c>
      <c r="W54" s="167"/>
      <c r="X54" s="164" t="e">
        <f t="shared" si="2"/>
        <v>#N/A</v>
      </c>
      <c r="Y54" s="169">
        <f t="shared" si="0"/>
        <v>2</v>
      </c>
    </row>
    <row r="55" spans="1:25">
      <c r="A55" s="4"/>
      <c r="B55" s="22" t="s">
        <v>1012</v>
      </c>
      <c r="C55" s="22" t="s">
        <v>135</v>
      </c>
      <c r="D55" s="22" t="e">
        <f>VLOOKUP(C55,#REF!,2,0)</f>
        <v>#REF!</v>
      </c>
      <c r="E55" s="22" t="e">
        <f>VLOOKUP(C55,#REF!,4,0)</f>
        <v>#REF!</v>
      </c>
      <c r="F55" s="22" t="e">
        <f>VLOOKUP(C55,#REF!,6,0)</f>
        <v>#REF!</v>
      </c>
      <c r="G55" s="22" t="e">
        <f>VLOOKUP(C55,#REF!,17,0)</f>
        <v>#REF!</v>
      </c>
      <c r="H55" s="22" t="e">
        <f>VLOOKUP(C55,#REF!,19,0)</f>
        <v>#REF!</v>
      </c>
      <c r="I55" s="22" t="e">
        <f>VLOOKUP(C55,#REF!,20,0)</f>
        <v>#REF!</v>
      </c>
      <c r="J55" s="22">
        <f>VLOOKUP(C55,成品库存!B:L,11,0)</f>
        <v>18574</v>
      </c>
      <c r="K55" s="22" t="str">
        <f>IF(ISERROR(VLOOKUP(C55,#REF!,11,0)),"0",VLOOKUP(C55,#REF!,11,0))</f>
        <v>0</v>
      </c>
      <c r="L55" s="22"/>
      <c r="M55" s="22">
        <f t="shared" ref="M55:M56" si="16">J55+K55+L55</f>
        <v>18574</v>
      </c>
      <c r="N55" s="554" t="e">
        <f>M55/G55</f>
        <v>#REF!</v>
      </c>
      <c r="O55" s="22">
        <f>VLOOKUP(C55,膏体库存!A:F,6,0)</f>
        <v>136.90000000000009</v>
      </c>
      <c r="P55" s="22"/>
      <c r="Q55" s="139" t="s">
        <v>137</v>
      </c>
      <c r="R55" s="18" t="s">
        <v>6658</v>
      </c>
      <c r="S55" s="28">
        <v>1</v>
      </c>
      <c r="T55" s="19">
        <f>VLOOKUP(Q55,包材库存!B:E,4,0)</f>
        <v>9306</v>
      </c>
      <c r="U55" s="46" t="e">
        <f t="shared" si="1"/>
        <v>#REF!</v>
      </c>
      <c r="V55" s="19">
        <f>VLOOKUP(Q55,包材库存!B:F,5,0)</f>
        <v>0</v>
      </c>
      <c r="W55" s="164"/>
      <c r="X55" s="164" t="e">
        <f t="shared" si="2"/>
        <v>#REF!</v>
      </c>
      <c r="Y55" s="169">
        <f t="shared" si="0"/>
        <v>1</v>
      </c>
    </row>
    <row r="56" spans="1:25">
      <c r="A56" s="6"/>
      <c r="B56" s="23"/>
      <c r="C56" s="23" t="str">
        <f>"S"&amp;C55</f>
        <v>SWC003</v>
      </c>
      <c r="D56" s="23" t="e">
        <f>VLOOKUP(C56,#REF!,2,0)</f>
        <v>#REF!</v>
      </c>
      <c r="E56" s="23" t="e">
        <f>VLOOKUP(C56,#REF!,4,0)</f>
        <v>#REF!</v>
      </c>
      <c r="F56" s="23" t="e">
        <f>VLOOKUP(C56,#REF!,6,0)</f>
        <v>#REF!</v>
      </c>
      <c r="G56" s="23" t="e">
        <f>VLOOKUP(C56,#REF!,17,0)</f>
        <v>#REF!</v>
      </c>
      <c r="H56" s="23"/>
      <c r="I56" s="23"/>
      <c r="J56" s="23">
        <f>VLOOKUP(C56,试用装库存!B:L,11,0)</f>
        <v>904</v>
      </c>
      <c r="K56" s="23"/>
      <c r="L56" s="23"/>
      <c r="M56" s="23">
        <f t="shared" si="16"/>
        <v>904</v>
      </c>
      <c r="N56" s="555"/>
      <c r="O56" s="23"/>
      <c r="P56" s="23"/>
      <c r="Q56" s="139" t="s">
        <v>138</v>
      </c>
      <c r="R56" s="18" t="s">
        <v>7364</v>
      </c>
      <c r="S56" s="28">
        <v>1</v>
      </c>
      <c r="T56" s="19">
        <f>VLOOKUP(Q56,包材库存!B:E,4,0)</f>
        <v>9201</v>
      </c>
      <c r="U56" s="46" t="e">
        <f t="shared" si="1"/>
        <v>#REF!</v>
      </c>
      <c r="V56" s="19">
        <f>VLOOKUP(Q56,包材库存!B:F,5,0)</f>
        <v>0</v>
      </c>
      <c r="W56" s="166"/>
      <c r="X56" s="164" t="e">
        <f t="shared" si="2"/>
        <v>#REF!</v>
      </c>
      <c r="Y56" s="169">
        <f t="shared" si="0"/>
        <v>1</v>
      </c>
    </row>
    <row r="57" spans="1:25">
      <c r="A57" s="6"/>
      <c r="B57" s="23"/>
      <c r="C57" s="23"/>
      <c r="D57" s="23"/>
      <c r="E57" s="23"/>
      <c r="F57" s="23"/>
      <c r="G57" s="23" t="e">
        <f>VLOOKUP(C57,#REF!,17,0)</f>
        <v>#REF!</v>
      </c>
      <c r="H57" s="23"/>
      <c r="I57" s="23"/>
      <c r="J57" s="23"/>
      <c r="K57" s="23"/>
      <c r="L57" s="23"/>
      <c r="M57" s="23"/>
      <c r="N57" s="555"/>
      <c r="O57" s="23"/>
      <c r="P57" s="23"/>
      <c r="Q57" s="139" t="s">
        <v>139</v>
      </c>
      <c r="R57" s="18" t="s">
        <v>7462</v>
      </c>
      <c r="S57" s="28">
        <v>1</v>
      </c>
      <c r="T57" s="19">
        <f>VLOOKUP(Q57,包材库存!B:E,4,0)</f>
        <v>8537</v>
      </c>
      <c r="U57" s="46" t="e">
        <f t="shared" si="1"/>
        <v>#REF!</v>
      </c>
      <c r="V57" s="19">
        <f>VLOOKUP(Q57,包材库存!B:F,5,0)</f>
        <v>0</v>
      </c>
      <c r="W57" s="166"/>
      <c r="X57" s="164" t="e">
        <f t="shared" si="2"/>
        <v>#REF!</v>
      </c>
      <c r="Y57" s="169">
        <f t="shared" si="0"/>
        <v>1</v>
      </c>
    </row>
    <row r="58" spans="1:25">
      <c r="A58" s="6"/>
      <c r="B58" s="23"/>
      <c r="C58" s="23"/>
      <c r="D58" s="23"/>
      <c r="E58" s="23"/>
      <c r="F58" s="23"/>
      <c r="G58" s="23" t="e">
        <f>VLOOKUP(C58,#REF!,17,0)</f>
        <v>#REF!</v>
      </c>
      <c r="H58" s="23"/>
      <c r="I58" s="23"/>
      <c r="J58" s="23"/>
      <c r="K58" s="23"/>
      <c r="L58" s="23"/>
      <c r="M58" s="23"/>
      <c r="N58" s="555"/>
      <c r="O58" s="23"/>
      <c r="P58" s="23"/>
      <c r="Q58" s="139" t="s">
        <v>140</v>
      </c>
      <c r="R58" s="18" t="s">
        <v>8140</v>
      </c>
      <c r="S58" s="28">
        <v>1</v>
      </c>
      <c r="T58" s="19">
        <f>VLOOKUP(Q58,包材库存!B:E,4,0)</f>
        <v>9568</v>
      </c>
      <c r="U58" s="46" t="e">
        <f t="shared" si="1"/>
        <v>#REF!</v>
      </c>
      <c r="V58" s="19">
        <f>VLOOKUP(Q58,包材库存!B:F,5,0)</f>
        <v>0</v>
      </c>
      <c r="W58" s="166"/>
      <c r="X58" s="164" t="e">
        <f t="shared" si="2"/>
        <v>#REF!</v>
      </c>
      <c r="Y58" s="169">
        <f t="shared" si="0"/>
        <v>1</v>
      </c>
    </row>
    <row r="59" spans="1:25" s="48" customFormat="1">
      <c r="A59" s="6"/>
      <c r="B59" s="23"/>
      <c r="C59" s="23"/>
      <c r="D59" s="23"/>
      <c r="E59" s="23"/>
      <c r="F59" s="23"/>
      <c r="G59" s="23" t="e">
        <f>VLOOKUP(C59,#REF!,17,0)</f>
        <v>#REF!</v>
      </c>
      <c r="H59" s="23"/>
      <c r="I59" s="23"/>
      <c r="J59" s="23"/>
      <c r="K59" s="23"/>
      <c r="L59" s="23"/>
      <c r="M59" s="23"/>
      <c r="N59" s="555"/>
      <c r="O59" s="23"/>
      <c r="P59" s="23"/>
      <c r="Q59" s="139" t="s">
        <v>128</v>
      </c>
      <c r="R59" s="18" t="s">
        <v>129</v>
      </c>
      <c r="S59" s="28">
        <v>1</v>
      </c>
      <c r="T59" s="19"/>
      <c r="U59" s="46" t="e">
        <f t="shared" si="1"/>
        <v>#REF!</v>
      </c>
      <c r="V59" s="19"/>
      <c r="W59" s="166"/>
      <c r="X59" s="164" t="e">
        <f t="shared" si="2"/>
        <v>#REF!</v>
      </c>
      <c r="Y59" s="169">
        <f t="shared" si="0"/>
        <v>10</v>
      </c>
    </row>
    <row r="60" spans="1:25">
      <c r="A60" s="6"/>
      <c r="B60" s="23"/>
      <c r="C60" s="23"/>
      <c r="D60" s="23"/>
      <c r="E60" s="23"/>
      <c r="F60" s="23"/>
      <c r="G60" s="23" t="e">
        <f>VLOOKUP(C60,#REF!,17,0)</f>
        <v>#REF!</v>
      </c>
      <c r="H60" s="23"/>
      <c r="I60" s="23"/>
      <c r="J60" s="23"/>
      <c r="K60" s="23"/>
      <c r="L60" s="23"/>
      <c r="M60" s="23"/>
      <c r="N60" s="555"/>
      <c r="O60" s="23"/>
      <c r="P60" s="23"/>
      <c r="Q60" s="139" t="s">
        <v>50</v>
      </c>
      <c r="R60" s="18" t="s">
        <v>1039</v>
      </c>
      <c r="S60" s="28">
        <v>1</v>
      </c>
      <c r="T60" s="19">
        <f>VLOOKUP(Q60,包材库存!B:E,4,0)</f>
        <v>5283</v>
      </c>
      <c r="U60" s="46" t="e">
        <f t="shared" si="1"/>
        <v>#REF!</v>
      </c>
      <c r="V60" s="19">
        <f>VLOOKUP(Q60,包材库存!B:F,5,0)</f>
        <v>0</v>
      </c>
      <c r="W60" s="166"/>
      <c r="X60" s="164" t="e">
        <f t="shared" si="2"/>
        <v>#REF!</v>
      </c>
      <c r="Y60" s="169">
        <f t="shared" si="0"/>
        <v>1</v>
      </c>
    </row>
    <row r="61" spans="1:25">
      <c r="A61" s="6"/>
      <c r="B61" s="23"/>
      <c r="C61" s="23"/>
      <c r="D61" s="23"/>
      <c r="E61" s="23"/>
      <c r="F61" s="23"/>
      <c r="G61" s="23" t="e">
        <f>VLOOKUP(C61,#REF!,17,0)</f>
        <v>#REF!</v>
      </c>
      <c r="H61" s="23"/>
      <c r="I61" s="23"/>
      <c r="J61" s="23"/>
      <c r="K61" s="23"/>
      <c r="L61" s="23"/>
      <c r="M61" s="23"/>
      <c r="N61" s="555"/>
      <c r="O61" s="23"/>
      <c r="P61" s="23"/>
      <c r="Q61" s="139" t="s">
        <v>111</v>
      </c>
      <c r="R61" s="18" t="s">
        <v>1040</v>
      </c>
      <c r="S61" s="29">
        <v>8.3333333333333301E-2</v>
      </c>
      <c r="T61" s="19">
        <f>VLOOKUP(Q61,包材库存!B:E,4,0)</f>
        <v>22</v>
      </c>
      <c r="U61" s="46" t="e">
        <f t="shared" si="1"/>
        <v>#REF!</v>
      </c>
      <c r="V61" s="19">
        <f>VLOOKUP(Q61,包材库存!B:F,5,0)</f>
        <v>0</v>
      </c>
      <c r="W61" s="166"/>
      <c r="X61" s="164" t="e">
        <f t="shared" si="2"/>
        <v>#REF!</v>
      </c>
      <c r="Y61" s="169">
        <f t="shared" si="0"/>
        <v>1</v>
      </c>
    </row>
    <row r="62" spans="1:25">
      <c r="A62" s="8"/>
      <c r="B62" s="24"/>
      <c r="C62" s="24"/>
      <c r="D62" s="24"/>
      <c r="E62" s="24"/>
      <c r="F62" s="24"/>
      <c r="G62" s="24" t="e">
        <f>VLOOKUP(C62,#REF!,17,0)</f>
        <v>#REF!</v>
      </c>
      <c r="H62" s="24"/>
      <c r="I62" s="24"/>
      <c r="J62" s="24"/>
      <c r="K62" s="24"/>
      <c r="L62" s="24"/>
      <c r="M62" s="24"/>
      <c r="N62" s="556"/>
      <c r="O62" s="24"/>
      <c r="P62" s="24"/>
      <c r="Q62" s="139" t="s">
        <v>24</v>
      </c>
      <c r="R62" s="18" t="s">
        <v>9675</v>
      </c>
      <c r="S62" s="28">
        <v>1</v>
      </c>
      <c r="T62" s="19" t="e">
        <f>VLOOKUP(Q62,包材库存!B:E,4,0)</f>
        <v>#N/A</v>
      </c>
      <c r="U62" s="46" t="e">
        <f t="shared" si="1"/>
        <v>#REF!</v>
      </c>
      <c r="V62" s="19" t="e">
        <f>VLOOKUP(Q62,包材库存!B:F,5,0)</f>
        <v>#N/A</v>
      </c>
      <c r="W62" s="167"/>
      <c r="X62" s="164" t="e">
        <f t="shared" si="2"/>
        <v>#N/A</v>
      </c>
      <c r="Y62" s="169">
        <f t="shared" si="0"/>
        <v>7</v>
      </c>
    </row>
    <row r="63" spans="1:25">
      <c r="A63" s="4"/>
      <c r="B63" s="22" t="s">
        <v>1010</v>
      </c>
      <c r="C63" s="22" t="s">
        <v>123</v>
      </c>
      <c r="D63" s="22" t="e">
        <f>VLOOKUP(C63,#REF!,2,0)</f>
        <v>#REF!</v>
      </c>
      <c r="E63" s="22" t="e">
        <f>VLOOKUP(C63,#REF!,4,0)</f>
        <v>#REF!</v>
      </c>
      <c r="F63" s="22" t="e">
        <f>VLOOKUP(C63,#REF!,6,0)</f>
        <v>#REF!</v>
      </c>
      <c r="G63" s="22" t="e">
        <f>VLOOKUP(C63,#REF!,17,0)</f>
        <v>#REF!</v>
      </c>
      <c r="H63" s="22" t="e">
        <f>VLOOKUP(C63,#REF!,19,0)</f>
        <v>#REF!</v>
      </c>
      <c r="I63" s="22" t="e">
        <f>VLOOKUP(C63,#REF!,20,0)</f>
        <v>#REF!</v>
      </c>
      <c r="J63" s="22">
        <f>VLOOKUP(C63,成品库存!B:L,11,0)</f>
        <v>10286</v>
      </c>
      <c r="K63" s="22" t="str">
        <f>IF(ISERROR(VLOOKUP(C63,#REF!,11,0)),"0",VLOOKUP(C63,#REF!,11,0))</f>
        <v>0</v>
      </c>
      <c r="L63" s="22"/>
      <c r="M63" s="22">
        <f t="shared" ref="M63:M64" si="17">J63+K63+L63</f>
        <v>10286</v>
      </c>
      <c r="N63" s="554" t="e">
        <f>M63/G63</f>
        <v>#REF!</v>
      </c>
      <c r="O63" s="22">
        <f>VLOOKUP(C63,膏体库存!A:F,6,0)</f>
        <v>1003.2</v>
      </c>
      <c r="P63" s="22"/>
      <c r="Q63" s="139" t="s">
        <v>125</v>
      </c>
      <c r="R63" s="18" t="s">
        <v>6979</v>
      </c>
      <c r="S63" s="28">
        <v>1</v>
      </c>
      <c r="T63" s="19">
        <f>VLOOKUP(Q63,包材库存!B:E,4,0)</f>
        <v>24930</v>
      </c>
      <c r="U63" s="46" t="e">
        <f t="shared" si="1"/>
        <v>#REF!</v>
      </c>
      <c r="V63" s="19">
        <f>VLOOKUP(Q63,包材库存!B:F,5,0)</f>
        <v>0</v>
      </c>
      <c r="W63" s="164"/>
      <c r="X63" s="164" t="e">
        <f t="shared" si="2"/>
        <v>#REF!</v>
      </c>
      <c r="Y63" s="169">
        <f t="shared" si="0"/>
        <v>1</v>
      </c>
    </row>
    <row r="64" spans="1:25">
      <c r="A64" s="6"/>
      <c r="B64" s="23"/>
      <c r="C64" s="23" t="str">
        <f>"S"&amp;C63</f>
        <v>SWC001</v>
      </c>
      <c r="D64" s="23" t="e">
        <f>VLOOKUP(C64,#REF!,2,0)</f>
        <v>#REF!</v>
      </c>
      <c r="E64" s="23" t="e">
        <f>VLOOKUP(C64,#REF!,4,0)</f>
        <v>#REF!</v>
      </c>
      <c r="F64" s="23" t="e">
        <f>VLOOKUP(C64,#REF!,6,0)</f>
        <v>#REF!</v>
      </c>
      <c r="G64" s="23" t="e">
        <f>VLOOKUP(C64,#REF!,17,0)</f>
        <v>#REF!</v>
      </c>
      <c r="H64" s="23"/>
      <c r="I64" s="23"/>
      <c r="J64" s="23">
        <f>VLOOKUP(C64,试用装库存!B:L,11,0)</f>
        <v>1162</v>
      </c>
      <c r="K64" s="23"/>
      <c r="L64" s="23"/>
      <c r="M64" s="23">
        <f t="shared" si="17"/>
        <v>1162</v>
      </c>
      <c r="N64" s="555"/>
      <c r="O64" s="23"/>
      <c r="P64" s="23"/>
      <c r="Q64" s="139" t="s">
        <v>126</v>
      </c>
      <c r="R64" s="18" t="s">
        <v>7362</v>
      </c>
      <c r="S64" s="28">
        <v>1</v>
      </c>
      <c r="T64" s="19">
        <f>VLOOKUP(Q64,包材库存!B:E,4,0)</f>
        <v>60586</v>
      </c>
      <c r="U64" s="46" t="e">
        <f t="shared" si="1"/>
        <v>#REF!</v>
      </c>
      <c r="V64" s="19">
        <f>VLOOKUP(Q64,包材库存!B:F,5,0)</f>
        <v>0</v>
      </c>
      <c r="W64" s="166"/>
      <c r="X64" s="164" t="e">
        <f t="shared" si="2"/>
        <v>#REF!</v>
      </c>
      <c r="Y64" s="169">
        <f t="shared" si="0"/>
        <v>1</v>
      </c>
    </row>
    <row r="65" spans="1:25">
      <c r="A65" s="6"/>
      <c r="B65" s="23"/>
      <c r="C65" s="23"/>
      <c r="D65" s="23"/>
      <c r="E65" s="23"/>
      <c r="F65" s="23"/>
      <c r="G65" s="23" t="e">
        <f>VLOOKUP(C65,#REF!,17,0)</f>
        <v>#REF!</v>
      </c>
      <c r="H65" s="23"/>
      <c r="I65" s="23"/>
      <c r="J65" s="23"/>
      <c r="K65" s="23"/>
      <c r="L65" s="23"/>
      <c r="M65" s="23"/>
      <c r="N65" s="555"/>
      <c r="O65" s="23"/>
      <c r="P65" s="23"/>
      <c r="Q65" s="139" t="s">
        <v>127</v>
      </c>
      <c r="R65" s="18" t="s">
        <v>8138</v>
      </c>
      <c r="S65" s="28">
        <v>1</v>
      </c>
      <c r="T65" s="19">
        <f>VLOOKUP(Q65,包材库存!B:E,4,0)</f>
        <v>18395</v>
      </c>
      <c r="U65" s="46" t="e">
        <f t="shared" si="1"/>
        <v>#REF!</v>
      </c>
      <c r="V65" s="19">
        <f>VLOOKUP(Q65,包材库存!B:F,5,0)</f>
        <v>0</v>
      </c>
      <c r="W65" s="166"/>
      <c r="X65" s="164" t="e">
        <f t="shared" si="2"/>
        <v>#REF!</v>
      </c>
      <c r="Y65" s="169">
        <f t="shared" si="0"/>
        <v>1</v>
      </c>
    </row>
    <row r="66" spans="1:25">
      <c r="A66" s="6"/>
      <c r="B66" s="23"/>
      <c r="C66" s="23"/>
      <c r="D66" s="23"/>
      <c r="E66" s="23"/>
      <c r="F66" s="23"/>
      <c r="G66" s="23" t="e">
        <f>VLOOKUP(C66,#REF!,17,0)</f>
        <v>#REF!</v>
      </c>
      <c r="H66" s="23"/>
      <c r="I66" s="23"/>
      <c r="J66" s="23"/>
      <c r="K66" s="23"/>
      <c r="L66" s="23"/>
      <c r="M66" s="23"/>
      <c r="N66" s="555"/>
      <c r="O66" s="23"/>
      <c r="P66" s="23"/>
      <c r="Q66" s="139" t="s">
        <v>128</v>
      </c>
      <c r="R66" s="18" t="s">
        <v>129</v>
      </c>
      <c r="S66" s="28">
        <v>1</v>
      </c>
      <c r="T66" s="19">
        <f>VLOOKUP(Q66,包材库存!B:E,4,0)</f>
        <v>125402</v>
      </c>
      <c r="U66" s="46" t="e">
        <f t="shared" si="1"/>
        <v>#REF!</v>
      </c>
      <c r="V66" s="19">
        <f>VLOOKUP(Q66,包材库存!B:F,5,0)</f>
        <v>0</v>
      </c>
      <c r="W66" s="166"/>
      <c r="X66" s="164" t="e">
        <f t="shared" si="2"/>
        <v>#REF!</v>
      </c>
      <c r="Y66" s="169">
        <f t="shared" si="0"/>
        <v>10</v>
      </c>
    </row>
    <row r="67" spans="1:25">
      <c r="A67" s="6"/>
      <c r="B67" s="23"/>
      <c r="C67" s="23"/>
      <c r="D67" s="23"/>
      <c r="E67" s="23"/>
      <c r="F67" s="23"/>
      <c r="G67" s="23" t="e">
        <f>VLOOKUP(C67,#REF!,17,0)</f>
        <v>#REF!</v>
      </c>
      <c r="H67" s="23"/>
      <c r="I67" s="23"/>
      <c r="J67" s="23"/>
      <c r="K67" s="23"/>
      <c r="L67" s="23"/>
      <c r="M67" s="23"/>
      <c r="N67" s="555"/>
      <c r="O67" s="23"/>
      <c r="P67" s="23"/>
      <c r="Q67" s="139" t="s">
        <v>12</v>
      </c>
      <c r="R67" s="18" t="s">
        <v>1037</v>
      </c>
      <c r="S67" s="29">
        <v>8.3333333333333301E-2</v>
      </c>
      <c r="T67" s="19">
        <f>VLOOKUP(Q67,包材库存!B:E,4,0)</f>
        <v>6478</v>
      </c>
      <c r="U67" s="46" t="e">
        <f t="shared" si="1"/>
        <v>#REF!</v>
      </c>
      <c r="V67" s="19">
        <f>VLOOKUP(Q67,包材库存!B:F,5,0)</f>
        <v>0</v>
      </c>
      <c r="W67" s="166"/>
      <c r="X67" s="164" t="e">
        <f t="shared" si="2"/>
        <v>#REF!</v>
      </c>
      <c r="Y67" s="169">
        <f t="shared" si="0"/>
        <v>1</v>
      </c>
    </row>
    <row r="68" spans="1:25">
      <c r="A68" s="6"/>
      <c r="B68" s="23"/>
      <c r="C68" s="23"/>
      <c r="D68" s="23"/>
      <c r="E68" s="23"/>
      <c r="F68" s="23"/>
      <c r="G68" s="23" t="e">
        <f>VLOOKUP(C68,#REF!,17,0)</f>
        <v>#REF!</v>
      </c>
      <c r="H68" s="23"/>
      <c r="I68" s="23"/>
      <c r="J68" s="23"/>
      <c r="K68" s="23"/>
      <c r="L68" s="23"/>
      <c r="M68" s="23"/>
      <c r="N68" s="555"/>
      <c r="O68" s="23"/>
      <c r="P68" s="23"/>
      <c r="Q68" s="139" t="s">
        <v>13</v>
      </c>
      <c r="R68" s="18" t="s">
        <v>1038</v>
      </c>
      <c r="S68" s="28">
        <v>2.0833333333333332E-2</v>
      </c>
      <c r="T68" s="19">
        <f>VLOOKUP(Q68,包材库存!B:E,4,0)</f>
        <v>622</v>
      </c>
      <c r="U68" s="46" t="e">
        <f t="shared" si="1"/>
        <v>#REF!</v>
      </c>
      <c r="V68" s="19">
        <f>VLOOKUP(Q68,包材库存!B:F,5,0)</f>
        <v>0</v>
      </c>
      <c r="W68" s="166"/>
      <c r="X68" s="164" t="e">
        <f t="shared" si="2"/>
        <v>#REF!</v>
      </c>
      <c r="Y68" s="169">
        <f t="shared" si="0"/>
        <v>1</v>
      </c>
    </row>
    <row r="69" spans="1:25">
      <c r="A69" s="6"/>
      <c r="B69" s="23"/>
      <c r="C69" s="23"/>
      <c r="D69" s="23"/>
      <c r="E69" s="23"/>
      <c r="F69" s="23"/>
      <c r="G69" s="23" t="e">
        <f>VLOOKUP(C69,#REF!,17,0)</f>
        <v>#REF!</v>
      </c>
      <c r="H69" s="23"/>
      <c r="I69" s="23"/>
      <c r="J69" s="23"/>
      <c r="K69" s="23"/>
      <c r="L69" s="23"/>
      <c r="M69" s="23"/>
      <c r="N69" s="555"/>
      <c r="O69" s="23"/>
      <c r="P69" s="23"/>
      <c r="Q69" s="139" t="s">
        <v>8</v>
      </c>
      <c r="R69" s="18" t="s">
        <v>9</v>
      </c>
      <c r="S69" s="28">
        <v>1</v>
      </c>
      <c r="T69" s="19">
        <f>VLOOKUP(Q69,包材库存!B:E,4,0)</f>
        <v>220778</v>
      </c>
      <c r="U69" s="46" t="e">
        <f t="shared" si="1"/>
        <v>#REF!</v>
      </c>
      <c r="V69" s="19">
        <f>VLOOKUP(Q69,包材库存!B:F,5,0)</f>
        <v>0</v>
      </c>
      <c r="W69" s="166"/>
      <c r="X69" s="164" t="e">
        <f t="shared" si="2"/>
        <v>#REF!</v>
      </c>
      <c r="Y69" s="169">
        <f t="shared" ref="Y69:Y132" si="18">COUNTIF(Q:Q,Q69)</f>
        <v>21</v>
      </c>
    </row>
    <row r="70" spans="1:25">
      <c r="A70" s="8"/>
      <c r="B70" s="24"/>
      <c r="C70" s="24"/>
      <c r="D70" s="24"/>
      <c r="E70" s="24"/>
      <c r="F70" s="24"/>
      <c r="G70" s="24" t="e">
        <f>VLOOKUP(C70,#REF!,17,0)</f>
        <v>#REF!</v>
      </c>
      <c r="H70" s="24"/>
      <c r="I70" s="24"/>
      <c r="J70" s="24"/>
      <c r="K70" s="24"/>
      <c r="L70" s="24"/>
      <c r="M70" s="24"/>
      <c r="N70" s="556"/>
      <c r="O70" s="24"/>
      <c r="P70" s="24"/>
      <c r="Q70" s="139" t="s">
        <v>11</v>
      </c>
      <c r="R70" s="18" t="s">
        <v>9681</v>
      </c>
      <c r="S70" s="28">
        <v>1</v>
      </c>
      <c r="T70" s="19" t="e">
        <f>VLOOKUP(Q70,包材库存!B:E,4,0)</f>
        <v>#N/A</v>
      </c>
      <c r="U70" s="46" t="e">
        <f t="shared" ref="U70:U133" si="19">M70/G70</f>
        <v>#REF!</v>
      </c>
      <c r="V70" s="19" t="e">
        <f>VLOOKUP(Q70,包材库存!B:F,5,0)</f>
        <v>#N/A</v>
      </c>
      <c r="W70" s="167"/>
      <c r="X70" s="164" t="e">
        <f t="shared" ref="X70:X133" si="20">T70/G70</f>
        <v>#N/A</v>
      </c>
      <c r="Y70" s="169">
        <f t="shared" si="18"/>
        <v>2</v>
      </c>
    </row>
    <row r="71" spans="1:25">
      <c r="A71" s="4"/>
      <c r="B71" s="22" t="s">
        <v>1190</v>
      </c>
      <c r="C71" s="22" t="s">
        <v>810</v>
      </c>
      <c r="D71" s="22" t="e">
        <f>VLOOKUP(C71,#REF!,2,0)</f>
        <v>#REF!</v>
      </c>
      <c r="E71" s="22" t="e">
        <f>VLOOKUP(C71,#REF!,4,0)</f>
        <v>#REF!</v>
      </c>
      <c r="F71" s="22" t="e">
        <f>VLOOKUP(C71,#REF!,6,0)</f>
        <v>#REF!</v>
      </c>
      <c r="G71" s="22" t="e">
        <f>VLOOKUP(C71,#REF!,17,0)</f>
        <v>#REF!</v>
      </c>
      <c r="H71" s="22" t="e">
        <f>VLOOKUP(C71,#REF!,19,0)</f>
        <v>#REF!</v>
      </c>
      <c r="I71" s="22" t="e">
        <f>VLOOKUP(C71,#REF!,20,0)</f>
        <v>#REF!</v>
      </c>
      <c r="J71" s="22">
        <f>VLOOKUP(C71,成品库存!B:L,11,0)</f>
        <v>24060</v>
      </c>
      <c r="K71" s="22" t="str">
        <f>IF(ISERROR(VLOOKUP(C71,#REF!,11,0)),"0",VLOOKUP(C71,#REF!,11,0))</f>
        <v>0</v>
      </c>
      <c r="L71" s="22"/>
      <c r="M71" s="22">
        <f t="shared" ref="M71:M72" si="21">J71+K71+L71</f>
        <v>24060</v>
      </c>
      <c r="N71" s="554" t="e">
        <f>M71/G71</f>
        <v>#REF!</v>
      </c>
      <c r="O71" s="22">
        <f>VLOOKUP(C71,膏体库存!A:F,6,0)</f>
        <v>0</v>
      </c>
      <c r="P71" s="22"/>
      <c r="Q71" s="140" t="s">
        <v>688</v>
      </c>
      <c r="R71" s="18" t="s">
        <v>689</v>
      </c>
      <c r="S71" s="28">
        <v>1</v>
      </c>
      <c r="T71" s="19">
        <f>VLOOKUP(Q71,包材库存!B:E,4,0)</f>
        <v>2880</v>
      </c>
      <c r="U71" s="46" t="e">
        <f t="shared" si="19"/>
        <v>#REF!</v>
      </c>
      <c r="V71" s="19">
        <f>VLOOKUP(Q71,包材库存!B:F,5,0)</f>
        <v>0</v>
      </c>
      <c r="W71" s="164"/>
      <c r="X71" s="164" t="e">
        <f t="shared" si="20"/>
        <v>#REF!</v>
      </c>
      <c r="Y71" s="169">
        <f t="shared" si="18"/>
        <v>1</v>
      </c>
    </row>
    <row r="72" spans="1:25">
      <c r="A72" s="6"/>
      <c r="B72" s="23"/>
      <c r="C72" s="23" t="str">
        <f>"S"&amp;C71</f>
        <v>SWQ004</v>
      </c>
      <c r="D72" s="23" t="e">
        <f>VLOOKUP(C72,#REF!,2,0)</f>
        <v>#REF!</v>
      </c>
      <c r="E72" s="23" t="e">
        <f>VLOOKUP(C72,#REF!,4,0)</f>
        <v>#REF!</v>
      </c>
      <c r="F72" s="23" t="e">
        <f>VLOOKUP(C72,#REF!,6,0)</f>
        <v>#REF!</v>
      </c>
      <c r="G72" s="23" t="e">
        <f>VLOOKUP(C72,#REF!,17,0)</f>
        <v>#REF!</v>
      </c>
      <c r="H72" s="23"/>
      <c r="I72" s="23"/>
      <c r="J72" s="23">
        <f>VLOOKUP(C72,试用装库存!B:L,11,0)</f>
        <v>0</v>
      </c>
      <c r="K72" s="23"/>
      <c r="L72" s="23"/>
      <c r="M72" s="23">
        <f t="shared" si="21"/>
        <v>0</v>
      </c>
      <c r="N72" s="555"/>
      <c r="O72" s="23"/>
      <c r="P72" s="23"/>
      <c r="Q72" s="139" t="s">
        <v>690</v>
      </c>
      <c r="R72" s="18" t="s">
        <v>691</v>
      </c>
      <c r="S72" s="28">
        <v>1</v>
      </c>
      <c r="T72" s="19">
        <f>VLOOKUP(Q72,包材库存!B:E,4,0)</f>
        <v>0</v>
      </c>
      <c r="U72" s="46" t="e">
        <f t="shared" si="19"/>
        <v>#REF!</v>
      </c>
      <c r="V72" s="19">
        <f>VLOOKUP(Q72,包材库存!B:F,5,0)</f>
        <v>0</v>
      </c>
      <c r="W72" s="166"/>
      <c r="X72" s="164" t="e">
        <f t="shared" si="20"/>
        <v>#REF!</v>
      </c>
      <c r="Y72" s="169">
        <f t="shared" si="18"/>
        <v>1</v>
      </c>
    </row>
    <row r="73" spans="1:25">
      <c r="A73" s="6"/>
      <c r="B73" s="23"/>
      <c r="C73" s="23"/>
      <c r="D73" s="23"/>
      <c r="E73" s="23"/>
      <c r="F73" s="23"/>
      <c r="G73" s="23" t="e">
        <f>VLOOKUP(C73,#REF!,17,0)</f>
        <v>#REF!</v>
      </c>
      <c r="H73" s="23"/>
      <c r="I73" s="23"/>
      <c r="J73" s="23"/>
      <c r="K73" s="23"/>
      <c r="L73" s="23"/>
      <c r="M73" s="23"/>
      <c r="N73" s="555"/>
      <c r="O73" s="23"/>
      <c r="P73" s="23"/>
      <c r="Q73" s="139" t="s">
        <v>692</v>
      </c>
      <c r="R73" s="18" t="s">
        <v>693</v>
      </c>
      <c r="S73" s="28">
        <v>1</v>
      </c>
      <c r="T73" s="19">
        <f>VLOOKUP(Q73,包材库存!B:E,4,0)</f>
        <v>895</v>
      </c>
      <c r="U73" s="46" t="e">
        <f t="shared" si="19"/>
        <v>#REF!</v>
      </c>
      <c r="V73" s="19">
        <f>VLOOKUP(Q73,包材库存!B:F,5,0)</f>
        <v>0</v>
      </c>
      <c r="W73" s="166"/>
      <c r="X73" s="164" t="e">
        <f t="shared" si="20"/>
        <v>#REF!</v>
      </c>
      <c r="Y73" s="169">
        <f t="shared" si="18"/>
        <v>1</v>
      </c>
    </row>
    <row r="74" spans="1:25">
      <c r="A74" s="6"/>
      <c r="B74" s="23"/>
      <c r="C74" s="23"/>
      <c r="D74" s="23"/>
      <c r="E74" s="23"/>
      <c r="F74" s="23"/>
      <c r="G74" s="23" t="e">
        <f>VLOOKUP(C74,#REF!,17,0)</f>
        <v>#REF!</v>
      </c>
      <c r="H74" s="23"/>
      <c r="I74" s="23"/>
      <c r="J74" s="23"/>
      <c r="K74" s="23"/>
      <c r="L74" s="23"/>
      <c r="M74" s="23"/>
      <c r="N74" s="555"/>
      <c r="O74" s="23"/>
      <c r="P74" s="23"/>
      <c r="Q74" s="139" t="s">
        <v>635</v>
      </c>
      <c r="R74" s="18" t="s">
        <v>2560</v>
      </c>
      <c r="S74" s="28">
        <v>1</v>
      </c>
      <c r="T74" s="19">
        <f>VLOOKUP(Q74,包材库存!B:E,4,0)</f>
        <v>34380</v>
      </c>
      <c r="U74" s="46" t="e">
        <f t="shared" si="19"/>
        <v>#REF!</v>
      </c>
      <c r="V74" s="19">
        <f>VLOOKUP(Q74,包材库存!B:F,5,0)</f>
        <v>0</v>
      </c>
      <c r="W74" s="166"/>
      <c r="X74" s="164" t="e">
        <f t="shared" si="20"/>
        <v>#REF!</v>
      </c>
      <c r="Y74" s="169">
        <f t="shared" si="18"/>
        <v>14</v>
      </c>
    </row>
    <row r="75" spans="1:25">
      <c r="A75" s="6"/>
      <c r="B75" s="23"/>
      <c r="C75" s="23"/>
      <c r="D75" s="23"/>
      <c r="E75" s="23"/>
      <c r="F75" s="23"/>
      <c r="G75" s="23" t="e">
        <f>VLOOKUP(C75,#REF!,17,0)</f>
        <v>#REF!</v>
      </c>
      <c r="H75" s="23"/>
      <c r="I75" s="23"/>
      <c r="J75" s="23"/>
      <c r="K75" s="23"/>
      <c r="L75" s="23"/>
      <c r="M75" s="23"/>
      <c r="N75" s="555"/>
      <c r="O75" s="23"/>
      <c r="P75" s="23"/>
      <c r="Q75" s="139" t="s">
        <v>803</v>
      </c>
      <c r="R75" s="18" t="s">
        <v>804</v>
      </c>
      <c r="S75" s="28">
        <v>1</v>
      </c>
      <c r="T75" s="19">
        <f>VLOOKUP(Q75,包材库存!B:E,4,0)</f>
        <v>28174</v>
      </c>
      <c r="U75" s="46" t="e">
        <f t="shared" si="19"/>
        <v>#REF!</v>
      </c>
      <c r="V75" s="19">
        <f>VLOOKUP(Q75,包材库存!B:F,5,0)</f>
        <v>0</v>
      </c>
      <c r="W75" s="166"/>
      <c r="X75" s="164" t="e">
        <f t="shared" si="20"/>
        <v>#REF!</v>
      </c>
      <c r="Y75" s="169">
        <f t="shared" si="18"/>
        <v>3</v>
      </c>
    </row>
    <row r="76" spans="1:25">
      <c r="A76" s="6"/>
      <c r="B76" s="23"/>
      <c r="C76" s="23"/>
      <c r="D76" s="23"/>
      <c r="E76" s="23"/>
      <c r="F76" s="23"/>
      <c r="G76" s="23" t="e">
        <f>VLOOKUP(C76,#REF!,17,0)</f>
        <v>#REF!</v>
      </c>
      <c r="H76" s="23"/>
      <c r="I76" s="23"/>
      <c r="J76" s="23"/>
      <c r="K76" s="23"/>
      <c r="L76" s="23"/>
      <c r="M76" s="23"/>
      <c r="N76" s="555"/>
      <c r="O76" s="23"/>
      <c r="P76" s="23"/>
      <c r="Q76" s="139" t="s">
        <v>812</v>
      </c>
      <c r="R76" s="18" t="s">
        <v>9682</v>
      </c>
      <c r="S76" s="28">
        <v>1</v>
      </c>
      <c r="T76" s="19" t="e">
        <f>VLOOKUP(Q76,包材库存!B:E,4,0)</f>
        <v>#N/A</v>
      </c>
      <c r="U76" s="46" t="e">
        <f t="shared" si="19"/>
        <v>#REF!</v>
      </c>
      <c r="V76" s="19" t="e">
        <f>VLOOKUP(Q76,包材库存!B:F,5,0)</f>
        <v>#N/A</v>
      </c>
      <c r="W76" s="166"/>
      <c r="X76" s="164" t="e">
        <f t="shared" si="20"/>
        <v>#N/A</v>
      </c>
      <c r="Y76" s="169">
        <f t="shared" si="18"/>
        <v>1</v>
      </c>
    </row>
    <row r="77" spans="1:25">
      <c r="A77" s="6"/>
      <c r="B77" s="23"/>
      <c r="C77" s="23"/>
      <c r="D77" s="23"/>
      <c r="E77" s="23"/>
      <c r="F77" s="23"/>
      <c r="G77" s="23" t="e">
        <f>VLOOKUP(C77,#REF!,17,0)</f>
        <v>#REF!</v>
      </c>
      <c r="H77" s="23"/>
      <c r="I77" s="23"/>
      <c r="J77" s="23"/>
      <c r="K77" s="23"/>
      <c r="L77" s="23"/>
      <c r="M77" s="23"/>
      <c r="N77" s="555"/>
      <c r="O77" s="23"/>
      <c r="P77" s="23"/>
      <c r="Q77" s="139" t="s">
        <v>805</v>
      </c>
      <c r="R77" s="18" t="s">
        <v>2579</v>
      </c>
      <c r="S77" s="28">
        <v>2.0833333333333332E-2</v>
      </c>
      <c r="T77" s="19">
        <f>VLOOKUP(Q77,包材库存!B:E,4,0)</f>
        <v>269</v>
      </c>
      <c r="U77" s="46" t="e">
        <f t="shared" si="19"/>
        <v>#REF!</v>
      </c>
      <c r="V77" s="19">
        <f>VLOOKUP(Q77,包材库存!B:F,5,0)</f>
        <v>0</v>
      </c>
      <c r="W77" s="166"/>
      <c r="X77" s="164" t="e">
        <f t="shared" si="20"/>
        <v>#REF!</v>
      </c>
      <c r="Y77" s="169">
        <f t="shared" si="18"/>
        <v>2</v>
      </c>
    </row>
    <row r="78" spans="1:25">
      <c r="A78" s="8"/>
      <c r="B78" s="24"/>
      <c r="C78" s="24"/>
      <c r="D78" s="24"/>
      <c r="E78" s="24"/>
      <c r="F78" s="24"/>
      <c r="G78" s="24" t="e">
        <f>VLOOKUP(C78,#REF!,17,0)</f>
        <v>#REF!</v>
      </c>
      <c r="H78" s="24"/>
      <c r="I78" s="24"/>
      <c r="J78" s="24"/>
      <c r="K78" s="24"/>
      <c r="L78" s="24"/>
      <c r="M78" s="24"/>
      <c r="N78" s="556"/>
      <c r="O78" s="24"/>
      <c r="P78" s="24"/>
      <c r="Q78" s="139" t="s">
        <v>806</v>
      </c>
      <c r="R78" s="18" t="s">
        <v>2580</v>
      </c>
      <c r="S78" s="28">
        <v>2.0833333333333332E-2</v>
      </c>
      <c r="T78" s="19">
        <f>VLOOKUP(Q78,包材库存!B:E,4,0)</f>
        <v>10912</v>
      </c>
      <c r="U78" s="46" t="e">
        <f t="shared" si="19"/>
        <v>#REF!</v>
      </c>
      <c r="V78" s="19">
        <f>VLOOKUP(Q78,包材库存!B:F,5,0)</f>
        <v>0</v>
      </c>
      <c r="W78" s="167"/>
      <c r="X78" s="164" t="e">
        <f t="shared" si="20"/>
        <v>#REF!</v>
      </c>
      <c r="Y78" s="169">
        <f t="shared" si="18"/>
        <v>2</v>
      </c>
    </row>
    <row r="79" spans="1:25">
      <c r="A79" s="4"/>
      <c r="B79" s="22" t="s">
        <v>1014</v>
      </c>
      <c r="C79" s="22" t="s">
        <v>162</v>
      </c>
      <c r="D79" s="22" t="e">
        <f>VLOOKUP(C79,#REF!,2,0)</f>
        <v>#REF!</v>
      </c>
      <c r="E79" s="22" t="e">
        <f>VLOOKUP(C79,#REF!,4,0)</f>
        <v>#REF!</v>
      </c>
      <c r="F79" s="22" t="e">
        <f>VLOOKUP(C79,#REF!,6,0)</f>
        <v>#REF!</v>
      </c>
      <c r="G79" s="22" t="e">
        <f>VLOOKUP(C79,#REF!,17,0)</f>
        <v>#REF!</v>
      </c>
      <c r="H79" s="22" t="e">
        <f>VLOOKUP(C79,#REF!,19,0)</f>
        <v>#REF!</v>
      </c>
      <c r="I79" s="22" t="e">
        <f>VLOOKUP(C79,#REF!,20,0)</f>
        <v>#REF!</v>
      </c>
      <c r="J79" s="22">
        <f>VLOOKUP(C79,成品库存!B:L,11,0)</f>
        <v>30327</v>
      </c>
      <c r="K79" s="22" t="str">
        <f>IF(ISERROR(VLOOKUP(C79,#REF!,11,0)),"0",VLOOKUP(C79,#REF!,11,0))</f>
        <v>0</v>
      </c>
      <c r="L79" s="22"/>
      <c r="M79" s="22">
        <f t="shared" ref="M79:M80" si="22">J79+K79+L79</f>
        <v>30327</v>
      </c>
      <c r="N79" s="554" t="e">
        <f>M79/G79</f>
        <v>#REF!</v>
      </c>
      <c r="O79" s="22">
        <f>VLOOKUP(C79,膏体库存!A:F,6,0)</f>
        <v>0</v>
      </c>
      <c r="P79" s="22"/>
      <c r="Q79" s="139" t="s">
        <v>163</v>
      </c>
      <c r="R79" s="18" t="s">
        <v>6659</v>
      </c>
      <c r="S79" s="28">
        <v>1</v>
      </c>
      <c r="T79" s="19">
        <f>VLOOKUP(Q79,包材库存!B:E,4,0)</f>
        <v>38326</v>
      </c>
      <c r="U79" s="46" t="e">
        <f t="shared" si="19"/>
        <v>#REF!</v>
      </c>
      <c r="V79" s="19">
        <f>VLOOKUP(Q79,包材库存!B:F,5,0)</f>
        <v>0</v>
      </c>
      <c r="W79" s="164"/>
      <c r="X79" s="164" t="e">
        <f t="shared" si="20"/>
        <v>#REF!</v>
      </c>
      <c r="Y79" s="169">
        <f t="shared" si="18"/>
        <v>1</v>
      </c>
    </row>
    <row r="80" spans="1:25">
      <c r="A80" s="6"/>
      <c r="B80" s="23"/>
      <c r="C80" s="23" t="str">
        <f>"S"&amp;C79</f>
        <v>SWC007</v>
      </c>
      <c r="D80" s="23" t="e">
        <f>VLOOKUP(C80,#REF!,2,0)</f>
        <v>#REF!</v>
      </c>
      <c r="E80" s="23" t="e">
        <f>VLOOKUP(C80,#REF!,4,0)</f>
        <v>#REF!</v>
      </c>
      <c r="F80" s="23" t="e">
        <f>VLOOKUP(C80,#REF!,6,0)</f>
        <v>#REF!</v>
      </c>
      <c r="G80" s="23" t="e">
        <f>VLOOKUP(C80,#REF!,17,0)</f>
        <v>#REF!</v>
      </c>
      <c r="H80" s="23"/>
      <c r="I80" s="23"/>
      <c r="J80" s="23">
        <f>VLOOKUP(C80,试用装库存!B:L,11,0)</f>
        <v>1338</v>
      </c>
      <c r="K80" s="23"/>
      <c r="L80" s="23"/>
      <c r="M80" s="23">
        <f t="shared" si="22"/>
        <v>1338</v>
      </c>
      <c r="N80" s="555"/>
      <c r="O80" s="23"/>
      <c r="P80" s="23"/>
      <c r="Q80" s="139" t="s">
        <v>153</v>
      </c>
      <c r="R80" s="18" t="s">
        <v>7365</v>
      </c>
      <c r="S80" s="28">
        <v>1</v>
      </c>
      <c r="T80" s="19">
        <f>VLOOKUP(Q80,包材库存!B:E,4,0)</f>
        <v>87480</v>
      </c>
      <c r="U80" s="46" t="e">
        <f t="shared" si="19"/>
        <v>#REF!</v>
      </c>
      <c r="V80" s="19">
        <f>VLOOKUP(Q80,包材库存!B:F,5,0)</f>
        <v>0</v>
      </c>
      <c r="W80" s="166"/>
      <c r="X80" s="164" t="e">
        <f t="shared" si="20"/>
        <v>#REF!</v>
      </c>
      <c r="Y80" s="169">
        <f t="shared" si="18"/>
        <v>2</v>
      </c>
    </row>
    <row r="81" spans="1:25">
      <c r="A81" s="6"/>
      <c r="B81" s="23"/>
      <c r="C81" s="23"/>
      <c r="D81" s="23"/>
      <c r="E81" s="23"/>
      <c r="F81" s="23"/>
      <c r="G81" s="23" t="e">
        <f>VLOOKUP(C81,#REF!,17,0)</f>
        <v>#REF!</v>
      </c>
      <c r="H81" s="23"/>
      <c r="I81" s="23"/>
      <c r="J81" s="23"/>
      <c r="K81" s="23"/>
      <c r="L81" s="23"/>
      <c r="M81" s="23"/>
      <c r="N81" s="555"/>
      <c r="O81" s="23"/>
      <c r="P81" s="23"/>
      <c r="Q81" s="139" t="s">
        <v>154</v>
      </c>
      <c r="R81" s="18" t="s">
        <v>8711</v>
      </c>
      <c r="S81" s="28">
        <v>1</v>
      </c>
      <c r="T81" s="19">
        <f>VLOOKUP(Q81,包材库存!B:E,4,0)</f>
        <v>83125</v>
      </c>
      <c r="U81" s="46" t="e">
        <f t="shared" si="19"/>
        <v>#REF!</v>
      </c>
      <c r="V81" s="19">
        <f>VLOOKUP(Q81,包材库存!B:F,5,0)</f>
        <v>0</v>
      </c>
      <c r="W81" s="166"/>
      <c r="X81" s="164" t="e">
        <f t="shared" si="20"/>
        <v>#REF!</v>
      </c>
      <c r="Y81" s="169">
        <f t="shared" si="18"/>
        <v>2</v>
      </c>
    </row>
    <row r="82" spans="1:25">
      <c r="A82" s="6"/>
      <c r="B82" s="23"/>
      <c r="C82" s="23"/>
      <c r="D82" s="23"/>
      <c r="E82" s="23"/>
      <c r="F82" s="23"/>
      <c r="G82" s="23" t="e">
        <f>VLOOKUP(C82,#REF!,17,0)</f>
        <v>#REF!</v>
      </c>
      <c r="H82" s="23"/>
      <c r="I82" s="23"/>
      <c r="J82" s="23"/>
      <c r="K82" s="23"/>
      <c r="L82" s="23"/>
      <c r="M82" s="23"/>
      <c r="N82" s="555"/>
      <c r="O82" s="23"/>
      <c r="P82" s="23"/>
      <c r="Q82" s="139" t="s">
        <v>164</v>
      </c>
      <c r="R82" s="18" t="s">
        <v>8142</v>
      </c>
      <c r="S82" s="28">
        <v>1</v>
      </c>
      <c r="T82" s="19">
        <f>VLOOKUP(Q82,包材库存!B:E,4,0)</f>
        <v>42698</v>
      </c>
      <c r="U82" s="46" t="e">
        <f t="shared" si="19"/>
        <v>#REF!</v>
      </c>
      <c r="V82" s="19">
        <f>VLOOKUP(Q82,包材库存!B:F,5,0)</f>
        <v>0</v>
      </c>
      <c r="W82" s="166"/>
      <c r="X82" s="164" t="e">
        <f t="shared" si="20"/>
        <v>#REF!</v>
      </c>
      <c r="Y82" s="169">
        <f t="shared" si="18"/>
        <v>1</v>
      </c>
    </row>
    <row r="83" spans="1:25">
      <c r="A83" s="6"/>
      <c r="B83" s="23"/>
      <c r="C83" s="23"/>
      <c r="D83" s="23"/>
      <c r="E83" s="23"/>
      <c r="F83" s="23"/>
      <c r="G83" s="23" t="e">
        <f>VLOOKUP(C83,#REF!,17,0)</f>
        <v>#REF!</v>
      </c>
      <c r="H83" s="23"/>
      <c r="I83" s="23"/>
      <c r="J83" s="23"/>
      <c r="K83" s="23"/>
      <c r="L83" s="23"/>
      <c r="M83" s="23"/>
      <c r="N83" s="555"/>
      <c r="O83" s="23"/>
      <c r="P83" s="23"/>
      <c r="Q83" s="139" t="s">
        <v>128</v>
      </c>
      <c r="R83" s="18" t="s">
        <v>129</v>
      </c>
      <c r="S83" s="28">
        <v>1</v>
      </c>
      <c r="T83" s="19">
        <f>VLOOKUP(Q83,包材库存!B:E,4,0)</f>
        <v>125402</v>
      </c>
      <c r="U83" s="46" t="e">
        <f t="shared" si="19"/>
        <v>#REF!</v>
      </c>
      <c r="V83" s="19">
        <f>VLOOKUP(Q83,包材库存!B:F,5,0)</f>
        <v>0</v>
      </c>
      <c r="W83" s="166"/>
      <c r="X83" s="164" t="e">
        <f t="shared" si="20"/>
        <v>#REF!</v>
      </c>
      <c r="Y83" s="169">
        <f t="shared" si="18"/>
        <v>10</v>
      </c>
    </row>
    <row r="84" spans="1:25">
      <c r="A84" s="6"/>
      <c r="B84" s="23"/>
      <c r="C84" s="23"/>
      <c r="D84" s="23"/>
      <c r="E84" s="23"/>
      <c r="F84" s="23"/>
      <c r="G84" s="23" t="e">
        <f>VLOOKUP(C84,#REF!,17,0)</f>
        <v>#REF!</v>
      </c>
      <c r="H84" s="23"/>
      <c r="I84" s="23"/>
      <c r="J84" s="23"/>
      <c r="K84" s="23"/>
      <c r="L84" s="23"/>
      <c r="M84" s="23"/>
      <c r="N84" s="555"/>
      <c r="O84" s="23"/>
      <c r="P84" s="23"/>
      <c r="Q84" s="139" t="s">
        <v>156</v>
      </c>
      <c r="R84" s="18" t="s">
        <v>157</v>
      </c>
      <c r="S84" s="29">
        <v>8.3333333333333301E-2</v>
      </c>
      <c r="T84" s="19">
        <f>VLOOKUP(Q84,包材库存!B:E,4,0)</f>
        <v>9967</v>
      </c>
      <c r="U84" s="46" t="e">
        <f t="shared" si="19"/>
        <v>#REF!</v>
      </c>
      <c r="V84" s="19">
        <f>VLOOKUP(Q84,包材库存!B:F,5,0)</f>
        <v>0</v>
      </c>
      <c r="W84" s="166"/>
      <c r="X84" s="164" t="e">
        <f t="shared" si="20"/>
        <v>#REF!</v>
      </c>
      <c r="Y84" s="169">
        <f t="shared" si="18"/>
        <v>2</v>
      </c>
    </row>
    <row r="85" spans="1:25">
      <c r="A85" s="6"/>
      <c r="B85" s="23"/>
      <c r="C85" s="23"/>
      <c r="D85" s="23"/>
      <c r="E85" s="23"/>
      <c r="F85" s="23"/>
      <c r="G85" s="23" t="e">
        <f>VLOOKUP(C85,#REF!,17,0)</f>
        <v>#REF!</v>
      </c>
      <c r="H85" s="23"/>
      <c r="I85" s="23"/>
      <c r="J85" s="23"/>
      <c r="K85" s="23"/>
      <c r="L85" s="23"/>
      <c r="M85" s="23"/>
      <c r="N85" s="555"/>
      <c r="O85" s="23"/>
      <c r="P85" s="23"/>
      <c r="Q85" s="139" t="s">
        <v>158</v>
      </c>
      <c r="R85" s="18" t="s">
        <v>159</v>
      </c>
      <c r="S85" s="28">
        <v>1.38888888888889E-2</v>
      </c>
      <c r="T85" s="19">
        <f>VLOOKUP(Q85,包材库存!B:E,4,0)</f>
        <v>742</v>
      </c>
      <c r="U85" s="46" t="e">
        <f t="shared" si="19"/>
        <v>#REF!</v>
      </c>
      <c r="V85" s="19">
        <f>VLOOKUP(Q85,包材库存!B:F,5,0)</f>
        <v>0</v>
      </c>
      <c r="W85" s="166"/>
      <c r="X85" s="164" t="e">
        <f t="shared" si="20"/>
        <v>#REF!</v>
      </c>
      <c r="Y85" s="169">
        <f t="shared" si="18"/>
        <v>2</v>
      </c>
    </row>
    <row r="86" spans="1:25">
      <c r="A86" s="6"/>
      <c r="B86" s="23"/>
      <c r="C86" s="23"/>
      <c r="D86" s="23"/>
      <c r="E86" s="23"/>
      <c r="F86" s="23"/>
      <c r="G86" s="23" t="e">
        <f>VLOOKUP(C86,#REF!,17,0)</f>
        <v>#REF!</v>
      </c>
      <c r="H86" s="23"/>
      <c r="I86" s="23"/>
      <c r="J86" s="23"/>
      <c r="K86" s="23"/>
      <c r="L86" s="23"/>
      <c r="M86" s="23"/>
      <c r="N86" s="555"/>
      <c r="O86" s="23"/>
      <c r="P86" s="23"/>
      <c r="Q86" s="139" t="s">
        <v>61</v>
      </c>
      <c r="R86" s="18" t="s">
        <v>1041</v>
      </c>
      <c r="S86" s="28">
        <v>1</v>
      </c>
      <c r="T86" s="19">
        <f>VLOOKUP(Q86,包材库存!B:E,4,0)</f>
        <v>89897</v>
      </c>
      <c r="U86" s="46" t="e">
        <f t="shared" si="19"/>
        <v>#REF!</v>
      </c>
      <c r="V86" s="19">
        <f>VLOOKUP(Q86,包材库存!B:F,5,0)</f>
        <v>0</v>
      </c>
      <c r="W86" s="166"/>
      <c r="X86" s="164" t="e">
        <f t="shared" si="20"/>
        <v>#REF!</v>
      </c>
      <c r="Y86" s="169">
        <f t="shared" si="18"/>
        <v>13</v>
      </c>
    </row>
    <row r="87" spans="1:25" ht="14.25" customHeight="1">
      <c r="A87" s="8"/>
      <c r="B87" s="24"/>
      <c r="C87" s="24"/>
      <c r="D87" s="24"/>
      <c r="E87" s="24"/>
      <c r="F87" s="24"/>
      <c r="G87" s="24" t="e">
        <f>VLOOKUP(C87,#REF!,17,0)</f>
        <v>#REF!</v>
      </c>
      <c r="H87" s="24"/>
      <c r="I87" s="24"/>
      <c r="J87" s="24"/>
      <c r="K87" s="24"/>
      <c r="L87" s="24"/>
      <c r="M87" s="24"/>
      <c r="N87" s="556"/>
      <c r="O87" s="24"/>
      <c r="P87" s="24"/>
      <c r="Q87" s="139" t="s">
        <v>160</v>
      </c>
      <c r="R87" s="18" t="s">
        <v>161</v>
      </c>
      <c r="S87" s="28">
        <v>1</v>
      </c>
      <c r="T87" s="19" t="e">
        <f>VLOOKUP(Q87,包材库存!B:E,4,0)</f>
        <v>#N/A</v>
      </c>
      <c r="U87" s="46" t="e">
        <f t="shared" si="19"/>
        <v>#REF!</v>
      </c>
      <c r="V87" s="19" t="e">
        <f>VLOOKUP(Q87,包材库存!B:F,5,0)</f>
        <v>#N/A</v>
      </c>
      <c r="W87" s="167"/>
      <c r="X87" s="164" t="e">
        <f t="shared" si="20"/>
        <v>#N/A</v>
      </c>
      <c r="Y87" s="169">
        <f t="shared" si="18"/>
        <v>2</v>
      </c>
    </row>
    <row r="88" spans="1:25">
      <c r="A88" s="4"/>
      <c r="B88" s="22" t="s">
        <v>1027</v>
      </c>
      <c r="C88" s="22" t="s">
        <v>538</v>
      </c>
      <c r="D88" s="22" t="e">
        <f>VLOOKUP(C88,#REF!,2,0)</f>
        <v>#REF!</v>
      </c>
      <c r="E88" s="22" t="e">
        <f>VLOOKUP(C88,#REF!,4,0)</f>
        <v>#REF!</v>
      </c>
      <c r="F88" s="22" t="e">
        <f>VLOOKUP(C88,#REF!,6,0)</f>
        <v>#REF!</v>
      </c>
      <c r="G88" s="22" t="e">
        <f>VLOOKUP(C88,#REF!,17,0)</f>
        <v>#REF!</v>
      </c>
      <c r="H88" s="22" t="e">
        <f>VLOOKUP(C88,#REF!,19,0)</f>
        <v>#REF!</v>
      </c>
      <c r="I88" s="22" t="e">
        <f>VLOOKUP(C88,#REF!,20,0)</f>
        <v>#REF!</v>
      </c>
      <c r="J88" s="22">
        <f>VLOOKUP(C88,成品库存!B:L,11,0)</f>
        <v>42879</v>
      </c>
      <c r="K88" s="22" t="str">
        <f>IF(ISERROR(VLOOKUP(C88,#REF!,11,0)),"0",VLOOKUP(C88,#REF!,11,0))</f>
        <v>0</v>
      </c>
      <c r="L88" s="22"/>
      <c r="M88" s="22">
        <f t="shared" ref="M88:M89" si="23">J88+K88+L88</f>
        <v>42879</v>
      </c>
      <c r="N88" s="554" t="e">
        <f>M88/G88</f>
        <v>#REF!</v>
      </c>
      <c r="O88" s="22">
        <f>VLOOKUP(C88,膏体库存!A:F,6,0)</f>
        <v>2015.4</v>
      </c>
      <c r="P88" s="22"/>
      <c r="Q88" s="139" t="s">
        <v>540</v>
      </c>
      <c r="R88" s="18" t="s">
        <v>541</v>
      </c>
      <c r="S88" s="28">
        <v>1</v>
      </c>
      <c r="T88" s="19">
        <f>VLOOKUP(Q88,包材库存!B:E,4,0)</f>
        <v>9492</v>
      </c>
      <c r="U88" s="46" t="e">
        <f t="shared" si="19"/>
        <v>#REF!</v>
      </c>
      <c r="V88" s="19">
        <f>VLOOKUP(Q88,包材库存!B:F,5,0)</f>
        <v>0</v>
      </c>
      <c r="W88" s="164"/>
      <c r="X88" s="164" t="e">
        <f t="shared" si="20"/>
        <v>#REF!</v>
      </c>
      <c r="Y88" s="169">
        <f t="shared" si="18"/>
        <v>3</v>
      </c>
    </row>
    <row r="89" spans="1:25">
      <c r="A89" s="6"/>
      <c r="B89" s="23"/>
      <c r="C89" s="23" t="str">
        <f>"S"&amp;C88</f>
        <v>SWM005</v>
      </c>
      <c r="D89" s="23" t="e">
        <f>VLOOKUP(C89,#REF!,2,0)</f>
        <v>#REF!</v>
      </c>
      <c r="E89" s="23" t="e">
        <f>VLOOKUP(C89,#REF!,4,0)</f>
        <v>#REF!</v>
      </c>
      <c r="F89" s="23" t="e">
        <f>VLOOKUP(C89,#REF!,6,0)</f>
        <v>#REF!</v>
      </c>
      <c r="G89" s="23" t="e">
        <f>VLOOKUP(C89,#REF!,17,0)</f>
        <v>#REF!</v>
      </c>
      <c r="H89" s="23"/>
      <c r="I89" s="23"/>
      <c r="J89" s="23">
        <f>VLOOKUP(C89,试用装库存!B:L,11,0)</f>
        <v>865</v>
      </c>
      <c r="K89" s="23"/>
      <c r="L89" s="23"/>
      <c r="M89" s="23">
        <f t="shared" si="23"/>
        <v>865</v>
      </c>
      <c r="N89" s="555"/>
      <c r="O89" s="23"/>
      <c r="P89" s="23"/>
      <c r="Q89" s="139" t="s">
        <v>384</v>
      </c>
      <c r="R89" s="18" t="s">
        <v>2542</v>
      </c>
      <c r="S89" s="28">
        <v>1</v>
      </c>
      <c r="T89" s="19">
        <f>VLOOKUP(Q89,包材库存!B:E,4,0)</f>
        <v>13714</v>
      </c>
      <c r="U89" s="46" t="e">
        <f t="shared" si="19"/>
        <v>#REF!</v>
      </c>
      <c r="V89" s="19">
        <f>VLOOKUP(Q89,包材库存!B:F,5,0)</f>
        <v>0</v>
      </c>
      <c r="W89" s="166"/>
      <c r="X89" s="164" t="e">
        <f t="shared" si="20"/>
        <v>#REF!</v>
      </c>
      <c r="Y89" s="169">
        <f t="shared" si="18"/>
        <v>5</v>
      </c>
    </row>
    <row r="90" spans="1:25">
      <c r="A90" s="6"/>
      <c r="B90" s="23"/>
      <c r="C90" s="23"/>
      <c r="D90" s="23"/>
      <c r="E90" s="23"/>
      <c r="F90" s="23"/>
      <c r="G90" s="23" t="e">
        <f>VLOOKUP(C90,#REF!,17,0)</f>
        <v>#REF!</v>
      </c>
      <c r="H90" s="23"/>
      <c r="I90" s="23"/>
      <c r="J90" s="23"/>
      <c r="K90" s="23"/>
      <c r="L90" s="23"/>
      <c r="M90" s="23"/>
      <c r="N90" s="555"/>
      <c r="O90" s="23"/>
      <c r="P90" s="23"/>
      <c r="Q90" s="139" t="s">
        <v>542</v>
      </c>
      <c r="R90" s="18" t="s">
        <v>543</v>
      </c>
      <c r="S90" s="28">
        <v>1</v>
      </c>
      <c r="T90" s="19">
        <f>VLOOKUP(Q90,包材库存!B:E,4,0)</f>
        <v>10335</v>
      </c>
      <c r="U90" s="46" t="e">
        <f t="shared" si="19"/>
        <v>#REF!</v>
      </c>
      <c r="V90" s="19">
        <f>VLOOKUP(Q90,包材库存!B:F,5,0)</f>
        <v>0</v>
      </c>
      <c r="W90" s="166"/>
      <c r="X90" s="164" t="e">
        <f t="shared" si="20"/>
        <v>#REF!</v>
      </c>
      <c r="Y90" s="169">
        <f t="shared" si="18"/>
        <v>3</v>
      </c>
    </row>
    <row r="91" spans="1:25">
      <c r="A91" s="6"/>
      <c r="B91" s="23"/>
      <c r="C91" s="23"/>
      <c r="D91" s="23"/>
      <c r="E91" s="23"/>
      <c r="F91" s="23"/>
      <c r="G91" s="23" t="e">
        <f>VLOOKUP(C91,#REF!,17,0)</f>
        <v>#REF!</v>
      </c>
      <c r="H91" s="23"/>
      <c r="I91" s="23"/>
      <c r="J91" s="23"/>
      <c r="K91" s="23"/>
      <c r="L91" s="23"/>
      <c r="M91" s="23"/>
      <c r="N91" s="555"/>
      <c r="O91" s="23"/>
      <c r="P91" s="23"/>
      <c r="Q91" s="139" t="s">
        <v>474</v>
      </c>
      <c r="R91" s="18" t="s">
        <v>2535</v>
      </c>
      <c r="S91" s="28">
        <v>1</v>
      </c>
      <c r="T91" s="19">
        <f>VLOOKUP(Q91,包材库存!B:E,4,0)</f>
        <v>80815</v>
      </c>
      <c r="U91" s="46" t="e">
        <f t="shared" si="19"/>
        <v>#REF!</v>
      </c>
      <c r="V91" s="19">
        <f>VLOOKUP(Q91,包材库存!B:F,5,0)</f>
        <v>0</v>
      </c>
      <c r="W91" s="166"/>
      <c r="X91" s="164" t="e">
        <f t="shared" si="20"/>
        <v>#REF!</v>
      </c>
      <c r="Y91" s="169">
        <f t="shared" si="18"/>
        <v>23</v>
      </c>
    </row>
    <row r="92" spans="1:25">
      <c r="A92" s="6"/>
      <c r="B92" s="23"/>
      <c r="C92" s="23"/>
      <c r="D92" s="23"/>
      <c r="E92" s="23"/>
      <c r="F92" s="23"/>
      <c r="G92" s="23" t="e">
        <f>VLOOKUP(C92,#REF!,17,0)</f>
        <v>#REF!</v>
      </c>
      <c r="H92" s="23"/>
      <c r="I92" s="23"/>
      <c r="J92" s="23"/>
      <c r="K92" s="23"/>
      <c r="L92" s="23"/>
      <c r="M92" s="23"/>
      <c r="N92" s="555"/>
      <c r="O92" s="23"/>
      <c r="P92" s="23"/>
      <c r="Q92" s="139" t="s">
        <v>544</v>
      </c>
      <c r="R92" s="18" t="s">
        <v>545</v>
      </c>
      <c r="S92" s="28">
        <v>1</v>
      </c>
      <c r="T92" s="19">
        <f>VLOOKUP(Q92,包材库存!B:E,4,0)</f>
        <v>5074</v>
      </c>
      <c r="U92" s="46" t="e">
        <f t="shared" si="19"/>
        <v>#REF!</v>
      </c>
      <c r="V92" s="19">
        <f>VLOOKUP(Q92,包材库存!B:F,5,0)</f>
        <v>0</v>
      </c>
      <c r="W92" s="166"/>
      <c r="X92" s="164" t="e">
        <f t="shared" si="20"/>
        <v>#REF!</v>
      </c>
      <c r="Y92" s="169">
        <f t="shared" si="18"/>
        <v>1</v>
      </c>
    </row>
    <row r="93" spans="1:25">
      <c r="A93" s="6"/>
      <c r="B93" s="23"/>
      <c r="C93" s="23"/>
      <c r="D93" s="23"/>
      <c r="E93" s="23"/>
      <c r="F93" s="23"/>
      <c r="G93" s="23" t="e">
        <f>VLOOKUP(C93,#REF!,17,0)</f>
        <v>#REF!</v>
      </c>
      <c r="H93" s="23"/>
      <c r="I93" s="23"/>
      <c r="J93" s="23"/>
      <c r="K93" s="23"/>
      <c r="L93" s="23"/>
      <c r="M93" s="23"/>
      <c r="N93" s="555"/>
      <c r="O93" s="23"/>
      <c r="P93" s="23"/>
      <c r="Q93" s="139" t="s">
        <v>546</v>
      </c>
      <c r="R93" s="18" t="s">
        <v>547</v>
      </c>
      <c r="S93" s="28">
        <v>1</v>
      </c>
      <c r="T93" s="19">
        <f>VLOOKUP(Q93,包材库存!B:E,4,0)</f>
        <v>5195</v>
      </c>
      <c r="U93" s="46" t="e">
        <f t="shared" si="19"/>
        <v>#REF!</v>
      </c>
      <c r="V93" s="19">
        <f>VLOOKUP(Q93,包材库存!B:F,5,0)</f>
        <v>0</v>
      </c>
      <c r="W93" s="166"/>
      <c r="X93" s="164" t="e">
        <f t="shared" si="20"/>
        <v>#REF!</v>
      </c>
      <c r="Y93" s="169">
        <f t="shared" si="18"/>
        <v>1</v>
      </c>
    </row>
    <row r="94" spans="1:25">
      <c r="A94" s="6"/>
      <c r="B94" s="23"/>
      <c r="C94" s="23"/>
      <c r="D94" s="23"/>
      <c r="E94" s="23"/>
      <c r="F94" s="23"/>
      <c r="G94" s="23" t="e">
        <f>VLOOKUP(C94,#REF!,17,0)</f>
        <v>#REF!</v>
      </c>
      <c r="H94" s="23"/>
      <c r="I94" s="23"/>
      <c r="J94" s="23"/>
      <c r="K94" s="23"/>
      <c r="L94" s="23"/>
      <c r="M94" s="23"/>
      <c r="N94" s="555"/>
      <c r="O94" s="23"/>
      <c r="P94" s="23"/>
      <c r="Q94" s="139" t="s">
        <v>389</v>
      </c>
      <c r="R94" s="18" t="s">
        <v>6096</v>
      </c>
      <c r="S94" s="28">
        <v>1</v>
      </c>
      <c r="T94" s="19" t="e">
        <f>VLOOKUP(Q94,包材库存!B:E,4,0)</f>
        <v>#N/A</v>
      </c>
      <c r="U94" s="46" t="e">
        <f t="shared" si="19"/>
        <v>#REF!</v>
      </c>
      <c r="V94" s="19" t="e">
        <f>VLOOKUP(Q94,包材库存!B:F,5,0)</f>
        <v>#N/A</v>
      </c>
      <c r="W94" s="166"/>
      <c r="X94" s="164" t="e">
        <f t="shared" si="20"/>
        <v>#N/A</v>
      </c>
      <c r="Y94" s="169">
        <f t="shared" si="18"/>
        <v>2</v>
      </c>
    </row>
    <row r="95" spans="1:25">
      <c r="A95" s="6"/>
      <c r="B95" s="23"/>
      <c r="C95" s="23"/>
      <c r="D95" s="23"/>
      <c r="E95" s="23"/>
      <c r="F95" s="23"/>
      <c r="G95" s="23" t="e">
        <f>VLOOKUP(C95,#REF!,17,0)</f>
        <v>#REF!</v>
      </c>
      <c r="H95" s="23"/>
      <c r="I95" s="23"/>
      <c r="J95" s="23"/>
      <c r="K95" s="23"/>
      <c r="L95" s="23"/>
      <c r="M95" s="23"/>
      <c r="N95" s="555"/>
      <c r="O95" s="23"/>
      <c r="P95" s="23"/>
      <c r="Q95" s="139" t="s">
        <v>387</v>
      </c>
      <c r="R95" s="18" t="s">
        <v>2543</v>
      </c>
      <c r="S95" s="28"/>
      <c r="T95" s="19">
        <f>VLOOKUP(Q95,包材库存!B:E,4,0)</f>
        <v>7475</v>
      </c>
      <c r="U95" s="46" t="e">
        <f t="shared" si="19"/>
        <v>#REF!</v>
      </c>
      <c r="V95" s="19">
        <f>VLOOKUP(Q95,包材库存!B:F,5,0)</f>
        <v>0</v>
      </c>
      <c r="W95" s="166"/>
      <c r="X95" s="164" t="e">
        <f t="shared" si="20"/>
        <v>#REF!</v>
      </c>
      <c r="Y95" s="169">
        <f t="shared" si="18"/>
        <v>2</v>
      </c>
    </row>
    <row r="96" spans="1:25">
      <c r="A96" s="8"/>
      <c r="B96" s="24"/>
      <c r="C96" s="24"/>
      <c r="D96" s="24"/>
      <c r="E96" s="24"/>
      <c r="F96" s="24"/>
      <c r="G96" s="24" t="e">
        <f>VLOOKUP(C96,#REF!,17,0)</f>
        <v>#REF!</v>
      </c>
      <c r="H96" s="24"/>
      <c r="I96" s="24"/>
      <c r="J96" s="24"/>
      <c r="K96" s="24"/>
      <c r="L96" s="24"/>
      <c r="M96" s="24"/>
      <c r="N96" s="556"/>
      <c r="O96" s="24"/>
      <c r="P96" s="24"/>
      <c r="Q96" s="139" t="s">
        <v>548</v>
      </c>
      <c r="R96" s="18" t="s">
        <v>549</v>
      </c>
      <c r="S96" s="28">
        <v>2.7777777777777801E-2</v>
      </c>
      <c r="T96" s="19">
        <f>VLOOKUP(Q96,包材库存!B:E,4,0)</f>
        <v>144</v>
      </c>
      <c r="U96" s="46" t="e">
        <f t="shared" si="19"/>
        <v>#REF!</v>
      </c>
      <c r="V96" s="19">
        <f>VLOOKUP(Q96,包材库存!B:F,5,0)</f>
        <v>0</v>
      </c>
      <c r="W96" s="167"/>
      <c r="X96" s="164" t="e">
        <f t="shared" si="20"/>
        <v>#REF!</v>
      </c>
      <c r="Y96" s="169">
        <f t="shared" si="18"/>
        <v>1</v>
      </c>
    </row>
    <row r="97" spans="1:25">
      <c r="A97" s="4"/>
      <c r="B97" s="22" t="s">
        <v>1008</v>
      </c>
      <c r="C97" s="22" t="s">
        <v>14</v>
      </c>
      <c r="D97" s="22" t="e">
        <f>VLOOKUP(C97,#REF!,2,0)</f>
        <v>#REF!</v>
      </c>
      <c r="E97" s="22" t="e">
        <f>VLOOKUP(C97,#REF!,4,0)</f>
        <v>#REF!</v>
      </c>
      <c r="F97" s="22" t="e">
        <f>VLOOKUP(C97,#REF!,6,0)</f>
        <v>#REF!</v>
      </c>
      <c r="G97" s="22" t="e">
        <f>VLOOKUP(C97,#REF!,17,0)</f>
        <v>#REF!</v>
      </c>
      <c r="H97" s="22" t="e">
        <f>VLOOKUP(C97,#REF!,19,0)</f>
        <v>#REF!</v>
      </c>
      <c r="I97" s="22" t="e">
        <f>VLOOKUP(C97,#REF!,20,0)</f>
        <v>#REF!</v>
      </c>
      <c r="J97" s="22">
        <f>VLOOKUP(C97,成品库存!B:L,11,0)</f>
        <v>46808</v>
      </c>
      <c r="K97" s="22" t="str">
        <f>IF(ISERROR(VLOOKUP(C97,#REF!,11,0)),"0",VLOOKUP(C97,#REF!,11,0))</f>
        <v>0</v>
      </c>
      <c r="L97" s="22"/>
      <c r="M97" s="22">
        <f t="shared" ref="M97:M98" si="24">J97+K97+L97</f>
        <v>46808</v>
      </c>
      <c r="N97" s="554" t="e">
        <f>M97/G97</f>
        <v>#REF!</v>
      </c>
      <c r="O97" s="22">
        <f>VLOOKUP(C97,膏体库存!A:F,6,0)</f>
        <v>1000.7</v>
      </c>
      <c r="P97" s="22"/>
      <c r="Q97" s="139" t="s">
        <v>17</v>
      </c>
      <c r="R97" s="18" t="s">
        <v>18</v>
      </c>
      <c r="S97" s="28">
        <v>1</v>
      </c>
      <c r="T97" s="19">
        <f>VLOOKUP(Q97,包材库存!B:E,4,0)</f>
        <v>18</v>
      </c>
      <c r="U97" s="46" t="e">
        <f t="shared" si="19"/>
        <v>#REF!</v>
      </c>
      <c r="V97" s="19">
        <f>VLOOKUP(Q97,包材库存!B:F,5,0)</f>
        <v>0</v>
      </c>
      <c r="W97" s="164"/>
      <c r="X97" s="164" t="e">
        <f t="shared" si="20"/>
        <v>#REF!</v>
      </c>
      <c r="Y97" s="169">
        <f t="shared" si="18"/>
        <v>2</v>
      </c>
    </row>
    <row r="98" spans="1:25">
      <c r="A98" s="6"/>
      <c r="B98" s="23"/>
      <c r="C98" s="23" t="str">
        <f>"S"&amp;C97</f>
        <v>SWA002</v>
      </c>
      <c r="D98" s="23" t="e">
        <f>VLOOKUP(C98,#REF!,2,0)</f>
        <v>#REF!</v>
      </c>
      <c r="E98" s="23" t="e">
        <f>VLOOKUP(C98,#REF!,4,0)</f>
        <v>#REF!</v>
      </c>
      <c r="F98" s="23" t="e">
        <f>VLOOKUP(C98,#REF!,6,0)</f>
        <v>#REF!</v>
      </c>
      <c r="G98" s="23" t="e">
        <f>VLOOKUP(C98,#REF!,17,0)</f>
        <v>#REF!</v>
      </c>
      <c r="H98" s="23"/>
      <c r="I98" s="23"/>
      <c r="J98" s="23">
        <f>VLOOKUP(C98,试用装库存!B:L,11,0)</f>
        <v>0</v>
      </c>
      <c r="K98" s="23"/>
      <c r="L98" s="23"/>
      <c r="M98" s="23">
        <f t="shared" si="24"/>
        <v>0</v>
      </c>
      <c r="N98" s="555"/>
      <c r="O98" s="23"/>
      <c r="P98" s="23"/>
      <c r="Q98" s="139" t="s">
        <v>19</v>
      </c>
      <c r="R98" s="18" t="s">
        <v>20</v>
      </c>
      <c r="S98" s="28">
        <v>1</v>
      </c>
      <c r="T98" s="19">
        <f>VLOOKUP(Q98,包材库存!B:E,4,0)</f>
        <v>1590</v>
      </c>
      <c r="U98" s="46" t="e">
        <f t="shared" si="19"/>
        <v>#REF!</v>
      </c>
      <c r="V98" s="19">
        <f>VLOOKUP(Q98,包材库存!B:F,5,0)</f>
        <v>0</v>
      </c>
      <c r="W98" s="166"/>
      <c r="X98" s="164" t="e">
        <f t="shared" si="20"/>
        <v>#REF!</v>
      </c>
      <c r="Y98" s="169">
        <f t="shared" si="18"/>
        <v>2</v>
      </c>
    </row>
    <row r="99" spans="1:25">
      <c r="A99" s="6"/>
      <c r="B99" s="23"/>
      <c r="C99" s="23"/>
      <c r="D99" s="23"/>
      <c r="E99" s="23"/>
      <c r="F99" s="23"/>
      <c r="G99" s="23" t="e">
        <f>VLOOKUP(C99,#REF!,17,0)</f>
        <v>#REF!</v>
      </c>
      <c r="H99" s="23"/>
      <c r="I99" s="23"/>
      <c r="J99" s="23"/>
      <c r="K99" s="23"/>
      <c r="L99" s="23"/>
      <c r="M99" s="23"/>
      <c r="N99" s="555"/>
      <c r="O99" s="23"/>
      <c r="P99" s="23"/>
      <c r="Q99" s="139" t="s">
        <v>21</v>
      </c>
      <c r="R99" s="18" t="s">
        <v>22</v>
      </c>
      <c r="S99" s="28">
        <v>1</v>
      </c>
      <c r="T99" s="19">
        <f>VLOOKUP(Q99,包材库存!B:E,4,0)</f>
        <v>2598</v>
      </c>
      <c r="U99" s="46" t="e">
        <f t="shared" si="19"/>
        <v>#REF!</v>
      </c>
      <c r="V99" s="19">
        <f>VLOOKUP(Q99,包材库存!B:F,5,0)</f>
        <v>0</v>
      </c>
      <c r="W99" s="166"/>
      <c r="X99" s="164" t="e">
        <f t="shared" si="20"/>
        <v>#REF!</v>
      </c>
      <c r="Y99" s="169">
        <f t="shared" si="18"/>
        <v>4</v>
      </c>
    </row>
    <row r="100" spans="1:25">
      <c r="A100" s="6"/>
      <c r="B100" s="23"/>
      <c r="C100" s="23"/>
      <c r="D100" s="23"/>
      <c r="E100" s="23"/>
      <c r="F100" s="23"/>
      <c r="G100" s="23" t="e">
        <f>VLOOKUP(C100,#REF!,17,0)</f>
        <v>#REF!</v>
      </c>
      <c r="H100" s="23"/>
      <c r="I100" s="23"/>
      <c r="J100" s="23"/>
      <c r="K100" s="23"/>
      <c r="L100" s="23"/>
      <c r="M100" s="23"/>
      <c r="N100" s="555"/>
      <c r="O100" s="23"/>
      <c r="P100" s="23"/>
      <c r="Q100" s="139" t="s">
        <v>23</v>
      </c>
      <c r="R100" s="18" t="s">
        <v>2618</v>
      </c>
      <c r="S100" s="28">
        <v>1</v>
      </c>
      <c r="T100" s="19">
        <f>VLOOKUP(Q100,包材库存!B:E,4,0)</f>
        <v>0</v>
      </c>
      <c r="U100" s="46" t="e">
        <f t="shared" si="19"/>
        <v>#REF!</v>
      </c>
      <c r="V100" s="19">
        <f>VLOOKUP(Q100,包材库存!B:F,5,0)</f>
        <v>0</v>
      </c>
      <c r="W100" s="166"/>
      <c r="X100" s="164" t="e">
        <f t="shared" si="20"/>
        <v>#REF!</v>
      </c>
      <c r="Y100" s="169">
        <f t="shared" si="18"/>
        <v>2</v>
      </c>
    </row>
    <row r="101" spans="1:25">
      <c r="A101" s="6"/>
      <c r="B101" s="23"/>
      <c r="C101" s="23"/>
      <c r="D101" s="23"/>
      <c r="E101" s="23"/>
      <c r="F101" s="23"/>
      <c r="G101" s="23" t="e">
        <f>VLOOKUP(C101,#REF!,17,0)</f>
        <v>#REF!</v>
      </c>
      <c r="H101" s="23"/>
      <c r="I101" s="23"/>
      <c r="J101" s="23"/>
      <c r="K101" s="23"/>
      <c r="L101" s="23"/>
      <c r="M101" s="23"/>
      <c r="N101" s="555"/>
      <c r="O101" s="23"/>
      <c r="P101" s="23"/>
      <c r="Q101" s="139" t="s">
        <v>10</v>
      </c>
      <c r="R101" s="18" t="s">
        <v>1032</v>
      </c>
      <c r="S101" s="28">
        <v>1</v>
      </c>
      <c r="T101" s="19">
        <f>VLOOKUP(Q101,包材库存!B:E,4,0)</f>
        <v>67208</v>
      </c>
      <c r="U101" s="46" t="e">
        <f t="shared" si="19"/>
        <v>#REF!</v>
      </c>
      <c r="V101" s="19">
        <f>VLOOKUP(Q101,包材库存!B:F,5,0)</f>
        <v>0</v>
      </c>
      <c r="W101" s="166"/>
      <c r="X101" s="164" t="e">
        <f t="shared" si="20"/>
        <v>#REF!</v>
      </c>
      <c r="Y101" s="169">
        <f t="shared" si="18"/>
        <v>15</v>
      </c>
    </row>
    <row r="102" spans="1:25">
      <c r="A102" s="6"/>
      <c r="B102" s="23"/>
      <c r="C102" s="23"/>
      <c r="D102" s="23"/>
      <c r="E102" s="23"/>
      <c r="F102" s="23"/>
      <c r="G102" s="23" t="e">
        <f>VLOOKUP(C102,#REF!,17,0)</f>
        <v>#REF!</v>
      </c>
      <c r="H102" s="23"/>
      <c r="I102" s="23"/>
      <c r="J102" s="23"/>
      <c r="K102" s="23"/>
      <c r="L102" s="23"/>
      <c r="M102" s="23"/>
      <c r="N102" s="555"/>
      <c r="O102" s="23"/>
      <c r="P102" s="23"/>
      <c r="Q102" s="139" t="s">
        <v>24</v>
      </c>
      <c r="R102" s="18" t="s">
        <v>5902</v>
      </c>
      <c r="S102" s="28">
        <v>1</v>
      </c>
      <c r="T102" s="19" t="e">
        <f>VLOOKUP(Q102,包材库存!B:E,4,0)</f>
        <v>#N/A</v>
      </c>
      <c r="U102" s="46" t="e">
        <f t="shared" si="19"/>
        <v>#REF!</v>
      </c>
      <c r="V102" s="19" t="e">
        <f>VLOOKUP(Q102,包材库存!B:F,5,0)</f>
        <v>#N/A</v>
      </c>
      <c r="W102" s="166"/>
      <c r="X102" s="164" t="e">
        <f t="shared" si="20"/>
        <v>#N/A</v>
      </c>
      <c r="Y102" s="169">
        <f t="shared" si="18"/>
        <v>7</v>
      </c>
    </row>
    <row r="103" spans="1:25">
      <c r="A103" s="6"/>
      <c r="B103" s="23"/>
      <c r="C103" s="23"/>
      <c r="D103" s="23"/>
      <c r="E103" s="23"/>
      <c r="F103" s="23"/>
      <c r="G103" s="23" t="e">
        <f>VLOOKUP(C103,#REF!,17,0)</f>
        <v>#REF!</v>
      </c>
      <c r="H103" s="23"/>
      <c r="I103" s="23"/>
      <c r="J103" s="23"/>
      <c r="K103" s="23"/>
      <c r="L103" s="23"/>
      <c r="M103" s="23"/>
      <c r="N103" s="555"/>
      <c r="O103" s="23"/>
      <c r="P103" s="23"/>
      <c r="Q103" s="139" t="s">
        <v>25</v>
      </c>
      <c r="R103" s="18" t="s">
        <v>1033</v>
      </c>
      <c r="S103" s="29">
        <v>8.3333333333333301E-2</v>
      </c>
      <c r="T103" s="19">
        <f>VLOOKUP(Q103,包材库存!B:E,4,0)</f>
        <v>7185</v>
      </c>
      <c r="U103" s="46" t="e">
        <f t="shared" si="19"/>
        <v>#REF!</v>
      </c>
      <c r="V103" s="19">
        <f>VLOOKUP(Q103,包材库存!B:F,5,0)</f>
        <v>0</v>
      </c>
      <c r="W103" s="166"/>
      <c r="X103" s="164" t="e">
        <f t="shared" si="20"/>
        <v>#REF!</v>
      </c>
      <c r="Y103" s="169">
        <f t="shared" si="18"/>
        <v>2</v>
      </c>
    </row>
    <row r="104" spans="1:25">
      <c r="A104" s="8"/>
      <c r="B104" s="24"/>
      <c r="C104" s="24"/>
      <c r="D104" s="24"/>
      <c r="E104" s="24"/>
      <c r="F104" s="24"/>
      <c r="G104" s="24" t="e">
        <f>VLOOKUP(C104,#REF!,17,0)</f>
        <v>#REF!</v>
      </c>
      <c r="H104" s="24"/>
      <c r="I104" s="24"/>
      <c r="J104" s="24"/>
      <c r="K104" s="24"/>
      <c r="L104" s="24"/>
      <c r="M104" s="24"/>
      <c r="N104" s="556"/>
      <c r="O104" s="24"/>
      <c r="P104" s="24"/>
      <c r="Q104" s="139" t="s">
        <v>26</v>
      </c>
      <c r="R104" s="18" t="s">
        <v>1034</v>
      </c>
      <c r="S104" s="28">
        <v>2.0833333333333332E-2</v>
      </c>
      <c r="T104" s="19">
        <f>VLOOKUP(Q104,包材库存!B:E,4,0)</f>
        <v>295</v>
      </c>
      <c r="U104" s="46" t="e">
        <f t="shared" si="19"/>
        <v>#REF!</v>
      </c>
      <c r="V104" s="19">
        <f>VLOOKUP(Q104,包材库存!B:F,5,0)</f>
        <v>0</v>
      </c>
      <c r="W104" s="167"/>
      <c r="X104" s="164" t="e">
        <f t="shared" si="20"/>
        <v>#REF!</v>
      </c>
      <c r="Y104" s="169">
        <f t="shared" si="18"/>
        <v>2</v>
      </c>
    </row>
    <row r="105" spans="1:25">
      <c r="A105" s="4"/>
      <c r="B105" s="22" t="s">
        <v>1021</v>
      </c>
      <c r="C105" s="22" t="s">
        <v>355</v>
      </c>
      <c r="D105" s="22" t="e">
        <f>VLOOKUP(C105,#REF!,2,0)</f>
        <v>#REF!</v>
      </c>
      <c r="E105" s="22" t="e">
        <f>VLOOKUP(C105,#REF!,4,0)</f>
        <v>#REF!</v>
      </c>
      <c r="F105" s="22" t="e">
        <f>VLOOKUP(C105,#REF!,6,0)</f>
        <v>#REF!</v>
      </c>
      <c r="G105" s="22" t="e">
        <f>VLOOKUP(C105,#REF!,17,0)</f>
        <v>#REF!</v>
      </c>
      <c r="H105" s="22" t="e">
        <f>VLOOKUP(C105,#REF!,19,0)</f>
        <v>#REF!</v>
      </c>
      <c r="I105" s="22" t="e">
        <f>VLOOKUP(C105,#REF!,20,0)</f>
        <v>#REF!</v>
      </c>
      <c r="J105" s="22">
        <f>VLOOKUP(C105,成品库存!B:L,11,0)</f>
        <v>16545</v>
      </c>
      <c r="K105" s="22" t="str">
        <f>IF(ISERROR(VLOOKUP(C105,#REF!,11,0)),"0",VLOOKUP(C105,#REF!,11,0))</f>
        <v>0</v>
      </c>
      <c r="L105" s="22"/>
      <c r="M105" s="22">
        <f t="shared" ref="M105:M106" si="25">J105+K105+L105</f>
        <v>16545</v>
      </c>
      <c r="N105" s="554" t="e">
        <f>M105/G105</f>
        <v>#REF!</v>
      </c>
      <c r="O105" s="22">
        <f>VLOOKUP(C105,膏体库存!A:F,6,0)</f>
        <v>133</v>
      </c>
      <c r="P105" s="22"/>
      <c r="Q105" s="139" t="s">
        <v>357</v>
      </c>
      <c r="R105" s="18" t="s">
        <v>358</v>
      </c>
      <c r="S105" s="28">
        <v>1</v>
      </c>
      <c r="T105" s="19">
        <f>VLOOKUP(Q105,包材库存!B:E,4,0)</f>
        <v>23049</v>
      </c>
      <c r="U105" s="46" t="e">
        <f t="shared" si="19"/>
        <v>#REF!</v>
      </c>
      <c r="V105" s="19">
        <f>VLOOKUP(Q105,包材库存!B:F,5,0)</f>
        <v>0</v>
      </c>
      <c r="W105" s="164"/>
      <c r="X105" s="164" t="e">
        <f t="shared" si="20"/>
        <v>#REF!</v>
      </c>
      <c r="Y105" s="169">
        <f t="shared" si="18"/>
        <v>2</v>
      </c>
    </row>
    <row r="106" spans="1:25">
      <c r="A106" s="6"/>
      <c r="B106" s="23"/>
      <c r="C106" s="23" t="str">
        <f>"S"&amp;C105</f>
        <v>SWJ003</v>
      </c>
      <c r="D106" s="23" t="e">
        <f>VLOOKUP(C106,#REF!,2,0)</f>
        <v>#REF!</v>
      </c>
      <c r="E106" s="23" t="e">
        <f>VLOOKUP(C106,#REF!,4,0)</f>
        <v>#REF!</v>
      </c>
      <c r="F106" s="23" t="e">
        <f>VLOOKUP(C106,#REF!,6,0)</f>
        <v>#REF!</v>
      </c>
      <c r="G106" s="23" t="e">
        <f>VLOOKUP(C106,#REF!,17,0)</f>
        <v>#REF!</v>
      </c>
      <c r="H106" s="23"/>
      <c r="I106" s="23"/>
      <c r="J106" s="23">
        <f>VLOOKUP(C106,试用装库存!B:L,11,0)</f>
        <v>581</v>
      </c>
      <c r="K106" s="23"/>
      <c r="L106" s="23"/>
      <c r="M106" s="23">
        <f t="shared" si="25"/>
        <v>581</v>
      </c>
      <c r="N106" s="555"/>
      <c r="O106" s="23"/>
      <c r="P106" s="23"/>
      <c r="Q106" s="139" t="s">
        <v>359</v>
      </c>
      <c r="R106" s="18" t="s">
        <v>360</v>
      </c>
      <c r="S106" s="28">
        <v>1</v>
      </c>
      <c r="T106" s="19">
        <f>VLOOKUP(Q106,包材库存!B:E,4,0)</f>
        <v>24968</v>
      </c>
      <c r="U106" s="46" t="e">
        <f t="shared" si="19"/>
        <v>#REF!</v>
      </c>
      <c r="V106" s="19">
        <f>VLOOKUP(Q106,包材库存!B:F,5,0)</f>
        <v>0</v>
      </c>
      <c r="W106" s="166"/>
      <c r="X106" s="164" t="e">
        <f t="shared" si="20"/>
        <v>#REF!</v>
      </c>
      <c r="Y106" s="169">
        <f t="shared" si="18"/>
        <v>2</v>
      </c>
    </row>
    <row r="107" spans="1:25">
      <c r="A107" s="6"/>
      <c r="B107" s="23"/>
      <c r="C107" s="23"/>
      <c r="D107" s="23"/>
      <c r="E107" s="23"/>
      <c r="F107" s="23"/>
      <c r="G107" s="23" t="e">
        <f>VLOOKUP(C107,#REF!,17,0)</f>
        <v>#REF!</v>
      </c>
      <c r="H107" s="23"/>
      <c r="I107" s="23"/>
      <c r="J107" s="23"/>
      <c r="K107" s="23"/>
      <c r="L107" s="23"/>
      <c r="M107" s="23"/>
      <c r="N107" s="555"/>
      <c r="O107" s="23"/>
      <c r="P107" s="23"/>
      <c r="Q107" s="139" t="s">
        <v>361</v>
      </c>
      <c r="R107" s="18" t="s">
        <v>7821</v>
      </c>
      <c r="S107" s="28">
        <v>1</v>
      </c>
      <c r="T107" s="19">
        <f>VLOOKUP(Q107,包材库存!B:E,4,0)</f>
        <v>18303</v>
      </c>
      <c r="U107" s="46" t="e">
        <f t="shared" si="19"/>
        <v>#REF!</v>
      </c>
      <c r="V107" s="19">
        <f>VLOOKUP(Q107,包材库存!B:F,5,0)</f>
        <v>0</v>
      </c>
      <c r="W107" s="166"/>
      <c r="X107" s="164" t="e">
        <f t="shared" si="20"/>
        <v>#REF!</v>
      </c>
      <c r="Y107" s="169">
        <f t="shared" si="18"/>
        <v>1</v>
      </c>
    </row>
    <row r="108" spans="1:25">
      <c r="A108" s="6"/>
      <c r="B108" s="23"/>
      <c r="C108" s="23"/>
      <c r="D108" s="23"/>
      <c r="E108" s="23"/>
      <c r="F108" s="23"/>
      <c r="G108" s="23" t="e">
        <f>VLOOKUP(C108,#REF!,17,0)</f>
        <v>#REF!</v>
      </c>
      <c r="H108" s="23"/>
      <c r="I108" s="23"/>
      <c r="J108" s="23"/>
      <c r="K108" s="23"/>
      <c r="L108" s="23"/>
      <c r="M108" s="23"/>
      <c r="N108" s="555"/>
      <c r="O108" s="23"/>
      <c r="P108" s="23"/>
      <c r="Q108" s="139" t="s">
        <v>332</v>
      </c>
      <c r="R108" s="18" t="s">
        <v>1048</v>
      </c>
      <c r="S108" s="28">
        <v>1</v>
      </c>
      <c r="T108" s="19">
        <f>VLOOKUP(Q108,包材库存!B:E,4,0)</f>
        <v>31040</v>
      </c>
      <c r="U108" s="46" t="e">
        <f t="shared" si="19"/>
        <v>#REF!</v>
      </c>
      <c r="V108" s="19">
        <f>VLOOKUP(Q108,包材库存!B:F,5,0)</f>
        <v>0</v>
      </c>
      <c r="W108" s="166"/>
      <c r="X108" s="164" t="e">
        <f t="shared" si="20"/>
        <v>#REF!</v>
      </c>
      <c r="Y108" s="169">
        <f t="shared" si="18"/>
        <v>20</v>
      </c>
    </row>
    <row r="109" spans="1:25">
      <c r="A109" s="6"/>
      <c r="B109" s="23"/>
      <c r="C109" s="23"/>
      <c r="D109" s="23"/>
      <c r="E109" s="23"/>
      <c r="F109" s="23"/>
      <c r="G109" s="23" t="e">
        <f>VLOOKUP(C109,#REF!,17,0)</f>
        <v>#REF!</v>
      </c>
      <c r="H109" s="23"/>
      <c r="I109" s="23"/>
      <c r="J109" s="23"/>
      <c r="K109" s="23"/>
      <c r="L109" s="23"/>
      <c r="M109" s="23"/>
      <c r="N109" s="555"/>
      <c r="O109" s="23"/>
      <c r="P109" s="23"/>
      <c r="Q109" s="139" t="s">
        <v>349</v>
      </c>
      <c r="R109" s="18" t="s">
        <v>350</v>
      </c>
      <c r="S109" s="28"/>
      <c r="T109" s="19">
        <f>VLOOKUP(Q109,包材库存!B:E,4,0)</f>
        <v>16854</v>
      </c>
      <c r="U109" s="46" t="e">
        <f t="shared" si="19"/>
        <v>#REF!</v>
      </c>
      <c r="V109" s="19">
        <f>VLOOKUP(Q109,包材库存!B:F,5,0)</f>
        <v>0</v>
      </c>
      <c r="W109" s="166"/>
      <c r="X109" s="164" t="e">
        <f t="shared" si="20"/>
        <v>#REF!</v>
      </c>
      <c r="Y109" s="169">
        <f t="shared" si="18"/>
        <v>3</v>
      </c>
    </row>
    <row r="110" spans="1:25">
      <c r="A110" s="6"/>
      <c r="B110" s="23"/>
      <c r="C110" s="23"/>
      <c r="D110" s="23"/>
      <c r="E110" s="23"/>
      <c r="F110" s="23"/>
      <c r="G110" s="23" t="e">
        <f>VLOOKUP(C110,#REF!,17,0)</f>
        <v>#REF!</v>
      </c>
      <c r="H110" s="23"/>
      <c r="I110" s="23"/>
      <c r="J110" s="23"/>
      <c r="K110" s="23"/>
      <c r="L110" s="23"/>
      <c r="M110" s="23"/>
      <c r="N110" s="555"/>
      <c r="O110" s="23"/>
      <c r="P110" s="23"/>
      <c r="Q110" s="139" t="s">
        <v>351</v>
      </c>
      <c r="R110" s="18" t="s">
        <v>6098</v>
      </c>
      <c r="S110" s="28">
        <v>2.0833333333333332E-2</v>
      </c>
      <c r="T110" s="19">
        <f>VLOOKUP(Q110,包材库存!B:E,4,0)</f>
        <v>665</v>
      </c>
      <c r="U110" s="46" t="e">
        <f t="shared" si="19"/>
        <v>#REF!</v>
      </c>
      <c r="V110" s="19">
        <f>VLOOKUP(Q110,包材库存!B:F,5,0)</f>
        <v>0</v>
      </c>
      <c r="W110" s="166"/>
      <c r="X110" s="164" t="e">
        <f t="shared" si="20"/>
        <v>#REF!</v>
      </c>
      <c r="Y110" s="169">
        <f t="shared" si="18"/>
        <v>2</v>
      </c>
    </row>
    <row r="111" spans="1:25">
      <c r="A111" s="6"/>
      <c r="B111" s="23"/>
      <c r="C111" s="23"/>
      <c r="D111" s="23"/>
      <c r="E111" s="23"/>
      <c r="F111" s="23"/>
      <c r="G111" s="23" t="e">
        <f>VLOOKUP(C111,#REF!,17,0)</f>
        <v>#REF!</v>
      </c>
      <c r="H111" s="23"/>
      <c r="I111" s="23"/>
      <c r="J111" s="23"/>
      <c r="K111" s="23"/>
      <c r="L111" s="23"/>
      <c r="M111" s="23"/>
      <c r="N111" s="555"/>
      <c r="O111" s="23"/>
      <c r="P111" s="23"/>
      <c r="Q111" s="139" t="s">
        <v>362</v>
      </c>
      <c r="R111" s="18" t="s">
        <v>363</v>
      </c>
      <c r="S111" s="28">
        <v>1</v>
      </c>
      <c r="T111" s="19">
        <f>VLOOKUP(Q111,包材库存!B:E,4,0)</f>
        <v>172767</v>
      </c>
      <c r="U111" s="46" t="e">
        <f t="shared" si="19"/>
        <v>#REF!</v>
      </c>
      <c r="V111" s="19">
        <f>VLOOKUP(Q111,包材库存!B:F,5,0)</f>
        <v>0</v>
      </c>
      <c r="W111" s="166"/>
      <c r="X111" s="164" t="e">
        <f t="shared" si="20"/>
        <v>#REF!</v>
      </c>
      <c r="Y111" s="169">
        <f t="shared" si="18"/>
        <v>7</v>
      </c>
    </row>
    <row r="112" spans="1:25">
      <c r="A112" s="6"/>
      <c r="B112" s="23"/>
      <c r="C112" s="23"/>
      <c r="D112" s="23"/>
      <c r="E112" s="23"/>
      <c r="F112" s="23"/>
      <c r="G112" s="23" t="e">
        <f>VLOOKUP(C112,#REF!,17,0)</f>
        <v>#REF!</v>
      </c>
      <c r="H112" s="23"/>
      <c r="I112" s="23"/>
      <c r="J112" s="23"/>
      <c r="K112" s="23"/>
      <c r="L112" s="23"/>
      <c r="M112" s="23"/>
      <c r="N112" s="555"/>
      <c r="O112" s="23"/>
      <c r="P112" s="23"/>
      <c r="Q112" s="139" t="s">
        <v>354</v>
      </c>
      <c r="R112" s="18" t="s">
        <v>6099</v>
      </c>
      <c r="S112" s="28">
        <v>1</v>
      </c>
      <c r="T112" s="19" t="e">
        <f>VLOOKUP(Q112,包材库存!B:E,4,0)</f>
        <v>#N/A</v>
      </c>
      <c r="U112" s="46" t="e">
        <f t="shared" si="19"/>
        <v>#REF!</v>
      </c>
      <c r="V112" s="19" t="e">
        <f>VLOOKUP(Q112,包材库存!B:F,5,0)</f>
        <v>#N/A</v>
      </c>
      <c r="W112" s="166"/>
      <c r="X112" s="164" t="e">
        <f t="shared" si="20"/>
        <v>#N/A</v>
      </c>
      <c r="Y112" s="169">
        <f t="shared" si="18"/>
        <v>4</v>
      </c>
    </row>
    <row r="113" spans="1:25">
      <c r="A113" s="8"/>
      <c r="B113" s="24"/>
      <c r="C113" s="24"/>
      <c r="D113" s="24"/>
      <c r="E113" s="24"/>
      <c r="F113" s="24"/>
      <c r="G113" s="24" t="e">
        <f>VLOOKUP(C113,#REF!,17,0)</f>
        <v>#REF!</v>
      </c>
      <c r="H113" s="24"/>
      <c r="I113" s="24"/>
      <c r="J113" s="24"/>
      <c r="K113" s="24"/>
      <c r="L113" s="24"/>
      <c r="M113" s="24"/>
      <c r="N113" s="556"/>
      <c r="O113" s="24"/>
      <c r="P113" s="24"/>
      <c r="Q113" s="139" t="s">
        <v>364</v>
      </c>
      <c r="R113" s="18" t="s">
        <v>365</v>
      </c>
      <c r="S113" s="28">
        <v>1</v>
      </c>
      <c r="T113" s="19">
        <f>VLOOKUP(Q113,包材库存!B:E,4,0)</f>
        <v>19754</v>
      </c>
      <c r="U113" s="46" t="e">
        <f t="shared" si="19"/>
        <v>#REF!</v>
      </c>
      <c r="V113" s="19">
        <f>VLOOKUP(Q113,包材库存!B:F,5,0)</f>
        <v>0</v>
      </c>
      <c r="W113" s="167"/>
      <c r="X113" s="164" t="e">
        <f t="shared" si="20"/>
        <v>#REF!</v>
      </c>
      <c r="Y113" s="169">
        <f t="shared" si="18"/>
        <v>1</v>
      </c>
    </row>
    <row r="114" spans="1:25">
      <c r="A114" s="4"/>
      <c r="B114" s="22" t="s">
        <v>1031</v>
      </c>
      <c r="C114" s="22" t="s">
        <v>610</v>
      </c>
      <c r="D114" s="22" t="e">
        <f>VLOOKUP(C114,#REF!,2,0)</f>
        <v>#REF!</v>
      </c>
      <c r="E114" s="22" t="e">
        <f>VLOOKUP(C114,#REF!,4,0)</f>
        <v>#REF!</v>
      </c>
      <c r="F114" s="22" t="e">
        <f>VLOOKUP(C114,#REF!,6,0)</f>
        <v>#REF!</v>
      </c>
      <c r="G114" s="22" t="e">
        <f>VLOOKUP(C114,#REF!,17,0)</f>
        <v>#REF!</v>
      </c>
      <c r="H114" s="22" t="e">
        <f>VLOOKUP(C114,#REF!,19,0)</f>
        <v>#REF!</v>
      </c>
      <c r="I114" s="22" t="e">
        <f>VLOOKUP(C114,#REF!,20,0)</f>
        <v>#REF!</v>
      </c>
      <c r="J114" s="22">
        <f>VLOOKUP(C114,成品库存!B:L,11,0)</f>
        <v>41417</v>
      </c>
      <c r="K114" s="22" t="str">
        <f>IF(ISERROR(VLOOKUP(C114,#REF!,11,0)),"0",VLOOKUP(C114,#REF!,11,0))</f>
        <v>0</v>
      </c>
      <c r="L114" s="22"/>
      <c r="M114" s="22">
        <f t="shared" ref="M114:M115" si="26">J114+K114+L114</f>
        <v>41417</v>
      </c>
      <c r="N114" s="554" t="e">
        <f>M114/G114</f>
        <v>#REF!</v>
      </c>
      <c r="O114" s="22">
        <f>VLOOKUP(C114,膏体库存!A:F,6,0)</f>
        <v>0</v>
      </c>
      <c r="P114" s="22"/>
      <c r="Q114" s="139" t="s">
        <v>612</v>
      </c>
      <c r="R114" s="18" t="s">
        <v>613</v>
      </c>
      <c r="S114" s="28">
        <v>1</v>
      </c>
      <c r="T114" s="19">
        <f>VLOOKUP(Q114,包材库存!B:E,4,0)</f>
        <v>41978</v>
      </c>
      <c r="U114" s="46" t="e">
        <f t="shared" si="19"/>
        <v>#REF!</v>
      </c>
      <c r="V114" s="19">
        <f>VLOOKUP(Q114,包材库存!B:F,5,0)</f>
        <v>0</v>
      </c>
      <c r="W114" s="164"/>
      <c r="X114" s="164" t="e">
        <f t="shared" si="20"/>
        <v>#REF!</v>
      </c>
      <c r="Y114" s="169">
        <f t="shared" si="18"/>
        <v>2</v>
      </c>
    </row>
    <row r="115" spans="1:25">
      <c r="A115" s="6"/>
      <c r="B115" s="23"/>
      <c r="C115" s="23" t="str">
        <f>"S"&amp;C114</f>
        <v>SWM009</v>
      </c>
      <c r="D115" s="23" t="e">
        <f>VLOOKUP(C115,#REF!,2,0)</f>
        <v>#REF!</v>
      </c>
      <c r="E115" s="23" t="e">
        <f>VLOOKUP(C115,#REF!,4,0)</f>
        <v>#REF!</v>
      </c>
      <c r="F115" s="23" t="e">
        <f>VLOOKUP(C115,#REF!,6,0)</f>
        <v>#REF!</v>
      </c>
      <c r="G115" s="23" t="e">
        <f>VLOOKUP(C115,#REF!,17,0)</f>
        <v>#REF!</v>
      </c>
      <c r="H115" s="23"/>
      <c r="I115" s="23"/>
      <c r="J115" s="23">
        <f>VLOOKUP(C115,试用装库存!B:L,11,0)</f>
        <v>588</v>
      </c>
      <c r="K115" s="23"/>
      <c r="L115" s="23"/>
      <c r="M115" s="23">
        <f t="shared" si="26"/>
        <v>588</v>
      </c>
      <c r="N115" s="555"/>
      <c r="O115" s="23"/>
      <c r="P115" s="23"/>
      <c r="Q115" s="139" t="s">
        <v>416</v>
      </c>
      <c r="R115" s="18" t="s">
        <v>2551</v>
      </c>
      <c r="S115" s="28">
        <v>1</v>
      </c>
      <c r="T115" s="19">
        <f>VLOOKUP(Q115,包材库存!B:E,4,0)</f>
        <v>62592</v>
      </c>
      <c r="U115" s="46" t="e">
        <f t="shared" si="19"/>
        <v>#REF!</v>
      </c>
      <c r="V115" s="19">
        <f>VLOOKUP(Q115,包材库存!B:F,5,0)</f>
        <v>0</v>
      </c>
      <c r="W115" s="166"/>
      <c r="X115" s="164" t="e">
        <f t="shared" si="20"/>
        <v>#REF!</v>
      </c>
      <c r="Y115" s="169">
        <f t="shared" si="18"/>
        <v>4</v>
      </c>
    </row>
    <row r="116" spans="1:25">
      <c r="A116" s="6"/>
      <c r="B116" s="23"/>
      <c r="C116" s="23"/>
      <c r="D116" s="23"/>
      <c r="E116" s="23"/>
      <c r="F116" s="23"/>
      <c r="G116" s="23" t="e">
        <f>VLOOKUP(C116,#REF!,17,0)</f>
        <v>#REF!</v>
      </c>
      <c r="H116" s="23"/>
      <c r="I116" s="23"/>
      <c r="J116" s="23"/>
      <c r="K116" s="23"/>
      <c r="L116" s="23"/>
      <c r="M116" s="23"/>
      <c r="N116" s="555"/>
      <c r="O116" s="23"/>
      <c r="P116" s="23"/>
      <c r="Q116" s="139" t="s">
        <v>614</v>
      </c>
      <c r="R116" s="18" t="s">
        <v>615</v>
      </c>
      <c r="S116" s="28">
        <v>1</v>
      </c>
      <c r="T116" s="19">
        <f>VLOOKUP(Q116,包材库存!B:E,4,0)</f>
        <v>20688</v>
      </c>
      <c r="U116" s="46" t="e">
        <f t="shared" si="19"/>
        <v>#REF!</v>
      </c>
      <c r="V116" s="19">
        <f>VLOOKUP(Q116,包材库存!B:F,5,0)</f>
        <v>0</v>
      </c>
      <c r="W116" s="166"/>
      <c r="X116" s="164" t="e">
        <f t="shared" si="20"/>
        <v>#REF!</v>
      </c>
      <c r="Y116" s="169">
        <f t="shared" si="18"/>
        <v>2</v>
      </c>
    </row>
    <row r="117" spans="1:25">
      <c r="A117" s="6"/>
      <c r="B117" s="23"/>
      <c r="C117" s="23"/>
      <c r="D117" s="23"/>
      <c r="E117" s="23"/>
      <c r="F117" s="23"/>
      <c r="G117" s="23" t="e">
        <f>VLOOKUP(C117,#REF!,17,0)</f>
        <v>#REF!</v>
      </c>
      <c r="H117" s="23"/>
      <c r="I117" s="23"/>
      <c r="J117" s="23"/>
      <c r="K117" s="23"/>
      <c r="L117" s="23"/>
      <c r="M117" s="23"/>
      <c r="N117" s="555"/>
      <c r="O117" s="23"/>
      <c r="P117" s="23"/>
      <c r="Q117" s="139" t="s">
        <v>616</v>
      </c>
      <c r="R117" s="18" t="s">
        <v>617</v>
      </c>
      <c r="S117" s="28">
        <v>1</v>
      </c>
      <c r="T117" s="19">
        <f>VLOOKUP(Q117,包材库存!B:E,4,0)</f>
        <v>20693</v>
      </c>
      <c r="U117" s="46" t="e">
        <f t="shared" si="19"/>
        <v>#REF!</v>
      </c>
      <c r="V117" s="19">
        <f>VLOOKUP(Q117,包材库存!B:F,5,0)</f>
        <v>0</v>
      </c>
      <c r="W117" s="166"/>
      <c r="X117" s="164" t="e">
        <f t="shared" si="20"/>
        <v>#REF!</v>
      </c>
      <c r="Y117" s="169">
        <f t="shared" si="18"/>
        <v>2</v>
      </c>
    </row>
    <row r="118" spans="1:25">
      <c r="A118" s="6"/>
      <c r="B118" s="23"/>
      <c r="C118" s="23"/>
      <c r="D118" s="23"/>
      <c r="E118" s="23"/>
      <c r="F118" s="23"/>
      <c r="G118" s="23" t="e">
        <f>VLOOKUP(C118,#REF!,17,0)</f>
        <v>#REF!</v>
      </c>
      <c r="H118" s="23"/>
      <c r="I118" s="23"/>
      <c r="J118" s="23"/>
      <c r="K118" s="23"/>
      <c r="L118" s="23"/>
      <c r="M118" s="23"/>
      <c r="N118" s="555"/>
      <c r="O118" s="23"/>
      <c r="P118" s="23"/>
      <c r="Q118" s="139" t="s">
        <v>618</v>
      </c>
      <c r="R118" s="18" t="s">
        <v>9683</v>
      </c>
      <c r="S118" s="28">
        <v>1</v>
      </c>
      <c r="T118" s="19" t="e">
        <f>VLOOKUP(Q118,包材库存!B:E,4,0)</f>
        <v>#N/A</v>
      </c>
      <c r="U118" s="46" t="e">
        <f t="shared" si="19"/>
        <v>#REF!</v>
      </c>
      <c r="V118" s="19" t="e">
        <f>VLOOKUP(Q118,包材库存!B:F,5,0)</f>
        <v>#N/A</v>
      </c>
      <c r="W118" s="166"/>
      <c r="X118" s="164" t="e">
        <f t="shared" si="20"/>
        <v>#N/A</v>
      </c>
      <c r="Y118" s="169">
        <f t="shared" si="18"/>
        <v>6</v>
      </c>
    </row>
    <row r="119" spans="1:25">
      <c r="A119" s="6"/>
      <c r="B119" s="23"/>
      <c r="C119" s="23"/>
      <c r="D119" s="23"/>
      <c r="E119" s="23"/>
      <c r="F119" s="23"/>
      <c r="G119" s="23" t="e">
        <f>VLOOKUP(C119,#REF!,17,0)</f>
        <v>#REF!</v>
      </c>
      <c r="H119" s="23"/>
      <c r="I119" s="23"/>
      <c r="J119" s="23"/>
      <c r="K119" s="23"/>
      <c r="L119" s="23"/>
      <c r="M119" s="23"/>
      <c r="N119" s="555"/>
      <c r="O119" s="23"/>
      <c r="P119" s="23"/>
      <c r="Q119" s="139" t="s">
        <v>619</v>
      </c>
      <c r="R119" s="18" t="s">
        <v>2552</v>
      </c>
      <c r="S119" s="28">
        <v>2.0833333333333332E-2</v>
      </c>
      <c r="T119" s="19">
        <f>VLOOKUP(Q119,包材库存!B:E,4,0)</f>
        <v>491</v>
      </c>
      <c r="U119" s="46" t="e">
        <f t="shared" si="19"/>
        <v>#REF!</v>
      </c>
      <c r="V119" s="19">
        <f>VLOOKUP(Q119,包材库存!B:F,5,0)</f>
        <v>0</v>
      </c>
      <c r="W119" s="166"/>
      <c r="X119" s="164" t="e">
        <f t="shared" si="20"/>
        <v>#REF!</v>
      </c>
      <c r="Y119" s="169">
        <f t="shared" si="18"/>
        <v>1</v>
      </c>
    </row>
    <row r="120" spans="1:25">
      <c r="A120" s="8"/>
      <c r="B120" s="24"/>
      <c r="C120" s="24"/>
      <c r="D120" s="24"/>
      <c r="E120" s="24"/>
      <c r="F120" s="24"/>
      <c r="G120" s="24" t="e">
        <f>VLOOKUP(C120,#REF!,17,0)</f>
        <v>#REF!</v>
      </c>
      <c r="H120" s="24"/>
      <c r="I120" s="24"/>
      <c r="J120" s="24"/>
      <c r="K120" s="24"/>
      <c r="L120" s="24"/>
      <c r="M120" s="24"/>
      <c r="N120" s="556"/>
      <c r="O120" s="24"/>
      <c r="P120" s="24"/>
      <c r="Q120" s="139" t="s">
        <v>620</v>
      </c>
      <c r="R120" s="18" t="s">
        <v>2553</v>
      </c>
      <c r="S120" s="28">
        <v>0.16666666666666699</v>
      </c>
      <c r="T120" s="19">
        <f>VLOOKUP(Q120,包材库存!B:E,4,0)</f>
        <v>17576</v>
      </c>
      <c r="U120" s="46" t="e">
        <f t="shared" si="19"/>
        <v>#REF!</v>
      </c>
      <c r="V120" s="19">
        <f>VLOOKUP(Q120,包材库存!B:F,5,0)</f>
        <v>0</v>
      </c>
      <c r="W120" s="167"/>
      <c r="X120" s="164" t="e">
        <f t="shared" si="20"/>
        <v>#REF!</v>
      </c>
      <c r="Y120" s="169">
        <f t="shared" si="18"/>
        <v>1</v>
      </c>
    </row>
    <row r="121" spans="1:25">
      <c r="A121" s="4"/>
      <c r="B121" s="22" t="s">
        <v>1193</v>
      </c>
      <c r="C121" s="22" t="s">
        <v>818</v>
      </c>
      <c r="D121" s="22" t="e">
        <f>VLOOKUP(C121,#REF!,2,0)</f>
        <v>#REF!</v>
      </c>
      <c r="E121" s="22" t="e">
        <f>VLOOKUP(C121,#REF!,4,0)</f>
        <v>#REF!</v>
      </c>
      <c r="F121" s="22" t="e">
        <f>VLOOKUP(C121,#REF!,6,0)</f>
        <v>#REF!</v>
      </c>
      <c r="G121" s="22" t="e">
        <f>VLOOKUP(C121,#REF!,17,0)</f>
        <v>#REF!</v>
      </c>
      <c r="H121" s="22" t="e">
        <f>VLOOKUP(C121,#REF!,19,0)</f>
        <v>#REF!</v>
      </c>
      <c r="I121" s="22" t="e">
        <f>VLOOKUP(C121,#REF!,20,0)</f>
        <v>#REF!</v>
      </c>
      <c r="J121" s="22">
        <f>VLOOKUP(C121,成品库存!B:L,11,0)</f>
        <v>37906</v>
      </c>
      <c r="K121" s="22" t="str">
        <f>IF(ISERROR(VLOOKUP(C121,#REF!,11,0)),"0",VLOOKUP(C121,#REF!,11,0))</f>
        <v>0</v>
      </c>
      <c r="L121" s="22"/>
      <c r="M121" s="22">
        <f t="shared" ref="M121:M122" si="27">J121+K121+L121</f>
        <v>37906</v>
      </c>
      <c r="N121" s="554" t="e">
        <f>M121/G121</f>
        <v>#REF!</v>
      </c>
      <c r="O121" s="22">
        <f>VLOOKUP(C121,膏体库存!A:F,6,0)</f>
        <v>57.3</v>
      </c>
      <c r="P121" s="22"/>
      <c r="Q121" s="139" t="s">
        <v>680</v>
      </c>
      <c r="R121" s="18" t="s">
        <v>681</v>
      </c>
      <c r="S121" s="28">
        <v>1</v>
      </c>
      <c r="T121" s="19">
        <f>VLOOKUP(Q121,包材库存!B:E,4,0)</f>
        <v>4701</v>
      </c>
      <c r="U121" s="46" t="e">
        <f t="shared" si="19"/>
        <v>#REF!</v>
      </c>
      <c r="V121" s="19">
        <f>VLOOKUP(Q121,包材库存!B:F,5,0)</f>
        <v>0</v>
      </c>
      <c r="W121" s="164"/>
      <c r="X121" s="164" t="e">
        <f t="shared" si="20"/>
        <v>#REF!</v>
      </c>
      <c r="Y121" s="169">
        <f t="shared" si="18"/>
        <v>1</v>
      </c>
    </row>
    <row r="122" spans="1:25">
      <c r="A122" s="6"/>
      <c r="B122" s="23"/>
      <c r="C122" s="23" t="str">
        <f>"S"&amp;C121</f>
        <v>SWQ007</v>
      </c>
      <c r="D122" s="23" t="e">
        <f>VLOOKUP(C122,#REF!,2,0)</f>
        <v>#REF!</v>
      </c>
      <c r="E122" s="23" t="e">
        <f>VLOOKUP(C122,#REF!,4,0)</f>
        <v>#REF!</v>
      </c>
      <c r="F122" s="23" t="e">
        <f>VLOOKUP(C122,#REF!,6,0)</f>
        <v>#REF!</v>
      </c>
      <c r="G122" s="23" t="e">
        <f>VLOOKUP(C122,#REF!,17,0)</f>
        <v>#REF!</v>
      </c>
      <c r="H122" s="23"/>
      <c r="I122" s="23"/>
      <c r="J122" s="23">
        <f>VLOOKUP(C122,试用装库存!B:L,11,0)</f>
        <v>752</v>
      </c>
      <c r="K122" s="23"/>
      <c r="L122" s="23"/>
      <c r="M122" s="23">
        <f t="shared" si="27"/>
        <v>752</v>
      </c>
      <c r="N122" s="555"/>
      <c r="O122" s="23"/>
      <c r="P122" s="23"/>
      <c r="Q122" s="139" t="s">
        <v>682</v>
      </c>
      <c r="R122" s="18" t="s">
        <v>683</v>
      </c>
      <c r="S122" s="28">
        <v>1</v>
      </c>
      <c r="T122" s="19">
        <f>VLOOKUP(Q122,包材库存!B:E,4,0)</f>
        <v>10145</v>
      </c>
      <c r="U122" s="46" t="e">
        <f t="shared" si="19"/>
        <v>#REF!</v>
      </c>
      <c r="V122" s="19">
        <f>VLOOKUP(Q122,包材库存!B:F,5,0)</f>
        <v>0</v>
      </c>
      <c r="W122" s="166"/>
      <c r="X122" s="164" t="e">
        <f t="shared" si="20"/>
        <v>#REF!</v>
      </c>
      <c r="Y122" s="169">
        <f t="shared" si="18"/>
        <v>1</v>
      </c>
    </row>
    <row r="123" spans="1:25">
      <c r="A123" s="6"/>
      <c r="B123" s="23"/>
      <c r="C123" s="23"/>
      <c r="D123" s="23"/>
      <c r="E123" s="23"/>
      <c r="F123" s="23"/>
      <c r="G123" s="23" t="e">
        <f>VLOOKUP(C123,#REF!,17,0)</f>
        <v>#REF!</v>
      </c>
      <c r="H123" s="23"/>
      <c r="I123" s="23"/>
      <c r="J123" s="23"/>
      <c r="K123" s="23"/>
      <c r="L123" s="23"/>
      <c r="M123" s="23"/>
      <c r="N123" s="555"/>
      <c r="O123" s="23"/>
      <c r="P123" s="23"/>
      <c r="Q123" s="139" t="s">
        <v>684</v>
      </c>
      <c r="R123" s="18" t="s">
        <v>685</v>
      </c>
      <c r="S123" s="28">
        <v>1</v>
      </c>
      <c r="T123" s="19">
        <f>VLOOKUP(Q123,包材库存!B:E,4,0)</f>
        <v>13560</v>
      </c>
      <c r="U123" s="46" t="e">
        <f t="shared" si="19"/>
        <v>#REF!</v>
      </c>
      <c r="V123" s="19">
        <f>VLOOKUP(Q123,包材库存!B:F,5,0)</f>
        <v>0</v>
      </c>
      <c r="W123" s="166"/>
      <c r="X123" s="164" t="e">
        <f t="shared" si="20"/>
        <v>#REF!</v>
      </c>
      <c r="Y123" s="169">
        <f t="shared" si="18"/>
        <v>1</v>
      </c>
    </row>
    <row r="124" spans="1:25">
      <c r="A124" s="6"/>
      <c r="B124" s="23"/>
      <c r="C124" s="23"/>
      <c r="D124" s="23"/>
      <c r="E124" s="23"/>
      <c r="F124" s="23"/>
      <c r="G124" s="23" t="e">
        <f>VLOOKUP(C124,#REF!,17,0)</f>
        <v>#REF!</v>
      </c>
      <c r="H124" s="23"/>
      <c r="I124" s="23"/>
      <c r="J124" s="23"/>
      <c r="K124" s="23"/>
      <c r="L124" s="23"/>
      <c r="M124" s="23"/>
      <c r="N124" s="555"/>
      <c r="O124" s="23"/>
      <c r="P124" s="23"/>
      <c r="Q124" s="139" t="s">
        <v>686</v>
      </c>
      <c r="R124" s="18" t="s">
        <v>687</v>
      </c>
      <c r="S124" s="28">
        <v>1</v>
      </c>
      <c r="T124" s="19">
        <f>VLOOKUP(Q124,包材库存!B:E,4,0)</f>
        <v>6090</v>
      </c>
      <c r="U124" s="46" t="e">
        <f t="shared" si="19"/>
        <v>#REF!</v>
      </c>
      <c r="V124" s="19">
        <f>VLOOKUP(Q124,包材库存!B:F,5,0)</f>
        <v>0</v>
      </c>
      <c r="W124" s="166"/>
      <c r="X124" s="164" t="e">
        <f t="shared" si="20"/>
        <v>#REF!</v>
      </c>
      <c r="Y124" s="169">
        <f t="shared" si="18"/>
        <v>1</v>
      </c>
    </row>
    <row r="125" spans="1:25">
      <c r="A125" s="6"/>
      <c r="B125" s="23"/>
      <c r="C125" s="23"/>
      <c r="D125" s="23"/>
      <c r="E125" s="23"/>
      <c r="F125" s="23"/>
      <c r="G125" s="23" t="e">
        <f>VLOOKUP(C125,#REF!,17,0)</f>
        <v>#REF!</v>
      </c>
      <c r="H125" s="23"/>
      <c r="I125" s="23"/>
      <c r="J125" s="23"/>
      <c r="K125" s="23"/>
      <c r="L125" s="23"/>
      <c r="M125" s="23"/>
      <c r="N125" s="555"/>
      <c r="O125" s="23"/>
      <c r="P125" s="23"/>
      <c r="Q125" s="139" t="s">
        <v>61</v>
      </c>
      <c r="R125" s="18" t="s">
        <v>1041</v>
      </c>
      <c r="S125" s="28">
        <v>1</v>
      </c>
      <c r="T125" s="19">
        <f>VLOOKUP(Q125,包材库存!B:E,4,0)</f>
        <v>89897</v>
      </c>
      <c r="U125" s="46" t="e">
        <f t="shared" si="19"/>
        <v>#REF!</v>
      </c>
      <c r="V125" s="19">
        <f>VLOOKUP(Q125,包材库存!B:F,5,0)</f>
        <v>0</v>
      </c>
      <c r="W125" s="166"/>
      <c r="X125" s="164" t="e">
        <f t="shared" si="20"/>
        <v>#REF!</v>
      </c>
      <c r="Y125" s="169">
        <f t="shared" si="18"/>
        <v>13</v>
      </c>
    </row>
    <row r="126" spans="1:25">
      <c r="A126" s="6"/>
      <c r="B126" s="23"/>
      <c r="C126" s="23"/>
      <c r="D126" s="23"/>
      <c r="E126" s="23"/>
      <c r="F126" s="23"/>
      <c r="G126" s="23" t="e">
        <f>VLOOKUP(C126,#REF!,17,0)</f>
        <v>#REF!</v>
      </c>
      <c r="H126" s="23"/>
      <c r="I126" s="23"/>
      <c r="J126" s="23"/>
      <c r="K126" s="23"/>
      <c r="L126" s="23"/>
      <c r="M126" s="23"/>
      <c r="N126" s="555"/>
      <c r="O126" s="23"/>
      <c r="P126" s="23"/>
      <c r="Q126" s="139" t="s">
        <v>635</v>
      </c>
      <c r="R126" s="18" t="s">
        <v>2560</v>
      </c>
      <c r="S126" s="28">
        <v>1</v>
      </c>
      <c r="T126" s="19">
        <f>VLOOKUP(Q126,包材库存!B:E,4,0)</f>
        <v>34380</v>
      </c>
      <c r="U126" s="46" t="e">
        <f t="shared" si="19"/>
        <v>#REF!</v>
      </c>
      <c r="V126" s="19">
        <f>VLOOKUP(Q126,包材库存!B:F,5,0)</f>
        <v>0</v>
      </c>
      <c r="W126" s="166"/>
      <c r="X126" s="164" t="e">
        <f t="shared" si="20"/>
        <v>#REF!</v>
      </c>
      <c r="Y126" s="169">
        <f t="shared" si="18"/>
        <v>14</v>
      </c>
    </row>
    <row r="127" spans="1:25">
      <c r="A127" s="6"/>
      <c r="B127" s="23"/>
      <c r="C127" s="23"/>
      <c r="D127" s="23"/>
      <c r="E127" s="23"/>
      <c r="F127" s="23"/>
      <c r="G127" s="23" t="e">
        <f>VLOOKUP(C127,#REF!,17,0)</f>
        <v>#REF!</v>
      </c>
      <c r="H127" s="23"/>
      <c r="I127" s="23"/>
      <c r="J127" s="23"/>
      <c r="K127" s="23"/>
      <c r="L127" s="23"/>
      <c r="M127" s="23"/>
      <c r="N127" s="555"/>
      <c r="O127" s="23"/>
      <c r="P127" s="23"/>
      <c r="Q127" s="139" t="s">
        <v>821</v>
      </c>
      <c r="R127" s="18" t="s">
        <v>9684</v>
      </c>
      <c r="S127" s="28">
        <v>1</v>
      </c>
      <c r="T127" s="19" t="e">
        <f>VLOOKUP(Q127,包材库存!B:E,4,0)</f>
        <v>#N/A</v>
      </c>
      <c r="U127" s="46" t="e">
        <f t="shared" si="19"/>
        <v>#REF!</v>
      </c>
      <c r="V127" s="19" t="e">
        <f>VLOOKUP(Q127,包材库存!B:F,5,0)</f>
        <v>#N/A</v>
      </c>
      <c r="W127" s="166"/>
      <c r="X127" s="164" t="e">
        <f t="shared" si="20"/>
        <v>#N/A</v>
      </c>
      <c r="Y127" s="169">
        <f t="shared" si="18"/>
        <v>1</v>
      </c>
    </row>
    <row r="128" spans="1:25">
      <c r="A128" s="6"/>
      <c r="B128" s="23"/>
      <c r="C128" s="23"/>
      <c r="D128" s="23"/>
      <c r="E128" s="23"/>
      <c r="F128" s="23"/>
      <c r="G128" s="23" t="e">
        <f>VLOOKUP(C128,#REF!,17,0)</f>
        <v>#REF!</v>
      </c>
      <c r="H128" s="23"/>
      <c r="I128" s="23"/>
      <c r="J128" s="23"/>
      <c r="K128" s="23"/>
      <c r="L128" s="23"/>
      <c r="M128" s="23"/>
      <c r="N128" s="555"/>
      <c r="O128" s="23"/>
      <c r="P128" s="23"/>
      <c r="Q128" s="139" t="s">
        <v>822</v>
      </c>
      <c r="R128" s="18" t="s">
        <v>2585</v>
      </c>
      <c r="S128" s="28">
        <v>1.0416666666666666E-2</v>
      </c>
      <c r="T128" s="19">
        <f>VLOOKUP(Q128,包材库存!B:E,4,0)</f>
        <v>51</v>
      </c>
      <c r="U128" s="46" t="e">
        <f t="shared" si="19"/>
        <v>#REF!</v>
      </c>
      <c r="V128" s="19">
        <f>VLOOKUP(Q128,包材库存!B:F,5,0)</f>
        <v>0</v>
      </c>
      <c r="W128" s="166"/>
      <c r="X128" s="164" t="e">
        <f t="shared" si="20"/>
        <v>#REF!</v>
      </c>
      <c r="Y128" s="169">
        <f t="shared" si="18"/>
        <v>1</v>
      </c>
    </row>
    <row r="129" spans="1:25">
      <c r="A129" s="8"/>
      <c r="B129" s="24"/>
      <c r="C129" s="24"/>
      <c r="D129" s="24"/>
      <c r="E129" s="24"/>
      <c r="F129" s="24"/>
      <c r="G129" s="24" t="e">
        <f>VLOOKUP(C129,#REF!,17,0)</f>
        <v>#REF!</v>
      </c>
      <c r="H129" s="24"/>
      <c r="I129" s="24"/>
      <c r="J129" s="24"/>
      <c r="K129" s="24"/>
      <c r="L129" s="24"/>
      <c r="M129" s="24"/>
      <c r="N129" s="556"/>
      <c r="O129" s="24"/>
      <c r="P129" s="24"/>
      <c r="Q129" s="139" t="s">
        <v>823</v>
      </c>
      <c r="R129" s="18" t="s">
        <v>2586</v>
      </c>
      <c r="S129" s="28">
        <v>1.0416666666666666E-2</v>
      </c>
      <c r="T129" s="19">
        <f>VLOOKUP(Q129,包材库存!B:E,4,0)</f>
        <v>5369</v>
      </c>
      <c r="U129" s="46" t="e">
        <f t="shared" si="19"/>
        <v>#REF!</v>
      </c>
      <c r="V129" s="19">
        <f>VLOOKUP(Q129,包材库存!B:F,5,0)</f>
        <v>0</v>
      </c>
      <c r="W129" s="167"/>
      <c r="X129" s="164" t="e">
        <f t="shared" si="20"/>
        <v>#REF!</v>
      </c>
      <c r="Y129" s="169">
        <f t="shared" si="18"/>
        <v>1</v>
      </c>
    </row>
    <row r="130" spans="1:25">
      <c r="A130" s="4"/>
      <c r="B130" s="22" t="s">
        <v>1019</v>
      </c>
      <c r="C130" s="22" t="s">
        <v>340</v>
      </c>
      <c r="D130" s="22" t="e">
        <f>VLOOKUP(C130,#REF!,2,0)</f>
        <v>#REF!</v>
      </c>
      <c r="E130" s="22" t="e">
        <f>VLOOKUP(C130,#REF!,4,0)</f>
        <v>#REF!</v>
      </c>
      <c r="F130" s="22" t="e">
        <f>VLOOKUP(C130,#REF!,6,0)</f>
        <v>#REF!</v>
      </c>
      <c r="G130" s="22" t="e">
        <f>VLOOKUP(C130,#REF!,17,0)</f>
        <v>#REF!</v>
      </c>
      <c r="H130" s="22" t="e">
        <f>VLOOKUP(C130,#REF!,19,0)</f>
        <v>#REF!</v>
      </c>
      <c r="I130" s="22" t="e">
        <f>VLOOKUP(C130,#REF!,20,0)</f>
        <v>#REF!</v>
      </c>
      <c r="J130" s="22">
        <f>VLOOKUP(C130,成品库存!B:L,11,0)</f>
        <v>13871</v>
      </c>
      <c r="K130" s="22" t="str">
        <f>IF(ISERROR(VLOOKUP(C130,#REF!,11,0)),"0",VLOOKUP(C130,#REF!,11,0))</f>
        <v>0</v>
      </c>
      <c r="L130" s="22"/>
      <c r="M130" s="22">
        <f t="shared" ref="M130:M131" si="28">J130+K130+L130</f>
        <v>13871</v>
      </c>
      <c r="N130" s="554" t="e">
        <f>M130/G130</f>
        <v>#REF!</v>
      </c>
      <c r="O130" s="22">
        <f>VLOOKUP(C130,膏体库存!A:F,6,0)</f>
        <v>301.5</v>
      </c>
      <c r="P130" s="22"/>
      <c r="Q130" s="139" t="s">
        <v>328</v>
      </c>
      <c r="R130" s="18" t="s">
        <v>6122</v>
      </c>
      <c r="S130" s="28">
        <v>1</v>
      </c>
      <c r="T130" s="19">
        <f>VLOOKUP(Q130,包材库存!B:E,4,0)</f>
        <v>34210</v>
      </c>
      <c r="U130" s="46" t="e">
        <f t="shared" si="19"/>
        <v>#REF!</v>
      </c>
      <c r="V130" s="19">
        <f>VLOOKUP(Q130,包材库存!B:F,5,0)</f>
        <v>0</v>
      </c>
      <c r="W130" s="164"/>
      <c r="X130" s="164" t="e">
        <f t="shared" si="20"/>
        <v>#REF!</v>
      </c>
      <c r="Y130" s="169">
        <f t="shared" si="18"/>
        <v>3</v>
      </c>
    </row>
    <row r="131" spans="1:25">
      <c r="A131" s="6"/>
      <c r="B131" s="23"/>
      <c r="C131" s="23" t="str">
        <f>"S"&amp;C130</f>
        <v>SWJ001c</v>
      </c>
      <c r="D131" s="23" t="e">
        <f>VLOOKUP(C131,#REF!,2,0)</f>
        <v>#REF!</v>
      </c>
      <c r="E131" s="23" t="e">
        <f>VLOOKUP(C131,#REF!,4,0)</f>
        <v>#REF!</v>
      </c>
      <c r="F131" s="23" t="e">
        <f>VLOOKUP(C131,#REF!,6,0)</f>
        <v>#REF!</v>
      </c>
      <c r="G131" s="23" t="e">
        <f>VLOOKUP(C131,#REF!,17,0)</f>
        <v>#REF!</v>
      </c>
      <c r="H131" s="23"/>
      <c r="I131" s="23"/>
      <c r="J131" s="23">
        <f>VLOOKUP(C131,试用装库存!B:L,11,0)</f>
        <v>1003</v>
      </c>
      <c r="K131" s="23"/>
      <c r="L131" s="23"/>
      <c r="M131" s="23">
        <f t="shared" si="28"/>
        <v>1003</v>
      </c>
      <c r="N131" s="555"/>
      <c r="O131" s="23"/>
      <c r="P131" s="23"/>
      <c r="Q131" s="139" t="s">
        <v>329</v>
      </c>
      <c r="R131" s="18" t="s">
        <v>1045</v>
      </c>
      <c r="S131" s="28">
        <v>1</v>
      </c>
      <c r="T131" s="19">
        <f>VLOOKUP(Q131,包材库存!B:E,4,0)</f>
        <v>20827</v>
      </c>
      <c r="U131" s="46" t="e">
        <f t="shared" si="19"/>
        <v>#REF!</v>
      </c>
      <c r="V131" s="19">
        <f>VLOOKUP(Q131,包材库存!B:F,5,0)</f>
        <v>0</v>
      </c>
      <c r="W131" s="166"/>
      <c r="X131" s="164" t="e">
        <f t="shared" si="20"/>
        <v>#REF!</v>
      </c>
      <c r="Y131" s="169">
        <f t="shared" si="18"/>
        <v>4</v>
      </c>
    </row>
    <row r="132" spans="1:25">
      <c r="A132" s="6"/>
      <c r="B132" s="23"/>
      <c r="C132" s="23"/>
      <c r="D132" s="23"/>
      <c r="E132" s="23"/>
      <c r="F132" s="23"/>
      <c r="G132" s="23" t="e">
        <f>VLOOKUP(C132,#REF!,17,0)</f>
        <v>#REF!</v>
      </c>
      <c r="H132" s="23"/>
      <c r="I132" s="23"/>
      <c r="J132" s="23"/>
      <c r="K132" s="23"/>
      <c r="L132" s="23"/>
      <c r="M132" s="23"/>
      <c r="N132" s="555"/>
      <c r="O132" s="23"/>
      <c r="P132" s="23"/>
      <c r="Q132" s="139" t="s">
        <v>330</v>
      </c>
      <c r="R132" s="18" t="s">
        <v>1046</v>
      </c>
      <c r="S132" s="28">
        <v>1</v>
      </c>
      <c r="T132" s="19">
        <f>VLOOKUP(Q132,包材库存!B:E,4,0)</f>
        <v>19764</v>
      </c>
      <c r="U132" s="46" t="e">
        <f t="shared" si="19"/>
        <v>#REF!</v>
      </c>
      <c r="V132" s="19">
        <f>VLOOKUP(Q132,包材库存!B:F,5,0)</f>
        <v>0</v>
      </c>
      <c r="W132" s="166"/>
      <c r="X132" s="164" t="e">
        <f t="shared" si="20"/>
        <v>#REF!</v>
      </c>
      <c r="Y132" s="169">
        <f t="shared" si="18"/>
        <v>3</v>
      </c>
    </row>
    <row r="133" spans="1:25">
      <c r="A133" s="6"/>
      <c r="B133" s="23"/>
      <c r="C133" s="23"/>
      <c r="D133" s="23"/>
      <c r="E133" s="23"/>
      <c r="F133" s="23"/>
      <c r="G133" s="23" t="e">
        <f>VLOOKUP(C133,#REF!,17,0)</f>
        <v>#REF!</v>
      </c>
      <c r="H133" s="23"/>
      <c r="I133" s="23"/>
      <c r="J133" s="23"/>
      <c r="K133" s="23"/>
      <c r="L133" s="23"/>
      <c r="M133" s="23"/>
      <c r="N133" s="555"/>
      <c r="O133" s="23"/>
      <c r="P133" s="23"/>
      <c r="Q133" s="139" t="s">
        <v>341</v>
      </c>
      <c r="R133" s="18" t="s">
        <v>2529</v>
      </c>
      <c r="S133" s="28">
        <v>1</v>
      </c>
      <c r="T133" s="19">
        <f>VLOOKUP(Q133,包材库存!B:E,4,0)</f>
        <v>14922</v>
      </c>
      <c r="U133" s="46" t="e">
        <f t="shared" si="19"/>
        <v>#REF!</v>
      </c>
      <c r="V133" s="19">
        <f>VLOOKUP(Q133,包材库存!B:F,5,0)</f>
        <v>0</v>
      </c>
      <c r="W133" s="166"/>
      <c r="X133" s="164" t="e">
        <f t="shared" si="20"/>
        <v>#REF!</v>
      </c>
      <c r="Y133" s="169">
        <f t="shared" ref="Y133:Y196" si="29">COUNTIF(Q:Q,Q133)</f>
        <v>1</v>
      </c>
    </row>
    <row r="134" spans="1:25">
      <c r="A134" s="6"/>
      <c r="B134" s="23"/>
      <c r="C134" s="23"/>
      <c r="D134" s="23"/>
      <c r="E134" s="23"/>
      <c r="F134" s="23"/>
      <c r="G134" s="23" t="e">
        <f>VLOOKUP(C134,#REF!,17,0)</f>
        <v>#REF!</v>
      </c>
      <c r="H134" s="23"/>
      <c r="I134" s="23"/>
      <c r="J134" s="23"/>
      <c r="K134" s="23"/>
      <c r="L134" s="23"/>
      <c r="M134" s="23"/>
      <c r="N134" s="555"/>
      <c r="O134" s="23"/>
      <c r="P134" s="23"/>
      <c r="Q134" s="139" t="s">
        <v>332</v>
      </c>
      <c r="R134" s="18" t="s">
        <v>1048</v>
      </c>
      <c r="S134" s="28">
        <v>1</v>
      </c>
      <c r="T134" s="19">
        <f>VLOOKUP(Q134,包材库存!B:E,4,0)</f>
        <v>31040</v>
      </c>
      <c r="U134" s="46" t="e">
        <f t="shared" ref="U134:U197" si="30">M134/G134</f>
        <v>#REF!</v>
      </c>
      <c r="V134" s="19">
        <f>VLOOKUP(Q134,包材库存!B:F,5,0)</f>
        <v>0</v>
      </c>
      <c r="W134" s="166"/>
      <c r="X134" s="164" t="e">
        <f t="shared" ref="X134:X197" si="31">T134/G134</f>
        <v>#REF!</v>
      </c>
      <c r="Y134" s="169">
        <f t="shared" si="29"/>
        <v>20</v>
      </c>
    </row>
    <row r="135" spans="1:25">
      <c r="A135" s="6"/>
      <c r="B135" s="23"/>
      <c r="C135" s="23"/>
      <c r="D135" s="23"/>
      <c r="E135" s="23"/>
      <c r="F135" s="23"/>
      <c r="G135" s="23" t="e">
        <f>VLOOKUP(C135,#REF!,17,0)</f>
        <v>#REF!</v>
      </c>
      <c r="H135" s="23"/>
      <c r="I135" s="23"/>
      <c r="J135" s="23"/>
      <c r="K135" s="23"/>
      <c r="L135" s="23"/>
      <c r="M135" s="23"/>
      <c r="N135" s="555"/>
      <c r="O135" s="23"/>
      <c r="P135" s="23"/>
      <c r="Q135" s="139" t="s">
        <v>333</v>
      </c>
      <c r="R135" s="18" t="s">
        <v>6116</v>
      </c>
      <c r="S135" s="28"/>
      <c r="T135" s="19">
        <f>VLOOKUP(Q135,包材库存!B:E,4,0)</f>
        <v>11653</v>
      </c>
      <c r="U135" s="46" t="e">
        <f t="shared" si="30"/>
        <v>#REF!</v>
      </c>
      <c r="V135" s="19">
        <f>VLOOKUP(Q135,包材库存!B:F,5,0)</f>
        <v>0</v>
      </c>
      <c r="W135" s="166"/>
      <c r="X135" s="164" t="e">
        <f t="shared" si="31"/>
        <v>#REF!</v>
      </c>
      <c r="Y135" s="169">
        <f t="shared" si="29"/>
        <v>6</v>
      </c>
    </row>
    <row r="136" spans="1:25">
      <c r="A136" s="6"/>
      <c r="B136" s="23"/>
      <c r="C136" s="23"/>
      <c r="D136" s="23"/>
      <c r="E136" s="23"/>
      <c r="F136" s="23"/>
      <c r="G136" s="23" t="e">
        <f>VLOOKUP(C136,#REF!,17,0)</f>
        <v>#REF!</v>
      </c>
      <c r="H136" s="23"/>
      <c r="I136" s="23"/>
      <c r="J136" s="23"/>
      <c r="K136" s="23"/>
      <c r="L136" s="23"/>
      <c r="M136" s="23"/>
      <c r="N136" s="555"/>
      <c r="O136" s="23"/>
      <c r="P136" s="23"/>
      <c r="Q136" s="139" t="s">
        <v>334</v>
      </c>
      <c r="R136" s="18" t="s">
        <v>6117</v>
      </c>
      <c r="S136" s="28">
        <v>1.3888888888888888E-2</v>
      </c>
      <c r="T136" s="19">
        <f>VLOOKUP(Q136,包材库存!B:E,4,0)</f>
        <v>317</v>
      </c>
      <c r="U136" s="46" t="e">
        <f t="shared" si="30"/>
        <v>#REF!</v>
      </c>
      <c r="V136" s="19">
        <f>VLOOKUP(Q136,包材库存!B:F,5,0)</f>
        <v>0</v>
      </c>
      <c r="W136" s="166"/>
      <c r="X136" s="164" t="e">
        <f t="shared" si="31"/>
        <v>#REF!</v>
      </c>
      <c r="Y136" s="169">
        <f t="shared" si="29"/>
        <v>4</v>
      </c>
    </row>
    <row r="137" spans="1:25">
      <c r="A137" s="6"/>
      <c r="B137" s="23"/>
      <c r="C137" s="23"/>
      <c r="D137" s="23"/>
      <c r="E137" s="23"/>
      <c r="F137" s="23"/>
      <c r="G137" s="23" t="e">
        <f>VLOOKUP(C137,#REF!,17,0)</f>
        <v>#REF!</v>
      </c>
      <c r="H137" s="23"/>
      <c r="I137" s="23"/>
      <c r="J137" s="23"/>
      <c r="K137" s="23"/>
      <c r="L137" s="23"/>
      <c r="M137" s="23"/>
      <c r="N137" s="555"/>
      <c r="O137" s="23"/>
      <c r="P137" s="23"/>
      <c r="Q137" s="139" t="s">
        <v>335</v>
      </c>
      <c r="R137" s="18" t="s">
        <v>6118</v>
      </c>
      <c r="S137" s="28">
        <v>1</v>
      </c>
      <c r="T137" s="19" t="e">
        <f>VLOOKUP(Q137,包材库存!B:E,4,0)</f>
        <v>#N/A</v>
      </c>
      <c r="U137" s="46" t="e">
        <f t="shared" si="30"/>
        <v>#REF!</v>
      </c>
      <c r="V137" s="19" t="e">
        <f>VLOOKUP(Q137,包材库存!B:F,5,0)</f>
        <v>#N/A</v>
      </c>
      <c r="W137" s="166"/>
      <c r="X137" s="164" t="e">
        <f t="shared" si="31"/>
        <v>#N/A</v>
      </c>
      <c r="Y137" s="169">
        <f t="shared" si="29"/>
        <v>6</v>
      </c>
    </row>
    <row r="138" spans="1:25">
      <c r="A138" s="8"/>
      <c r="B138" s="24"/>
      <c r="C138" s="24"/>
      <c r="D138" s="24"/>
      <c r="E138" s="24"/>
      <c r="F138" s="24"/>
      <c r="G138" s="24" t="e">
        <f>VLOOKUP(C138,#REF!,17,0)</f>
        <v>#REF!</v>
      </c>
      <c r="H138" s="24"/>
      <c r="I138" s="24"/>
      <c r="J138" s="24"/>
      <c r="K138" s="24"/>
      <c r="L138" s="24"/>
      <c r="M138" s="24"/>
      <c r="N138" s="556"/>
      <c r="O138" s="24"/>
      <c r="P138" s="24"/>
      <c r="Q138" s="139" t="s">
        <v>336</v>
      </c>
      <c r="R138" s="18" t="s">
        <v>337</v>
      </c>
      <c r="S138" s="28">
        <v>1</v>
      </c>
      <c r="T138" s="19">
        <f>VLOOKUP(Q138,包材库存!B:E,4,0)</f>
        <v>28441</v>
      </c>
      <c r="U138" s="46" t="e">
        <f t="shared" si="30"/>
        <v>#REF!</v>
      </c>
      <c r="V138" s="19">
        <f>VLOOKUP(Q138,包材库存!B:F,5,0)</f>
        <v>0</v>
      </c>
      <c r="W138" s="167"/>
      <c r="X138" s="164" t="e">
        <f t="shared" si="31"/>
        <v>#REF!</v>
      </c>
      <c r="Y138" s="169">
        <f t="shared" si="29"/>
        <v>3</v>
      </c>
    </row>
    <row r="139" spans="1:25">
      <c r="A139" s="4"/>
      <c r="B139" s="22" t="s">
        <v>1187</v>
      </c>
      <c r="C139" s="22" t="s">
        <v>798</v>
      </c>
      <c r="D139" s="22" t="e">
        <f>VLOOKUP(C139,#REF!,2,0)</f>
        <v>#REF!</v>
      </c>
      <c r="E139" s="22" t="e">
        <f>VLOOKUP(C139,#REF!,4,0)</f>
        <v>#REF!</v>
      </c>
      <c r="F139" s="22" t="e">
        <f>VLOOKUP(C139,#REF!,6,0)</f>
        <v>#REF!</v>
      </c>
      <c r="G139" s="22" t="e">
        <f>VLOOKUP(C139,#REF!,17,0)</f>
        <v>#REF!</v>
      </c>
      <c r="H139" s="22" t="e">
        <f>VLOOKUP(C139,#REF!,19,0)</f>
        <v>#REF!</v>
      </c>
      <c r="I139" s="22" t="e">
        <f>VLOOKUP(C139,#REF!,20,0)</f>
        <v>#REF!</v>
      </c>
      <c r="J139" s="22">
        <f>VLOOKUP(C139,成品库存!B:L,11,0)</f>
        <v>4843</v>
      </c>
      <c r="K139" s="22" t="str">
        <f>IF(ISERROR(VLOOKUP(C139,#REF!,11,0)),"0",VLOOKUP(C139,#REF!,11,0))</f>
        <v>0</v>
      </c>
      <c r="L139" s="22"/>
      <c r="M139" s="22">
        <f t="shared" ref="M139:M140" si="32">J139+K139+L139</f>
        <v>4843</v>
      </c>
      <c r="N139" s="554" t="e">
        <f>M139/G139</f>
        <v>#REF!</v>
      </c>
      <c r="O139" s="22">
        <f>VLOOKUP(C139,膏体库存!A:F,6,0)</f>
        <v>0</v>
      </c>
      <c r="P139" s="22"/>
      <c r="Q139" s="139" t="s">
        <v>632</v>
      </c>
      <c r="R139" s="18" t="s">
        <v>6880</v>
      </c>
      <c r="S139" s="28">
        <v>1</v>
      </c>
      <c r="T139" s="19">
        <f>VLOOKUP(Q139,包材库存!B:E,4,0)</f>
        <v>20782</v>
      </c>
      <c r="U139" s="46" t="e">
        <f t="shared" si="30"/>
        <v>#REF!</v>
      </c>
      <c r="V139" s="19">
        <f>VLOOKUP(Q139,包材库存!B:F,5,0)</f>
        <v>0</v>
      </c>
      <c r="W139" s="164"/>
      <c r="X139" s="164" t="e">
        <f t="shared" si="31"/>
        <v>#REF!</v>
      </c>
      <c r="Y139" s="169">
        <f t="shared" si="29"/>
        <v>1</v>
      </c>
    </row>
    <row r="140" spans="1:25">
      <c r="A140" s="6"/>
      <c r="B140" s="23"/>
      <c r="C140" s="23" t="str">
        <f>"S"&amp;C139</f>
        <v>SWQ001</v>
      </c>
      <c r="D140" s="23" t="e">
        <f>VLOOKUP(C140,#REF!,2,0)</f>
        <v>#REF!</v>
      </c>
      <c r="E140" s="23" t="e">
        <f>VLOOKUP(C140,#REF!,4,0)</f>
        <v>#REF!</v>
      </c>
      <c r="F140" s="23" t="e">
        <f>VLOOKUP(C140,#REF!,6,0)</f>
        <v>#REF!</v>
      </c>
      <c r="G140" s="23" t="e">
        <f>VLOOKUP(C140,#REF!,17,0)</f>
        <v>#REF!</v>
      </c>
      <c r="H140" s="23"/>
      <c r="I140" s="23"/>
      <c r="J140" s="23">
        <f>VLOOKUP(C140,试用装库存!B:L,11,0)</f>
        <v>0</v>
      </c>
      <c r="K140" s="23"/>
      <c r="L140" s="23"/>
      <c r="M140" s="23">
        <f t="shared" si="32"/>
        <v>0</v>
      </c>
      <c r="N140" s="555"/>
      <c r="O140" s="23"/>
      <c r="P140" s="23"/>
      <c r="Q140" s="139" t="s">
        <v>8</v>
      </c>
      <c r="R140" s="18" t="s">
        <v>9</v>
      </c>
      <c r="S140" s="28">
        <v>1</v>
      </c>
      <c r="T140" s="19">
        <f>VLOOKUP(Q140,包材库存!B:E,4,0)</f>
        <v>220778</v>
      </c>
      <c r="U140" s="46" t="e">
        <f t="shared" si="30"/>
        <v>#REF!</v>
      </c>
      <c r="V140" s="19">
        <f>VLOOKUP(Q140,包材库存!B:F,5,0)</f>
        <v>0</v>
      </c>
      <c r="W140" s="166"/>
      <c r="X140" s="164" t="e">
        <f t="shared" si="31"/>
        <v>#REF!</v>
      </c>
      <c r="Y140" s="169">
        <f t="shared" si="29"/>
        <v>21</v>
      </c>
    </row>
    <row r="141" spans="1:25">
      <c r="A141" s="6"/>
      <c r="B141" s="23"/>
      <c r="C141" s="23"/>
      <c r="D141" s="23"/>
      <c r="E141" s="23"/>
      <c r="F141" s="23"/>
      <c r="G141" s="23" t="e">
        <f>VLOOKUP(C141,#REF!,17,0)</f>
        <v>#REF!</v>
      </c>
      <c r="H141" s="23"/>
      <c r="I141" s="23"/>
      <c r="J141" s="23"/>
      <c r="K141" s="23"/>
      <c r="L141" s="23"/>
      <c r="M141" s="23"/>
      <c r="N141" s="555"/>
      <c r="O141" s="23"/>
      <c r="P141" s="23"/>
      <c r="Q141" s="139" t="s">
        <v>633</v>
      </c>
      <c r="R141" s="18" t="s">
        <v>634</v>
      </c>
      <c r="S141" s="28">
        <v>1</v>
      </c>
      <c r="T141" s="19">
        <f>VLOOKUP(Q141,包材库存!B:E,4,0)</f>
        <v>22965</v>
      </c>
      <c r="U141" s="46" t="e">
        <f t="shared" si="30"/>
        <v>#REF!</v>
      </c>
      <c r="V141" s="19">
        <f>VLOOKUP(Q141,包材库存!B:F,5,0)</f>
        <v>0</v>
      </c>
      <c r="W141" s="166"/>
      <c r="X141" s="164" t="e">
        <f t="shared" si="31"/>
        <v>#REF!</v>
      </c>
      <c r="Y141" s="169">
        <f t="shared" si="29"/>
        <v>1</v>
      </c>
    </row>
    <row r="142" spans="1:25">
      <c r="A142" s="6"/>
      <c r="B142" s="23"/>
      <c r="C142" s="23"/>
      <c r="D142" s="23"/>
      <c r="E142" s="23"/>
      <c r="F142" s="23"/>
      <c r="G142" s="23" t="e">
        <f>VLOOKUP(C142,#REF!,17,0)</f>
        <v>#REF!</v>
      </c>
      <c r="H142" s="23"/>
      <c r="I142" s="23"/>
      <c r="J142" s="23"/>
      <c r="K142" s="23"/>
      <c r="L142" s="23"/>
      <c r="M142" s="23"/>
      <c r="N142" s="555"/>
      <c r="O142" s="23"/>
      <c r="P142" s="23"/>
      <c r="Q142" s="139" t="s">
        <v>635</v>
      </c>
      <c r="R142" s="18" t="s">
        <v>2560</v>
      </c>
      <c r="S142" s="28">
        <v>1</v>
      </c>
      <c r="T142" s="19">
        <f>VLOOKUP(Q142,包材库存!B:E,4,0)</f>
        <v>34380</v>
      </c>
      <c r="U142" s="46" t="e">
        <f t="shared" si="30"/>
        <v>#REF!</v>
      </c>
      <c r="V142" s="19">
        <f>VLOOKUP(Q142,包材库存!B:F,5,0)</f>
        <v>0</v>
      </c>
      <c r="W142" s="166"/>
      <c r="X142" s="164" t="e">
        <f t="shared" si="31"/>
        <v>#REF!</v>
      </c>
      <c r="Y142" s="169">
        <f t="shared" si="29"/>
        <v>14</v>
      </c>
    </row>
    <row r="143" spans="1:25">
      <c r="A143" s="6"/>
      <c r="B143" s="23"/>
      <c r="C143" s="23"/>
      <c r="D143" s="23"/>
      <c r="E143" s="23"/>
      <c r="F143" s="23"/>
      <c r="G143" s="23" t="e">
        <f>VLOOKUP(C143,#REF!,17,0)</f>
        <v>#REF!</v>
      </c>
      <c r="H143" s="23"/>
      <c r="I143" s="23"/>
      <c r="J143" s="23"/>
      <c r="K143" s="23"/>
      <c r="L143" s="23"/>
      <c r="M143" s="23"/>
      <c r="N143" s="555"/>
      <c r="O143" s="23"/>
      <c r="P143" s="23"/>
      <c r="Q143" s="139" t="s">
        <v>637</v>
      </c>
      <c r="R143" s="18" t="s">
        <v>638</v>
      </c>
      <c r="S143" s="28">
        <v>1</v>
      </c>
      <c r="T143" s="19">
        <f>VLOOKUP(Q143,包材库存!B:E,4,0)</f>
        <v>21362</v>
      </c>
      <c r="U143" s="46" t="e">
        <f t="shared" si="30"/>
        <v>#REF!</v>
      </c>
      <c r="V143" s="19">
        <f>VLOOKUP(Q143,包材库存!B:F,5,0)</f>
        <v>0</v>
      </c>
      <c r="W143" s="166"/>
      <c r="X143" s="164" t="e">
        <f t="shared" si="31"/>
        <v>#REF!</v>
      </c>
      <c r="Y143" s="169">
        <f t="shared" si="29"/>
        <v>1</v>
      </c>
    </row>
    <row r="144" spans="1:25">
      <c r="A144" s="6"/>
      <c r="B144" s="23"/>
      <c r="C144" s="23"/>
      <c r="D144" s="23"/>
      <c r="E144" s="23"/>
      <c r="F144" s="23"/>
      <c r="G144" s="23" t="e">
        <f>VLOOKUP(C144,#REF!,17,0)</f>
        <v>#REF!</v>
      </c>
      <c r="H144" s="23"/>
      <c r="I144" s="23"/>
      <c r="J144" s="23"/>
      <c r="K144" s="23"/>
      <c r="L144" s="23"/>
      <c r="M144" s="23"/>
      <c r="N144" s="555"/>
      <c r="O144" s="23"/>
      <c r="P144" s="23"/>
      <c r="Q144" s="139" t="s">
        <v>636</v>
      </c>
      <c r="R144" s="18" t="s">
        <v>9685</v>
      </c>
      <c r="S144" s="28">
        <v>1</v>
      </c>
      <c r="T144" s="19" t="e">
        <f>VLOOKUP(Q144,包材库存!B:E,4,0)</f>
        <v>#N/A</v>
      </c>
      <c r="U144" s="46" t="e">
        <f t="shared" si="30"/>
        <v>#REF!</v>
      </c>
      <c r="V144" s="19" t="e">
        <f>VLOOKUP(Q144,包材库存!B:F,5,0)</f>
        <v>#N/A</v>
      </c>
      <c r="W144" s="166"/>
      <c r="X144" s="164" t="e">
        <f t="shared" si="31"/>
        <v>#N/A</v>
      </c>
      <c r="Y144" s="169">
        <f t="shared" si="29"/>
        <v>1</v>
      </c>
    </row>
    <row r="145" spans="1:25">
      <c r="A145" s="6"/>
      <c r="B145" s="23"/>
      <c r="C145" s="23"/>
      <c r="D145" s="23"/>
      <c r="E145" s="23"/>
      <c r="F145" s="23"/>
      <c r="G145" s="23" t="e">
        <f>VLOOKUP(C145,#REF!,17,0)</f>
        <v>#REF!</v>
      </c>
      <c r="H145" s="23"/>
      <c r="I145" s="23"/>
      <c r="J145" s="23"/>
      <c r="K145" s="23"/>
      <c r="L145" s="23"/>
      <c r="M145" s="23"/>
      <c r="N145" s="555"/>
      <c r="O145" s="23"/>
      <c r="P145" s="23"/>
      <c r="Q145" s="139" t="s">
        <v>800</v>
      </c>
      <c r="R145" s="18" t="s">
        <v>2577</v>
      </c>
      <c r="S145" s="28">
        <v>2.0833333333333301E-2</v>
      </c>
      <c r="T145" s="19">
        <f>VLOOKUP(Q145,包材库存!B:E,4,0)</f>
        <v>8551</v>
      </c>
      <c r="U145" s="46" t="e">
        <f t="shared" si="30"/>
        <v>#REF!</v>
      </c>
      <c r="V145" s="19">
        <f>VLOOKUP(Q145,包材库存!B:F,5,0)</f>
        <v>0</v>
      </c>
      <c r="W145" s="166"/>
      <c r="X145" s="164" t="e">
        <f t="shared" si="31"/>
        <v>#REF!</v>
      </c>
      <c r="Y145" s="169">
        <f t="shared" si="29"/>
        <v>1</v>
      </c>
    </row>
    <row r="146" spans="1:25">
      <c r="A146" s="8"/>
      <c r="B146" s="24"/>
      <c r="C146" s="24"/>
      <c r="D146" s="24"/>
      <c r="E146" s="24"/>
      <c r="F146" s="24"/>
      <c r="G146" s="24" t="e">
        <f>VLOOKUP(C146,#REF!,17,0)</f>
        <v>#REF!</v>
      </c>
      <c r="H146" s="24"/>
      <c r="I146" s="24"/>
      <c r="J146" s="24"/>
      <c r="K146" s="24"/>
      <c r="L146" s="24"/>
      <c r="M146" s="24"/>
      <c r="N146" s="556"/>
      <c r="O146" s="24"/>
      <c r="P146" s="24"/>
      <c r="Q146" s="139" t="s">
        <v>801</v>
      </c>
      <c r="R146" s="18" t="s">
        <v>2578</v>
      </c>
      <c r="S146" s="28">
        <v>2.0833333333333332E-2</v>
      </c>
      <c r="T146" s="19">
        <f>VLOOKUP(Q146,包材库存!B:E,4,0)</f>
        <v>440</v>
      </c>
      <c r="U146" s="46" t="e">
        <f t="shared" si="30"/>
        <v>#REF!</v>
      </c>
      <c r="V146" s="19">
        <f>VLOOKUP(Q146,包材库存!B:F,5,0)</f>
        <v>0</v>
      </c>
      <c r="W146" s="167"/>
      <c r="X146" s="164" t="e">
        <f t="shared" si="31"/>
        <v>#REF!</v>
      </c>
      <c r="Y146" s="169">
        <f t="shared" si="29"/>
        <v>1</v>
      </c>
    </row>
    <row r="147" spans="1:25">
      <c r="A147" s="4"/>
      <c r="B147" s="22" t="s">
        <v>1009</v>
      </c>
      <c r="C147" s="22" t="s">
        <v>69</v>
      </c>
      <c r="D147" s="22" t="e">
        <f>VLOOKUP(C147,#REF!,2,0)</f>
        <v>#REF!</v>
      </c>
      <c r="E147" s="22" t="e">
        <f>VLOOKUP(C147,#REF!,4,0)</f>
        <v>#REF!</v>
      </c>
      <c r="F147" s="22" t="e">
        <f>VLOOKUP(C147,#REF!,6,0)</f>
        <v>#REF!</v>
      </c>
      <c r="G147" s="22" t="e">
        <f>VLOOKUP(C147,#REF!,17,0)</f>
        <v>#REF!</v>
      </c>
      <c r="H147" s="22" t="e">
        <f>VLOOKUP(C147,#REF!,19,0)</f>
        <v>#REF!</v>
      </c>
      <c r="I147" s="22" t="e">
        <f>VLOOKUP(C147,#REF!,20,0)</f>
        <v>#REF!</v>
      </c>
      <c r="J147" s="22">
        <f>VLOOKUP(C147,成品库存!B:L,11,0)</f>
        <v>30490</v>
      </c>
      <c r="K147" s="22" t="str">
        <f>IF(ISERROR(VLOOKUP(C147,#REF!,11,0)),"0",VLOOKUP(C147,#REF!,11,0))</f>
        <v>0</v>
      </c>
      <c r="L147" s="22"/>
      <c r="M147" s="22">
        <f t="shared" ref="M147:M148" si="33">J147+K147+L147</f>
        <v>30490</v>
      </c>
      <c r="N147" s="554" t="e">
        <f>M147/G147</f>
        <v>#REF!</v>
      </c>
      <c r="O147" s="22">
        <f>VLOOKUP(C147,膏体库存!A:F,6,0)</f>
        <v>0</v>
      </c>
      <c r="P147" s="22"/>
      <c r="Q147" s="139" t="s">
        <v>72</v>
      </c>
      <c r="R147" s="18" t="s">
        <v>73</v>
      </c>
      <c r="S147" s="28">
        <v>1</v>
      </c>
      <c r="T147" s="19">
        <f>VLOOKUP(Q147,包材库存!B:E,4,0)</f>
        <v>33262</v>
      </c>
      <c r="U147" s="46" t="e">
        <f t="shared" si="30"/>
        <v>#REF!</v>
      </c>
      <c r="V147" s="19">
        <f>VLOOKUP(Q147,包材库存!B:F,5,0)</f>
        <v>0</v>
      </c>
      <c r="W147" s="164"/>
      <c r="X147" s="164" t="e">
        <f t="shared" si="31"/>
        <v>#REF!</v>
      </c>
      <c r="Y147" s="169">
        <f t="shared" si="29"/>
        <v>1</v>
      </c>
    </row>
    <row r="148" spans="1:25">
      <c r="A148" s="6"/>
      <c r="B148" s="23"/>
      <c r="C148" s="23" t="str">
        <f>"S"&amp;C147</f>
        <v>SWA007</v>
      </c>
      <c r="D148" s="23" t="e">
        <f>VLOOKUP(C148,#REF!,2,0)</f>
        <v>#REF!</v>
      </c>
      <c r="E148" s="23" t="e">
        <f>VLOOKUP(C148,#REF!,4,0)</f>
        <v>#REF!</v>
      </c>
      <c r="F148" s="23" t="e">
        <f>VLOOKUP(C148,#REF!,6,0)</f>
        <v>#REF!</v>
      </c>
      <c r="G148" s="23" t="e">
        <f>VLOOKUP(C148,#REF!,17,0)</f>
        <v>#REF!</v>
      </c>
      <c r="H148" s="23"/>
      <c r="I148" s="23"/>
      <c r="J148" s="23">
        <f>VLOOKUP(C148,试用装库存!B:L,11,0)</f>
        <v>325</v>
      </c>
      <c r="K148" s="23"/>
      <c r="L148" s="23"/>
      <c r="M148" s="23">
        <f t="shared" si="33"/>
        <v>325</v>
      </c>
      <c r="N148" s="555"/>
      <c r="O148" s="23"/>
      <c r="P148" s="23"/>
      <c r="Q148" s="139" t="s">
        <v>74</v>
      </c>
      <c r="R148" s="18" t="s">
        <v>75</v>
      </c>
      <c r="S148" s="28">
        <v>1</v>
      </c>
      <c r="T148" s="19">
        <f>VLOOKUP(Q148,包材库存!B:E,4,0)</f>
        <v>35219</v>
      </c>
      <c r="U148" s="46" t="e">
        <f t="shared" si="30"/>
        <v>#REF!</v>
      </c>
      <c r="V148" s="19">
        <f>VLOOKUP(Q148,包材库存!B:F,5,0)</f>
        <v>0</v>
      </c>
      <c r="W148" s="166"/>
      <c r="X148" s="164" t="e">
        <f t="shared" si="31"/>
        <v>#REF!</v>
      </c>
      <c r="Y148" s="169">
        <f t="shared" si="29"/>
        <v>1</v>
      </c>
    </row>
    <row r="149" spans="1:25">
      <c r="A149" s="6"/>
      <c r="B149" s="23"/>
      <c r="C149" s="23"/>
      <c r="D149" s="23"/>
      <c r="E149" s="23"/>
      <c r="F149" s="23"/>
      <c r="G149" s="23" t="e">
        <f>VLOOKUP(C149,#REF!,17,0)</f>
        <v>#REF!</v>
      </c>
      <c r="H149" s="23"/>
      <c r="I149" s="23"/>
      <c r="J149" s="23"/>
      <c r="K149" s="23"/>
      <c r="L149" s="23"/>
      <c r="M149" s="23"/>
      <c r="N149" s="555"/>
      <c r="O149" s="23"/>
      <c r="P149" s="23"/>
      <c r="Q149" s="139" t="s">
        <v>76</v>
      </c>
      <c r="R149" s="18" t="s">
        <v>77</v>
      </c>
      <c r="S149" s="28">
        <v>1</v>
      </c>
      <c r="T149" s="19">
        <f>VLOOKUP(Q149,包材库存!B:E,4,0)</f>
        <v>10954</v>
      </c>
      <c r="U149" s="46" t="e">
        <f t="shared" si="30"/>
        <v>#REF!</v>
      </c>
      <c r="V149" s="19">
        <f>VLOOKUP(Q149,包材库存!B:F,5,0)</f>
        <v>0</v>
      </c>
      <c r="W149" s="166"/>
      <c r="X149" s="164" t="e">
        <f t="shared" si="31"/>
        <v>#REF!</v>
      </c>
      <c r="Y149" s="169">
        <f t="shared" si="29"/>
        <v>1</v>
      </c>
    </row>
    <row r="150" spans="1:25">
      <c r="A150" s="6"/>
      <c r="B150" s="23"/>
      <c r="C150" s="23"/>
      <c r="D150" s="23"/>
      <c r="E150" s="23"/>
      <c r="F150" s="23"/>
      <c r="G150" s="23" t="e">
        <f>VLOOKUP(C150,#REF!,17,0)</f>
        <v>#REF!</v>
      </c>
      <c r="H150" s="23"/>
      <c r="I150" s="23"/>
      <c r="J150" s="23"/>
      <c r="K150" s="23"/>
      <c r="L150" s="23"/>
      <c r="M150" s="23"/>
      <c r="N150" s="555"/>
      <c r="O150" s="23"/>
      <c r="P150" s="23"/>
      <c r="Q150" s="139" t="s">
        <v>10</v>
      </c>
      <c r="R150" s="18" t="s">
        <v>1032</v>
      </c>
      <c r="S150" s="28">
        <v>1</v>
      </c>
      <c r="T150" s="19">
        <f>VLOOKUP(Q150,包材库存!B:E,4,0)</f>
        <v>67208</v>
      </c>
      <c r="U150" s="46" t="e">
        <f t="shared" si="30"/>
        <v>#REF!</v>
      </c>
      <c r="V150" s="19">
        <f>VLOOKUP(Q150,包材库存!B:F,5,0)</f>
        <v>0</v>
      </c>
      <c r="W150" s="166"/>
      <c r="X150" s="164" t="e">
        <f t="shared" si="31"/>
        <v>#REF!</v>
      </c>
      <c r="Y150" s="169">
        <f t="shared" si="29"/>
        <v>15</v>
      </c>
    </row>
    <row r="151" spans="1:25">
      <c r="A151" s="6"/>
      <c r="B151" s="23"/>
      <c r="C151" s="23"/>
      <c r="D151" s="23"/>
      <c r="E151" s="23"/>
      <c r="F151" s="23"/>
      <c r="G151" s="23" t="e">
        <f>VLOOKUP(C151,#REF!,17,0)</f>
        <v>#REF!</v>
      </c>
      <c r="H151" s="23"/>
      <c r="I151" s="23"/>
      <c r="J151" s="23"/>
      <c r="K151" s="23"/>
      <c r="L151" s="23"/>
      <c r="M151" s="23"/>
      <c r="N151" s="555"/>
      <c r="O151" s="23"/>
      <c r="P151" s="23"/>
      <c r="Q151" s="139" t="s">
        <v>78</v>
      </c>
      <c r="R151" s="18" t="s">
        <v>9686</v>
      </c>
      <c r="S151" s="28">
        <v>1</v>
      </c>
      <c r="T151" s="19" t="e">
        <f>VLOOKUP(Q151,包材库存!B:E,4,0)</f>
        <v>#N/A</v>
      </c>
      <c r="U151" s="46" t="e">
        <f t="shared" si="30"/>
        <v>#REF!</v>
      </c>
      <c r="V151" s="19" t="e">
        <f>VLOOKUP(Q151,包材库存!B:F,5,0)</f>
        <v>#N/A</v>
      </c>
      <c r="W151" s="166"/>
      <c r="X151" s="164" t="e">
        <f t="shared" si="31"/>
        <v>#N/A</v>
      </c>
      <c r="Y151" s="169">
        <f t="shared" si="29"/>
        <v>2</v>
      </c>
    </row>
    <row r="152" spans="1:25">
      <c r="A152" s="6"/>
      <c r="B152" s="23"/>
      <c r="C152" s="23"/>
      <c r="D152" s="23"/>
      <c r="E152" s="23"/>
      <c r="F152" s="23"/>
      <c r="G152" s="23" t="e">
        <f>VLOOKUP(C152,#REF!,17,0)</f>
        <v>#REF!</v>
      </c>
      <c r="H152" s="23"/>
      <c r="I152" s="23"/>
      <c r="J152" s="23"/>
      <c r="K152" s="23"/>
      <c r="L152" s="23"/>
      <c r="M152" s="23"/>
      <c r="N152" s="555"/>
      <c r="O152" s="23"/>
      <c r="P152" s="23"/>
      <c r="Q152" s="139" t="s">
        <v>79</v>
      </c>
      <c r="R152" s="18" t="s">
        <v>1035</v>
      </c>
      <c r="S152" s="29">
        <v>8.3333333333333301E-2</v>
      </c>
      <c r="T152" s="19">
        <f>VLOOKUP(Q152,包材库存!B:E,4,0)</f>
        <v>8406</v>
      </c>
      <c r="U152" s="46" t="e">
        <f t="shared" si="30"/>
        <v>#REF!</v>
      </c>
      <c r="V152" s="19">
        <f>VLOOKUP(Q152,包材库存!B:F,5,0)</f>
        <v>0</v>
      </c>
      <c r="W152" s="166"/>
      <c r="X152" s="164" t="e">
        <f t="shared" si="31"/>
        <v>#REF!</v>
      </c>
      <c r="Y152" s="169">
        <f t="shared" si="29"/>
        <v>2</v>
      </c>
    </row>
    <row r="153" spans="1:25">
      <c r="A153" s="8"/>
      <c r="B153" s="24"/>
      <c r="C153" s="24"/>
      <c r="D153" s="24"/>
      <c r="E153" s="24"/>
      <c r="F153" s="24"/>
      <c r="G153" s="24" t="e">
        <f>VLOOKUP(C153,#REF!,17,0)</f>
        <v>#REF!</v>
      </c>
      <c r="H153" s="24"/>
      <c r="I153" s="24"/>
      <c r="J153" s="24"/>
      <c r="K153" s="24"/>
      <c r="L153" s="24"/>
      <c r="M153" s="24"/>
      <c r="N153" s="556"/>
      <c r="O153" s="24"/>
      <c r="P153" s="24"/>
      <c r="Q153" s="139" t="s">
        <v>80</v>
      </c>
      <c r="R153" s="18" t="s">
        <v>1036</v>
      </c>
      <c r="S153" s="28">
        <v>1.38888888888889E-2</v>
      </c>
      <c r="T153" s="19">
        <f>VLOOKUP(Q153,包材库存!B:E,4,0)</f>
        <v>580</v>
      </c>
      <c r="U153" s="46" t="e">
        <f t="shared" si="30"/>
        <v>#REF!</v>
      </c>
      <c r="V153" s="19">
        <f>VLOOKUP(Q153,包材库存!B:F,5,0)</f>
        <v>0</v>
      </c>
      <c r="W153" s="167"/>
      <c r="X153" s="164" t="e">
        <f t="shared" si="31"/>
        <v>#REF!</v>
      </c>
      <c r="Y153" s="169">
        <f t="shared" si="29"/>
        <v>2</v>
      </c>
    </row>
    <row r="154" spans="1:25">
      <c r="A154" s="4"/>
      <c r="B154" s="22" t="s">
        <v>1017</v>
      </c>
      <c r="C154" s="22" t="s">
        <v>326</v>
      </c>
      <c r="D154" s="22" t="e">
        <f>VLOOKUP(C154,#REF!,2,0)</f>
        <v>#REF!</v>
      </c>
      <c r="E154" s="22" t="e">
        <f>VLOOKUP(C154,#REF!,4,0)</f>
        <v>#REF!</v>
      </c>
      <c r="F154" s="22" t="e">
        <f>VLOOKUP(C154,#REF!,6,0)</f>
        <v>#REF!</v>
      </c>
      <c r="G154" s="22" t="e">
        <f>VLOOKUP(C154,#REF!,17,0)</f>
        <v>#REF!</v>
      </c>
      <c r="H154" s="22" t="e">
        <f>VLOOKUP(C154,#REF!,19,0)</f>
        <v>#REF!</v>
      </c>
      <c r="I154" s="22" t="e">
        <f>VLOOKUP(C154,#REF!,20,0)</f>
        <v>#REF!</v>
      </c>
      <c r="J154" s="22">
        <f>VLOOKUP(C154,成品库存!B:L,11,0)</f>
        <v>7423</v>
      </c>
      <c r="K154" s="22" t="str">
        <f>IF(ISERROR(VLOOKUP(C154,#REF!,11,0)),"0",VLOOKUP(C154,#REF!,11,0))</f>
        <v>0</v>
      </c>
      <c r="L154" s="22"/>
      <c r="M154" s="22">
        <f t="shared" ref="M154:M155" si="34">J154+K154+L154</f>
        <v>7423</v>
      </c>
      <c r="N154" s="554" t="e">
        <f>M154/G154</f>
        <v>#REF!</v>
      </c>
      <c r="O154" s="22">
        <f>VLOOKUP(C154,膏体库存!A:F,6,0)</f>
        <v>150.89999999999998</v>
      </c>
      <c r="P154" s="22"/>
      <c r="Q154" s="139" t="s">
        <v>328</v>
      </c>
      <c r="R154" s="18" t="s">
        <v>6122</v>
      </c>
      <c r="S154" s="28">
        <v>1</v>
      </c>
      <c r="T154" s="19">
        <f>VLOOKUP(Q154,包材库存!B:E,4,0)</f>
        <v>34210</v>
      </c>
      <c r="U154" s="46" t="e">
        <f t="shared" si="30"/>
        <v>#REF!</v>
      </c>
      <c r="V154" s="19">
        <f>VLOOKUP(Q154,包材库存!B:F,5,0)</f>
        <v>0</v>
      </c>
      <c r="W154" s="164"/>
      <c r="X154" s="164" t="e">
        <f t="shared" si="31"/>
        <v>#REF!</v>
      </c>
      <c r="Y154" s="169">
        <f t="shared" si="29"/>
        <v>3</v>
      </c>
    </row>
    <row r="155" spans="1:25">
      <c r="A155" s="6"/>
      <c r="B155" s="23"/>
      <c r="C155" s="23" t="str">
        <f>"S"&amp;C154</f>
        <v>SWJ001a</v>
      </c>
      <c r="D155" s="23" t="e">
        <f>VLOOKUP(C155,#REF!,2,0)</f>
        <v>#REF!</v>
      </c>
      <c r="E155" s="23" t="e">
        <f>VLOOKUP(C155,#REF!,4,0)</f>
        <v>#REF!</v>
      </c>
      <c r="F155" s="23" t="e">
        <f>VLOOKUP(C155,#REF!,6,0)</f>
        <v>#REF!</v>
      </c>
      <c r="G155" s="23" t="e">
        <f>VLOOKUP(C155,#REF!,17,0)</f>
        <v>#REF!</v>
      </c>
      <c r="H155" s="23"/>
      <c r="I155" s="23"/>
      <c r="J155" s="23">
        <f>VLOOKUP(C155,试用装库存!B:L,11,0)</f>
        <v>877</v>
      </c>
      <c r="K155" s="23"/>
      <c r="L155" s="23"/>
      <c r="M155" s="23">
        <f t="shared" si="34"/>
        <v>877</v>
      </c>
      <c r="N155" s="555"/>
      <c r="O155" s="23"/>
      <c r="P155" s="23"/>
      <c r="Q155" s="139" t="s">
        <v>329</v>
      </c>
      <c r="R155" s="18" t="s">
        <v>1045</v>
      </c>
      <c r="S155" s="28">
        <v>1</v>
      </c>
      <c r="T155" s="19">
        <f>VLOOKUP(Q155,包材库存!B:E,4,0)</f>
        <v>20827</v>
      </c>
      <c r="U155" s="46" t="e">
        <f t="shared" si="30"/>
        <v>#REF!</v>
      </c>
      <c r="V155" s="19">
        <f>VLOOKUP(Q155,包材库存!B:F,5,0)</f>
        <v>0</v>
      </c>
      <c r="W155" s="166"/>
      <c r="X155" s="164" t="e">
        <f t="shared" si="31"/>
        <v>#REF!</v>
      </c>
      <c r="Y155" s="169">
        <f t="shared" si="29"/>
        <v>4</v>
      </c>
    </row>
    <row r="156" spans="1:25">
      <c r="A156" s="6"/>
      <c r="B156" s="23"/>
      <c r="C156" s="23"/>
      <c r="D156" s="23"/>
      <c r="E156" s="23"/>
      <c r="F156" s="23"/>
      <c r="G156" s="23" t="e">
        <f>VLOOKUP(C156,#REF!,17,0)</f>
        <v>#REF!</v>
      </c>
      <c r="H156" s="23"/>
      <c r="I156" s="23"/>
      <c r="J156" s="23"/>
      <c r="K156" s="23"/>
      <c r="L156" s="23"/>
      <c r="M156" s="23"/>
      <c r="N156" s="555"/>
      <c r="O156" s="23"/>
      <c r="P156" s="23"/>
      <c r="Q156" s="139" t="s">
        <v>330</v>
      </c>
      <c r="R156" s="18" t="s">
        <v>1046</v>
      </c>
      <c r="S156" s="28">
        <v>1</v>
      </c>
      <c r="T156" s="19">
        <f>VLOOKUP(Q156,包材库存!B:E,4,0)</f>
        <v>19764</v>
      </c>
      <c r="U156" s="46" t="e">
        <f t="shared" si="30"/>
        <v>#REF!</v>
      </c>
      <c r="V156" s="19">
        <f>VLOOKUP(Q156,包材库存!B:F,5,0)</f>
        <v>0</v>
      </c>
      <c r="W156" s="166"/>
      <c r="X156" s="164" t="e">
        <f t="shared" si="31"/>
        <v>#REF!</v>
      </c>
      <c r="Y156" s="169">
        <f t="shared" si="29"/>
        <v>3</v>
      </c>
    </row>
    <row r="157" spans="1:25">
      <c r="A157" s="6"/>
      <c r="B157" s="23"/>
      <c r="C157" s="23"/>
      <c r="D157" s="23"/>
      <c r="E157" s="23"/>
      <c r="F157" s="23"/>
      <c r="G157" s="23" t="e">
        <f>VLOOKUP(C157,#REF!,17,0)</f>
        <v>#REF!</v>
      </c>
      <c r="H157" s="23"/>
      <c r="I157" s="23"/>
      <c r="J157" s="23"/>
      <c r="K157" s="23"/>
      <c r="L157" s="23"/>
      <c r="M157" s="23"/>
      <c r="N157" s="555"/>
      <c r="O157" s="23"/>
      <c r="P157" s="23"/>
      <c r="Q157" s="139" t="s">
        <v>331</v>
      </c>
      <c r="R157" s="18" t="s">
        <v>1047</v>
      </c>
      <c r="S157" s="28">
        <v>1</v>
      </c>
      <c r="T157" s="19">
        <f>VLOOKUP(Q157,包材库存!B:E,4,0)</f>
        <v>1306</v>
      </c>
      <c r="U157" s="46" t="e">
        <f t="shared" si="30"/>
        <v>#REF!</v>
      </c>
      <c r="V157" s="19">
        <f>VLOOKUP(Q157,包材库存!B:F,5,0)</f>
        <v>0</v>
      </c>
      <c r="W157" s="166"/>
      <c r="X157" s="164" t="e">
        <f t="shared" si="31"/>
        <v>#REF!</v>
      </c>
      <c r="Y157" s="169">
        <f t="shared" si="29"/>
        <v>1</v>
      </c>
    </row>
    <row r="158" spans="1:25">
      <c r="A158" s="6"/>
      <c r="B158" s="23"/>
      <c r="C158" s="23"/>
      <c r="D158" s="23"/>
      <c r="E158" s="23"/>
      <c r="F158" s="23"/>
      <c r="G158" s="23" t="e">
        <f>VLOOKUP(C158,#REF!,17,0)</f>
        <v>#REF!</v>
      </c>
      <c r="H158" s="23"/>
      <c r="I158" s="23"/>
      <c r="J158" s="23"/>
      <c r="K158" s="23"/>
      <c r="L158" s="23"/>
      <c r="M158" s="23"/>
      <c r="N158" s="555"/>
      <c r="O158" s="23"/>
      <c r="P158" s="23"/>
      <c r="Q158" s="139" t="s">
        <v>332</v>
      </c>
      <c r="R158" s="18" t="s">
        <v>1048</v>
      </c>
      <c r="S158" s="28">
        <v>1</v>
      </c>
      <c r="T158" s="19">
        <f>VLOOKUP(Q158,包材库存!B:E,4,0)</f>
        <v>31040</v>
      </c>
      <c r="U158" s="46" t="e">
        <f t="shared" si="30"/>
        <v>#REF!</v>
      </c>
      <c r="V158" s="19">
        <f>VLOOKUP(Q158,包材库存!B:F,5,0)</f>
        <v>0</v>
      </c>
      <c r="W158" s="166"/>
      <c r="X158" s="164" t="e">
        <f t="shared" si="31"/>
        <v>#REF!</v>
      </c>
      <c r="Y158" s="169">
        <f t="shared" si="29"/>
        <v>20</v>
      </c>
    </row>
    <row r="159" spans="1:25">
      <c r="A159" s="6"/>
      <c r="B159" s="23"/>
      <c r="C159" s="23"/>
      <c r="D159" s="23"/>
      <c r="E159" s="23"/>
      <c r="F159" s="23"/>
      <c r="G159" s="23" t="e">
        <f>VLOOKUP(C159,#REF!,17,0)</f>
        <v>#REF!</v>
      </c>
      <c r="H159" s="23"/>
      <c r="I159" s="23"/>
      <c r="J159" s="23"/>
      <c r="K159" s="23"/>
      <c r="L159" s="23"/>
      <c r="M159" s="23"/>
      <c r="N159" s="555"/>
      <c r="O159" s="23"/>
      <c r="P159" s="23"/>
      <c r="Q159" s="139" t="s">
        <v>333</v>
      </c>
      <c r="R159" s="18" t="s">
        <v>6116</v>
      </c>
      <c r="S159" s="28"/>
      <c r="T159" s="19">
        <f>VLOOKUP(Q159,包材库存!B:E,4,0)</f>
        <v>11653</v>
      </c>
      <c r="U159" s="46" t="e">
        <f t="shared" si="30"/>
        <v>#REF!</v>
      </c>
      <c r="V159" s="19">
        <f>VLOOKUP(Q159,包材库存!B:F,5,0)</f>
        <v>0</v>
      </c>
      <c r="W159" s="166"/>
      <c r="X159" s="164" t="e">
        <f t="shared" si="31"/>
        <v>#REF!</v>
      </c>
      <c r="Y159" s="169">
        <f t="shared" si="29"/>
        <v>6</v>
      </c>
    </row>
    <row r="160" spans="1:25">
      <c r="A160" s="6"/>
      <c r="B160" s="23"/>
      <c r="C160" s="23"/>
      <c r="D160" s="23"/>
      <c r="E160" s="23"/>
      <c r="F160" s="23"/>
      <c r="G160" s="23" t="e">
        <f>VLOOKUP(C160,#REF!,17,0)</f>
        <v>#REF!</v>
      </c>
      <c r="H160" s="23"/>
      <c r="I160" s="23"/>
      <c r="J160" s="23"/>
      <c r="K160" s="23"/>
      <c r="L160" s="23"/>
      <c r="M160" s="23"/>
      <c r="N160" s="555"/>
      <c r="O160" s="23"/>
      <c r="P160" s="23"/>
      <c r="Q160" s="139" t="s">
        <v>334</v>
      </c>
      <c r="R160" s="18" t="s">
        <v>6117</v>
      </c>
      <c r="S160" s="28">
        <v>1.38888888888889E-2</v>
      </c>
      <c r="T160" s="19">
        <f>VLOOKUP(Q160,包材库存!B:E,4,0)</f>
        <v>317</v>
      </c>
      <c r="U160" s="46" t="e">
        <f t="shared" si="30"/>
        <v>#REF!</v>
      </c>
      <c r="V160" s="19">
        <f>VLOOKUP(Q160,包材库存!B:F,5,0)</f>
        <v>0</v>
      </c>
      <c r="W160" s="166"/>
      <c r="X160" s="164" t="e">
        <f t="shared" si="31"/>
        <v>#REF!</v>
      </c>
      <c r="Y160" s="169">
        <f t="shared" si="29"/>
        <v>4</v>
      </c>
    </row>
    <row r="161" spans="1:25">
      <c r="A161" s="6"/>
      <c r="B161" s="23"/>
      <c r="C161" s="23"/>
      <c r="D161" s="23"/>
      <c r="E161" s="23"/>
      <c r="F161" s="23"/>
      <c r="G161" s="23" t="e">
        <f>VLOOKUP(C161,#REF!,17,0)</f>
        <v>#REF!</v>
      </c>
      <c r="H161" s="23"/>
      <c r="I161" s="23"/>
      <c r="J161" s="23"/>
      <c r="K161" s="23"/>
      <c r="L161" s="23"/>
      <c r="M161" s="23"/>
      <c r="N161" s="555"/>
      <c r="O161" s="23"/>
      <c r="P161" s="23"/>
      <c r="Q161" s="139" t="s">
        <v>335</v>
      </c>
      <c r="R161" s="18" t="s">
        <v>6118</v>
      </c>
      <c r="S161" s="28">
        <v>1</v>
      </c>
      <c r="T161" s="19" t="e">
        <f>VLOOKUP(Q161,包材库存!B:E,4,0)</f>
        <v>#N/A</v>
      </c>
      <c r="U161" s="46" t="e">
        <f t="shared" si="30"/>
        <v>#REF!</v>
      </c>
      <c r="V161" s="19" t="e">
        <f>VLOOKUP(Q161,包材库存!B:F,5,0)</f>
        <v>#N/A</v>
      </c>
      <c r="W161" s="166"/>
      <c r="X161" s="164" t="e">
        <f t="shared" si="31"/>
        <v>#N/A</v>
      </c>
      <c r="Y161" s="169">
        <f t="shared" si="29"/>
        <v>6</v>
      </c>
    </row>
    <row r="162" spans="1:25">
      <c r="A162" s="8"/>
      <c r="B162" s="24"/>
      <c r="C162" s="24"/>
      <c r="D162" s="24"/>
      <c r="E162" s="24"/>
      <c r="F162" s="24"/>
      <c r="G162" s="24" t="e">
        <f>VLOOKUP(C162,#REF!,17,0)</f>
        <v>#REF!</v>
      </c>
      <c r="H162" s="24"/>
      <c r="I162" s="24"/>
      <c r="J162" s="24"/>
      <c r="K162" s="24"/>
      <c r="L162" s="24"/>
      <c r="M162" s="24"/>
      <c r="N162" s="556"/>
      <c r="O162" s="24"/>
      <c r="P162" s="24"/>
      <c r="Q162" s="139" t="s">
        <v>336</v>
      </c>
      <c r="R162" s="18" t="s">
        <v>337</v>
      </c>
      <c r="S162" s="28">
        <v>1</v>
      </c>
      <c r="T162" s="19">
        <f>VLOOKUP(Q162,包材库存!B:E,4,0)</f>
        <v>28441</v>
      </c>
      <c r="U162" s="46" t="e">
        <f t="shared" si="30"/>
        <v>#REF!</v>
      </c>
      <c r="V162" s="19">
        <f>VLOOKUP(Q162,包材库存!B:F,5,0)</f>
        <v>0</v>
      </c>
      <c r="W162" s="167"/>
      <c r="X162" s="164" t="e">
        <f t="shared" si="31"/>
        <v>#REF!</v>
      </c>
      <c r="Y162" s="169">
        <f t="shared" si="29"/>
        <v>3</v>
      </c>
    </row>
    <row r="163" spans="1:25">
      <c r="A163" s="4"/>
      <c r="B163" s="22" t="s">
        <v>1022</v>
      </c>
      <c r="C163" s="22" t="s">
        <v>465</v>
      </c>
      <c r="D163" s="22" t="e">
        <f>VLOOKUP(C163,#REF!,2,0)</f>
        <v>#REF!</v>
      </c>
      <c r="E163" s="22" t="e">
        <f>VLOOKUP(C163,#REF!,4,0)</f>
        <v>#REF!</v>
      </c>
      <c r="F163" s="22" t="e">
        <f>VLOOKUP(C163,#REF!,6,0)</f>
        <v>#REF!</v>
      </c>
      <c r="G163" s="22" t="e">
        <f>VLOOKUP(C163,#REF!,17,0)</f>
        <v>#REF!</v>
      </c>
      <c r="H163" s="22" t="e">
        <f>VLOOKUP(C163,#REF!,19,0)</f>
        <v>#REF!</v>
      </c>
      <c r="I163" s="22" t="e">
        <f>VLOOKUP(C163,#REF!,20,0)</f>
        <v>#REF!</v>
      </c>
      <c r="J163" s="22">
        <f>VLOOKUP(C163,成品库存!B:L,11,0)</f>
        <v>6821</v>
      </c>
      <c r="K163" s="22" t="str">
        <f>IF(ISERROR(VLOOKUP(C163,#REF!,11,0)),"0",VLOOKUP(C163,#REF!,11,0))</f>
        <v>0</v>
      </c>
      <c r="L163" s="22"/>
      <c r="M163" s="22">
        <f t="shared" ref="M163:M164" si="35">J163+K163+L163</f>
        <v>6821</v>
      </c>
      <c r="N163" s="554" t="e">
        <f>M163/G163</f>
        <v>#REF!</v>
      </c>
      <c r="O163" s="22">
        <f>VLOOKUP(C163,膏体库存!A:F,6,0)</f>
        <v>57.3</v>
      </c>
      <c r="P163" s="22"/>
      <c r="Q163" s="139" t="s">
        <v>467</v>
      </c>
      <c r="R163" s="18" t="s">
        <v>468</v>
      </c>
      <c r="S163" s="28">
        <v>1</v>
      </c>
      <c r="T163" s="19">
        <f>VLOOKUP(Q163,包材库存!B:E,4,0)</f>
        <v>20314</v>
      </c>
      <c r="U163" s="46" t="e">
        <f t="shared" si="30"/>
        <v>#REF!</v>
      </c>
      <c r="V163" s="19">
        <f>VLOOKUP(Q163,包材库存!B:F,5,0)</f>
        <v>0</v>
      </c>
      <c r="W163" s="164"/>
      <c r="X163" s="164" t="e">
        <f t="shared" si="31"/>
        <v>#REF!</v>
      </c>
      <c r="Y163" s="169">
        <f t="shared" si="29"/>
        <v>4</v>
      </c>
    </row>
    <row r="164" spans="1:25">
      <c r="A164" s="6"/>
      <c r="B164" s="23"/>
      <c r="C164" s="23" t="str">
        <f>"S"&amp;C163</f>
        <v>SWM001</v>
      </c>
      <c r="D164" s="23" t="e">
        <f>VLOOKUP(C164,#REF!,2,0)</f>
        <v>#REF!</v>
      </c>
      <c r="E164" s="23" t="e">
        <f>VLOOKUP(C164,#REF!,4,0)</f>
        <v>#REF!</v>
      </c>
      <c r="F164" s="23" t="e">
        <f>VLOOKUP(C164,#REF!,6,0)</f>
        <v>#REF!</v>
      </c>
      <c r="G164" s="23" t="e">
        <f>VLOOKUP(C164,#REF!,17,0)</f>
        <v>#REF!</v>
      </c>
      <c r="H164" s="23"/>
      <c r="I164" s="23"/>
      <c r="J164" s="23">
        <f>VLOOKUP(C164,试用装库存!B:L,11,0)</f>
        <v>852</v>
      </c>
      <c r="K164" s="23"/>
      <c r="L164" s="23"/>
      <c r="M164" s="23">
        <f t="shared" si="35"/>
        <v>852</v>
      </c>
      <c r="N164" s="555"/>
      <c r="O164" s="23"/>
      <c r="P164" s="23"/>
      <c r="Q164" s="139" t="s">
        <v>469</v>
      </c>
      <c r="R164" s="18" t="s">
        <v>2534</v>
      </c>
      <c r="S164" s="28">
        <v>1</v>
      </c>
      <c r="T164" s="19">
        <f>VLOOKUP(Q164,包材库存!B:E,4,0)</f>
        <v>26757</v>
      </c>
      <c r="U164" s="46" t="e">
        <f t="shared" si="30"/>
        <v>#REF!</v>
      </c>
      <c r="V164" s="19">
        <f>VLOOKUP(Q164,包材库存!B:F,5,0)</f>
        <v>0</v>
      </c>
      <c r="W164" s="166"/>
      <c r="X164" s="164" t="e">
        <f t="shared" si="31"/>
        <v>#REF!</v>
      </c>
      <c r="Y164" s="169">
        <f t="shared" si="29"/>
        <v>4</v>
      </c>
    </row>
    <row r="165" spans="1:25">
      <c r="A165" s="6"/>
      <c r="B165" s="23"/>
      <c r="C165" s="23"/>
      <c r="D165" s="23"/>
      <c r="E165" s="23"/>
      <c r="F165" s="23"/>
      <c r="G165" s="23" t="e">
        <f>VLOOKUP(C165,#REF!,17,0)</f>
        <v>#REF!</v>
      </c>
      <c r="H165" s="23"/>
      <c r="I165" s="23"/>
      <c r="J165" s="23"/>
      <c r="K165" s="23"/>
      <c r="L165" s="23"/>
      <c r="M165" s="23"/>
      <c r="N165" s="555"/>
      <c r="O165" s="23"/>
      <c r="P165" s="23"/>
      <c r="Q165" s="139" t="s">
        <v>470</v>
      </c>
      <c r="R165" s="18" t="s">
        <v>471</v>
      </c>
      <c r="S165" s="28">
        <v>1</v>
      </c>
      <c r="T165" s="19">
        <f>VLOOKUP(Q165,包材库存!B:E,4,0)</f>
        <v>10266</v>
      </c>
      <c r="U165" s="46" t="e">
        <f t="shared" si="30"/>
        <v>#REF!</v>
      </c>
      <c r="V165" s="19">
        <f>VLOOKUP(Q165,包材库存!B:F,5,0)</f>
        <v>0</v>
      </c>
      <c r="W165" s="166"/>
      <c r="X165" s="164" t="e">
        <f t="shared" si="31"/>
        <v>#REF!</v>
      </c>
      <c r="Y165" s="169">
        <f t="shared" si="29"/>
        <v>1</v>
      </c>
    </row>
    <row r="166" spans="1:25">
      <c r="A166" s="6"/>
      <c r="B166" s="23"/>
      <c r="C166" s="23"/>
      <c r="D166" s="23"/>
      <c r="E166" s="23"/>
      <c r="F166" s="23"/>
      <c r="G166" s="23" t="e">
        <f>VLOOKUP(C166,#REF!,17,0)</f>
        <v>#REF!</v>
      </c>
      <c r="H166" s="23"/>
      <c r="I166" s="23"/>
      <c r="J166" s="23"/>
      <c r="K166" s="23"/>
      <c r="L166" s="23"/>
      <c r="M166" s="23"/>
      <c r="N166" s="555"/>
      <c r="O166" s="23"/>
      <c r="P166" s="23"/>
      <c r="Q166" s="139" t="s">
        <v>472</v>
      </c>
      <c r="R166" s="18" t="s">
        <v>473</v>
      </c>
      <c r="S166" s="28">
        <v>1</v>
      </c>
      <c r="T166" s="19">
        <f>VLOOKUP(Q166,包材库存!B:E,4,0)</f>
        <v>10846</v>
      </c>
      <c r="U166" s="46" t="e">
        <f t="shared" si="30"/>
        <v>#REF!</v>
      </c>
      <c r="V166" s="19">
        <f>VLOOKUP(Q166,包材库存!B:F,5,0)</f>
        <v>0</v>
      </c>
      <c r="W166" s="166"/>
      <c r="X166" s="164" t="e">
        <f t="shared" si="31"/>
        <v>#REF!</v>
      </c>
      <c r="Y166" s="169">
        <f t="shared" si="29"/>
        <v>1</v>
      </c>
    </row>
    <row r="167" spans="1:25">
      <c r="A167" s="6"/>
      <c r="B167" s="23"/>
      <c r="C167" s="23"/>
      <c r="D167" s="23"/>
      <c r="E167" s="23"/>
      <c r="F167" s="23"/>
      <c r="G167" s="23" t="e">
        <f>VLOOKUP(C167,#REF!,17,0)</f>
        <v>#REF!</v>
      </c>
      <c r="H167" s="23"/>
      <c r="I167" s="23"/>
      <c r="J167" s="23"/>
      <c r="K167" s="23"/>
      <c r="L167" s="23"/>
      <c r="M167" s="23"/>
      <c r="N167" s="555"/>
      <c r="O167" s="23"/>
      <c r="P167" s="23"/>
      <c r="Q167" s="139" t="s">
        <v>474</v>
      </c>
      <c r="R167" s="18" t="s">
        <v>2535</v>
      </c>
      <c r="S167" s="28">
        <v>1</v>
      </c>
      <c r="T167" s="19">
        <f>VLOOKUP(Q167,包材库存!B:E,4,0)</f>
        <v>80815</v>
      </c>
      <c r="U167" s="46" t="e">
        <f t="shared" si="30"/>
        <v>#REF!</v>
      </c>
      <c r="V167" s="19">
        <f>VLOOKUP(Q167,包材库存!B:F,5,0)</f>
        <v>0</v>
      </c>
      <c r="W167" s="166"/>
      <c r="X167" s="164" t="e">
        <f t="shared" si="31"/>
        <v>#REF!</v>
      </c>
      <c r="Y167" s="169">
        <f t="shared" si="29"/>
        <v>23</v>
      </c>
    </row>
    <row r="168" spans="1:25">
      <c r="A168" s="6"/>
      <c r="B168" s="23"/>
      <c r="C168" s="23"/>
      <c r="D168" s="23"/>
      <c r="E168" s="23"/>
      <c r="F168" s="23"/>
      <c r="G168" s="23" t="e">
        <f>VLOOKUP(C168,#REF!,17,0)</f>
        <v>#REF!</v>
      </c>
      <c r="H168" s="23"/>
      <c r="I168" s="23"/>
      <c r="J168" s="23"/>
      <c r="K168" s="23"/>
      <c r="L168" s="23"/>
      <c r="M168" s="23"/>
      <c r="N168" s="555"/>
      <c r="O168" s="23"/>
      <c r="P168" s="23"/>
      <c r="Q168" s="139" t="s">
        <v>475</v>
      </c>
      <c r="R168" s="18" t="s">
        <v>476</v>
      </c>
      <c r="S168" s="28"/>
      <c r="T168" s="19">
        <f>VLOOKUP(Q168,包材库存!B:E,4,0)</f>
        <v>2093</v>
      </c>
      <c r="U168" s="46" t="e">
        <f t="shared" si="30"/>
        <v>#REF!</v>
      </c>
      <c r="V168" s="19">
        <f>VLOOKUP(Q168,包材库存!B:F,5,0)</f>
        <v>0</v>
      </c>
      <c r="W168" s="166"/>
      <c r="X168" s="164" t="e">
        <f t="shared" si="31"/>
        <v>#REF!</v>
      </c>
      <c r="Y168" s="169">
        <f t="shared" si="29"/>
        <v>1</v>
      </c>
    </row>
    <row r="169" spans="1:25">
      <c r="A169" s="6"/>
      <c r="B169" s="23"/>
      <c r="C169" s="23"/>
      <c r="D169" s="23"/>
      <c r="E169" s="23"/>
      <c r="F169" s="23"/>
      <c r="G169" s="23" t="e">
        <f>VLOOKUP(C169,#REF!,17,0)</f>
        <v>#REF!</v>
      </c>
      <c r="H169" s="23"/>
      <c r="I169" s="23"/>
      <c r="J169" s="23"/>
      <c r="K169" s="23"/>
      <c r="L169" s="23"/>
      <c r="M169" s="23"/>
      <c r="N169" s="555"/>
      <c r="O169" s="23"/>
      <c r="P169" s="23"/>
      <c r="Q169" s="139" t="s">
        <v>477</v>
      </c>
      <c r="R169" s="18" t="s">
        <v>2536</v>
      </c>
      <c r="S169" s="28">
        <v>2.0833333333333332E-2</v>
      </c>
      <c r="T169" s="19">
        <f>VLOOKUP(Q169,包材库存!B:E,4,0)</f>
        <v>215</v>
      </c>
      <c r="U169" s="46" t="e">
        <f t="shared" si="30"/>
        <v>#REF!</v>
      </c>
      <c r="V169" s="19">
        <f>VLOOKUP(Q169,包材库存!B:F,5,0)</f>
        <v>0</v>
      </c>
      <c r="W169" s="166"/>
      <c r="X169" s="164" t="e">
        <f t="shared" si="31"/>
        <v>#REF!</v>
      </c>
      <c r="Y169" s="169">
        <f t="shared" si="29"/>
        <v>1</v>
      </c>
    </row>
    <row r="170" spans="1:25">
      <c r="A170" s="6"/>
      <c r="B170" s="23"/>
      <c r="C170" s="23"/>
      <c r="D170" s="23"/>
      <c r="E170" s="23"/>
      <c r="F170" s="23"/>
      <c r="G170" s="23" t="e">
        <f>VLOOKUP(C170,#REF!,17,0)</f>
        <v>#REF!</v>
      </c>
      <c r="H170" s="23"/>
      <c r="I170" s="23"/>
      <c r="J170" s="23"/>
      <c r="K170" s="23"/>
      <c r="L170" s="23"/>
      <c r="M170" s="23"/>
      <c r="N170" s="555"/>
      <c r="O170" s="23"/>
      <c r="P170" s="23"/>
      <c r="Q170" s="139" t="s">
        <v>91</v>
      </c>
      <c r="R170" s="18" t="s">
        <v>92</v>
      </c>
      <c r="S170" s="28">
        <v>1</v>
      </c>
      <c r="T170" s="19">
        <f>VLOOKUP(Q170,包材库存!B:E,4,0)</f>
        <v>144337</v>
      </c>
      <c r="U170" s="46" t="e">
        <f t="shared" si="30"/>
        <v>#REF!</v>
      </c>
      <c r="V170" s="19">
        <f>VLOOKUP(Q170,包材库存!B:F,5,0)</f>
        <v>0</v>
      </c>
      <c r="W170" s="166"/>
      <c r="X170" s="164" t="e">
        <f t="shared" si="31"/>
        <v>#REF!</v>
      </c>
      <c r="Y170" s="169">
        <f t="shared" si="29"/>
        <v>7</v>
      </c>
    </row>
    <row r="171" spans="1:25">
      <c r="A171" s="8"/>
      <c r="B171" s="24"/>
      <c r="C171" s="24"/>
      <c r="D171" s="24"/>
      <c r="E171" s="24"/>
      <c r="F171" s="24"/>
      <c r="G171" s="24" t="e">
        <f>VLOOKUP(C171,#REF!,17,0)</f>
        <v>#REF!</v>
      </c>
      <c r="H171" s="24"/>
      <c r="I171" s="24"/>
      <c r="J171" s="24"/>
      <c r="K171" s="24"/>
      <c r="L171" s="24"/>
      <c r="M171" s="24"/>
      <c r="N171" s="556"/>
      <c r="O171" s="24"/>
      <c r="P171" s="24"/>
      <c r="Q171" s="139" t="s">
        <v>478</v>
      </c>
      <c r="R171" s="18" t="s">
        <v>9687</v>
      </c>
      <c r="S171" s="28">
        <v>1</v>
      </c>
      <c r="T171" s="19" t="e">
        <f>VLOOKUP(Q171,包材库存!B:E,4,0)</f>
        <v>#N/A</v>
      </c>
      <c r="U171" s="46" t="e">
        <f t="shared" si="30"/>
        <v>#REF!</v>
      </c>
      <c r="V171" s="19" t="e">
        <f>VLOOKUP(Q171,包材库存!B:F,5,0)</f>
        <v>#N/A</v>
      </c>
      <c r="W171" s="167"/>
      <c r="X171" s="164" t="e">
        <f t="shared" si="31"/>
        <v>#N/A</v>
      </c>
      <c r="Y171" s="169">
        <f t="shared" si="29"/>
        <v>1</v>
      </c>
    </row>
    <row r="172" spans="1:25">
      <c r="A172" s="4"/>
      <c r="B172" s="22" t="s">
        <v>1025</v>
      </c>
      <c r="C172" s="22" t="s">
        <v>509</v>
      </c>
      <c r="D172" s="22" t="e">
        <f>VLOOKUP(C172,#REF!,2,0)</f>
        <v>#REF!</v>
      </c>
      <c r="E172" s="22" t="e">
        <f>VLOOKUP(C172,#REF!,4,0)</f>
        <v>#REF!</v>
      </c>
      <c r="F172" s="22" t="e">
        <f>VLOOKUP(C172,#REF!,6,0)</f>
        <v>#REF!</v>
      </c>
      <c r="G172" s="22" t="e">
        <f>VLOOKUP(C172,#REF!,17,0)</f>
        <v>#REF!</v>
      </c>
      <c r="H172" s="22" t="e">
        <f>VLOOKUP(C172,#REF!,19,0)</f>
        <v>#REF!</v>
      </c>
      <c r="I172" s="22" t="e">
        <f>VLOOKUP(C172,#REF!,20,0)</f>
        <v>#REF!</v>
      </c>
      <c r="J172" s="22">
        <f>VLOOKUP(C172,成品库存!B:L,11,0)</f>
        <v>36327</v>
      </c>
      <c r="K172" s="22" t="str">
        <f>IF(ISERROR(VLOOKUP(C172,#REF!,11,0)),"0",VLOOKUP(C172,#REF!,11,0))</f>
        <v>0</v>
      </c>
      <c r="L172" s="22"/>
      <c r="M172" s="22">
        <f t="shared" ref="M172:M173" si="36">J172+K172+L172</f>
        <v>36327</v>
      </c>
      <c r="N172" s="554" t="e">
        <f>M172/G172</f>
        <v>#REF!</v>
      </c>
      <c r="O172" s="22">
        <f>VLOOKUP(C172,膏体库存!A:F,6,0)</f>
        <v>1013.5000000000001</v>
      </c>
      <c r="P172" s="22"/>
      <c r="Q172" s="139" t="s">
        <v>511</v>
      </c>
      <c r="R172" s="18" t="s">
        <v>6568</v>
      </c>
      <c r="S172" s="28">
        <v>1</v>
      </c>
      <c r="T172" s="19">
        <f>VLOOKUP(Q172,包材库存!B:E,4,0)</f>
        <v>62408</v>
      </c>
      <c r="U172" s="46" t="e">
        <f t="shared" si="30"/>
        <v>#REF!</v>
      </c>
      <c r="V172" s="19">
        <f>VLOOKUP(Q172,包材库存!B:F,5,0)</f>
        <v>0</v>
      </c>
      <c r="W172" s="164"/>
      <c r="X172" s="164" t="e">
        <f t="shared" si="31"/>
        <v>#REF!</v>
      </c>
      <c r="Y172" s="169">
        <f t="shared" si="29"/>
        <v>4</v>
      </c>
    </row>
    <row r="173" spans="1:25">
      <c r="A173" s="6"/>
      <c r="B173" s="23"/>
      <c r="C173" s="23" t="str">
        <f>"S"&amp;C172</f>
        <v>SWM211</v>
      </c>
      <c r="D173" s="23" t="e">
        <f>VLOOKUP(C173,#REF!,2,0)</f>
        <v>#REF!</v>
      </c>
      <c r="E173" s="23" t="e">
        <f>VLOOKUP(C173,#REF!,4,0)</f>
        <v>#REF!</v>
      </c>
      <c r="F173" s="23" t="e">
        <f>VLOOKUP(C173,#REF!,6,0)</f>
        <v>#REF!</v>
      </c>
      <c r="G173" s="23" t="e">
        <f>VLOOKUP(C173,#REF!,17,0)</f>
        <v>#REF!</v>
      </c>
      <c r="H173" s="23"/>
      <c r="I173" s="23"/>
      <c r="J173" s="23">
        <f>VLOOKUP(C173,试用装库存!B:L,11,0)</f>
        <v>1185</v>
      </c>
      <c r="K173" s="23"/>
      <c r="L173" s="23"/>
      <c r="M173" s="23">
        <f t="shared" si="36"/>
        <v>1185</v>
      </c>
      <c r="N173" s="555"/>
      <c r="O173" s="23"/>
      <c r="P173" s="23"/>
      <c r="Q173" s="139" t="s">
        <v>512</v>
      </c>
      <c r="R173" s="18" t="s">
        <v>7283</v>
      </c>
      <c r="S173" s="28">
        <v>1</v>
      </c>
      <c r="T173" s="19">
        <f>VLOOKUP(Q173,包材库存!B:E,4,0)</f>
        <v>62422</v>
      </c>
      <c r="U173" s="46" t="e">
        <f t="shared" si="30"/>
        <v>#REF!</v>
      </c>
      <c r="V173" s="19">
        <f>VLOOKUP(Q173,包材库存!B:F,5,0)</f>
        <v>0</v>
      </c>
      <c r="W173" s="166"/>
      <c r="X173" s="164" t="e">
        <f t="shared" si="31"/>
        <v>#REF!</v>
      </c>
      <c r="Y173" s="169">
        <f t="shared" si="29"/>
        <v>4</v>
      </c>
    </row>
    <row r="174" spans="1:25">
      <c r="A174" s="6"/>
      <c r="B174" s="23"/>
      <c r="C174" s="23"/>
      <c r="D174" s="23"/>
      <c r="E174" s="23"/>
      <c r="F174" s="23"/>
      <c r="G174" s="23" t="e">
        <f>VLOOKUP(C174,#REF!,17,0)</f>
        <v>#REF!</v>
      </c>
      <c r="H174" s="23"/>
      <c r="I174" s="23"/>
      <c r="J174" s="23"/>
      <c r="K174" s="23"/>
      <c r="L174" s="23"/>
      <c r="M174" s="23"/>
      <c r="N174" s="555"/>
      <c r="O174" s="23"/>
      <c r="P174" s="23"/>
      <c r="Q174" s="139" t="s">
        <v>513</v>
      </c>
      <c r="R174" s="18" t="s">
        <v>514</v>
      </c>
      <c r="S174" s="28">
        <v>1</v>
      </c>
      <c r="T174" s="19">
        <f>VLOOKUP(Q174,包材库存!B:E,4,0)</f>
        <v>88751</v>
      </c>
      <c r="U174" s="46" t="e">
        <f t="shared" si="30"/>
        <v>#REF!</v>
      </c>
      <c r="V174" s="19">
        <f>VLOOKUP(Q174,包材库存!B:F,5,0)</f>
        <v>-18</v>
      </c>
      <c r="W174" s="166"/>
      <c r="X174" s="164" t="e">
        <f t="shared" si="31"/>
        <v>#REF!</v>
      </c>
      <c r="Y174" s="169">
        <f t="shared" si="29"/>
        <v>7</v>
      </c>
    </row>
    <row r="175" spans="1:25">
      <c r="A175" s="6"/>
      <c r="B175" s="23"/>
      <c r="C175" s="23"/>
      <c r="D175" s="23"/>
      <c r="E175" s="23"/>
      <c r="F175" s="23"/>
      <c r="G175" s="23" t="e">
        <f>VLOOKUP(C175,#REF!,17,0)</f>
        <v>#REF!</v>
      </c>
      <c r="H175" s="23"/>
      <c r="I175" s="23"/>
      <c r="J175" s="23"/>
      <c r="K175" s="23"/>
      <c r="L175" s="23"/>
      <c r="M175" s="23"/>
      <c r="N175" s="555"/>
      <c r="O175" s="23"/>
      <c r="P175" s="23"/>
      <c r="Q175" s="139" t="s">
        <v>493</v>
      </c>
      <c r="R175" s="18" t="s">
        <v>494</v>
      </c>
      <c r="S175" s="28">
        <v>1</v>
      </c>
      <c r="T175" s="19">
        <f>VLOOKUP(Q175,包材库存!B:E,4,0)</f>
        <v>44317</v>
      </c>
      <c r="U175" s="46" t="e">
        <f t="shared" si="30"/>
        <v>#REF!</v>
      </c>
      <c r="V175" s="19">
        <f>VLOOKUP(Q175,包材库存!B:F,5,0)</f>
        <v>0</v>
      </c>
      <c r="W175" s="166"/>
      <c r="X175" s="164" t="e">
        <f t="shared" si="31"/>
        <v>#REF!</v>
      </c>
      <c r="Y175" s="169">
        <f t="shared" si="29"/>
        <v>11</v>
      </c>
    </row>
    <row r="176" spans="1:25">
      <c r="A176" s="6"/>
      <c r="B176" s="23"/>
      <c r="C176" s="23"/>
      <c r="D176" s="23"/>
      <c r="E176" s="23"/>
      <c r="F176" s="23"/>
      <c r="G176" s="23" t="e">
        <f>VLOOKUP(C176,#REF!,17,0)</f>
        <v>#REF!</v>
      </c>
      <c r="H176" s="23"/>
      <c r="I176" s="23"/>
      <c r="J176" s="23"/>
      <c r="K176" s="23"/>
      <c r="L176" s="23"/>
      <c r="M176" s="23"/>
      <c r="N176" s="555"/>
      <c r="O176" s="23"/>
      <c r="P176" s="23"/>
      <c r="Q176" s="139" t="s">
        <v>515</v>
      </c>
      <c r="R176" s="18" t="s">
        <v>8058</v>
      </c>
      <c r="S176" s="28">
        <v>1</v>
      </c>
      <c r="T176" s="19">
        <f>VLOOKUP(Q176,包材库存!B:E,4,0)</f>
        <v>9533</v>
      </c>
      <c r="U176" s="46" t="e">
        <f t="shared" si="30"/>
        <v>#REF!</v>
      </c>
      <c r="V176" s="19">
        <f>VLOOKUP(Q176,包材库存!B:F,5,0)</f>
        <v>0</v>
      </c>
      <c r="W176" s="166"/>
      <c r="X176" s="164" t="e">
        <f t="shared" si="31"/>
        <v>#REF!</v>
      </c>
      <c r="Y176" s="169">
        <f t="shared" si="29"/>
        <v>2</v>
      </c>
    </row>
    <row r="177" spans="1:25">
      <c r="A177" s="6"/>
      <c r="B177" s="23"/>
      <c r="C177" s="23"/>
      <c r="D177" s="23"/>
      <c r="E177" s="23"/>
      <c r="F177" s="23"/>
      <c r="G177" s="23" t="e">
        <f>VLOOKUP(C177,#REF!,17,0)</f>
        <v>#REF!</v>
      </c>
      <c r="H177" s="23"/>
      <c r="I177" s="23"/>
      <c r="J177" s="23"/>
      <c r="K177" s="23"/>
      <c r="L177" s="23"/>
      <c r="M177" s="23"/>
      <c r="N177" s="555"/>
      <c r="O177" s="23"/>
      <c r="P177" s="23"/>
      <c r="Q177" s="139" t="s">
        <v>497</v>
      </c>
      <c r="R177" s="18" t="s">
        <v>2538</v>
      </c>
      <c r="S177" s="28">
        <v>1</v>
      </c>
      <c r="T177" s="19" t="e">
        <f>VLOOKUP(Q177,包材库存!B:E,4,0)</f>
        <v>#N/A</v>
      </c>
      <c r="U177" s="46" t="e">
        <f t="shared" si="30"/>
        <v>#REF!</v>
      </c>
      <c r="V177" s="19" t="e">
        <f>VLOOKUP(Q177,包材库存!B:F,5,0)</f>
        <v>#N/A</v>
      </c>
      <c r="W177" s="166"/>
      <c r="X177" s="164" t="e">
        <f t="shared" si="31"/>
        <v>#N/A</v>
      </c>
      <c r="Y177" s="169">
        <f t="shared" si="29"/>
        <v>9</v>
      </c>
    </row>
    <row r="178" spans="1:25">
      <c r="A178" s="6"/>
      <c r="B178" s="23"/>
      <c r="C178" s="23"/>
      <c r="D178" s="23"/>
      <c r="E178" s="23"/>
      <c r="F178" s="23"/>
      <c r="G178" s="23" t="e">
        <f>VLOOKUP(C178,#REF!,17,0)</f>
        <v>#REF!</v>
      </c>
      <c r="H178" s="23"/>
      <c r="I178" s="23"/>
      <c r="J178" s="23"/>
      <c r="K178" s="23"/>
      <c r="L178" s="23"/>
      <c r="M178" s="23"/>
      <c r="N178" s="555"/>
      <c r="O178" s="23"/>
      <c r="P178" s="23"/>
      <c r="Q178" s="139" t="s">
        <v>498</v>
      </c>
      <c r="R178" s="18" t="s">
        <v>9688</v>
      </c>
      <c r="S178" s="28">
        <v>2.7777777777777776E-2</v>
      </c>
      <c r="T178" s="19">
        <f>VLOOKUP(Q178,包材库存!B:E,4,0)</f>
        <v>652</v>
      </c>
      <c r="U178" s="46" t="e">
        <f t="shared" si="30"/>
        <v>#REF!</v>
      </c>
      <c r="V178" s="19">
        <f>VLOOKUP(Q178,包材库存!B:F,5,0)</f>
        <v>0</v>
      </c>
      <c r="W178" s="166"/>
      <c r="X178" s="164" t="e">
        <f t="shared" si="31"/>
        <v>#REF!</v>
      </c>
      <c r="Y178" s="169">
        <f t="shared" si="29"/>
        <v>6</v>
      </c>
    </row>
    <row r="179" spans="1:25">
      <c r="A179" s="8"/>
      <c r="B179" s="24"/>
      <c r="C179" s="24"/>
      <c r="D179" s="24"/>
      <c r="E179" s="24"/>
      <c r="F179" s="24"/>
      <c r="G179" s="24" t="e">
        <f>VLOOKUP(C179,#REF!,17,0)</f>
        <v>#REF!</v>
      </c>
      <c r="H179" s="24"/>
      <c r="I179" s="24"/>
      <c r="J179" s="24"/>
      <c r="K179" s="24"/>
      <c r="L179" s="24"/>
      <c r="M179" s="24"/>
      <c r="N179" s="556"/>
      <c r="O179" s="24"/>
      <c r="P179" s="24"/>
      <c r="Q179" s="139" t="s">
        <v>499</v>
      </c>
      <c r="R179" s="18" t="s">
        <v>2540</v>
      </c>
      <c r="S179" s="28">
        <v>0.16666666666666666</v>
      </c>
      <c r="T179" s="19">
        <f>VLOOKUP(Q179,包材库存!B:E,4,0)</f>
        <v>8480</v>
      </c>
      <c r="U179" s="46" t="e">
        <f t="shared" si="30"/>
        <v>#REF!</v>
      </c>
      <c r="V179" s="19">
        <f>VLOOKUP(Q179,包材库存!B:F,5,0)</f>
        <v>0</v>
      </c>
      <c r="W179" s="167"/>
      <c r="X179" s="164" t="e">
        <f t="shared" si="31"/>
        <v>#REF!</v>
      </c>
      <c r="Y179" s="169">
        <f t="shared" si="29"/>
        <v>5</v>
      </c>
    </row>
    <row r="180" spans="1:25">
      <c r="A180" s="4"/>
      <c r="B180" s="22" t="s">
        <v>1028</v>
      </c>
      <c r="C180" s="22" t="s">
        <v>550</v>
      </c>
      <c r="D180" s="22" t="e">
        <f>VLOOKUP(C180,#REF!,2,0)</f>
        <v>#REF!</v>
      </c>
      <c r="E180" s="22" t="e">
        <f>VLOOKUP(C180,#REF!,4,0)</f>
        <v>#REF!</v>
      </c>
      <c r="F180" s="22" t="e">
        <f>VLOOKUP(C180,#REF!,6,0)</f>
        <v>#REF!</v>
      </c>
      <c r="G180" s="22" t="e">
        <f>VLOOKUP(C180,#REF!,17,0)</f>
        <v>#REF!</v>
      </c>
      <c r="H180" s="22" t="e">
        <f>VLOOKUP(C180,#REF!,19,0)</f>
        <v>#REF!</v>
      </c>
      <c r="I180" s="22" t="e">
        <f>VLOOKUP(C180,#REF!,20,0)</f>
        <v>#REF!</v>
      </c>
      <c r="J180" s="22">
        <f>VLOOKUP(C180,成品库存!B:L,11,0)</f>
        <v>14433</v>
      </c>
      <c r="K180" s="22" t="str">
        <f>IF(ISERROR(VLOOKUP(C180,#REF!,11,0)),"0",VLOOKUP(C180,#REF!,11,0))</f>
        <v>0</v>
      </c>
      <c r="L180" s="22"/>
      <c r="M180" s="22">
        <f t="shared" ref="M180:M181" si="37">J180+K180+L180</f>
        <v>14433</v>
      </c>
      <c r="N180" s="554" t="e">
        <f>M180/G180</f>
        <v>#REF!</v>
      </c>
      <c r="O180" s="22">
        <f>VLOOKUP(C180,膏体库存!A:F,6,0)</f>
        <v>0</v>
      </c>
      <c r="P180" s="22"/>
      <c r="Q180" s="139" t="s">
        <v>552</v>
      </c>
      <c r="R180" s="18" t="s">
        <v>6569</v>
      </c>
      <c r="S180" s="28">
        <v>1</v>
      </c>
      <c r="T180" s="19">
        <f>VLOOKUP(Q180,包材库存!B:E,4,0)</f>
        <v>9664</v>
      </c>
      <c r="U180" s="46" t="e">
        <f t="shared" si="30"/>
        <v>#REF!</v>
      </c>
      <c r="V180" s="19">
        <f>VLOOKUP(Q180,包材库存!B:F,5,0)</f>
        <v>0</v>
      </c>
      <c r="W180" s="164"/>
      <c r="X180" s="164" t="e">
        <f t="shared" si="31"/>
        <v>#REF!</v>
      </c>
      <c r="Y180" s="169">
        <f t="shared" si="29"/>
        <v>2</v>
      </c>
    </row>
    <row r="181" spans="1:25">
      <c r="A181" s="6"/>
      <c r="B181" s="23"/>
      <c r="C181" s="23" t="str">
        <f>"S"&amp;C180</f>
        <v>SWM213</v>
      </c>
      <c r="D181" s="23" t="e">
        <f>VLOOKUP(C181,#REF!,2,0)</f>
        <v>#REF!</v>
      </c>
      <c r="E181" s="23" t="e">
        <f>VLOOKUP(C181,#REF!,4,0)</f>
        <v>#REF!</v>
      </c>
      <c r="F181" s="23" t="e">
        <f>VLOOKUP(C181,#REF!,6,0)</f>
        <v>#REF!</v>
      </c>
      <c r="G181" s="23" t="e">
        <f>VLOOKUP(C181,#REF!,17,0)</f>
        <v>#REF!</v>
      </c>
      <c r="H181" s="23"/>
      <c r="I181" s="23"/>
      <c r="J181" s="23">
        <f>VLOOKUP(C181,试用装库存!B:L,11,0)</f>
        <v>1114</v>
      </c>
      <c r="K181" s="23"/>
      <c r="L181" s="23"/>
      <c r="M181" s="23">
        <f t="shared" si="37"/>
        <v>1114</v>
      </c>
      <c r="N181" s="555"/>
      <c r="O181" s="23"/>
      <c r="P181" s="23"/>
      <c r="Q181" s="139" t="s">
        <v>553</v>
      </c>
      <c r="R181" s="18" t="s">
        <v>7285</v>
      </c>
      <c r="S181" s="28">
        <v>1</v>
      </c>
      <c r="T181" s="19">
        <f>VLOOKUP(Q181,包材库存!B:E,4,0)</f>
        <v>9423</v>
      </c>
      <c r="U181" s="46" t="e">
        <f t="shared" si="30"/>
        <v>#REF!</v>
      </c>
      <c r="V181" s="19">
        <f>VLOOKUP(Q181,包材库存!B:F,5,0)</f>
        <v>0</v>
      </c>
      <c r="W181" s="166"/>
      <c r="X181" s="164" t="e">
        <f t="shared" si="31"/>
        <v>#REF!</v>
      </c>
      <c r="Y181" s="169">
        <f t="shared" si="29"/>
        <v>2</v>
      </c>
    </row>
    <row r="182" spans="1:25">
      <c r="A182" s="6"/>
      <c r="B182" s="23"/>
      <c r="C182" s="23"/>
      <c r="D182" s="23"/>
      <c r="E182" s="23"/>
      <c r="F182" s="23"/>
      <c r="G182" s="23" t="e">
        <f>VLOOKUP(C182,#REF!,17,0)</f>
        <v>#REF!</v>
      </c>
      <c r="H182" s="23"/>
      <c r="I182" s="23"/>
      <c r="J182" s="23"/>
      <c r="K182" s="23"/>
      <c r="L182" s="23"/>
      <c r="M182" s="23"/>
      <c r="N182" s="555"/>
      <c r="O182" s="23"/>
      <c r="P182" s="23"/>
      <c r="Q182" s="139" t="s">
        <v>554</v>
      </c>
      <c r="R182" s="18" t="s">
        <v>7454</v>
      </c>
      <c r="S182" s="28">
        <v>1</v>
      </c>
      <c r="T182" s="19">
        <f>VLOOKUP(Q182,包材库存!B:E,4,0)</f>
        <v>10378</v>
      </c>
      <c r="U182" s="46" t="e">
        <f t="shared" si="30"/>
        <v>#REF!</v>
      </c>
      <c r="V182" s="19">
        <f>VLOOKUP(Q182,包材库存!B:F,5,0)</f>
        <v>0</v>
      </c>
      <c r="W182" s="166"/>
      <c r="X182" s="164" t="e">
        <f t="shared" si="31"/>
        <v>#REF!</v>
      </c>
      <c r="Y182" s="169">
        <f t="shared" si="29"/>
        <v>2</v>
      </c>
    </row>
    <row r="183" spans="1:25">
      <c r="A183" s="6"/>
      <c r="B183" s="23"/>
      <c r="C183" s="23"/>
      <c r="D183" s="23"/>
      <c r="E183" s="23"/>
      <c r="F183" s="23"/>
      <c r="G183" s="23" t="e">
        <f>VLOOKUP(C183,#REF!,17,0)</f>
        <v>#REF!</v>
      </c>
      <c r="H183" s="23"/>
      <c r="I183" s="23"/>
      <c r="J183" s="23"/>
      <c r="K183" s="23"/>
      <c r="L183" s="23"/>
      <c r="M183" s="23"/>
      <c r="N183" s="555"/>
      <c r="O183" s="23"/>
      <c r="P183" s="23"/>
      <c r="Q183" s="139" t="s">
        <v>493</v>
      </c>
      <c r="R183" s="18" t="s">
        <v>494</v>
      </c>
      <c r="S183" s="28">
        <v>1</v>
      </c>
      <c r="T183" s="19">
        <f>VLOOKUP(Q183,包材库存!B:E,4,0)</f>
        <v>44317</v>
      </c>
      <c r="U183" s="46" t="e">
        <f t="shared" si="30"/>
        <v>#REF!</v>
      </c>
      <c r="V183" s="19">
        <f>VLOOKUP(Q183,包材库存!B:F,5,0)</f>
        <v>0</v>
      </c>
      <c r="W183" s="166"/>
      <c r="X183" s="164" t="e">
        <f t="shared" si="31"/>
        <v>#REF!</v>
      </c>
      <c r="Y183" s="169">
        <f t="shared" si="29"/>
        <v>11</v>
      </c>
    </row>
    <row r="184" spans="1:25">
      <c r="A184" s="6"/>
      <c r="B184" s="23"/>
      <c r="C184" s="23"/>
      <c r="D184" s="23"/>
      <c r="E184" s="23"/>
      <c r="F184" s="23"/>
      <c r="G184" s="23" t="e">
        <f>VLOOKUP(C184,#REF!,17,0)</f>
        <v>#REF!</v>
      </c>
      <c r="H184" s="23"/>
      <c r="I184" s="23"/>
      <c r="J184" s="23"/>
      <c r="K184" s="23"/>
      <c r="L184" s="23"/>
      <c r="M184" s="23"/>
      <c r="N184" s="555"/>
      <c r="O184" s="23"/>
      <c r="P184" s="23"/>
      <c r="Q184" s="139" t="s">
        <v>555</v>
      </c>
      <c r="R184" s="18" t="s">
        <v>8059</v>
      </c>
      <c r="S184" s="28">
        <v>1</v>
      </c>
      <c r="T184" s="19">
        <f>VLOOKUP(Q184,包材库存!B:E,4,0)</f>
        <v>10130</v>
      </c>
      <c r="U184" s="46" t="e">
        <f t="shared" si="30"/>
        <v>#REF!</v>
      </c>
      <c r="V184" s="19">
        <f>VLOOKUP(Q184,包材库存!B:F,5,0)</f>
        <v>0</v>
      </c>
      <c r="W184" s="166"/>
      <c r="X184" s="164" t="e">
        <f t="shared" si="31"/>
        <v>#REF!</v>
      </c>
      <c r="Y184" s="169">
        <f t="shared" si="29"/>
        <v>2</v>
      </c>
    </row>
    <row r="185" spans="1:25">
      <c r="A185" s="6"/>
      <c r="B185" s="23"/>
      <c r="C185" s="23"/>
      <c r="D185" s="23"/>
      <c r="E185" s="23"/>
      <c r="F185" s="23"/>
      <c r="G185" s="23" t="e">
        <f>VLOOKUP(C185,#REF!,17,0)</f>
        <v>#REF!</v>
      </c>
      <c r="H185" s="23"/>
      <c r="I185" s="23"/>
      <c r="J185" s="23"/>
      <c r="K185" s="23"/>
      <c r="L185" s="23"/>
      <c r="M185" s="23"/>
      <c r="N185" s="555"/>
      <c r="O185" s="23"/>
      <c r="P185" s="23"/>
      <c r="Q185" s="139" t="s">
        <v>556</v>
      </c>
      <c r="R185" s="18" t="s">
        <v>6130</v>
      </c>
      <c r="S185" s="28">
        <v>1</v>
      </c>
      <c r="T185" s="19" t="e">
        <f>VLOOKUP(Q185,包材库存!B:E,4,0)</f>
        <v>#N/A</v>
      </c>
      <c r="U185" s="46" t="e">
        <f t="shared" si="30"/>
        <v>#REF!</v>
      </c>
      <c r="V185" s="19" t="e">
        <f>VLOOKUP(Q185,包材库存!B:F,5,0)</f>
        <v>#N/A</v>
      </c>
      <c r="W185" s="166"/>
      <c r="X185" s="164" t="e">
        <f t="shared" si="31"/>
        <v>#N/A</v>
      </c>
      <c r="Y185" s="169">
        <f t="shared" si="29"/>
        <v>4</v>
      </c>
    </row>
    <row r="186" spans="1:25">
      <c r="A186" s="6"/>
      <c r="B186" s="23"/>
      <c r="C186" s="23"/>
      <c r="D186" s="23"/>
      <c r="E186" s="23"/>
      <c r="F186" s="23"/>
      <c r="G186" s="23" t="e">
        <f>VLOOKUP(C186,#REF!,17,0)</f>
        <v>#REF!</v>
      </c>
      <c r="H186" s="23"/>
      <c r="I186" s="23"/>
      <c r="J186" s="23"/>
      <c r="K186" s="23"/>
      <c r="L186" s="23"/>
      <c r="M186" s="23"/>
      <c r="N186" s="555"/>
      <c r="O186" s="23"/>
      <c r="P186" s="23"/>
      <c r="Q186" s="139" t="s">
        <v>557</v>
      </c>
      <c r="R186" s="18" t="s">
        <v>9689</v>
      </c>
      <c r="S186" s="28">
        <v>2.7777777777777776E-2</v>
      </c>
      <c r="T186" s="19">
        <f>VLOOKUP(Q186,包材库存!B:E,4,0)</f>
        <v>751</v>
      </c>
      <c r="U186" s="46" t="e">
        <f t="shared" si="30"/>
        <v>#REF!</v>
      </c>
      <c r="V186" s="19">
        <f>VLOOKUP(Q186,包材库存!B:F,5,0)</f>
        <v>0</v>
      </c>
      <c r="W186" s="166"/>
      <c r="X186" s="164" t="e">
        <f t="shared" si="31"/>
        <v>#REF!</v>
      </c>
      <c r="Y186" s="169">
        <f t="shared" si="29"/>
        <v>2</v>
      </c>
    </row>
    <row r="187" spans="1:25">
      <c r="A187" s="8"/>
      <c r="B187" s="24"/>
      <c r="C187" s="24"/>
      <c r="D187" s="24"/>
      <c r="E187" s="24"/>
      <c r="F187" s="24"/>
      <c r="G187" s="24" t="e">
        <f>VLOOKUP(C187,#REF!,17,0)</f>
        <v>#REF!</v>
      </c>
      <c r="H187" s="24"/>
      <c r="I187" s="24"/>
      <c r="J187" s="24"/>
      <c r="K187" s="24"/>
      <c r="L187" s="24"/>
      <c r="M187" s="24"/>
      <c r="N187" s="556"/>
      <c r="O187" s="24"/>
      <c r="P187" s="24"/>
      <c r="Q187" s="139" t="s">
        <v>558</v>
      </c>
      <c r="R187" s="18" t="s">
        <v>9690</v>
      </c>
      <c r="S187" s="28">
        <v>0.16666666666666666</v>
      </c>
      <c r="T187" s="19">
        <f>VLOOKUP(Q187,包材库存!B:E,4,0)</f>
        <v>3002</v>
      </c>
      <c r="U187" s="46" t="e">
        <f t="shared" si="30"/>
        <v>#REF!</v>
      </c>
      <c r="V187" s="19">
        <f>VLOOKUP(Q187,包材库存!B:F,5,0)</f>
        <v>0</v>
      </c>
      <c r="W187" s="167"/>
      <c r="X187" s="164" t="e">
        <f t="shared" si="31"/>
        <v>#REF!</v>
      </c>
      <c r="Y187" s="169">
        <f t="shared" si="29"/>
        <v>2</v>
      </c>
    </row>
    <row r="188" spans="1:25">
      <c r="A188" s="4"/>
      <c r="B188" s="22" t="s">
        <v>1023</v>
      </c>
      <c r="C188" s="22" t="s">
        <v>489</v>
      </c>
      <c r="D188" s="22" t="e">
        <f>VLOOKUP(C188,#REF!,2,0)</f>
        <v>#REF!</v>
      </c>
      <c r="E188" s="22" t="e">
        <f>VLOOKUP(C188,#REF!,4,0)</f>
        <v>#REF!</v>
      </c>
      <c r="F188" s="22" t="e">
        <f>VLOOKUP(C188,#REF!,6,0)</f>
        <v>#REF!</v>
      </c>
      <c r="G188" s="22" t="e">
        <f>VLOOKUP(C188,#REF!,17,0)</f>
        <v>#REF!</v>
      </c>
      <c r="H188" s="22" t="e">
        <f>VLOOKUP(C188,#REF!,19,0)</f>
        <v>#REF!</v>
      </c>
      <c r="I188" s="22" t="e">
        <f>VLOOKUP(C188,#REF!,20,0)</f>
        <v>#REF!</v>
      </c>
      <c r="J188" s="22">
        <f>VLOOKUP(C188,成品库存!B:L,11,0)</f>
        <v>15500</v>
      </c>
      <c r="K188" s="22" t="str">
        <f>IF(ISERROR(VLOOKUP(C188,#REF!,11,0)),"0",VLOOKUP(C188,#REF!,11,0))</f>
        <v>0</v>
      </c>
      <c r="L188" s="22"/>
      <c r="M188" s="22">
        <f t="shared" ref="M188:M189" si="38">J188+K188+L188</f>
        <v>15500</v>
      </c>
      <c r="N188" s="554" t="e">
        <f>M188/G188</f>
        <v>#REF!</v>
      </c>
      <c r="O188" s="22">
        <f>VLOOKUP(C188,膏体库存!A:F,6,0)</f>
        <v>0</v>
      </c>
      <c r="P188" s="22"/>
      <c r="Q188" s="139" t="s">
        <v>490</v>
      </c>
      <c r="R188" s="18" t="s">
        <v>491</v>
      </c>
      <c r="S188" s="28">
        <v>1</v>
      </c>
      <c r="T188" s="19">
        <f>VLOOKUP(Q188,包材库存!B:E,4,0)</f>
        <v>21621</v>
      </c>
      <c r="U188" s="46" t="e">
        <f t="shared" si="30"/>
        <v>#REF!</v>
      </c>
      <c r="V188" s="19">
        <f>VLOOKUP(Q188,包材库存!B:F,5,0)</f>
        <v>0</v>
      </c>
      <c r="W188" s="164"/>
      <c r="X188" s="164" t="e">
        <f t="shared" si="31"/>
        <v>#REF!</v>
      </c>
      <c r="Y188" s="169">
        <f t="shared" si="29"/>
        <v>2</v>
      </c>
    </row>
    <row r="189" spans="1:25">
      <c r="A189" s="6"/>
      <c r="B189" s="23"/>
      <c r="C189" s="23" t="str">
        <f>"S"&amp;C188</f>
        <v>SWM210</v>
      </c>
      <c r="D189" s="23" t="e">
        <f>VLOOKUP(C189,#REF!,2,0)</f>
        <v>#REF!</v>
      </c>
      <c r="E189" s="23" t="e">
        <f>VLOOKUP(C189,#REF!,4,0)</f>
        <v>#REF!</v>
      </c>
      <c r="F189" s="23" t="e">
        <f>VLOOKUP(C189,#REF!,6,0)</f>
        <v>#REF!</v>
      </c>
      <c r="G189" s="23" t="e">
        <f>VLOOKUP(C189,#REF!,17,0)</f>
        <v>#REF!</v>
      </c>
      <c r="H189" s="23"/>
      <c r="I189" s="23"/>
      <c r="J189" s="23">
        <f>VLOOKUP(C189,试用装库存!B:L,11,0)</f>
        <v>1097</v>
      </c>
      <c r="K189" s="23"/>
      <c r="L189" s="23"/>
      <c r="M189" s="23">
        <f t="shared" si="38"/>
        <v>1097</v>
      </c>
      <c r="N189" s="555"/>
      <c r="O189" s="23"/>
      <c r="P189" s="23"/>
      <c r="Q189" s="139" t="s">
        <v>492</v>
      </c>
      <c r="R189" s="18" t="s">
        <v>2537</v>
      </c>
      <c r="S189" s="28">
        <v>1</v>
      </c>
      <c r="T189" s="19">
        <f>VLOOKUP(Q189,包材库存!B:E,4,0)</f>
        <v>22129</v>
      </c>
      <c r="U189" s="46" t="e">
        <f t="shared" si="30"/>
        <v>#REF!</v>
      </c>
      <c r="V189" s="19">
        <f>VLOOKUP(Q189,包材库存!B:F,5,0)</f>
        <v>0</v>
      </c>
      <c r="W189" s="166"/>
      <c r="X189" s="164" t="e">
        <f t="shared" si="31"/>
        <v>#REF!</v>
      </c>
      <c r="Y189" s="169">
        <f t="shared" si="29"/>
        <v>2</v>
      </c>
    </row>
    <row r="190" spans="1:25">
      <c r="A190" s="6"/>
      <c r="B190" s="23"/>
      <c r="C190" s="23"/>
      <c r="D190" s="23"/>
      <c r="E190" s="23"/>
      <c r="F190" s="23"/>
      <c r="G190" s="23" t="e">
        <f>VLOOKUP(C190,#REF!,17,0)</f>
        <v>#REF!</v>
      </c>
      <c r="H190" s="23"/>
      <c r="I190" s="23"/>
      <c r="J190" s="23"/>
      <c r="K190" s="23"/>
      <c r="L190" s="23"/>
      <c r="M190" s="23"/>
      <c r="N190" s="555"/>
      <c r="O190" s="23"/>
      <c r="P190" s="23"/>
      <c r="Q190" s="139" t="s">
        <v>8</v>
      </c>
      <c r="R190" s="18" t="s">
        <v>9</v>
      </c>
      <c r="S190" s="28">
        <v>1</v>
      </c>
      <c r="T190" s="19">
        <f>VLOOKUP(Q190,包材库存!B:E,4,0)</f>
        <v>220778</v>
      </c>
      <c r="U190" s="46" t="e">
        <f t="shared" si="30"/>
        <v>#REF!</v>
      </c>
      <c r="V190" s="19">
        <f>VLOOKUP(Q190,包材库存!B:F,5,0)</f>
        <v>0</v>
      </c>
      <c r="W190" s="166"/>
      <c r="X190" s="164" t="e">
        <f t="shared" si="31"/>
        <v>#REF!</v>
      </c>
      <c r="Y190" s="169">
        <f t="shared" si="29"/>
        <v>21</v>
      </c>
    </row>
    <row r="191" spans="1:25">
      <c r="A191" s="6"/>
      <c r="B191" s="23"/>
      <c r="C191" s="23"/>
      <c r="D191" s="23"/>
      <c r="E191" s="23"/>
      <c r="F191" s="23"/>
      <c r="G191" s="23" t="e">
        <f>VLOOKUP(C191,#REF!,17,0)</f>
        <v>#REF!</v>
      </c>
      <c r="H191" s="23"/>
      <c r="I191" s="23"/>
      <c r="J191" s="23"/>
      <c r="K191" s="23"/>
      <c r="L191" s="23"/>
      <c r="M191" s="23"/>
      <c r="N191" s="555"/>
      <c r="O191" s="23"/>
      <c r="P191" s="23"/>
      <c r="Q191" s="139" t="s">
        <v>493</v>
      </c>
      <c r="R191" s="18" t="s">
        <v>494</v>
      </c>
      <c r="S191" s="28">
        <v>1</v>
      </c>
      <c r="T191" s="19">
        <f>VLOOKUP(Q191,包材库存!B:E,4,0)</f>
        <v>44317</v>
      </c>
      <c r="U191" s="46" t="e">
        <f t="shared" si="30"/>
        <v>#REF!</v>
      </c>
      <c r="V191" s="19">
        <f>VLOOKUP(Q191,包材库存!B:F,5,0)</f>
        <v>0</v>
      </c>
      <c r="W191" s="166"/>
      <c r="X191" s="164" t="e">
        <f t="shared" si="31"/>
        <v>#REF!</v>
      </c>
      <c r="Y191" s="169">
        <f t="shared" si="29"/>
        <v>11</v>
      </c>
    </row>
    <row r="192" spans="1:25">
      <c r="A192" s="6"/>
      <c r="B192" s="23"/>
      <c r="C192" s="23"/>
      <c r="D192" s="23"/>
      <c r="E192" s="23"/>
      <c r="F192" s="23"/>
      <c r="G192" s="23" t="e">
        <f>VLOOKUP(C192,#REF!,17,0)</f>
        <v>#REF!</v>
      </c>
      <c r="H192" s="23"/>
      <c r="I192" s="23"/>
      <c r="J192" s="23"/>
      <c r="K192" s="23"/>
      <c r="L192" s="23"/>
      <c r="M192" s="23"/>
      <c r="N192" s="555"/>
      <c r="O192" s="23"/>
      <c r="P192" s="23"/>
      <c r="Q192" s="139" t="s">
        <v>495</v>
      </c>
      <c r="R192" s="18" t="s">
        <v>496</v>
      </c>
      <c r="S192" s="28">
        <v>1</v>
      </c>
      <c r="T192" s="19">
        <f>VLOOKUP(Q192,包材库存!B:E,4,0)</f>
        <v>3869</v>
      </c>
      <c r="U192" s="46" t="e">
        <f t="shared" si="30"/>
        <v>#REF!</v>
      </c>
      <c r="V192" s="19">
        <f>VLOOKUP(Q192,包材库存!B:F,5,0)</f>
        <v>0</v>
      </c>
      <c r="W192" s="166"/>
      <c r="X192" s="164" t="e">
        <f t="shared" si="31"/>
        <v>#REF!</v>
      </c>
      <c r="Y192" s="169">
        <f t="shared" si="29"/>
        <v>1</v>
      </c>
    </row>
    <row r="193" spans="1:25">
      <c r="A193" s="6"/>
      <c r="B193" s="23"/>
      <c r="C193" s="23"/>
      <c r="D193" s="23"/>
      <c r="E193" s="23"/>
      <c r="F193" s="23"/>
      <c r="G193" s="23" t="e">
        <f>VLOOKUP(C193,#REF!,17,0)</f>
        <v>#REF!</v>
      </c>
      <c r="H193" s="23"/>
      <c r="I193" s="23"/>
      <c r="J193" s="23"/>
      <c r="K193" s="23"/>
      <c r="L193" s="23"/>
      <c r="M193" s="23"/>
      <c r="N193" s="555"/>
      <c r="O193" s="23"/>
      <c r="P193" s="23"/>
      <c r="Q193" s="139" t="s">
        <v>497</v>
      </c>
      <c r="R193" s="18" t="s">
        <v>2538</v>
      </c>
      <c r="S193" s="28">
        <v>1</v>
      </c>
      <c r="T193" s="19" t="e">
        <f>VLOOKUP(Q193,包材库存!B:E,4,0)</f>
        <v>#N/A</v>
      </c>
      <c r="U193" s="46" t="e">
        <f t="shared" si="30"/>
        <v>#REF!</v>
      </c>
      <c r="V193" s="19" t="e">
        <f>VLOOKUP(Q193,包材库存!B:F,5,0)</f>
        <v>#N/A</v>
      </c>
      <c r="W193" s="166"/>
      <c r="X193" s="164" t="e">
        <f t="shared" si="31"/>
        <v>#N/A</v>
      </c>
      <c r="Y193" s="169">
        <f t="shared" si="29"/>
        <v>9</v>
      </c>
    </row>
    <row r="194" spans="1:25">
      <c r="A194" s="6"/>
      <c r="B194" s="23"/>
      <c r="C194" s="23"/>
      <c r="D194" s="23"/>
      <c r="E194" s="23"/>
      <c r="F194" s="23"/>
      <c r="G194" s="23" t="e">
        <f>VLOOKUP(C194,#REF!,17,0)</f>
        <v>#REF!</v>
      </c>
      <c r="H194" s="23"/>
      <c r="I194" s="23"/>
      <c r="J194" s="23"/>
      <c r="K194" s="23"/>
      <c r="L194" s="23"/>
      <c r="M194" s="23"/>
      <c r="N194" s="555"/>
      <c r="O194" s="23"/>
      <c r="P194" s="23"/>
      <c r="Q194" s="139" t="s">
        <v>498</v>
      </c>
      <c r="R194" s="18" t="s">
        <v>2539</v>
      </c>
      <c r="S194" s="28">
        <v>2.7777777777777776E-2</v>
      </c>
      <c r="T194" s="19">
        <f>VLOOKUP(Q194,包材库存!B:E,4,0)</f>
        <v>652</v>
      </c>
      <c r="U194" s="46" t="e">
        <f t="shared" si="30"/>
        <v>#REF!</v>
      </c>
      <c r="V194" s="19">
        <f>VLOOKUP(Q194,包材库存!B:F,5,0)</f>
        <v>0</v>
      </c>
      <c r="W194" s="166"/>
      <c r="X194" s="164" t="e">
        <f t="shared" si="31"/>
        <v>#REF!</v>
      </c>
      <c r="Y194" s="169">
        <f t="shared" si="29"/>
        <v>6</v>
      </c>
    </row>
    <row r="195" spans="1:25">
      <c r="A195" s="8"/>
      <c r="B195" s="24"/>
      <c r="C195" s="24"/>
      <c r="D195" s="24"/>
      <c r="E195" s="24"/>
      <c r="F195" s="24"/>
      <c r="G195" s="24" t="e">
        <f>VLOOKUP(C195,#REF!,17,0)</f>
        <v>#REF!</v>
      </c>
      <c r="H195" s="24"/>
      <c r="I195" s="24"/>
      <c r="J195" s="24"/>
      <c r="K195" s="24"/>
      <c r="L195" s="24"/>
      <c r="M195" s="24"/>
      <c r="N195" s="556"/>
      <c r="O195" s="24"/>
      <c r="P195" s="24"/>
      <c r="Q195" s="139" t="s">
        <v>499</v>
      </c>
      <c r="R195" s="18" t="s">
        <v>2540</v>
      </c>
      <c r="S195" s="28">
        <v>0.16666666666666666</v>
      </c>
      <c r="T195" s="19">
        <f>VLOOKUP(Q195,包材库存!B:E,4,0)</f>
        <v>8480</v>
      </c>
      <c r="U195" s="46" t="e">
        <f t="shared" si="30"/>
        <v>#REF!</v>
      </c>
      <c r="V195" s="19">
        <f>VLOOKUP(Q195,包材库存!B:F,5,0)</f>
        <v>0</v>
      </c>
      <c r="W195" s="167"/>
      <c r="X195" s="164" t="e">
        <f t="shared" si="31"/>
        <v>#REF!</v>
      </c>
      <c r="Y195" s="169">
        <f t="shared" si="29"/>
        <v>5</v>
      </c>
    </row>
    <row r="196" spans="1:25">
      <c r="A196" s="4"/>
      <c r="B196" s="22" t="s">
        <v>1029</v>
      </c>
      <c r="C196" s="22" t="s">
        <v>569</v>
      </c>
      <c r="D196" s="22" t="e">
        <f>VLOOKUP(C196,#REF!,2,0)</f>
        <v>#REF!</v>
      </c>
      <c r="E196" s="22" t="e">
        <f>VLOOKUP(C196,#REF!,4,0)</f>
        <v>#REF!</v>
      </c>
      <c r="F196" s="22" t="e">
        <f>VLOOKUP(C196,#REF!,6,0)</f>
        <v>#REF!</v>
      </c>
      <c r="G196" s="22" t="e">
        <f>VLOOKUP(C196,#REF!,17,0)</f>
        <v>#REF!</v>
      </c>
      <c r="H196" s="22" t="e">
        <f>VLOOKUP(C196,#REF!,19,0)</f>
        <v>#REF!</v>
      </c>
      <c r="I196" s="22" t="e">
        <f>VLOOKUP(C196,#REF!,20,0)</f>
        <v>#REF!</v>
      </c>
      <c r="J196" s="22">
        <f>VLOOKUP(C196,成品库存!B:L,11,0)</f>
        <v>15057</v>
      </c>
      <c r="K196" s="22" t="str">
        <f>IF(ISERROR(VLOOKUP(C196,#REF!,11,0)),"0",VLOOKUP(C196,#REF!,11,0))</f>
        <v>0</v>
      </c>
      <c r="L196" s="22"/>
      <c r="M196" s="22">
        <f t="shared" ref="M196:M197" si="39">J196+K196+L196</f>
        <v>15057</v>
      </c>
      <c r="N196" s="554" t="e">
        <f>M196/G196</f>
        <v>#REF!</v>
      </c>
      <c r="O196" s="22">
        <f>VLOOKUP(C196,膏体库存!A:F,6,0)</f>
        <v>444.90000000000003</v>
      </c>
      <c r="P196" s="22"/>
      <c r="Q196" s="140" t="s">
        <v>571</v>
      </c>
      <c r="R196" s="18" t="s">
        <v>6572</v>
      </c>
      <c r="S196" s="28">
        <v>1</v>
      </c>
      <c r="T196" s="19">
        <f>VLOOKUP(Q196,包材库存!B:E,4,0)</f>
        <v>6610</v>
      </c>
      <c r="U196" s="46" t="e">
        <f t="shared" si="30"/>
        <v>#REF!</v>
      </c>
      <c r="V196" s="19">
        <f>VLOOKUP(Q196,包材库存!B:F,5,0)</f>
        <v>0</v>
      </c>
      <c r="W196" s="164"/>
      <c r="X196" s="164" t="e">
        <f t="shared" si="31"/>
        <v>#REF!</v>
      </c>
      <c r="Y196" s="169">
        <f t="shared" si="29"/>
        <v>2</v>
      </c>
    </row>
    <row r="197" spans="1:25">
      <c r="A197" s="6"/>
      <c r="B197" s="23"/>
      <c r="C197" s="23" t="str">
        <f>"S"&amp;C196</f>
        <v>SWM214</v>
      </c>
      <c r="D197" s="23" t="e">
        <f>VLOOKUP(C197,#REF!,2,0)</f>
        <v>#REF!</v>
      </c>
      <c r="E197" s="23" t="e">
        <f>VLOOKUP(C197,#REF!,4,0)</f>
        <v>#REF!</v>
      </c>
      <c r="F197" s="23" t="e">
        <f>VLOOKUP(C197,#REF!,6,0)</f>
        <v>#REF!</v>
      </c>
      <c r="G197" s="23" t="e">
        <f>VLOOKUP(C197,#REF!,17,0)</f>
        <v>#REF!</v>
      </c>
      <c r="H197" s="23"/>
      <c r="I197" s="23"/>
      <c r="J197" s="23">
        <f>VLOOKUP(C197,试用装库存!B:L,11,0)</f>
        <v>1284</v>
      </c>
      <c r="K197" s="23"/>
      <c r="L197" s="23"/>
      <c r="M197" s="23">
        <f t="shared" si="39"/>
        <v>1284</v>
      </c>
      <c r="N197" s="555"/>
      <c r="O197" s="23"/>
      <c r="P197" s="23"/>
      <c r="Q197" s="139" t="s">
        <v>572</v>
      </c>
      <c r="R197" s="18" t="s">
        <v>7284</v>
      </c>
      <c r="S197" s="28">
        <v>1</v>
      </c>
      <c r="T197" s="19">
        <f>VLOOKUP(Q197,包材库存!B:E,4,0)</f>
        <v>22945</v>
      </c>
      <c r="U197" s="46" t="e">
        <f t="shared" si="30"/>
        <v>#REF!</v>
      </c>
      <c r="V197" s="19">
        <f>VLOOKUP(Q197,包材库存!B:F,5,0)</f>
        <v>0</v>
      </c>
      <c r="W197" s="166"/>
      <c r="X197" s="164" t="e">
        <f t="shared" si="31"/>
        <v>#REF!</v>
      </c>
      <c r="Y197" s="169">
        <f t="shared" ref="Y197:Y260" si="40">COUNTIF(Q:Q,Q197)</f>
        <v>3</v>
      </c>
    </row>
    <row r="198" spans="1:25">
      <c r="A198" s="6"/>
      <c r="B198" s="23"/>
      <c r="C198" s="23"/>
      <c r="D198" s="23"/>
      <c r="E198" s="23"/>
      <c r="F198" s="23"/>
      <c r="G198" s="23" t="e">
        <f>VLOOKUP(C198,#REF!,17,0)</f>
        <v>#REF!</v>
      </c>
      <c r="H198" s="23"/>
      <c r="I198" s="23"/>
      <c r="J198" s="23"/>
      <c r="K198" s="23"/>
      <c r="L198" s="23"/>
      <c r="M198" s="23"/>
      <c r="N198" s="555"/>
      <c r="O198" s="23"/>
      <c r="P198" s="23"/>
      <c r="Q198" s="139" t="s">
        <v>573</v>
      </c>
      <c r="R198" s="18" t="s">
        <v>8061</v>
      </c>
      <c r="S198" s="28">
        <v>1</v>
      </c>
      <c r="T198" s="19">
        <f>VLOOKUP(Q198,包材库存!B:E,4,0)</f>
        <v>5507</v>
      </c>
      <c r="U198" s="46" t="e">
        <f t="shared" ref="U198:U261" si="41">M198/G198</f>
        <v>#REF!</v>
      </c>
      <c r="V198" s="19">
        <f>VLOOKUP(Q198,包材库存!B:F,5,0)</f>
        <v>0</v>
      </c>
      <c r="W198" s="166"/>
      <c r="X198" s="164" t="e">
        <f t="shared" ref="X198:X261" si="42">T198/G198</f>
        <v>#REF!</v>
      </c>
      <c r="Y198" s="169">
        <f t="shared" si="40"/>
        <v>2</v>
      </c>
    </row>
    <row r="199" spans="1:25">
      <c r="A199" s="6"/>
      <c r="B199" s="23"/>
      <c r="C199" s="23"/>
      <c r="D199" s="23"/>
      <c r="E199" s="23"/>
      <c r="F199" s="23"/>
      <c r="G199" s="23" t="e">
        <f>VLOOKUP(C199,#REF!,17,0)</f>
        <v>#REF!</v>
      </c>
      <c r="H199" s="23"/>
      <c r="I199" s="23"/>
      <c r="J199" s="23"/>
      <c r="K199" s="23"/>
      <c r="L199" s="23"/>
      <c r="M199" s="23"/>
      <c r="N199" s="555"/>
      <c r="O199" s="23"/>
      <c r="P199" s="23"/>
      <c r="Q199" s="139" t="s">
        <v>493</v>
      </c>
      <c r="R199" s="18" t="s">
        <v>494</v>
      </c>
      <c r="S199" s="28">
        <v>1</v>
      </c>
      <c r="T199" s="19">
        <f>VLOOKUP(Q199,包材库存!B:E,4,0)</f>
        <v>44317</v>
      </c>
      <c r="U199" s="46" t="e">
        <f t="shared" si="41"/>
        <v>#REF!</v>
      </c>
      <c r="V199" s="19">
        <f>VLOOKUP(Q199,包材库存!B:F,5,0)</f>
        <v>0</v>
      </c>
      <c r="W199" s="166"/>
      <c r="X199" s="164" t="e">
        <f t="shared" si="42"/>
        <v>#REF!</v>
      </c>
      <c r="Y199" s="169">
        <f t="shared" si="40"/>
        <v>11</v>
      </c>
    </row>
    <row r="200" spans="1:25">
      <c r="A200" s="6"/>
      <c r="B200" s="23"/>
      <c r="C200" s="23"/>
      <c r="D200" s="23"/>
      <c r="E200" s="23"/>
      <c r="F200" s="23"/>
      <c r="G200" s="23" t="e">
        <f>VLOOKUP(C200,#REF!,17,0)</f>
        <v>#REF!</v>
      </c>
      <c r="H200" s="23"/>
      <c r="I200" s="23"/>
      <c r="J200" s="23"/>
      <c r="K200" s="23"/>
      <c r="L200" s="23"/>
      <c r="M200" s="23"/>
      <c r="N200" s="555"/>
      <c r="O200" s="23"/>
      <c r="P200" s="23"/>
      <c r="Q200" s="139" t="s">
        <v>574</v>
      </c>
      <c r="R200" s="18" t="s">
        <v>9691</v>
      </c>
      <c r="S200" s="28">
        <v>2.0833333333333332E-2</v>
      </c>
      <c r="T200" s="19">
        <f>VLOOKUP(Q200,包材库存!B:E,4,0)</f>
        <v>958</v>
      </c>
      <c r="U200" s="46" t="e">
        <f t="shared" si="41"/>
        <v>#REF!</v>
      </c>
      <c r="V200" s="19">
        <f>VLOOKUP(Q200,包材库存!B:F,5,0)</f>
        <v>0</v>
      </c>
      <c r="W200" s="166"/>
      <c r="X200" s="164" t="e">
        <f t="shared" si="42"/>
        <v>#REF!</v>
      </c>
      <c r="Y200" s="169">
        <f t="shared" si="40"/>
        <v>4</v>
      </c>
    </row>
    <row r="201" spans="1:25">
      <c r="A201" s="6"/>
      <c r="B201" s="23"/>
      <c r="C201" s="23"/>
      <c r="D201" s="23"/>
      <c r="E201" s="23"/>
      <c r="F201" s="23"/>
      <c r="G201" s="23" t="e">
        <f>VLOOKUP(C201,#REF!,17,0)</f>
        <v>#REF!</v>
      </c>
      <c r="H201" s="23"/>
      <c r="I201" s="23"/>
      <c r="J201" s="23"/>
      <c r="K201" s="23"/>
      <c r="L201" s="23"/>
      <c r="M201" s="23"/>
      <c r="N201" s="555"/>
      <c r="O201" s="23"/>
      <c r="P201" s="23"/>
      <c r="Q201" s="139" t="s">
        <v>575</v>
      </c>
      <c r="R201" s="18" t="s">
        <v>2545</v>
      </c>
      <c r="S201" s="28">
        <v>0.16666666666666666</v>
      </c>
      <c r="T201" s="19">
        <f>VLOOKUP(Q201,包材库存!B:E,4,0)</f>
        <v>7898</v>
      </c>
      <c r="U201" s="46" t="e">
        <f t="shared" si="41"/>
        <v>#REF!</v>
      </c>
      <c r="V201" s="19">
        <f>VLOOKUP(Q201,包材库存!B:F,5,0)</f>
        <v>0</v>
      </c>
      <c r="W201" s="166"/>
      <c r="X201" s="164" t="e">
        <f t="shared" si="42"/>
        <v>#REF!</v>
      </c>
      <c r="Y201" s="169">
        <f t="shared" si="40"/>
        <v>4</v>
      </c>
    </row>
    <row r="202" spans="1:25">
      <c r="A202" s="6"/>
      <c r="B202" s="23"/>
      <c r="C202" s="23"/>
      <c r="D202" s="23"/>
      <c r="E202" s="23"/>
      <c r="F202" s="23"/>
      <c r="G202" s="23" t="e">
        <f>VLOOKUP(C202,#REF!,17,0)</f>
        <v>#REF!</v>
      </c>
      <c r="H202" s="23"/>
      <c r="I202" s="23"/>
      <c r="J202" s="23"/>
      <c r="K202" s="23"/>
      <c r="L202" s="23"/>
      <c r="M202" s="23"/>
      <c r="N202" s="555"/>
      <c r="O202" s="23"/>
      <c r="P202" s="23"/>
      <c r="Q202" s="139" t="s">
        <v>576</v>
      </c>
      <c r="R202" s="18" t="s">
        <v>6196</v>
      </c>
      <c r="S202" s="28">
        <v>1</v>
      </c>
      <c r="T202" s="19">
        <f>VLOOKUP(Q202,包材库存!B:E,4,0)</f>
        <v>70462</v>
      </c>
      <c r="U202" s="46" t="e">
        <f t="shared" si="41"/>
        <v>#REF!</v>
      </c>
      <c r="V202" s="19">
        <f>VLOOKUP(Q202,包材库存!B:F,5,0)</f>
        <v>0</v>
      </c>
      <c r="W202" s="166"/>
      <c r="X202" s="164" t="e">
        <f t="shared" si="42"/>
        <v>#REF!</v>
      </c>
      <c r="Y202" s="169">
        <f t="shared" si="40"/>
        <v>7</v>
      </c>
    </row>
    <row r="203" spans="1:25">
      <c r="A203" s="8"/>
      <c r="B203" s="24"/>
      <c r="C203" s="24"/>
      <c r="D203" s="24"/>
      <c r="E203" s="24"/>
      <c r="F203" s="24"/>
      <c r="G203" s="24" t="e">
        <f>VLOOKUP(C203,#REF!,17,0)</f>
        <v>#REF!</v>
      </c>
      <c r="H203" s="24"/>
      <c r="I203" s="24"/>
      <c r="J203" s="24"/>
      <c r="K203" s="24"/>
      <c r="L203" s="24"/>
      <c r="M203" s="24"/>
      <c r="N203" s="556"/>
      <c r="O203" s="24"/>
      <c r="P203" s="24"/>
      <c r="Q203" s="139" t="s">
        <v>577</v>
      </c>
      <c r="R203" s="18" t="s">
        <v>6143</v>
      </c>
      <c r="S203" s="28">
        <v>1</v>
      </c>
      <c r="T203" s="19" t="e">
        <f>VLOOKUP(Q203,包材库存!B:E,4,0)</f>
        <v>#N/A</v>
      </c>
      <c r="U203" s="46" t="e">
        <f t="shared" si="41"/>
        <v>#REF!</v>
      </c>
      <c r="V203" s="19" t="e">
        <f>VLOOKUP(Q203,包材库存!B:F,5,0)</f>
        <v>#N/A</v>
      </c>
      <c r="W203" s="167"/>
      <c r="X203" s="164" t="e">
        <f t="shared" si="42"/>
        <v>#N/A</v>
      </c>
      <c r="Y203" s="169">
        <f t="shared" si="40"/>
        <v>7</v>
      </c>
    </row>
    <row r="204" spans="1:25">
      <c r="A204" s="4"/>
      <c r="B204" s="22" t="s">
        <v>1016</v>
      </c>
      <c r="C204" s="22" t="s">
        <v>195</v>
      </c>
      <c r="D204" s="22" t="e">
        <f>VLOOKUP(C204,#REF!,2,0)</f>
        <v>#REF!</v>
      </c>
      <c r="E204" s="22" t="e">
        <f>VLOOKUP(C204,#REF!,4,0)</f>
        <v>#REF!</v>
      </c>
      <c r="F204" s="22" t="e">
        <f>VLOOKUP(C204,#REF!,6,0)</f>
        <v>#REF!</v>
      </c>
      <c r="G204" s="22" t="e">
        <f>VLOOKUP(C204,#REF!,17,0)</f>
        <v>#REF!</v>
      </c>
      <c r="H204" s="22" t="e">
        <f>VLOOKUP(C204,#REF!,19,0)</f>
        <v>#REF!</v>
      </c>
      <c r="I204" s="22" t="e">
        <f>VLOOKUP(C204,#REF!,20,0)</f>
        <v>#REF!</v>
      </c>
      <c r="J204" s="22">
        <f>VLOOKUP(C204,成品库存!B:L,11,0)</f>
        <v>12306</v>
      </c>
      <c r="K204" s="22" t="str">
        <f>IF(ISERROR(VLOOKUP(C204,#REF!,11,0)),"0",VLOOKUP(C204,#REF!,11,0))</f>
        <v>0</v>
      </c>
      <c r="L204" s="22"/>
      <c r="M204" s="22">
        <f t="shared" ref="M204:M205" si="43">J204+K204+L204</f>
        <v>12306</v>
      </c>
      <c r="N204" s="554" t="e">
        <f>M204/G204</f>
        <v>#REF!</v>
      </c>
      <c r="O204" s="22" t="e">
        <f>VLOOKUP(C204,膏体库存!A:F,6,0)</f>
        <v>#N/A</v>
      </c>
      <c r="P204" s="22"/>
      <c r="Q204" s="139" t="s">
        <v>196</v>
      </c>
      <c r="R204" s="18" t="s">
        <v>6671</v>
      </c>
      <c r="S204" s="28">
        <v>1</v>
      </c>
      <c r="T204" s="19">
        <f>VLOOKUP(Q204,包材库存!B:E,4,0)</f>
        <v>834</v>
      </c>
      <c r="U204" s="46" t="e">
        <f t="shared" si="41"/>
        <v>#REF!</v>
      </c>
      <c r="V204" s="19">
        <f>VLOOKUP(Q204,包材库存!B:F,5,0)</f>
        <v>0</v>
      </c>
      <c r="W204" s="164"/>
      <c r="X204" s="164" t="e">
        <f t="shared" si="42"/>
        <v>#REF!</v>
      </c>
      <c r="Y204" s="169">
        <f t="shared" si="40"/>
        <v>1</v>
      </c>
    </row>
    <row r="205" spans="1:25">
      <c r="A205" s="6"/>
      <c r="B205" s="23"/>
      <c r="C205" s="23" t="str">
        <f>"S"&amp;C204</f>
        <v>SWE003</v>
      </c>
      <c r="D205" s="23" t="e">
        <f>VLOOKUP(C205,#REF!,2,0)</f>
        <v>#REF!</v>
      </c>
      <c r="E205" s="23" t="e">
        <f>VLOOKUP(C205,#REF!,4,0)</f>
        <v>#REF!</v>
      </c>
      <c r="F205" s="23" t="e">
        <f>VLOOKUP(C205,#REF!,6,0)</f>
        <v>#REF!</v>
      </c>
      <c r="G205" s="23" t="e">
        <f>VLOOKUP(C205,#REF!,17,0)</f>
        <v>#REF!</v>
      </c>
      <c r="H205" s="23"/>
      <c r="I205" s="23"/>
      <c r="J205" s="23">
        <f>VLOOKUP(C205,试用装库存!B:L,11,0)</f>
        <v>694</v>
      </c>
      <c r="K205" s="23"/>
      <c r="L205" s="23"/>
      <c r="M205" s="23">
        <f t="shared" si="43"/>
        <v>694</v>
      </c>
      <c r="N205" s="555"/>
      <c r="O205" s="23"/>
      <c r="P205" s="23"/>
      <c r="Q205" s="139" t="s">
        <v>197</v>
      </c>
      <c r="R205" s="18" t="s">
        <v>198</v>
      </c>
      <c r="S205" s="28">
        <v>1</v>
      </c>
      <c r="T205" s="19">
        <f>VLOOKUP(Q205,包材库存!B:E,4,0)</f>
        <v>769</v>
      </c>
      <c r="U205" s="46" t="e">
        <f t="shared" si="41"/>
        <v>#REF!</v>
      </c>
      <c r="V205" s="19">
        <f>VLOOKUP(Q205,包材库存!B:F,5,0)</f>
        <v>0</v>
      </c>
      <c r="W205" s="166"/>
      <c r="X205" s="164" t="e">
        <f t="shared" si="42"/>
        <v>#REF!</v>
      </c>
      <c r="Y205" s="169">
        <f t="shared" si="40"/>
        <v>1</v>
      </c>
    </row>
    <row r="206" spans="1:25">
      <c r="A206" s="6"/>
      <c r="B206" s="23"/>
      <c r="C206" s="23"/>
      <c r="D206" s="23"/>
      <c r="E206" s="23"/>
      <c r="F206" s="23"/>
      <c r="G206" s="23" t="e">
        <f>VLOOKUP(C206,#REF!,17,0)</f>
        <v>#REF!</v>
      </c>
      <c r="H206" s="23"/>
      <c r="I206" s="23"/>
      <c r="J206" s="23"/>
      <c r="K206" s="23"/>
      <c r="L206" s="23"/>
      <c r="M206" s="23"/>
      <c r="N206" s="555"/>
      <c r="O206" s="23"/>
      <c r="P206" s="23"/>
      <c r="Q206" s="139" t="s">
        <v>199</v>
      </c>
      <c r="R206" s="18" t="s">
        <v>8148</v>
      </c>
      <c r="S206" s="28">
        <v>1</v>
      </c>
      <c r="T206" s="19">
        <f>VLOOKUP(Q206,包材库存!B:E,4,0)</f>
        <v>1784</v>
      </c>
      <c r="U206" s="46" t="e">
        <f t="shared" si="41"/>
        <v>#REF!</v>
      </c>
      <c r="V206" s="19">
        <f>VLOOKUP(Q206,包材库存!B:F,5,0)</f>
        <v>0</v>
      </c>
      <c r="W206" s="166"/>
      <c r="X206" s="164" t="e">
        <f t="shared" si="42"/>
        <v>#REF!</v>
      </c>
      <c r="Y206" s="169">
        <f t="shared" si="40"/>
        <v>1</v>
      </c>
    </row>
    <row r="207" spans="1:25">
      <c r="A207" s="6"/>
      <c r="B207" s="23"/>
      <c r="C207" s="23"/>
      <c r="D207" s="23"/>
      <c r="E207" s="23"/>
      <c r="F207" s="23"/>
      <c r="G207" s="23" t="e">
        <f>VLOOKUP(C207,#REF!,17,0)</f>
        <v>#REF!</v>
      </c>
      <c r="H207" s="23"/>
      <c r="I207" s="23"/>
      <c r="J207" s="23"/>
      <c r="K207" s="23"/>
      <c r="L207" s="23"/>
      <c r="M207" s="23"/>
      <c r="N207" s="555"/>
      <c r="O207" s="23"/>
      <c r="P207" s="23"/>
      <c r="Q207" s="139" t="s">
        <v>186</v>
      </c>
      <c r="R207" s="18" t="s">
        <v>187</v>
      </c>
      <c r="S207" s="28">
        <v>1</v>
      </c>
      <c r="T207" s="19">
        <f>VLOOKUP(Q207,包材库存!B:E,4,0)</f>
        <v>33803</v>
      </c>
      <c r="U207" s="46" t="e">
        <f t="shared" si="41"/>
        <v>#REF!</v>
      </c>
      <c r="V207" s="19">
        <f>VLOOKUP(Q207,包材库存!B:F,5,0)</f>
        <v>0</v>
      </c>
      <c r="W207" s="166"/>
      <c r="X207" s="164" t="e">
        <f t="shared" si="42"/>
        <v>#REF!</v>
      </c>
      <c r="Y207" s="169">
        <f t="shared" si="40"/>
        <v>4</v>
      </c>
    </row>
    <row r="208" spans="1:25">
      <c r="A208" s="6"/>
      <c r="B208" s="23"/>
      <c r="C208" s="23"/>
      <c r="D208" s="23"/>
      <c r="E208" s="23"/>
      <c r="F208" s="23"/>
      <c r="G208" s="23" t="e">
        <f>VLOOKUP(C208,#REF!,17,0)</f>
        <v>#REF!</v>
      </c>
      <c r="H208" s="23"/>
      <c r="I208" s="23"/>
      <c r="J208" s="23"/>
      <c r="K208" s="23"/>
      <c r="L208" s="23"/>
      <c r="M208" s="23"/>
      <c r="N208" s="555"/>
      <c r="O208" s="23"/>
      <c r="P208" s="23"/>
      <c r="Q208" s="139" t="s">
        <v>188</v>
      </c>
      <c r="R208" s="18" t="s">
        <v>6082</v>
      </c>
      <c r="S208" s="28">
        <v>1</v>
      </c>
      <c r="T208" s="19" t="e">
        <f>VLOOKUP(Q208,包材库存!B:E,4,0)</f>
        <v>#N/A</v>
      </c>
      <c r="U208" s="46" t="e">
        <f t="shared" si="41"/>
        <v>#REF!</v>
      </c>
      <c r="V208" s="19" t="e">
        <f>VLOOKUP(Q208,包材库存!B:F,5,0)</f>
        <v>#N/A</v>
      </c>
      <c r="W208" s="166"/>
      <c r="X208" s="164" t="e">
        <f t="shared" si="42"/>
        <v>#N/A</v>
      </c>
      <c r="Y208" s="169">
        <f t="shared" si="40"/>
        <v>8</v>
      </c>
    </row>
    <row r="209" spans="1:25">
      <c r="A209" s="8"/>
      <c r="B209" s="24"/>
      <c r="C209" s="24"/>
      <c r="D209" s="24"/>
      <c r="E209" s="24"/>
      <c r="F209" s="24"/>
      <c r="G209" s="24" t="e">
        <f>VLOOKUP(C209,#REF!,17,0)</f>
        <v>#REF!</v>
      </c>
      <c r="H209" s="24"/>
      <c r="I209" s="24"/>
      <c r="J209" s="24"/>
      <c r="K209" s="24"/>
      <c r="L209" s="24"/>
      <c r="M209" s="24"/>
      <c r="N209" s="556"/>
      <c r="O209" s="24"/>
      <c r="P209" s="24"/>
      <c r="Q209" s="139" t="s">
        <v>189</v>
      </c>
      <c r="R209" s="18" t="s">
        <v>1044</v>
      </c>
      <c r="S209" s="28">
        <v>2.0833333333333332E-2</v>
      </c>
      <c r="T209" s="19">
        <f>VLOOKUP(Q209,包材库存!B:E,4,0)</f>
        <v>1835</v>
      </c>
      <c r="U209" s="46" t="e">
        <f t="shared" si="41"/>
        <v>#REF!</v>
      </c>
      <c r="V209" s="19">
        <f>VLOOKUP(Q209,包材库存!B:F,5,0)</f>
        <v>0</v>
      </c>
      <c r="W209" s="167"/>
      <c r="X209" s="164" t="e">
        <f t="shared" si="42"/>
        <v>#REF!</v>
      </c>
      <c r="Y209" s="169">
        <f t="shared" si="40"/>
        <v>6</v>
      </c>
    </row>
    <row r="210" spans="1:25">
      <c r="A210" s="4"/>
      <c r="B210" s="22" t="s">
        <v>1199</v>
      </c>
      <c r="C210" s="22" t="s">
        <v>971</v>
      </c>
      <c r="D210" s="22" t="e">
        <f>VLOOKUP(C210,#REF!,2,0)</f>
        <v>#REF!</v>
      </c>
      <c r="E210" s="22" t="e">
        <f>VLOOKUP(C210,#REF!,4,0)</f>
        <v>#REF!</v>
      </c>
      <c r="F210" s="22" t="e">
        <f>VLOOKUP(C210,#REF!,6,0)</f>
        <v>#REF!</v>
      </c>
      <c r="G210" s="22" t="e">
        <f>VLOOKUP(C210,#REF!,17,0)</f>
        <v>#REF!</v>
      </c>
      <c r="H210" s="22" t="e">
        <f>VLOOKUP(C210,#REF!,19,0)</f>
        <v>#REF!</v>
      </c>
      <c r="I210" s="22" t="e">
        <f>VLOOKUP(C210,#REF!,20,0)</f>
        <v>#REF!</v>
      </c>
      <c r="J210" s="22">
        <f>VLOOKUP(C210,成品库存!B:L,11,0)</f>
        <v>9978</v>
      </c>
      <c r="K210" s="22" t="str">
        <f>IF(ISERROR(VLOOKUP(C210,#REF!,11,0)),"0",VLOOKUP(C210,#REF!,11,0))</f>
        <v>0</v>
      </c>
      <c r="L210" s="22"/>
      <c r="M210" s="22">
        <f t="shared" ref="M210:M211" si="44">J210+K210+L210</f>
        <v>9978</v>
      </c>
      <c r="N210" s="554" t="e">
        <f>M210/G210</f>
        <v>#REF!</v>
      </c>
      <c r="O210" s="22">
        <f>VLOOKUP(C210,膏体库存!A:F,6,0)</f>
        <v>40</v>
      </c>
      <c r="P210" s="22"/>
      <c r="Q210" s="139" t="s">
        <v>972</v>
      </c>
      <c r="R210" s="18" t="s">
        <v>9692</v>
      </c>
      <c r="S210" s="28">
        <v>1</v>
      </c>
      <c r="T210" s="19">
        <f>VLOOKUP(Q210,包材库存!B:E,4,0)</f>
        <v>1285</v>
      </c>
      <c r="U210" s="46" t="e">
        <f t="shared" si="41"/>
        <v>#REF!</v>
      </c>
      <c r="V210" s="19">
        <f>VLOOKUP(Q210,包材库存!B:F,5,0)</f>
        <v>-18</v>
      </c>
      <c r="W210" s="164"/>
      <c r="X210" s="164" t="e">
        <f t="shared" si="42"/>
        <v>#REF!</v>
      </c>
      <c r="Y210" s="169">
        <f t="shared" si="40"/>
        <v>1</v>
      </c>
    </row>
    <row r="211" spans="1:25">
      <c r="A211" s="6"/>
      <c r="B211" s="23"/>
      <c r="C211" s="23" t="str">
        <f>"S"&amp;C210</f>
        <v>SWT002</v>
      </c>
      <c r="D211" s="23" t="e">
        <f>VLOOKUP(C211,#REF!,2,0)</f>
        <v>#REF!</v>
      </c>
      <c r="E211" s="23" t="e">
        <f>VLOOKUP(C211,#REF!,4,0)</f>
        <v>#REF!</v>
      </c>
      <c r="F211" s="23" t="e">
        <f>VLOOKUP(C211,#REF!,6,0)</f>
        <v>#REF!</v>
      </c>
      <c r="G211" s="23" t="e">
        <f>VLOOKUP(C211,#REF!,17,0)</f>
        <v>#REF!</v>
      </c>
      <c r="H211" s="23"/>
      <c r="I211" s="23"/>
      <c r="J211" s="23">
        <f>VLOOKUP(C211,试用装库存!B:L,11,0)</f>
        <v>1751</v>
      </c>
      <c r="K211" s="23"/>
      <c r="L211" s="23"/>
      <c r="M211" s="23">
        <f t="shared" si="44"/>
        <v>1751</v>
      </c>
      <c r="N211" s="555"/>
      <c r="O211" s="23"/>
      <c r="P211" s="23"/>
      <c r="Q211" s="139" t="s">
        <v>973</v>
      </c>
      <c r="R211" s="18" t="s">
        <v>9693</v>
      </c>
      <c r="S211" s="28">
        <v>1</v>
      </c>
      <c r="T211" s="19">
        <f>VLOOKUP(Q211,包材库存!B:E,4,0)</f>
        <v>0</v>
      </c>
      <c r="U211" s="46" t="e">
        <f t="shared" si="41"/>
        <v>#REF!</v>
      </c>
      <c r="V211" s="19">
        <f>VLOOKUP(Q211,包材库存!B:F,5,0)</f>
        <v>-18</v>
      </c>
      <c r="W211" s="166"/>
      <c r="X211" s="164" t="e">
        <f t="shared" si="42"/>
        <v>#REF!</v>
      </c>
      <c r="Y211" s="169">
        <f t="shared" si="40"/>
        <v>1</v>
      </c>
    </row>
    <row r="212" spans="1:25">
      <c r="A212" s="6"/>
      <c r="B212" s="23"/>
      <c r="C212" s="23"/>
      <c r="D212" s="23"/>
      <c r="E212" s="23"/>
      <c r="F212" s="23"/>
      <c r="G212" s="23" t="e">
        <f>VLOOKUP(C212,#REF!,17,0)</f>
        <v>#REF!</v>
      </c>
      <c r="H212" s="23"/>
      <c r="I212" s="23"/>
      <c r="J212" s="23"/>
      <c r="K212" s="23"/>
      <c r="L212" s="23"/>
      <c r="M212" s="23"/>
      <c r="N212" s="555"/>
      <c r="O212" s="23"/>
      <c r="P212" s="23"/>
      <c r="Q212" s="139" t="s">
        <v>513</v>
      </c>
      <c r="R212" s="18" t="s">
        <v>514</v>
      </c>
      <c r="S212" s="28">
        <v>1</v>
      </c>
      <c r="T212" s="19">
        <f>VLOOKUP(Q212,包材库存!B:E,4,0)</f>
        <v>88751</v>
      </c>
      <c r="U212" s="46" t="e">
        <f t="shared" si="41"/>
        <v>#REF!</v>
      </c>
      <c r="V212" s="19">
        <f>VLOOKUP(Q212,包材库存!B:F,5,0)</f>
        <v>-18</v>
      </c>
      <c r="W212" s="166"/>
      <c r="X212" s="164" t="e">
        <f t="shared" si="42"/>
        <v>#REF!</v>
      </c>
      <c r="Y212" s="169">
        <f t="shared" si="40"/>
        <v>7</v>
      </c>
    </row>
    <row r="213" spans="1:25">
      <c r="A213" s="6"/>
      <c r="B213" s="23"/>
      <c r="C213" s="23"/>
      <c r="D213" s="23"/>
      <c r="E213" s="23"/>
      <c r="F213" s="23"/>
      <c r="G213" s="23" t="e">
        <f>VLOOKUP(C213,#REF!,17,0)</f>
        <v>#REF!</v>
      </c>
      <c r="H213" s="23"/>
      <c r="I213" s="23"/>
      <c r="J213" s="23"/>
      <c r="K213" s="23"/>
      <c r="L213" s="23"/>
      <c r="M213" s="23"/>
      <c r="N213" s="555"/>
      <c r="O213" s="23"/>
      <c r="P213" s="23"/>
      <c r="Q213" s="139" t="s">
        <v>969</v>
      </c>
      <c r="R213" s="18" t="s">
        <v>6156</v>
      </c>
      <c r="S213" s="28">
        <v>1</v>
      </c>
      <c r="T213" s="19">
        <f>VLOOKUP(Q213,包材库存!B:E,4,0)</f>
        <v>31141</v>
      </c>
      <c r="U213" s="46" t="e">
        <f t="shared" si="41"/>
        <v>#REF!</v>
      </c>
      <c r="V213" s="19">
        <f>VLOOKUP(Q213,包材库存!B:F,5,0)</f>
        <v>0</v>
      </c>
      <c r="W213" s="166"/>
      <c r="X213" s="164" t="e">
        <f t="shared" si="42"/>
        <v>#REF!</v>
      </c>
      <c r="Y213" s="169">
        <f t="shared" si="40"/>
        <v>9</v>
      </c>
    </row>
    <row r="214" spans="1:25">
      <c r="A214" s="6"/>
      <c r="B214" s="23"/>
      <c r="C214" s="23"/>
      <c r="D214" s="23"/>
      <c r="E214" s="23"/>
      <c r="F214" s="23"/>
      <c r="G214" s="23" t="e">
        <f>VLOOKUP(C214,#REF!,17,0)</f>
        <v>#REF!</v>
      </c>
      <c r="H214" s="23"/>
      <c r="I214" s="23"/>
      <c r="J214" s="23"/>
      <c r="K214" s="23"/>
      <c r="L214" s="23"/>
      <c r="M214" s="23"/>
      <c r="N214" s="555"/>
      <c r="O214" s="23"/>
      <c r="P214" s="23"/>
      <c r="Q214" s="139" t="s">
        <v>974</v>
      </c>
      <c r="R214" s="18" t="s">
        <v>9694</v>
      </c>
      <c r="S214" s="28">
        <v>1</v>
      </c>
      <c r="T214" s="19">
        <f>VLOOKUP(Q214,包材库存!B:E,4,0)</f>
        <v>193</v>
      </c>
      <c r="U214" s="46" t="e">
        <f t="shared" si="41"/>
        <v>#REF!</v>
      </c>
      <c r="V214" s="19">
        <f>VLOOKUP(Q214,包材库存!B:F,5,0)</f>
        <v>0</v>
      </c>
      <c r="W214" s="166"/>
      <c r="X214" s="164" t="e">
        <f t="shared" si="42"/>
        <v>#REF!</v>
      </c>
      <c r="Y214" s="169">
        <f t="shared" si="40"/>
        <v>1</v>
      </c>
    </row>
    <row r="215" spans="1:25">
      <c r="A215" s="6"/>
      <c r="B215" s="23"/>
      <c r="C215" s="23"/>
      <c r="D215" s="23"/>
      <c r="E215" s="23"/>
      <c r="F215" s="23"/>
      <c r="G215" s="23" t="e">
        <f>VLOOKUP(C215,#REF!,17,0)</f>
        <v>#REF!</v>
      </c>
      <c r="H215" s="23"/>
      <c r="I215" s="23"/>
      <c r="J215" s="23"/>
      <c r="K215" s="23"/>
      <c r="L215" s="23"/>
      <c r="M215" s="23"/>
      <c r="N215" s="555"/>
      <c r="O215" s="23"/>
      <c r="P215" s="23"/>
      <c r="Q215" s="139" t="s">
        <v>497</v>
      </c>
      <c r="R215" s="18" t="s">
        <v>2538</v>
      </c>
      <c r="S215" s="28">
        <v>1</v>
      </c>
      <c r="T215" s="19" t="e">
        <f>VLOOKUP(Q215,包材库存!B:E,4,0)</f>
        <v>#N/A</v>
      </c>
      <c r="U215" s="46" t="e">
        <f t="shared" si="41"/>
        <v>#REF!</v>
      </c>
      <c r="V215" s="19" t="e">
        <f>VLOOKUP(Q215,包材库存!B:F,5,0)</f>
        <v>#N/A</v>
      </c>
      <c r="W215" s="166"/>
      <c r="X215" s="164" t="e">
        <f t="shared" si="42"/>
        <v>#N/A</v>
      </c>
      <c r="Y215" s="169">
        <f t="shared" si="40"/>
        <v>9</v>
      </c>
    </row>
    <row r="216" spans="1:25">
      <c r="A216" s="6"/>
      <c r="B216" s="23"/>
      <c r="C216" s="23"/>
      <c r="D216" s="23"/>
      <c r="E216" s="23"/>
      <c r="F216" s="23"/>
      <c r="G216" s="23" t="e">
        <f>VLOOKUP(C216,#REF!,17,0)</f>
        <v>#REF!</v>
      </c>
      <c r="H216" s="23"/>
      <c r="I216" s="23"/>
      <c r="J216" s="23"/>
      <c r="K216" s="23"/>
      <c r="L216" s="23"/>
      <c r="M216" s="23"/>
      <c r="N216" s="555"/>
      <c r="O216" s="23"/>
      <c r="P216" s="23"/>
      <c r="Q216" s="139" t="s">
        <v>499</v>
      </c>
      <c r="R216" s="18" t="s">
        <v>2607</v>
      </c>
      <c r="S216" s="28">
        <v>0.16666666666666666</v>
      </c>
      <c r="T216" s="19">
        <f>VLOOKUP(Q216,包材库存!B:E,4,0)</f>
        <v>8480</v>
      </c>
      <c r="U216" s="46" t="e">
        <f t="shared" si="41"/>
        <v>#REF!</v>
      </c>
      <c r="V216" s="19">
        <f>VLOOKUP(Q216,包材库存!B:F,5,0)</f>
        <v>0</v>
      </c>
      <c r="W216" s="166"/>
      <c r="X216" s="164" t="e">
        <f t="shared" si="42"/>
        <v>#REF!</v>
      </c>
      <c r="Y216" s="169">
        <f t="shared" si="40"/>
        <v>5</v>
      </c>
    </row>
    <row r="217" spans="1:25">
      <c r="A217" s="8"/>
      <c r="B217" s="24"/>
      <c r="C217" s="24"/>
      <c r="D217" s="24"/>
      <c r="E217" s="24"/>
      <c r="F217" s="24"/>
      <c r="G217" s="24" t="e">
        <f>VLOOKUP(C217,#REF!,17,0)</f>
        <v>#REF!</v>
      </c>
      <c r="H217" s="24"/>
      <c r="I217" s="24"/>
      <c r="J217" s="24"/>
      <c r="K217" s="24"/>
      <c r="L217" s="24"/>
      <c r="M217" s="24"/>
      <c r="N217" s="556"/>
      <c r="O217" s="24"/>
      <c r="P217" s="24"/>
      <c r="Q217" s="139" t="s">
        <v>498</v>
      </c>
      <c r="R217" s="18" t="s">
        <v>2608</v>
      </c>
      <c r="S217" s="28">
        <v>2.7777777777777776E-2</v>
      </c>
      <c r="T217" s="19">
        <f>VLOOKUP(Q217,包材库存!B:E,4,0)</f>
        <v>652</v>
      </c>
      <c r="U217" s="46" t="e">
        <f t="shared" si="41"/>
        <v>#REF!</v>
      </c>
      <c r="V217" s="19">
        <f>VLOOKUP(Q217,包材库存!B:F,5,0)</f>
        <v>0</v>
      </c>
      <c r="W217" s="167"/>
      <c r="X217" s="164" t="e">
        <f t="shared" si="42"/>
        <v>#REF!</v>
      </c>
      <c r="Y217" s="169">
        <f t="shared" si="40"/>
        <v>6</v>
      </c>
    </row>
    <row r="218" spans="1:25">
      <c r="A218" s="4"/>
      <c r="B218" s="22" t="s">
        <v>1030</v>
      </c>
      <c r="C218" s="22" t="s">
        <v>586</v>
      </c>
      <c r="D218" s="22" t="e">
        <f>VLOOKUP(C218,#REF!,2,0)</f>
        <v>#REF!</v>
      </c>
      <c r="E218" s="22" t="e">
        <f>VLOOKUP(C218,#REF!,4,0)</f>
        <v>#REF!</v>
      </c>
      <c r="F218" s="22" t="e">
        <f>VLOOKUP(C218,#REF!,6,0)</f>
        <v>#REF!</v>
      </c>
      <c r="G218" s="22" t="e">
        <f>VLOOKUP(C218,#REF!,17,0)</f>
        <v>#REF!</v>
      </c>
      <c r="H218" s="22" t="e">
        <f>VLOOKUP(C218,#REF!,19,0)</f>
        <v>#REF!</v>
      </c>
      <c r="I218" s="22" t="e">
        <f>VLOOKUP(C218,#REF!,20,0)</f>
        <v>#REF!</v>
      </c>
      <c r="J218" s="22">
        <f>VLOOKUP(C218,成品库存!B:L,11,0)</f>
        <v>6669</v>
      </c>
      <c r="K218" s="22" t="str">
        <f>IF(ISERROR(VLOOKUP(C218,#REF!,11,0)),"0",VLOOKUP(C218,#REF!,11,0))</f>
        <v>0</v>
      </c>
      <c r="L218" s="22"/>
      <c r="M218" s="22">
        <f t="shared" ref="M218:M219" si="45">J218+K218+L218</f>
        <v>6669</v>
      </c>
      <c r="N218" s="554" t="e">
        <f>M218/G218</f>
        <v>#REF!</v>
      </c>
      <c r="O218" s="22">
        <f>VLOOKUP(C218,膏体库存!A:F,6,0)</f>
        <v>0</v>
      </c>
      <c r="P218" s="22"/>
      <c r="Q218" s="139" t="s">
        <v>588</v>
      </c>
      <c r="R218" s="18" t="s">
        <v>6571</v>
      </c>
      <c r="S218" s="28">
        <v>1</v>
      </c>
      <c r="T218" s="19">
        <f>VLOOKUP(Q218,包材库存!B:E,4,0)</f>
        <v>8059</v>
      </c>
      <c r="U218" s="46" t="e">
        <f t="shared" si="41"/>
        <v>#REF!</v>
      </c>
      <c r="V218" s="19">
        <f>VLOOKUP(Q218,包材库存!B:F,5,0)</f>
        <v>0</v>
      </c>
      <c r="W218" s="164"/>
      <c r="X218" s="164" t="e">
        <f t="shared" si="42"/>
        <v>#REF!</v>
      </c>
      <c r="Y218" s="169">
        <f t="shared" si="40"/>
        <v>1</v>
      </c>
    </row>
    <row r="219" spans="1:25">
      <c r="A219" s="6"/>
      <c r="B219" s="23"/>
      <c r="C219" s="23" t="str">
        <f>"S"&amp;C218</f>
        <v>SWM215</v>
      </c>
      <c r="D219" s="23" t="e">
        <f>VLOOKUP(C219,#REF!,2,0)</f>
        <v>#REF!</v>
      </c>
      <c r="E219" s="23" t="e">
        <f>VLOOKUP(C219,#REF!,4,0)</f>
        <v>#REF!</v>
      </c>
      <c r="F219" s="23" t="e">
        <f>VLOOKUP(C219,#REF!,6,0)</f>
        <v>#REF!</v>
      </c>
      <c r="G219" s="23" t="e">
        <f>VLOOKUP(C219,#REF!,17,0)</f>
        <v>#REF!</v>
      </c>
      <c r="H219" s="23"/>
      <c r="I219" s="23"/>
      <c r="J219" s="23">
        <f>VLOOKUP(C219,试用装库存!B:L,11,0)</f>
        <v>959</v>
      </c>
      <c r="K219" s="23"/>
      <c r="L219" s="23"/>
      <c r="M219" s="23">
        <f t="shared" si="45"/>
        <v>959</v>
      </c>
      <c r="N219" s="555"/>
      <c r="O219" s="23"/>
      <c r="P219" s="23"/>
      <c r="Q219" s="139" t="s">
        <v>572</v>
      </c>
      <c r="R219" s="18" t="s">
        <v>7284</v>
      </c>
      <c r="S219" s="28">
        <v>1</v>
      </c>
      <c r="T219" s="19">
        <f>VLOOKUP(Q219,包材库存!B:E,4,0)</f>
        <v>22945</v>
      </c>
      <c r="U219" s="46" t="e">
        <f t="shared" si="41"/>
        <v>#REF!</v>
      </c>
      <c r="V219" s="19">
        <f>VLOOKUP(Q219,包材库存!B:F,5,0)</f>
        <v>0</v>
      </c>
      <c r="W219" s="166"/>
      <c r="X219" s="164" t="e">
        <f t="shared" si="42"/>
        <v>#REF!</v>
      </c>
      <c r="Y219" s="169">
        <f t="shared" si="40"/>
        <v>3</v>
      </c>
    </row>
    <row r="220" spans="1:25">
      <c r="A220" s="6"/>
      <c r="B220" s="23"/>
      <c r="C220" s="23"/>
      <c r="D220" s="23"/>
      <c r="E220" s="23"/>
      <c r="F220" s="23"/>
      <c r="G220" s="23" t="e">
        <f>VLOOKUP(C220,#REF!,17,0)</f>
        <v>#REF!</v>
      </c>
      <c r="H220" s="23"/>
      <c r="I220" s="23"/>
      <c r="J220" s="23"/>
      <c r="K220" s="23"/>
      <c r="L220" s="23"/>
      <c r="M220" s="23"/>
      <c r="N220" s="555"/>
      <c r="O220" s="23"/>
      <c r="P220" s="23"/>
      <c r="Q220" s="139" t="s">
        <v>589</v>
      </c>
      <c r="R220" s="18" t="s">
        <v>8060</v>
      </c>
      <c r="S220" s="28">
        <v>1</v>
      </c>
      <c r="T220" s="19">
        <f>VLOOKUP(Q220,包材库存!B:E,4,0)</f>
        <v>8592</v>
      </c>
      <c r="U220" s="46" t="e">
        <f t="shared" si="41"/>
        <v>#REF!</v>
      </c>
      <c r="V220" s="19">
        <f>VLOOKUP(Q220,包材库存!B:F,5,0)</f>
        <v>0</v>
      </c>
      <c r="W220" s="166"/>
      <c r="X220" s="164" t="e">
        <f t="shared" si="42"/>
        <v>#REF!</v>
      </c>
      <c r="Y220" s="169">
        <f t="shared" si="40"/>
        <v>1</v>
      </c>
    </row>
    <row r="221" spans="1:25">
      <c r="A221" s="6"/>
      <c r="B221" s="23"/>
      <c r="C221" s="23"/>
      <c r="D221" s="23"/>
      <c r="E221" s="23"/>
      <c r="F221" s="23"/>
      <c r="G221" s="23" t="e">
        <f>VLOOKUP(C221,#REF!,17,0)</f>
        <v>#REF!</v>
      </c>
      <c r="H221" s="23"/>
      <c r="I221" s="23"/>
      <c r="J221" s="23"/>
      <c r="K221" s="23"/>
      <c r="L221" s="23"/>
      <c r="M221" s="23"/>
      <c r="N221" s="555"/>
      <c r="O221" s="23"/>
      <c r="P221" s="23"/>
      <c r="Q221" s="139" t="s">
        <v>493</v>
      </c>
      <c r="R221" s="18" t="s">
        <v>494</v>
      </c>
      <c r="S221" s="28">
        <v>1</v>
      </c>
      <c r="T221" s="19">
        <f>VLOOKUP(Q221,包材库存!B:E,4,0)</f>
        <v>44317</v>
      </c>
      <c r="U221" s="46" t="e">
        <f t="shared" si="41"/>
        <v>#REF!</v>
      </c>
      <c r="V221" s="19">
        <f>VLOOKUP(Q221,包材库存!B:F,5,0)</f>
        <v>0</v>
      </c>
      <c r="W221" s="166"/>
      <c r="X221" s="164" t="e">
        <f t="shared" si="42"/>
        <v>#REF!</v>
      </c>
      <c r="Y221" s="169">
        <f t="shared" si="40"/>
        <v>11</v>
      </c>
    </row>
    <row r="222" spans="1:25">
      <c r="A222" s="6"/>
      <c r="B222" s="23"/>
      <c r="C222" s="23"/>
      <c r="D222" s="23"/>
      <c r="E222" s="23"/>
      <c r="F222" s="23"/>
      <c r="G222" s="23" t="e">
        <f>VLOOKUP(C222,#REF!,17,0)</f>
        <v>#REF!</v>
      </c>
      <c r="H222" s="23"/>
      <c r="I222" s="23"/>
      <c r="J222" s="23"/>
      <c r="K222" s="23"/>
      <c r="L222" s="23"/>
      <c r="M222" s="23"/>
      <c r="N222" s="555"/>
      <c r="O222" s="23"/>
      <c r="P222" s="23"/>
      <c r="Q222" s="139" t="s">
        <v>574</v>
      </c>
      <c r="R222" s="18" t="s">
        <v>9691</v>
      </c>
      <c r="S222" s="28">
        <v>2.0833333333333332E-2</v>
      </c>
      <c r="T222" s="19">
        <f>VLOOKUP(Q222,包材库存!B:E,4,0)</f>
        <v>958</v>
      </c>
      <c r="U222" s="46" t="e">
        <f t="shared" si="41"/>
        <v>#REF!</v>
      </c>
      <c r="V222" s="19">
        <f>VLOOKUP(Q222,包材库存!B:F,5,0)</f>
        <v>0</v>
      </c>
      <c r="W222" s="166"/>
      <c r="X222" s="164" t="e">
        <f t="shared" si="42"/>
        <v>#REF!</v>
      </c>
      <c r="Y222" s="169">
        <f t="shared" si="40"/>
        <v>4</v>
      </c>
    </row>
    <row r="223" spans="1:25">
      <c r="A223" s="6"/>
      <c r="B223" s="23"/>
      <c r="C223" s="23"/>
      <c r="D223" s="23"/>
      <c r="E223" s="23"/>
      <c r="F223" s="23"/>
      <c r="G223" s="23" t="e">
        <f>VLOOKUP(C223,#REF!,17,0)</f>
        <v>#REF!</v>
      </c>
      <c r="H223" s="23"/>
      <c r="I223" s="23"/>
      <c r="J223" s="23"/>
      <c r="K223" s="23"/>
      <c r="L223" s="23"/>
      <c r="M223" s="23"/>
      <c r="N223" s="555"/>
      <c r="O223" s="23"/>
      <c r="P223" s="23"/>
      <c r="Q223" s="139" t="s">
        <v>575</v>
      </c>
      <c r="R223" s="18" t="s">
        <v>2545</v>
      </c>
      <c r="S223" s="28">
        <v>0.16666666666666699</v>
      </c>
      <c r="T223" s="19">
        <f>VLOOKUP(Q223,包材库存!B:E,4,0)</f>
        <v>7898</v>
      </c>
      <c r="U223" s="46" t="e">
        <f t="shared" si="41"/>
        <v>#REF!</v>
      </c>
      <c r="V223" s="19">
        <f>VLOOKUP(Q223,包材库存!B:F,5,0)</f>
        <v>0</v>
      </c>
      <c r="W223" s="166"/>
      <c r="X223" s="164" t="e">
        <f t="shared" si="42"/>
        <v>#REF!</v>
      </c>
      <c r="Y223" s="169">
        <f t="shared" si="40"/>
        <v>4</v>
      </c>
    </row>
    <row r="224" spans="1:25">
      <c r="A224" s="6"/>
      <c r="B224" s="23"/>
      <c r="C224" s="23"/>
      <c r="D224" s="23"/>
      <c r="E224" s="23"/>
      <c r="F224" s="23"/>
      <c r="G224" s="23" t="e">
        <f>VLOOKUP(C224,#REF!,17,0)</f>
        <v>#REF!</v>
      </c>
      <c r="H224" s="23"/>
      <c r="I224" s="23"/>
      <c r="J224" s="23"/>
      <c r="K224" s="23"/>
      <c r="L224" s="23"/>
      <c r="M224" s="23"/>
      <c r="N224" s="555"/>
      <c r="O224" s="23"/>
      <c r="P224" s="23"/>
      <c r="Q224" s="139" t="s">
        <v>576</v>
      </c>
      <c r="R224" s="18" t="s">
        <v>6196</v>
      </c>
      <c r="S224" s="28">
        <v>1</v>
      </c>
      <c r="T224" s="19">
        <f>VLOOKUP(Q224,包材库存!B:E,4,0)</f>
        <v>70462</v>
      </c>
      <c r="U224" s="46" t="e">
        <f t="shared" si="41"/>
        <v>#REF!</v>
      </c>
      <c r="V224" s="19">
        <f>VLOOKUP(Q224,包材库存!B:F,5,0)</f>
        <v>0</v>
      </c>
      <c r="W224" s="166"/>
      <c r="X224" s="164" t="e">
        <f t="shared" si="42"/>
        <v>#REF!</v>
      </c>
      <c r="Y224" s="169">
        <f t="shared" si="40"/>
        <v>7</v>
      </c>
    </row>
    <row r="225" spans="1:25">
      <c r="A225" s="8"/>
      <c r="B225" s="24"/>
      <c r="C225" s="24"/>
      <c r="D225" s="24"/>
      <c r="E225" s="24"/>
      <c r="F225" s="24"/>
      <c r="G225" s="24" t="e">
        <f>VLOOKUP(C225,#REF!,17,0)</f>
        <v>#REF!</v>
      </c>
      <c r="H225" s="24"/>
      <c r="I225" s="24"/>
      <c r="J225" s="24"/>
      <c r="K225" s="24"/>
      <c r="L225" s="24"/>
      <c r="M225" s="24"/>
      <c r="N225" s="556"/>
      <c r="O225" s="24"/>
      <c r="P225" s="24"/>
      <c r="Q225" s="139" t="s">
        <v>577</v>
      </c>
      <c r="R225" s="18" t="s">
        <v>6143</v>
      </c>
      <c r="S225" s="28">
        <v>1</v>
      </c>
      <c r="T225" s="19" t="e">
        <f>VLOOKUP(Q225,包材库存!B:E,4,0)</f>
        <v>#N/A</v>
      </c>
      <c r="U225" s="46" t="e">
        <f t="shared" si="41"/>
        <v>#REF!</v>
      </c>
      <c r="V225" s="19" t="e">
        <f>VLOOKUP(Q225,包材库存!B:F,5,0)</f>
        <v>#N/A</v>
      </c>
      <c r="W225" s="167"/>
      <c r="X225" s="164" t="e">
        <f t="shared" si="42"/>
        <v>#N/A</v>
      </c>
      <c r="Y225" s="169">
        <f t="shared" si="40"/>
        <v>7</v>
      </c>
    </row>
    <row r="226" spans="1:25">
      <c r="A226" s="4"/>
      <c r="B226" s="22" t="s">
        <v>1026</v>
      </c>
      <c r="C226" s="22" t="s">
        <v>529</v>
      </c>
      <c r="D226" s="22" t="e">
        <f>VLOOKUP(C226,#REF!,2,0)</f>
        <v>#REF!</v>
      </c>
      <c r="E226" s="22" t="e">
        <f>VLOOKUP(C226,#REF!,4,0)</f>
        <v>#REF!</v>
      </c>
      <c r="F226" s="22" t="e">
        <f>VLOOKUP(C226,#REF!,6,0)</f>
        <v>#REF!</v>
      </c>
      <c r="G226" s="22" t="e">
        <f>VLOOKUP(C226,#REF!,17,0)</f>
        <v>#REF!</v>
      </c>
      <c r="H226" s="22" t="e">
        <f>VLOOKUP(C226,#REF!,19,0)</f>
        <v>#REF!</v>
      </c>
      <c r="I226" s="22" t="e">
        <f>VLOOKUP(C226,#REF!,20,0)</f>
        <v>#REF!</v>
      </c>
      <c r="J226" s="22">
        <f>VLOOKUP(C226,成品库存!B:L,11,0)</f>
        <v>2661</v>
      </c>
      <c r="K226" s="22" t="str">
        <f>IF(ISERROR(VLOOKUP(C226,#REF!,11,0)),"0",VLOOKUP(C226,#REF!,11,0))</f>
        <v>0</v>
      </c>
      <c r="L226" s="22"/>
      <c r="M226" s="22">
        <f t="shared" ref="M226:M227" si="46">J226+K226+L226</f>
        <v>2661</v>
      </c>
      <c r="N226" s="554" t="e">
        <f>M226/G226</f>
        <v>#REF!</v>
      </c>
      <c r="O226" s="22">
        <f>VLOOKUP(C226,膏体库存!A:F,6,0)</f>
        <v>0</v>
      </c>
      <c r="P226" s="22"/>
      <c r="Q226" s="139" t="s">
        <v>530</v>
      </c>
      <c r="R226" s="18" t="s">
        <v>6573</v>
      </c>
      <c r="S226" s="28">
        <v>1</v>
      </c>
      <c r="T226" s="19">
        <f>VLOOKUP(Q226,包材库存!B:E,4,0)</f>
        <v>14246</v>
      </c>
      <c r="U226" s="46" t="e">
        <f t="shared" si="41"/>
        <v>#REF!</v>
      </c>
      <c r="V226" s="19">
        <f>VLOOKUP(Q226,包材库存!B:F,5,0)</f>
        <v>0</v>
      </c>
      <c r="W226" s="164"/>
      <c r="X226" s="164" t="e">
        <f t="shared" si="42"/>
        <v>#REF!</v>
      </c>
      <c r="Y226" s="169">
        <f t="shared" si="40"/>
        <v>3</v>
      </c>
    </row>
    <row r="227" spans="1:25">
      <c r="A227" s="6"/>
      <c r="B227" s="23"/>
      <c r="C227" s="23" t="str">
        <f>"S"&amp;C226</f>
        <v>SWM212</v>
      </c>
      <c r="D227" s="23" t="e">
        <f>VLOOKUP(C227,#REF!,2,0)</f>
        <v>#REF!</v>
      </c>
      <c r="E227" s="23" t="e">
        <f>VLOOKUP(C227,#REF!,4,0)</f>
        <v>#REF!</v>
      </c>
      <c r="F227" s="23" t="e">
        <f>VLOOKUP(C227,#REF!,6,0)</f>
        <v>#REF!</v>
      </c>
      <c r="G227" s="23" t="e">
        <f>VLOOKUP(C227,#REF!,17,0)</f>
        <v>#REF!</v>
      </c>
      <c r="H227" s="23"/>
      <c r="I227" s="23"/>
      <c r="J227" s="23">
        <f>VLOOKUP(C227,试用装库存!B:L,11,0)</f>
        <v>574</v>
      </c>
      <c r="K227" s="23"/>
      <c r="L227" s="23"/>
      <c r="M227" s="23">
        <f t="shared" si="46"/>
        <v>574</v>
      </c>
      <c r="N227" s="555"/>
      <c r="O227" s="23"/>
      <c r="P227" s="23"/>
      <c r="Q227" s="139" t="s">
        <v>531</v>
      </c>
      <c r="R227" s="18" t="s">
        <v>532</v>
      </c>
      <c r="S227" s="28">
        <v>1</v>
      </c>
      <c r="T227" s="19">
        <f>VLOOKUP(Q227,包材库存!B:E,4,0)</f>
        <v>13764</v>
      </c>
      <c r="U227" s="46" t="e">
        <f t="shared" si="41"/>
        <v>#REF!</v>
      </c>
      <c r="V227" s="19">
        <f>VLOOKUP(Q227,包材库存!B:F,5,0)</f>
        <v>0</v>
      </c>
      <c r="W227" s="166"/>
      <c r="X227" s="164" t="e">
        <f t="shared" si="42"/>
        <v>#REF!</v>
      </c>
      <c r="Y227" s="169">
        <f t="shared" si="40"/>
        <v>3</v>
      </c>
    </row>
    <row r="228" spans="1:25">
      <c r="A228" s="6"/>
      <c r="B228" s="23"/>
      <c r="C228" s="23"/>
      <c r="D228" s="23"/>
      <c r="E228" s="23"/>
      <c r="F228" s="23"/>
      <c r="G228" s="23" t="e">
        <f>VLOOKUP(C228,#REF!,17,0)</f>
        <v>#REF!</v>
      </c>
      <c r="H228" s="23"/>
      <c r="I228" s="23"/>
      <c r="J228" s="23"/>
      <c r="K228" s="23"/>
      <c r="L228" s="23"/>
      <c r="M228" s="23"/>
      <c r="N228" s="555"/>
      <c r="O228" s="23"/>
      <c r="P228" s="23"/>
      <c r="Q228" s="139" t="s">
        <v>533</v>
      </c>
      <c r="R228" s="18" t="s">
        <v>2541</v>
      </c>
      <c r="S228" s="28">
        <v>1</v>
      </c>
      <c r="T228" s="19">
        <f>VLOOKUP(Q228,包材库存!B:E,4,0)</f>
        <v>26844</v>
      </c>
      <c r="U228" s="46" t="e">
        <f t="shared" si="41"/>
        <v>#REF!</v>
      </c>
      <c r="V228" s="19">
        <f>VLOOKUP(Q228,包材库存!B:F,5,0)</f>
        <v>0</v>
      </c>
      <c r="W228" s="166"/>
      <c r="X228" s="164" t="e">
        <f t="shared" si="42"/>
        <v>#REF!</v>
      </c>
      <c r="Y228" s="169">
        <f t="shared" si="40"/>
        <v>4</v>
      </c>
    </row>
    <row r="229" spans="1:25">
      <c r="A229" s="6"/>
      <c r="B229" s="23"/>
      <c r="C229" s="23"/>
      <c r="D229" s="23"/>
      <c r="E229" s="23"/>
      <c r="F229" s="23"/>
      <c r="G229" s="23" t="e">
        <f>VLOOKUP(C229,#REF!,17,0)</f>
        <v>#REF!</v>
      </c>
      <c r="H229" s="23"/>
      <c r="I229" s="23"/>
      <c r="J229" s="23"/>
      <c r="K229" s="23"/>
      <c r="L229" s="23"/>
      <c r="M229" s="23"/>
      <c r="N229" s="555"/>
      <c r="O229" s="23"/>
      <c r="P229" s="23"/>
      <c r="Q229" s="139" t="s">
        <v>493</v>
      </c>
      <c r="R229" s="18" t="s">
        <v>494</v>
      </c>
      <c r="S229" s="28">
        <v>1</v>
      </c>
      <c r="T229" s="19">
        <f>VLOOKUP(Q229,包材库存!B:E,4,0)</f>
        <v>44317</v>
      </c>
      <c r="U229" s="46" t="e">
        <f t="shared" si="41"/>
        <v>#REF!</v>
      </c>
      <c r="V229" s="19">
        <f>VLOOKUP(Q229,包材库存!B:F,5,0)</f>
        <v>0</v>
      </c>
      <c r="W229" s="166"/>
      <c r="X229" s="164" t="e">
        <f t="shared" si="42"/>
        <v>#REF!</v>
      </c>
      <c r="Y229" s="169">
        <f t="shared" si="40"/>
        <v>11</v>
      </c>
    </row>
    <row r="230" spans="1:25">
      <c r="A230" s="6"/>
      <c r="B230" s="23"/>
      <c r="C230" s="23"/>
      <c r="D230" s="23"/>
      <c r="E230" s="23"/>
      <c r="F230" s="23"/>
      <c r="G230" s="23" t="e">
        <f>VLOOKUP(C230,#REF!,17,0)</f>
        <v>#REF!</v>
      </c>
      <c r="H230" s="23"/>
      <c r="I230" s="23"/>
      <c r="J230" s="23"/>
      <c r="K230" s="23"/>
      <c r="L230" s="23"/>
      <c r="M230" s="23"/>
      <c r="N230" s="555"/>
      <c r="O230" s="23"/>
      <c r="P230" s="23"/>
      <c r="Q230" s="139" t="s">
        <v>534</v>
      </c>
      <c r="R230" s="18" t="s">
        <v>8062</v>
      </c>
      <c r="S230" s="28">
        <v>1</v>
      </c>
      <c r="T230" s="19">
        <f>VLOOKUP(Q230,包材库存!B:E,4,0)</f>
        <v>6343</v>
      </c>
      <c r="U230" s="46" t="e">
        <f t="shared" si="41"/>
        <v>#REF!</v>
      </c>
      <c r="V230" s="19">
        <f>VLOOKUP(Q230,包材库存!B:F,5,0)</f>
        <v>0</v>
      </c>
      <c r="W230" s="166"/>
      <c r="X230" s="164" t="e">
        <f t="shared" si="42"/>
        <v>#REF!</v>
      </c>
      <c r="Y230" s="169">
        <f t="shared" si="40"/>
        <v>1</v>
      </c>
    </row>
    <row r="231" spans="1:25">
      <c r="A231" s="6"/>
      <c r="B231" s="23"/>
      <c r="C231" s="23"/>
      <c r="D231" s="23"/>
      <c r="E231" s="23"/>
      <c r="F231" s="23"/>
      <c r="G231" s="23" t="e">
        <f>VLOOKUP(C231,#REF!,17,0)</f>
        <v>#REF!</v>
      </c>
      <c r="H231" s="23"/>
      <c r="I231" s="23"/>
      <c r="J231" s="23"/>
      <c r="K231" s="23"/>
      <c r="L231" s="23"/>
      <c r="M231" s="23"/>
      <c r="N231" s="555"/>
      <c r="O231" s="23"/>
      <c r="P231" s="23"/>
      <c r="Q231" s="139" t="s">
        <v>535</v>
      </c>
      <c r="R231" s="18" t="s">
        <v>6131</v>
      </c>
      <c r="S231" s="28">
        <v>1</v>
      </c>
      <c r="T231" s="19" t="e">
        <f>VLOOKUP(Q231,包材库存!B:E,4,0)</f>
        <v>#N/A</v>
      </c>
      <c r="U231" s="46" t="e">
        <f t="shared" si="41"/>
        <v>#REF!</v>
      </c>
      <c r="V231" s="19" t="e">
        <f>VLOOKUP(Q231,包材库存!B:F,5,0)</f>
        <v>#N/A</v>
      </c>
      <c r="W231" s="166"/>
      <c r="X231" s="164" t="e">
        <f t="shared" si="42"/>
        <v>#N/A</v>
      </c>
      <c r="Y231" s="169">
        <f t="shared" si="40"/>
        <v>5</v>
      </c>
    </row>
    <row r="232" spans="1:25">
      <c r="A232" s="6"/>
      <c r="B232" s="23"/>
      <c r="C232" s="23"/>
      <c r="D232" s="23"/>
      <c r="E232" s="23"/>
      <c r="F232" s="23"/>
      <c r="G232" s="23" t="e">
        <f>VLOOKUP(C232,#REF!,17,0)</f>
        <v>#REF!</v>
      </c>
      <c r="H232" s="23"/>
      <c r="I232" s="23"/>
      <c r="J232" s="23"/>
      <c r="K232" s="23"/>
      <c r="L232" s="23"/>
      <c r="M232" s="23"/>
      <c r="N232" s="555"/>
      <c r="O232" s="23"/>
      <c r="P232" s="23"/>
      <c r="Q232" s="139" t="s">
        <v>536</v>
      </c>
      <c r="R232" s="18" t="s">
        <v>6182</v>
      </c>
      <c r="S232" s="28">
        <v>2.0833333333333332E-2</v>
      </c>
      <c r="T232" s="19">
        <f>VLOOKUP(Q232,包材库存!B:E,4,0)</f>
        <v>254</v>
      </c>
      <c r="U232" s="46" t="e">
        <f t="shared" si="41"/>
        <v>#REF!</v>
      </c>
      <c r="V232" s="19">
        <f>VLOOKUP(Q232,包材库存!B:F,5,0)</f>
        <v>0</v>
      </c>
      <c r="W232" s="166"/>
      <c r="X232" s="164" t="e">
        <f t="shared" si="42"/>
        <v>#REF!</v>
      </c>
      <c r="Y232" s="169">
        <f t="shared" si="40"/>
        <v>3</v>
      </c>
    </row>
    <row r="233" spans="1:25">
      <c r="A233" s="8"/>
      <c r="B233" s="24"/>
      <c r="C233" s="24"/>
      <c r="D233" s="24"/>
      <c r="E233" s="24"/>
      <c r="F233" s="24"/>
      <c r="G233" s="24" t="e">
        <f>VLOOKUP(C233,#REF!,17,0)</f>
        <v>#REF!</v>
      </c>
      <c r="H233" s="24"/>
      <c r="I233" s="24"/>
      <c r="J233" s="24"/>
      <c r="K233" s="24"/>
      <c r="L233" s="24"/>
      <c r="M233" s="24"/>
      <c r="N233" s="556"/>
      <c r="O233" s="24"/>
      <c r="P233" s="24"/>
      <c r="Q233" s="139" t="s">
        <v>537</v>
      </c>
      <c r="R233" s="18" t="s">
        <v>6183</v>
      </c>
      <c r="S233" s="28"/>
      <c r="T233" s="19">
        <f>VLOOKUP(Q233,包材库存!B:E,4,0)</f>
        <v>3633</v>
      </c>
      <c r="U233" s="46" t="e">
        <f t="shared" si="41"/>
        <v>#REF!</v>
      </c>
      <c r="V233" s="19">
        <f>VLOOKUP(Q233,包材库存!B:F,5,0)</f>
        <v>0</v>
      </c>
      <c r="W233" s="167"/>
      <c r="X233" s="164" t="e">
        <f t="shared" si="42"/>
        <v>#REF!</v>
      </c>
      <c r="Y233" s="169">
        <f t="shared" si="40"/>
        <v>3</v>
      </c>
    </row>
    <row r="234" spans="1:25">
      <c r="A234" s="4"/>
      <c r="B234" s="22" t="s">
        <v>1196</v>
      </c>
      <c r="C234" s="22" t="s">
        <v>3203</v>
      </c>
      <c r="D234" s="22" t="e">
        <f>VLOOKUP(C234,#REF!,2,0)</f>
        <v>#REF!</v>
      </c>
      <c r="E234" s="22" t="e">
        <f>VLOOKUP(C234,#REF!,4,0)</f>
        <v>#REF!</v>
      </c>
      <c r="F234" s="22" t="e">
        <f>VLOOKUP(C234,#REF!,6,0)</f>
        <v>#REF!</v>
      </c>
      <c r="G234" s="22" t="e">
        <f>VLOOKUP(C234,#REF!,17,0)</f>
        <v>#REF!</v>
      </c>
      <c r="H234" s="22"/>
      <c r="I234" s="22"/>
      <c r="J234" s="22">
        <f>VLOOKUP(C234,成品库存!B:L,11,0)</f>
        <v>6433</v>
      </c>
      <c r="K234" s="22" t="str">
        <f>IF(ISERROR(VLOOKUP(C234,#REF!,11,0)),"0",VLOOKUP(C234,#REF!,11,0))</f>
        <v>0</v>
      </c>
      <c r="L234" s="22"/>
      <c r="M234" s="22">
        <f t="shared" ref="M234:M235" si="47">J234+K234+L234</f>
        <v>6433</v>
      </c>
      <c r="N234" s="554" t="e">
        <f>J234/G234</f>
        <v>#REF!</v>
      </c>
      <c r="O234" s="22"/>
      <c r="P234" s="22"/>
      <c r="Q234" s="140" t="s">
        <v>846</v>
      </c>
      <c r="R234" s="18" t="s">
        <v>847</v>
      </c>
      <c r="S234" s="28">
        <v>1</v>
      </c>
      <c r="T234" s="19">
        <f>VLOOKUP(Q234,包材库存!B:E,4,0)</f>
        <v>25</v>
      </c>
      <c r="U234" s="46" t="e">
        <f t="shared" si="41"/>
        <v>#REF!</v>
      </c>
      <c r="V234" s="19">
        <f>VLOOKUP(Q234,包材库存!B:F,5,0)</f>
        <v>0</v>
      </c>
      <c r="W234" s="164"/>
      <c r="X234" s="164" t="e">
        <f t="shared" si="42"/>
        <v>#REF!</v>
      </c>
      <c r="Y234" s="169">
        <f t="shared" si="40"/>
        <v>2</v>
      </c>
    </row>
    <row r="235" spans="1:25">
      <c r="A235" s="6"/>
      <c r="B235" s="23"/>
      <c r="C235" s="23" t="str">
        <f>"S"&amp;C234</f>
        <v>SWS003</v>
      </c>
      <c r="D235" s="23" t="e">
        <f>VLOOKUP(C235,#REF!,2,0)</f>
        <v>#REF!</v>
      </c>
      <c r="E235" s="23" t="e">
        <f>VLOOKUP(C235,#REF!,4,0)</f>
        <v>#REF!</v>
      </c>
      <c r="F235" s="23" t="e">
        <f>VLOOKUP(C235,#REF!,6,0)</f>
        <v>#REF!</v>
      </c>
      <c r="G235" s="23" t="e">
        <f>VLOOKUP(C235,#REF!,17,0)</f>
        <v>#REF!</v>
      </c>
      <c r="H235" s="23"/>
      <c r="I235" s="23"/>
      <c r="J235" s="23">
        <f>VLOOKUP(C235,试用装库存!B:L,11,0)</f>
        <v>928</v>
      </c>
      <c r="K235" s="23"/>
      <c r="L235" s="23"/>
      <c r="M235" s="23">
        <f t="shared" si="47"/>
        <v>928</v>
      </c>
      <c r="N235" s="555"/>
      <c r="O235" s="23"/>
      <c r="P235" s="23"/>
      <c r="Q235" s="139" t="s">
        <v>513</v>
      </c>
      <c r="R235" s="18" t="s">
        <v>514</v>
      </c>
      <c r="S235" s="28">
        <v>1</v>
      </c>
      <c r="T235" s="19">
        <f>VLOOKUP(Q235,包材库存!B:E,4,0)</f>
        <v>88751</v>
      </c>
      <c r="U235" s="46" t="e">
        <f t="shared" si="41"/>
        <v>#REF!</v>
      </c>
      <c r="V235" s="19">
        <f>VLOOKUP(Q235,包材库存!B:F,5,0)</f>
        <v>-18</v>
      </c>
      <c r="W235" s="166"/>
      <c r="X235" s="164" t="e">
        <f t="shared" si="42"/>
        <v>#REF!</v>
      </c>
      <c r="Y235" s="169">
        <f t="shared" si="40"/>
        <v>7</v>
      </c>
    </row>
    <row r="236" spans="1:25">
      <c r="A236" s="6"/>
      <c r="B236" s="23"/>
      <c r="C236" s="23"/>
      <c r="D236" s="23"/>
      <c r="E236" s="23"/>
      <c r="F236" s="23"/>
      <c r="G236" s="23" t="e">
        <f>VLOOKUP(C236,#REF!,17,0)</f>
        <v>#REF!</v>
      </c>
      <c r="H236" s="23"/>
      <c r="I236" s="23"/>
      <c r="J236" s="23"/>
      <c r="K236" s="23"/>
      <c r="L236" s="23"/>
      <c r="M236" s="23"/>
      <c r="N236" s="555"/>
      <c r="O236" s="23"/>
      <c r="P236" s="23"/>
      <c r="Q236" s="139" t="s">
        <v>848</v>
      </c>
      <c r="R236" s="18" t="s">
        <v>9695</v>
      </c>
      <c r="S236" s="28">
        <v>1</v>
      </c>
      <c r="T236" s="19">
        <f>VLOOKUP(Q236,包材库存!B:E,4,0)</f>
        <v>13009</v>
      </c>
      <c r="U236" s="46" t="e">
        <f t="shared" si="41"/>
        <v>#REF!</v>
      </c>
      <c r="V236" s="19">
        <f>VLOOKUP(Q236,包材库存!B:F,5,0)</f>
        <v>0</v>
      </c>
      <c r="W236" s="166"/>
      <c r="X236" s="164" t="e">
        <f t="shared" si="42"/>
        <v>#REF!</v>
      </c>
      <c r="Y236" s="169">
        <f t="shared" si="40"/>
        <v>2</v>
      </c>
    </row>
    <row r="237" spans="1:25">
      <c r="A237" s="6"/>
      <c r="B237" s="23"/>
      <c r="C237" s="23"/>
      <c r="D237" s="23"/>
      <c r="E237" s="23"/>
      <c r="F237" s="23"/>
      <c r="G237" s="23" t="e">
        <f>VLOOKUP(C237,#REF!,17,0)</f>
        <v>#REF!</v>
      </c>
      <c r="H237" s="23"/>
      <c r="I237" s="23"/>
      <c r="J237" s="23"/>
      <c r="K237" s="23"/>
      <c r="L237" s="23"/>
      <c r="M237" s="23"/>
      <c r="N237" s="555"/>
      <c r="O237" s="23"/>
      <c r="P237" s="23"/>
      <c r="Q237" s="139" t="s">
        <v>849</v>
      </c>
      <c r="R237" s="18" t="s">
        <v>850</v>
      </c>
      <c r="S237" s="28">
        <v>1</v>
      </c>
      <c r="T237" s="19">
        <f>VLOOKUP(Q237,包材库存!B:E,4,0)</f>
        <v>2575</v>
      </c>
      <c r="U237" s="46" t="e">
        <f t="shared" si="41"/>
        <v>#REF!</v>
      </c>
      <c r="V237" s="19">
        <f>VLOOKUP(Q237,包材库存!B:F,5,0)</f>
        <v>30</v>
      </c>
      <c r="W237" s="166"/>
      <c r="X237" s="164" t="e">
        <f t="shared" si="42"/>
        <v>#REF!</v>
      </c>
      <c r="Y237" s="169">
        <f t="shared" si="40"/>
        <v>2</v>
      </c>
    </row>
    <row r="238" spans="1:25">
      <c r="A238" s="6"/>
      <c r="B238" s="23"/>
      <c r="C238" s="23"/>
      <c r="D238" s="23"/>
      <c r="E238" s="23"/>
      <c r="F238" s="23"/>
      <c r="G238" s="23" t="e">
        <f>VLOOKUP(C238,#REF!,17,0)</f>
        <v>#REF!</v>
      </c>
      <c r="H238" s="23"/>
      <c r="I238" s="23"/>
      <c r="J238" s="23"/>
      <c r="K238" s="23"/>
      <c r="L238" s="23"/>
      <c r="M238" s="23"/>
      <c r="N238" s="555"/>
      <c r="O238" s="23"/>
      <c r="P238" s="23"/>
      <c r="Q238" s="139" t="s">
        <v>851</v>
      </c>
      <c r="R238" s="18" t="s">
        <v>852</v>
      </c>
      <c r="S238" s="28">
        <v>1</v>
      </c>
      <c r="T238" s="19">
        <f>VLOOKUP(Q238,包材库存!B:E,4,0)</f>
        <v>5000</v>
      </c>
      <c r="U238" s="46" t="e">
        <f t="shared" si="41"/>
        <v>#REF!</v>
      </c>
      <c r="V238" s="19">
        <f>VLOOKUP(Q238,包材库存!B:F,5,0)</f>
        <v>0</v>
      </c>
      <c r="W238" s="166"/>
      <c r="X238" s="164" t="e">
        <f t="shared" si="42"/>
        <v>#REF!</v>
      </c>
      <c r="Y238" s="169">
        <f t="shared" si="40"/>
        <v>1</v>
      </c>
    </row>
    <row r="239" spans="1:25">
      <c r="A239" s="6"/>
      <c r="B239" s="23"/>
      <c r="C239" s="23"/>
      <c r="D239" s="23"/>
      <c r="E239" s="23"/>
      <c r="F239" s="23"/>
      <c r="G239" s="23" t="e">
        <f>VLOOKUP(C239,#REF!,17,0)</f>
        <v>#REF!</v>
      </c>
      <c r="H239" s="23"/>
      <c r="I239" s="23"/>
      <c r="J239" s="23"/>
      <c r="K239" s="23"/>
      <c r="L239" s="23"/>
      <c r="M239" s="23"/>
      <c r="N239" s="555"/>
      <c r="O239" s="23"/>
      <c r="P239" s="23"/>
      <c r="Q239" s="139" t="s">
        <v>838</v>
      </c>
      <c r="R239" s="18" t="s">
        <v>2591</v>
      </c>
      <c r="S239" s="28">
        <v>1</v>
      </c>
      <c r="T239" s="19">
        <f>VLOOKUP(Q239,包材库存!B:E,4,0)</f>
        <v>85351</v>
      </c>
      <c r="U239" s="46" t="e">
        <f t="shared" si="41"/>
        <v>#REF!</v>
      </c>
      <c r="V239" s="19">
        <f>VLOOKUP(Q239,包材库存!B:F,5,0)</f>
        <v>0</v>
      </c>
      <c r="W239" s="166"/>
      <c r="X239" s="164" t="e">
        <f t="shared" si="42"/>
        <v>#REF!</v>
      </c>
      <c r="Y239" s="169">
        <f t="shared" si="40"/>
        <v>11</v>
      </c>
    </row>
    <row r="240" spans="1:25">
      <c r="A240" s="6"/>
      <c r="B240" s="23"/>
      <c r="C240" s="23"/>
      <c r="D240" s="23"/>
      <c r="E240" s="23"/>
      <c r="F240" s="23"/>
      <c r="G240" s="23" t="e">
        <f>VLOOKUP(C240,#REF!,17,0)</f>
        <v>#REF!</v>
      </c>
      <c r="H240" s="23"/>
      <c r="I240" s="23"/>
      <c r="J240" s="23"/>
      <c r="K240" s="23"/>
      <c r="L240" s="23"/>
      <c r="M240" s="23"/>
      <c r="N240" s="555"/>
      <c r="O240" s="23"/>
      <c r="P240" s="23"/>
      <c r="Q240" s="139" t="s">
        <v>839</v>
      </c>
      <c r="R240" s="18" t="s">
        <v>840</v>
      </c>
      <c r="S240" s="28"/>
      <c r="T240" s="19">
        <f>VLOOKUP(Q240,包材库存!B:E,4,0)</f>
        <v>288</v>
      </c>
      <c r="U240" s="46" t="e">
        <f t="shared" si="41"/>
        <v>#REF!</v>
      </c>
      <c r="V240" s="19">
        <f>VLOOKUP(Q240,包材库存!B:F,5,0)</f>
        <v>0</v>
      </c>
      <c r="W240" s="166"/>
      <c r="X240" s="164" t="e">
        <f t="shared" si="42"/>
        <v>#REF!</v>
      </c>
      <c r="Y240" s="169">
        <f t="shared" si="40"/>
        <v>2</v>
      </c>
    </row>
    <row r="241" spans="1:25">
      <c r="A241" s="6"/>
      <c r="B241" s="23"/>
      <c r="C241" s="23"/>
      <c r="D241" s="23"/>
      <c r="E241" s="23"/>
      <c r="F241" s="23"/>
      <c r="G241" s="23" t="e">
        <f>VLOOKUP(C241,#REF!,17,0)</f>
        <v>#REF!</v>
      </c>
      <c r="H241" s="23"/>
      <c r="I241" s="23"/>
      <c r="J241" s="23"/>
      <c r="K241" s="23"/>
      <c r="L241" s="23"/>
      <c r="M241" s="23"/>
      <c r="N241" s="555"/>
      <c r="O241" s="23"/>
      <c r="P241" s="23"/>
      <c r="Q241" s="139" t="s">
        <v>841</v>
      </c>
      <c r="R241" s="18" t="s">
        <v>842</v>
      </c>
      <c r="S241" s="28"/>
      <c r="T241" s="19">
        <f>VLOOKUP(Q241,包材库存!B:E,4,0)</f>
        <v>4048</v>
      </c>
      <c r="U241" s="46" t="e">
        <f t="shared" si="41"/>
        <v>#REF!</v>
      </c>
      <c r="V241" s="19">
        <f>VLOOKUP(Q241,包材库存!B:F,5,0)</f>
        <v>0</v>
      </c>
      <c r="W241" s="166"/>
      <c r="X241" s="164" t="e">
        <f t="shared" si="42"/>
        <v>#REF!</v>
      </c>
      <c r="Y241" s="169">
        <f t="shared" si="40"/>
        <v>2</v>
      </c>
    </row>
    <row r="242" spans="1:25">
      <c r="A242" s="6"/>
      <c r="B242" s="23"/>
      <c r="C242" s="23"/>
      <c r="D242" s="23"/>
      <c r="E242" s="23"/>
      <c r="F242" s="23"/>
      <c r="G242" s="23" t="e">
        <f>VLOOKUP(C242,#REF!,17,0)</f>
        <v>#REF!</v>
      </c>
      <c r="H242" s="23"/>
      <c r="I242" s="23"/>
      <c r="J242" s="23"/>
      <c r="K242" s="23"/>
      <c r="L242" s="23"/>
      <c r="M242" s="23"/>
      <c r="N242" s="555"/>
      <c r="O242" s="23"/>
      <c r="P242" s="23"/>
      <c r="Q242" s="139" t="s">
        <v>497</v>
      </c>
      <c r="R242" s="18" t="s">
        <v>2538</v>
      </c>
      <c r="S242" s="28">
        <v>1</v>
      </c>
      <c r="T242" s="19" t="e">
        <f>VLOOKUP(Q242,包材库存!B:E,4,0)</f>
        <v>#N/A</v>
      </c>
      <c r="U242" s="46" t="e">
        <f t="shared" si="41"/>
        <v>#REF!</v>
      </c>
      <c r="V242" s="19" t="e">
        <f>VLOOKUP(Q242,包材库存!B:F,5,0)</f>
        <v>#N/A</v>
      </c>
      <c r="W242" s="166"/>
      <c r="X242" s="164" t="e">
        <f t="shared" si="42"/>
        <v>#N/A</v>
      </c>
      <c r="Y242" s="169">
        <f t="shared" si="40"/>
        <v>9</v>
      </c>
    </row>
    <row r="243" spans="1:25">
      <c r="A243" s="8"/>
      <c r="B243" s="24"/>
      <c r="C243" s="23"/>
      <c r="D243" s="24"/>
      <c r="E243" s="24"/>
      <c r="F243" s="24"/>
      <c r="G243" s="24" t="e">
        <f>VLOOKUP(C243,#REF!,17,0)</f>
        <v>#REF!</v>
      </c>
      <c r="H243" s="24"/>
      <c r="I243" s="24"/>
      <c r="J243" s="24"/>
      <c r="K243" s="24"/>
      <c r="L243" s="24"/>
      <c r="M243" s="24"/>
      <c r="N243" s="556"/>
      <c r="O243" s="24"/>
      <c r="P243" s="24"/>
      <c r="Q243" s="139" t="s">
        <v>853</v>
      </c>
      <c r="R243" s="18" t="s">
        <v>2592</v>
      </c>
      <c r="S243" s="28">
        <v>1</v>
      </c>
      <c r="T243" s="19">
        <f>VLOOKUP(Q243,包材库存!B:E,4,0)</f>
        <v>3352</v>
      </c>
      <c r="U243" s="46" t="e">
        <f t="shared" si="41"/>
        <v>#REF!</v>
      </c>
      <c r="V243" s="19">
        <f>VLOOKUP(Q243,包材库存!B:F,5,0)</f>
        <v>0</v>
      </c>
      <c r="W243" s="167"/>
      <c r="X243" s="164" t="e">
        <f t="shared" si="42"/>
        <v>#REF!</v>
      </c>
      <c r="Y243" s="169">
        <f t="shared" si="40"/>
        <v>2</v>
      </c>
    </row>
    <row r="244" spans="1:25">
      <c r="A244" s="4"/>
      <c r="B244" s="22">
        <v>21</v>
      </c>
      <c r="C244" s="75" t="s">
        <v>42</v>
      </c>
      <c r="D244" s="22" t="e">
        <f>VLOOKUP(C244,#REF!,2,0)</f>
        <v>#REF!</v>
      </c>
      <c r="E244" s="22" t="e">
        <f>VLOOKUP(C244,#REF!,4,0)</f>
        <v>#REF!</v>
      </c>
      <c r="F244" s="22" t="e">
        <f>VLOOKUP(C244,#REF!,6,0)</f>
        <v>#REF!</v>
      </c>
      <c r="G244" s="22" t="e">
        <f>VLOOKUP(C244,#REF!,17,0)</f>
        <v>#REF!</v>
      </c>
      <c r="H244" s="22" t="e">
        <f>VLOOKUP(C244,#REF!,19,0)</f>
        <v>#REF!</v>
      </c>
      <c r="I244" s="22" t="e">
        <f>VLOOKUP(C244,#REF!,20,0)</f>
        <v>#REF!</v>
      </c>
      <c r="J244" s="22">
        <f>VLOOKUP(C244,成品库存!B:L,11,0)</f>
        <v>40581</v>
      </c>
      <c r="K244" s="22" t="str">
        <f>IF(ISERROR(VLOOKUP(C244,#REF!,11,0)),"0",VLOOKUP(C244,#REF!,11,0))</f>
        <v>0</v>
      </c>
      <c r="L244" s="22"/>
      <c r="M244" s="22">
        <f t="shared" ref="M244:M245" si="48">J244+K244+L244</f>
        <v>40581</v>
      </c>
      <c r="N244" s="554" t="e">
        <f>M244/G244</f>
        <v>#REF!</v>
      </c>
      <c r="O244" s="22">
        <f>VLOOKUP(C244,膏体库存!A:F,6,0)</f>
        <v>0</v>
      </c>
      <c r="P244" s="22"/>
      <c r="Q244" s="140" t="s">
        <v>44</v>
      </c>
      <c r="R244" s="18" t="s">
        <v>45</v>
      </c>
      <c r="S244" s="28">
        <v>1</v>
      </c>
      <c r="T244" s="19">
        <f>VLOOKUP(Q244,包材库存!B:E,4,0)</f>
        <v>3204</v>
      </c>
      <c r="U244" s="46" t="e">
        <f t="shared" si="41"/>
        <v>#REF!</v>
      </c>
      <c r="V244" s="19">
        <f>VLOOKUP(Q244,包材库存!B:F,5,0)</f>
        <v>0</v>
      </c>
      <c r="W244" s="164"/>
      <c r="X244" s="164" t="e">
        <f t="shared" si="42"/>
        <v>#REF!</v>
      </c>
      <c r="Y244" s="169">
        <f t="shared" si="40"/>
        <v>1</v>
      </c>
    </row>
    <row r="245" spans="1:25">
      <c r="A245" s="6"/>
      <c r="B245" s="23"/>
      <c r="C245" s="23" t="str">
        <f>"S"&amp;C244</f>
        <v>SWA004</v>
      </c>
      <c r="D245" s="23" t="e">
        <f>VLOOKUP(C245,#REF!,2,0)</f>
        <v>#REF!</v>
      </c>
      <c r="E245" s="23" t="e">
        <f>VLOOKUP(C245,#REF!,4,0)</f>
        <v>#REF!</v>
      </c>
      <c r="F245" s="23" t="e">
        <f>VLOOKUP(C245,#REF!,6,0)</f>
        <v>#REF!</v>
      </c>
      <c r="G245" s="23" t="e">
        <f>VLOOKUP(C245,#REF!,17,0)</f>
        <v>#REF!</v>
      </c>
      <c r="H245" s="23"/>
      <c r="I245" s="23"/>
      <c r="J245" s="23">
        <f>VLOOKUP(C245,试用装库存!B:L,11,0)</f>
        <v>0</v>
      </c>
      <c r="K245" s="23"/>
      <c r="L245" s="23"/>
      <c r="M245" s="23">
        <f t="shared" si="48"/>
        <v>0</v>
      </c>
      <c r="N245" s="555"/>
      <c r="O245" s="23"/>
      <c r="P245" s="23"/>
      <c r="Q245" s="139" t="s">
        <v>46</v>
      </c>
      <c r="R245" s="18" t="s">
        <v>5901</v>
      </c>
      <c r="S245" s="28">
        <v>1</v>
      </c>
      <c r="T245" s="19">
        <f>VLOOKUP(Q245,包材库存!B:E,4,0)</f>
        <v>3731</v>
      </c>
      <c r="U245" s="46" t="e">
        <f t="shared" si="41"/>
        <v>#REF!</v>
      </c>
      <c r="V245" s="19">
        <f>VLOOKUP(Q245,包材库存!B:F,5,0)</f>
        <v>0</v>
      </c>
      <c r="W245" s="166"/>
      <c r="X245" s="164" t="e">
        <f t="shared" si="42"/>
        <v>#REF!</v>
      </c>
      <c r="Y245" s="169">
        <f t="shared" si="40"/>
        <v>1</v>
      </c>
    </row>
    <row r="246" spans="1:25">
      <c r="A246" s="6"/>
      <c r="B246" s="23"/>
      <c r="C246" s="23"/>
      <c r="D246" s="23"/>
      <c r="E246" s="23"/>
      <c r="F246" s="23"/>
      <c r="G246" s="23" t="e">
        <f>VLOOKUP(C246,#REF!,17,0)</f>
        <v>#REF!</v>
      </c>
      <c r="H246" s="23"/>
      <c r="I246" s="23"/>
      <c r="J246" s="23"/>
      <c r="K246" s="23"/>
      <c r="L246" s="23"/>
      <c r="M246" s="23"/>
      <c r="N246" s="555"/>
      <c r="O246" s="23"/>
      <c r="P246" s="23"/>
      <c r="Q246" s="139" t="s">
        <v>48</v>
      </c>
      <c r="R246" s="18" t="s">
        <v>49</v>
      </c>
      <c r="S246" s="28">
        <v>1</v>
      </c>
      <c r="T246" s="19">
        <f>VLOOKUP(Q246,包材库存!B:E,4,0)</f>
        <v>3086</v>
      </c>
      <c r="U246" s="46" t="e">
        <f t="shared" si="41"/>
        <v>#REF!</v>
      </c>
      <c r="V246" s="19">
        <f>VLOOKUP(Q246,包材库存!B:F,5,0)</f>
        <v>0</v>
      </c>
      <c r="W246" s="166"/>
      <c r="X246" s="164" t="e">
        <f t="shared" si="42"/>
        <v>#REF!</v>
      </c>
      <c r="Y246" s="169">
        <f t="shared" si="40"/>
        <v>1</v>
      </c>
    </row>
    <row r="247" spans="1:25">
      <c r="A247" s="6"/>
      <c r="B247" s="23"/>
      <c r="C247" s="23"/>
      <c r="D247" s="23"/>
      <c r="E247" s="23"/>
      <c r="F247" s="23"/>
      <c r="G247" s="23" t="e">
        <f>VLOOKUP(C247,#REF!,17,0)</f>
        <v>#REF!</v>
      </c>
      <c r="H247" s="23"/>
      <c r="I247" s="23"/>
      <c r="J247" s="23"/>
      <c r="K247" s="23"/>
      <c r="L247" s="23"/>
      <c r="M247" s="23"/>
      <c r="N247" s="555"/>
      <c r="O247" s="23"/>
      <c r="P247" s="23"/>
      <c r="Q247" s="139" t="s">
        <v>10</v>
      </c>
      <c r="R247" s="18" t="s">
        <v>1032</v>
      </c>
      <c r="S247" s="28">
        <v>1</v>
      </c>
      <c r="T247" s="19">
        <f>VLOOKUP(Q247,包材库存!B:E,4,0)</f>
        <v>67208</v>
      </c>
      <c r="U247" s="46" t="e">
        <f t="shared" si="41"/>
        <v>#REF!</v>
      </c>
      <c r="V247" s="19">
        <f>VLOOKUP(Q247,包材库存!B:F,5,0)</f>
        <v>0</v>
      </c>
      <c r="W247" s="166"/>
      <c r="X247" s="164" t="e">
        <f t="shared" si="42"/>
        <v>#REF!</v>
      </c>
      <c r="Y247" s="169">
        <f t="shared" si="40"/>
        <v>15</v>
      </c>
    </row>
    <row r="248" spans="1:25">
      <c r="A248" s="6"/>
      <c r="B248" s="23"/>
      <c r="C248" s="23"/>
      <c r="D248" s="23"/>
      <c r="E248" s="23"/>
      <c r="F248" s="23"/>
      <c r="G248" s="23" t="e">
        <f>VLOOKUP(C248,#REF!,17,0)</f>
        <v>#REF!</v>
      </c>
      <c r="H248" s="23"/>
      <c r="I248" s="23"/>
      <c r="J248" s="23"/>
      <c r="K248" s="23"/>
      <c r="L248" s="23"/>
      <c r="M248" s="23"/>
      <c r="N248" s="555"/>
      <c r="O248" s="23"/>
      <c r="P248" s="23"/>
      <c r="Q248" s="139" t="s">
        <v>24</v>
      </c>
      <c r="R248" s="18" t="s">
        <v>5902</v>
      </c>
      <c r="S248" s="28">
        <v>1</v>
      </c>
      <c r="T248" s="19" t="e">
        <f>VLOOKUP(Q248,包材库存!B:E,4,0)</f>
        <v>#N/A</v>
      </c>
      <c r="U248" s="46" t="e">
        <f t="shared" si="41"/>
        <v>#REF!</v>
      </c>
      <c r="V248" s="19" t="e">
        <f>VLOOKUP(Q248,包材库存!B:F,5,0)</f>
        <v>#N/A</v>
      </c>
      <c r="W248" s="166"/>
      <c r="X248" s="164" t="e">
        <f t="shared" si="42"/>
        <v>#N/A</v>
      </c>
      <c r="Y248" s="169">
        <f t="shared" si="40"/>
        <v>7</v>
      </c>
    </row>
    <row r="249" spans="1:25">
      <c r="A249" s="6"/>
      <c r="B249" s="24"/>
      <c r="C249" s="24"/>
      <c r="D249" s="24"/>
      <c r="E249" s="24"/>
      <c r="F249" s="24"/>
      <c r="G249" s="24" t="e">
        <f>VLOOKUP(C249,#REF!,17,0)</f>
        <v>#REF!</v>
      </c>
      <c r="H249" s="24"/>
      <c r="I249" s="24"/>
      <c r="J249" s="24"/>
      <c r="K249" s="24"/>
      <c r="L249" s="24"/>
      <c r="M249" s="24"/>
      <c r="N249" s="556"/>
      <c r="O249" s="24"/>
      <c r="P249" s="24"/>
      <c r="Q249" s="139" t="s">
        <v>5903</v>
      </c>
      <c r="R249" s="18" t="s">
        <v>1040</v>
      </c>
      <c r="S249" s="28"/>
      <c r="T249" s="19">
        <f>VLOOKUP(Q249,包材库存!B:E,4,0)</f>
        <v>0</v>
      </c>
      <c r="U249" s="46" t="e">
        <f t="shared" si="41"/>
        <v>#REF!</v>
      </c>
      <c r="V249" s="19">
        <f>VLOOKUP(Q249,包材库存!B:F,5,0)</f>
        <v>0</v>
      </c>
      <c r="W249" s="167"/>
      <c r="X249" s="164" t="e">
        <f t="shared" si="42"/>
        <v>#REF!</v>
      </c>
      <c r="Y249" s="169">
        <f t="shared" si="40"/>
        <v>2</v>
      </c>
    </row>
    <row r="250" spans="1:25">
      <c r="A250" s="7"/>
      <c r="B250" s="76">
        <v>22</v>
      </c>
      <c r="C250" s="22" t="s">
        <v>5907</v>
      </c>
      <c r="D250" s="22" t="e">
        <f>VLOOKUP(C250,#REF!,2,0)</f>
        <v>#REF!</v>
      </c>
      <c r="E250" s="22" t="e">
        <f>VLOOKUP(C250,#REF!,4,0)</f>
        <v>#REF!</v>
      </c>
      <c r="F250" s="22" t="e">
        <f>VLOOKUP(C250,#REF!,6,0)</f>
        <v>#REF!</v>
      </c>
      <c r="G250" s="22" t="e">
        <f>VLOOKUP(C250,#REF!,17,0)</f>
        <v>#REF!</v>
      </c>
      <c r="H250" s="22" t="e">
        <f>VLOOKUP(C250,#REF!,19,0)</f>
        <v>#REF!</v>
      </c>
      <c r="I250" s="22" t="e">
        <f>VLOOKUP(C250,#REF!,20,0)</f>
        <v>#REF!</v>
      </c>
      <c r="J250" s="22">
        <f>VLOOKUP(C250,成品库存!B:L,11,0)</f>
        <v>13595</v>
      </c>
      <c r="K250" s="22" t="str">
        <f>IF(ISERROR(VLOOKUP(C250,#REF!,11,0)),"0",VLOOKUP(C250,#REF!,11,0))</f>
        <v>0</v>
      </c>
      <c r="L250" s="22"/>
      <c r="M250" s="22">
        <f t="shared" ref="M250:M251" si="49">J250+K250+L250</f>
        <v>13595</v>
      </c>
      <c r="N250" s="554" t="e">
        <f>M250/G250</f>
        <v>#REF!</v>
      </c>
      <c r="O250" s="22">
        <f>VLOOKUP(C250,膏体库存!A:F,6,0)</f>
        <v>0</v>
      </c>
      <c r="P250" s="22"/>
      <c r="Q250" s="140" t="s">
        <v>561</v>
      </c>
      <c r="R250" s="18" t="s">
        <v>562</v>
      </c>
      <c r="S250" s="28">
        <v>1</v>
      </c>
      <c r="T250" s="19">
        <f>VLOOKUP(Q250,包材库存!B:E,4,0)</f>
        <v>41485</v>
      </c>
      <c r="U250" s="46" t="e">
        <f t="shared" si="41"/>
        <v>#REF!</v>
      </c>
      <c r="V250" s="19">
        <f>VLOOKUP(Q250,包材库存!B:F,5,0)</f>
        <v>0</v>
      </c>
      <c r="W250" s="164"/>
      <c r="X250" s="164" t="e">
        <f t="shared" si="42"/>
        <v>#REF!</v>
      </c>
      <c r="Y250" s="169">
        <f t="shared" si="40"/>
        <v>5</v>
      </c>
    </row>
    <row r="251" spans="1:25">
      <c r="A251" s="7"/>
      <c r="B251" s="76"/>
      <c r="C251" s="23" t="str">
        <f>"S"&amp;C250</f>
        <v>SWM006</v>
      </c>
      <c r="D251" s="23" t="e">
        <f>VLOOKUP(C251,#REF!,2,0)</f>
        <v>#REF!</v>
      </c>
      <c r="E251" s="23" t="e">
        <f>VLOOKUP(C251,#REF!,4,0)</f>
        <v>#REF!</v>
      </c>
      <c r="F251" s="23" t="e">
        <f>VLOOKUP(C251,#REF!,6,0)</f>
        <v>#REF!</v>
      </c>
      <c r="G251" s="23" t="e">
        <f>VLOOKUP(C251,#REF!,17,0)</f>
        <v>#REF!</v>
      </c>
      <c r="H251" s="23"/>
      <c r="I251" s="23"/>
      <c r="J251" s="23">
        <f>VLOOKUP(C251,试用装库存!B:L,11,0)</f>
        <v>329</v>
      </c>
      <c r="K251" s="23"/>
      <c r="L251" s="23"/>
      <c r="M251" s="23">
        <f t="shared" si="49"/>
        <v>329</v>
      </c>
      <c r="N251" s="555"/>
      <c r="O251" s="23"/>
      <c r="P251" s="23"/>
      <c r="Q251" s="139" t="s">
        <v>563</v>
      </c>
      <c r="R251" s="18" t="s">
        <v>564</v>
      </c>
      <c r="S251" s="28">
        <v>1</v>
      </c>
      <c r="T251" s="19">
        <f>VLOOKUP(Q251,包材库存!B:E,4,0)</f>
        <v>40019</v>
      </c>
      <c r="U251" s="46" t="e">
        <f t="shared" si="41"/>
        <v>#REF!</v>
      </c>
      <c r="V251" s="19">
        <f>VLOOKUP(Q251,包材库存!B:F,5,0)</f>
        <v>0</v>
      </c>
      <c r="W251" s="166"/>
      <c r="X251" s="164" t="e">
        <f t="shared" si="42"/>
        <v>#REF!</v>
      </c>
      <c r="Y251" s="169">
        <f t="shared" si="40"/>
        <v>12</v>
      </c>
    </row>
    <row r="252" spans="1:25">
      <c r="A252" s="7"/>
      <c r="B252" s="76"/>
      <c r="C252" s="23"/>
      <c r="D252" s="23"/>
      <c r="E252" s="23"/>
      <c r="F252" s="23"/>
      <c r="G252" s="23" t="e">
        <f>VLOOKUP(C252,#REF!,17,0)</f>
        <v>#REF!</v>
      </c>
      <c r="H252" s="23"/>
      <c r="I252" s="23"/>
      <c r="J252" s="23"/>
      <c r="K252" s="23"/>
      <c r="L252" s="23"/>
      <c r="M252" s="23"/>
      <c r="N252" s="555"/>
      <c r="O252" s="23"/>
      <c r="P252" s="23"/>
      <c r="Q252" s="139" t="s">
        <v>401</v>
      </c>
      <c r="R252" s="18" t="s">
        <v>402</v>
      </c>
      <c r="S252" s="28">
        <v>1</v>
      </c>
      <c r="T252" s="19">
        <f>VLOOKUP(Q252,包材库存!B:E,4,0)</f>
        <v>62823</v>
      </c>
      <c r="U252" s="46" t="e">
        <f t="shared" si="41"/>
        <v>#REF!</v>
      </c>
      <c r="V252" s="19">
        <f>VLOOKUP(Q252,包材库存!B:F,5,0)</f>
        <v>-18</v>
      </c>
      <c r="W252" s="166"/>
      <c r="X252" s="164" t="e">
        <f t="shared" si="42"/>
        <v>#REF!</v>
      </c>
      <c r="Y252" s="169">
        <f t="shared" si="40"/>
        <v>16</v>
      </c>
    </row>
    <row r="253" spans="1:25">
      <c r="A253" s="7"/>
      <c r="B253" s="76"/>
      <c r="C253" s="23"/>
      <c r="D253" s="23"/>
      <c r="E253" s="23"/>
      <c r="F253" s="23"/>
      <c r="G253" s="23" t="e">
        <f>VLOOKUP(C253,#REF!,17,0)</f>
        <v>#REF!</v>
      </c>
      <c r="H253" s="23"/>
      <c r="I253" s="23"/>
      <c r="J253" s="23"/>
      <c r="K253" s="23"/>
      <c r="L253" s="23"/>
      <c r="M253" s="23"/>
      <c r="N253" s="555"/>
      <c r="O253" s="23"/>
      <c r="P253" s="23"/>
      <c r="Q253" s="139" t="s">
        <v>5904</v>
      </c>
      <c r="R253" s="18" t="s">
        <v>2535</v>
      </c>
      <c r="S253" s="28">
        <v>1</v>
      </c>
      <c r="T253" s="19">
        <f>VLOOKUP(Q253,包材库存!B:E,4,0)</f>
        <v>0</v>
      </c>
      <c r="U253" s="46" t="e">
        <f t="shared" si="41"/>
        <v>#REF!</v>
      </c>
      <c r="V253" s="19">
        <f>VLOOKUP(Q253,包材库存!B:F,5,0)</f>
        <v>0</v>
      </c>
      <c r="W253" s="166"/>
      <c r="X253" s="164" t="e">
        <f t="shared" si="42"/>
        <v>#REF!</v>
      </c>
      <c r="Y253" s="169">
        <f t="shared" si="40"/>
        <v>5</v>
      </c>
    </row>
    <row r="254" spans="1:25">
      <c r="A254" s="7"/>
      <c r="B254" s="76"/>
      <c r="C254" s="23"/>
      <c r="D254" s="23"/>
      <c r="E254" s="23"/>
      <c r="F254" s="23"/>
      <c r="G254" s="23" t="e">
        <f>VLOOKUP(C254,#REF!,17,0)</f>
        <v>#REF!</v>
      </c>
      <c r="H254" s="23"/>
      <c r="I254" s="23"/>
      <c r="J254" s="23"/>
      <c r="K254" s="23"/>
      <c r="L254" s="23"/>
      <c r="M254" s="23"/>
      <c r="N254" s="555"/>
      <c r="O254" s="23"/>
      <c r="P254" s="23"/>
      <c r="Q254" s="139" t="s">
        <v>565</v>
      </c>
      <c r="R254" s="18" t="s">
        <v>5905</v>
      </c>
      <c r="S254" s="28">
        <v>1</v>
      </c>
      <c r="T254" s="19">
        <f>VLOOKUP(Q254,包材库存!B:E,4,0)</f>
        <v>18831</v>
      </c>
      <c r="U254" s="46" t="e">
        <f t="shared" si="41"/>
        <v>#REF!</v>
      </c>
      <c r="V254" s="19">
        <f>VLOOKUP(Q254,包材库存!B:F,5,0)</f>
        <v>0</v>
      </c>
      <c r="W254" s="166"/>
      <c r="X254" s="164" t="e">
        <f t="shared" si="42"/>
        <v>#REF!</v>
      </c>
      <c r="Y254" s="169">
        <f t="shared" si="40"/>
        <v>2</v>
      </c>
    </row>
    <row r="255" spans="1:25">
      <c r="A255" s="7"/>
      <c r="B255" s="76"/>
      <c r="C255" s="23"/>
      <c r="D255" s="23"/>
      <c r="E255" s="23"/>
      <c r="F255" s="23"/>
      <c r="G255" s="23" t="e">
        <f>VLOOKUP(C255,#REF!,17,0)</f>
        <v>#REF!</v>
      </c>
      <c r="H255" s="23"/>
      <c r="I255" s="23"/>
      <c r="J255" s="23"/>
      <c r="K255" s="23"/>
      <c r="L255" s="23"/>
      <c r="M255" s="23"/>
      <c r="N255" s="555"/>
      <c r="O255" s="23"/>
      <c r="P255" s="23"/>
      <c r="Q255" s="139" t="s">
        <v>566</v>
      </c>
      <c r="R255" s="18" t="s">
        <v>567</v>
      </c>
      <c r="S255" s="28">
        <v>1</v>
      </c>
      <c r="T255" s="19">
        <f>VLOOKUP(Q255,包材库存!B:E,4,0)</f>
        <v>18778</v>
      </c>
      <c r="U255" s="46" t="e">
        <f t="shared" si="41"/>
        <v>#REF!</v>
      </c>
      <c r="V255" s="19">
        <f>VLOOKUP(Q255,包材库存!B:F,5,0)</f>
        <v>0</v>
      </c>
      <c r="W255" s="166"/>
      <c r="X255" s="164" t="e">
        <f t="shared" si="42"/>
        <v>#REF!</v>
      </c>
      <c r="Y255" s="169">
        <f t="shared" si="40"/>
        <v>2</v>
      </c>
    </row>
    <row r="256" spans="1:25">
      <c r="A256" s="7"/>
      <c r="B256" s="76"/>
      <c r="C256" s="23"/>
      <c r="D256" s="23"/>
      <c r="E256" s="23"/>
      <c r="F256" s="23"/>
      <c r="G256" s="23" t="e">
        <f>VLOOKUP(C256,#REF!,17,0)</f>
        <v>#REF!</v>
      </c>
      <c r="H256" s="23"/>
      <c r="I256" s="23"/>
      <c r="J256" s="23"/>
      <c r="K256" s="23"/>
      <c r="L256" s="23"/>
      <c r="M256" s="23"/>
      <c r="N256" s="555"/>
      <c r="O256" s="23"/>
      <c r="P256" s="23"/>
      <c r="Q256" s="139" t="s">
        <v>403</v>
      </c>
      <c r="R256" s="18" t="s">
        <v>5906</v>
      </c>
      <c r="S256" s="28">
        <v>1</v>
      </c>
      <c r="T256" s="19" t="e">
        <f>VLOOKUP(Q256,包材库存!B:E,4,0)</f>
        <v>#N/A</v>
      </c>
      <c r="U256" s="46" t="e">
        <f t="shared" si="41"/>
        <v>#REF!</v>
      </c>
      <c r="V256" s="19" t="e">
        <f>VLOOKUP(Q256,包材库存!B:F,5,0)</f>
        <v>#N/A</v>
      </c>
      <c r="W256" s="166"/>
      <c r="X256" s="164" t="e">
        <f t="shared" si="42"/>
        <v>#N/A</v>
      </c>
      <c r="Y256" s="169">
        <f t="shared" si="40"/>
        <v>5</v>
      </c>
    </row>
    <row r="257" spans="1:25">
      <c r="A257" s="7"/>
      <c r="B257" s="76"/>
      <c r="C257" s="23"/>
      <c r="D257" s="23"/>
      <c r="E257" s="23"/>
      <c r="F257" s="23"/>
      <c r="G257" s="23" t="e">
        <f>VLOOKUP(C257,#REF!,17,0)</f>
        <v>#REF!</v>
      </c>
      <c r="H257" s="23"/>
      <c r="I257" s="23"/>
      <c r="J257" s="23"/>
      <c r="K257" s="23"/>
      <c r="L257" s="23"/>
      <c r="M257" s="23"/>
      <c r="N257" s="555"/>
      <c r="O257" s="23"/>
      <c r="P257" s="23"/>
      <c r="Q257" s="139" t="s">
        <v>399</v>
      </c>
      <c r="R257" s="18" t="s">
        <v>2544</v>
      </c>
      <c r="S257" s="28"/>
      <c r="T257" s="19">
        <f>VLOOKUP(Q257,包材库存!B:E,4,0)</f>
        <v>12128</v>
      </c>
      <c r="U257" s="46" t="e">
        <f t="shared" si="41"/>
        <v>#REF!</v>
      </c>
      <c r="V257" s="19">
        <f>VLOOKUP(Q257,包材库存!B:F,5,0)</f>
        <v>0</v>
      </c>
      <c r="W257" s="166"/>
      <c r="X257" s="164" t="e">
        <f t="shared" si="42"/>
        <v>#REF!</v>
      </c>
      <c r="Y257" s="169">
        <f t="shared" si="40"/>
        <v>4</v>
      </c>
    </row>
    <row r="258" spans="1:25">
      <c r="A258" s="7"/>
      <c r="B258" s="76"/>
      <c r="C258" s="23"/>
      <c r="D258" s="23"/>
      <c r="E258" s="23"/>
      <c r="F258" s="23"/>
      <c r="G258" s="23" t="e">
        <f>VLOOKUP(C258,#REF!,17,0)</f>
        <v>#REF!</v>
      </c>
      <c r="H258" s="23"/>
      <c r="I258" s="23"/>
      <c r="J258" s="23"/>
      <c r="K258" s="23"/>
      <c r="L258" s="23"/>
      <c r="M258" s="23"/>
      <c r="N258" s="555"/>
      <c r="O258" s="23"/>
      <c r="P258" s="23"/>
      <c r="Q258" s="139" t="s">
        <v>400</v>
      </c>
      <c r="R258" s="18" t="s">
        <v>568</v>
      </c>
      <c r="S258" s="28"/>
      <c r="T258" s="19">
        <f>VLOOKUP(Q258,包材库存!B:E,4,0)</f>
        <v>642</v>
      </c>
      <c r="U258" s="46" t="e">
        <f t="shared" si="41"/>
        <v>#REF!</v>
      </c>
      <c r="V258" s="19">
        <f>VLOOKUP(Q258,包材库存!B:F,5,0)</f>
        <v>0</v>
      </c>
      <c r="W258" s="166"/>
      <c r="X258" s="164" t="e">
        <f t="shared" si="42"/>
        <v>#REF!</v>
      </c>
      <c r="Y258" s="169">
        <f t="shared" si="40"/>
        <v>4</v>
      </c>
    </row>
    <row r="259" spans="1:25" s="48" customFormat="1">
      <c r="A259" s="4"/>
      <c r="B259" s="22">
        <v>23</v>
      </c>
      <c r="C259" s="22" t="s">
        <v>5908</v>
      </c>
      <c r="D259" s="22" t="e">
        <f>VLOOKUP(C259,#REF!,2,0)</f>
        <v>#REF!</v>
      </c>
      <c r="E259" s="22" t="e">
        <f>VLOOKUP(C259,#REF!,4,0)</f>
        <v>#REF!</v>
      </c>
      <c r="F259" s="22" t="e">
        <f>VLOOKUP(C259,#REF!,6,0)</f>
        <v>#REF!</v>
      </c>
      <c r="G259" s="22" t="e">
        <f>VLOOKUP(C259,#REF!,17,0)</f>
        <v>#REF!</v>
      </c>
      <c r="H259" s="22" t="e">
        <f>VLOOKUP(C259,#REF!,19,0)</f>
        <v>#REF!</v>
      </c>
      <c r="I259" s="22" t="e">
        <f>VLOOKUP(C259,#REF!,20,0)</f>
        <v>#REF!</v>
      </c>
      <c r="J259" s="22">
        <f>VLOOKUP(C259,成品库存!B:L,11,0)</f>
        <v>6436</v>
      </c>
      <c r="K259" s="22" t="str">
        <f>IF(ISERROR(VLOOKUP(C259,#REF!,11,0)),"0",VLOOKUP(C259,#REF!,11,0))</f>
        <v>0</v>
      </c>
      <c r="L259" s="22"/>
      <c r="M259" s="22">
        <f t="shared" ref="M259:M260" si="50">J259+K259+L259</f>
        <v>6436</v>
      </c>
      <c r="N259" s="554" t="e">
        <f>M259/G259</f>
        <v>#REF!</v>
      </c>
      <c r="O259" s="22">
        <f>VLOOKUP(C259,膏体库存!A:F,6,0)</f>
        <v>1001.7</v>
      </c>
      <c r="P259" s="22"/>
      <c r="Q259" s="140" t="s">
        <v>6066</v>
      </c>
      <c r="R259" s="18" t="s">
        <v>6067</v>
      </c>
      <c r="S259" s="28">
        <v>1</v>
      </c>
      <c r="T259" s="19">
        <f>VLOOKUP(Q259,包材库存!B:E,4,0)</f>
        <v>836</v>
      </c>
      <c r="U259" s="46" t="e">
        <f t="shared" si="41"/>
        <v>#REF!</v>
      </c>
      <c r="V259" s="19">
        <f>VLOOKUP(Q259,包材库存!B:F,5,0)</f>
        <v>0</v>
      </c>
      <c r="W259" s="164"/>
      <c r="X259" s="164" t="e">
        <f t="shared" si="42"/>
        <v>#REF!</v>
      </c>
      <c r="Y259" s="169">
        <f t="shared" si="40"/>
        <v>1</v>
      </c>
    </row>
    <row r="260" spans="1:25" s="48" customFormat="1">
      <c r="A260" s="6"/>
      <c r="B260" s="23"/>
      <c r="C260" s="23" t="str">
        <f>"S"&amp;C259</f>
        <v>SWA011</v>
      </c>
      <c r="D260" s="23" t="e">
        <f>VLOOKUP(C260,#REF!,2,0)</f>
        <v>#REF!</v>
      </c>
      <c r="E260" s="23" t="e">
        <f>VLOOKUP(C260,#REF!,4,0)</f>
        <v>#REF!</v>
      </c>
      <c r="F260" s="23" t="e">
        <f>VLOOKUP(C260,#REF!,6,0)</f>
        <v>#REF!</v>
      </c>
      <c r="G260" s="23" t="e">
        <f>VLOOKUP(C260,#REF!,17,0)</f>
        <v>#REF!</v>
      </c>
      <c r="H260" s="23"/>
      <c r="I260" s="23"/>
      <c r="J260" s="23">
        <f>VLOOKUP(C260,试用装库存!B:L,11,0)</f>
        <v>0</v>
      </c>
      <c r="K260" s="23"/>
      <c r="L260" s="23"/>
      <c r="M260" s="23">
        <f t="shared" si="50"/>
        <v>0</v>
      </c>
      <c r="N260" s="555"/>
      <c r="O260" s="23"/>
      <c r="P260" s="23"/>
      <c r="Q260" s="139" t="s">
        <v>6068</v>
      </c>
      <c r="R260" s="18" t="s">
        <v>6069</v>
      </c>
      <c r="S260" s="28">
        <v>1</v>
      </c>
      <c r="T260" s="19">
        <f>VLOOKUP(Q260,包材库存!B:E,4,0)</f>
        <v>2425</v>
      </c>
      <c r="U260" s="46" t="e">
        <f t="shared" si="41"/>
        <v>#REF!</v>
      </c>
      <c r="V260" s="19">
        <f>VLOOKUP(Q260,包材库存!B:F,5,0)</f>
        <v>0</v>
      </c>
      <c r="W260" s="166"/>
      <c r="X260" s="164" t="e">
        <f t="shared" si="42"/>
        <v>#REF!</v>
      </c>
      <c r="Y260" s="169">
        <f t="shared" si="40"/>
        <v>1</v>
      </c>
    </row>
    <row r="261" spans="1:25" s="48" customFormat="1">
      <c r="A261" s="6"/>
      <c r="B261" s="23"/>
      <c r="C261" s="23"/>
      <c r="D261" s="23"/>
      <c r="E261" s="23"/>
      <c r="F261" s="23"/>
      <c r="G261" s="23" t="e">
        <f>VLOOKUP(C261,#REF!,17,0)</f>
        <v>#REF!</v>
      </c>
      <c r="H261" s="23"/>
      <c r="I261" s="23"/>
      <c r="J261" s="23"/>
      <c r="K261" s="23"/>
      <c r="L261" s="23"/>
      <c r="M261" s="23"/>
      <c r="N261" s="555"/>
      <c r="O261" s="23"/>
      <c r="P261" s="23"/>
      <c r="Q261" s="139" t="s">
        <v>21</v>
      </c>
      <c r="R261" s="18" t="s">
        <v>6070</v>
      </c>
      <c r="S261" s="28">
        <v>1</v>
      </c>
      <c r="T261" s="19">
        <f>VLOOKUP(Q261,包材库存!B:E,4,0)</f>
        <v>2598</v>
      </c>
      <c r="U261" s="46" t="e">
        <f t="shared" si="41"/>
        <v>#REF!</v>
      </c>
      <c r="V261" s="19">
        <f>VLOOKUP(Q261,包材库存!B:F,5,0)</f>
        <v>0</v>
      </c>
      <c r="W261" s="166"/>
      <c r="X261" s="164" t="e">
        <f t="shared" si="42"/>
        <v>#REF!</v>
      </c>
      <c r="Y261" s="169">
        <f t="shared" ref="Y261:Y324" si="51">COUNTIF(Q:Q,Q261)</f>
        <v>4</v>
      </c>
    </row>
    <row r="262" spans="1:25" s="48" customFormat="1">
      <c r="A262" s="6"/>
      <c r="B262" s="23"/>
      <c r="C262" s="23"/>
      <c r="D262" s="23"/>
      <c r="E262" s="23"/>
      <c r="F262" s="23"/>
      <c r="G262" s="23" t="e">
        <f>VLOOKUP(C262,#REF!,17,0)</f>
        <v>#REF!</v>
      </c>
      <c r="H262" s="23"/>
      <c r="I262" s="23"/>
      <c r="J262" s="23"/>
      <c r="K262" s="23"/>
      <c r="L262" s="23"/>
      <c r="M262" s="23"/>
      <c r="N262" s="555"/>
      <c r="O262" s="23"/>
      <c r="P262" s="23"/>
      <c r="Q262" s="139" t="s">
        <v>10</v>
      </c>
      <c r="R262" s="18" t="s">
        <v>1032</v>
      </c>
      <c r="S262" s="28">
        <v>1</v>
      </c>
      <c r="T262" s="19">
        <f>VLOOKUP(Q262,包材库存!B:E,4,0)</f>
        <v>67208</v>
      </c>
      <c r="U262" s="46" t="e">
        <f t="shared" ref="U262:U325" si="52">M262/G262</f>
        <v>#REF!</v>
      </c>
      <c r="V262" s="19">
        <f>VLOOKUP(Q262,包材库存!B:F,5,0)</f>
        <v>0</v>
      </c>
      <c r="W262" s="166"/>
      <c r="X262" s="164" t="e">
        <f t="shared" ref="X262:X325" si="53">T262/G262</f>
        <v>#REF!</v>
      </c>
      <c r="Y262" s="169">
        <f t="shared" si="51"/>
        <v>15</v>
      </c>
    </row>
    <row r="263" spans="1:25" s="48" customFormat="1">
      <c r="A263" s="6"/>
      <c r="B263" s="23"/>
      <c r="C263" s="23"/>
      <c r="D263" s="23"/>
      <c r="E263" s="23"/>
      <c r="F263" s="23"/>
      <c r="G263" s="23" t="e">
        <f>VLOOKUP(C263,#REF!,17,0)</f>
        <v>#REF!</v>
      </c>
      <c r="H263" s="23"/>
      <c r="I263" s="23"/>
      <c r="J263" s="23"/>
      <c r="K263" s="23"/>
      <c r="L263" s="23"/>
      <c r="M263" s="23"/>
      <c r="N263" s="555"/>
      <c r="O263" s="23"/>
      <c r="P263" s="23"/>
      <c r="Q263" s="139" t="s">
        <v>6071</v>
      </c>
      <c r="R263" s="18" t="s">
        <v>6072</v>
      </c>
      <c r="S263" s="28">
        <v>1</v>
      </c>
      <c r="T263" s="19">
        <f>VLOOKUP(Q263,包材库存!B:E,4,0)</f>
        <v>10734</v>
      </c>
      <c r="U263" s="46" t="e">
        <f t="shared" si="52"/>
        <v>#REF!</v>
      </c>
      <c r="V263" s="19">
        <f>VLOOKUP(Q263,包材库存!B:F,5,0)</f>
        <v>0</v>
      </c>
      <c r="W263" s="166"/>
      <c r="X263" s="164" t="e">
        <f t="shared" si="53"/>
        <v>#REF!</v>
      </c>
      <c r="Y263" s="169">
        <f t="shared" si="51"/>
        <v>1</v>
      </c>
    </row>
    <row r="264" spans="1:25" s="48" customFormat="1">
      <c r="A264" s="6"/>
      <c r="B264" s="23"/>
      <c r="C264" s="23"/>
      <c r="D264" s="23"/>
      <c r="E264" s="23"/>
      <c r="F264" s="23"/>
      <c r="G264" s="23" t="e">
        <f>VLOOKUP(C264,#REF!,17,0)</f>
        <v>#REF!</v>
      </c>
      <c r="H264" s="23"/>
      <c r="I264" s="23"/>
      <c r="J264" s="23"/>
      <c r="K264" s="23"/>
      <c r="L264" s="23"/>
      <c r="M264" s="23"/>
      <c r="N264" s="555"/>
      <c r="O264" s="23"/>
      <c r="P264" s="23"/>
      <c r="Q264" s="139" t="s">
        <v>24</v>
      </c>
      <c r="R264" s="18" t="s">
        <v>5902</v>
      </c>
      <c r="S264" s="28">
        <v>1</v>
      </c>
      <c r="T264" s="19" t="e">
        <f>VLOOKUP(Q264,包材库存!B:E,4,0)</f>
        <v>#N/A</v>
      </c>
      <c r="U264" s="46" t="e">
        <f t="shared" si="52"/>
        <v>#REF!</v>
      </c>
      <c r="V264" s="19" t="e">
        <f>VLOOKUP(Q264,包材库存!B:F,5,0)</f>
        <v>#N/A</v>
      </c>
      <c r="W264" s="166"/>
      <c r="X264" s="164" t="e">
        <f t="shared" si="53"/>
        <v>#N/A</v>
      </c>
      <c r="Y264" s="169">
        <f t="shared" si="51"/>
        <v>7</v>
      </c>
    </row>
    <row r="265" spans="1:25" s="48" customFormat="1" ht="14.25" customHeight="1">
      <c r="A265" s="6"/>
      <c r="B265" s="23"/>
      <c r="C265" s="23"/>
      <c r="D265" s="23"/>
      <c r="E265" s="23"/>
      <c r="F265" s="23"/>
      <c r="G265" s="23" t="e">
        <f>VLOOKUP(C265,#REF!,17,0)</f>
        <v>#REF!</v>
      </c>
      <c r="H265" s="23"/>
      <c r="I265" s="23"/>
      <c r="J265" s="23"/>
      <c r="K265" s="23"/>
      <c r="L265" s="23"/>
      <c r="M265" s="23"/>
      <c r="N265" s="555"/>
      <c r="O265" s="23"/>
      <c r="P265" s="23"/>
      <c r="Q265" s="139" t="s">
        <v>6073</v>
      </c>
      <c r="R265" s="18" t="s">
        <v>1034</v>
      </c>
      <c r="S265" s="28"/>
      <c r="T265" s="19">
        <f>VLOOKUP(Q265,包材库存!B:E,4,0)</f>
        <v>0</v>
      </c>
      <c r="U265" s="46" t="e">
        <f t="shared" si="52"/>
        <v>#REF!</v>
      </c>
      <c r="V265" s="19">
        <f>VLOOKUP(Q265,包材库存!B:F,5,0)</f>
        <v>0</v>
      </c>
      <c r="W265" s="166"/>
      <c r="X265" s="164" t="e">
        <f t="shared" si="53"/>
        <v>#REF!</v>
      </c>
      <c r="Y265" s="169">
        <f t="shared" si="51"/>
        <v>1</v>
      </c>
    </row>
    <row r="266" spans="1:25" s="48" customFormat="1">
      <c r="A266" s="4"/>
      <c r="B266" s="22">
        <v>24</v>
      </c>
      <c r="C266" s="22" t="str">
        <f>VLOOKUP(B266,Sheet1!A:B,2,0)</f>
        <v>WA010</v>
      </c>
      <c r="D266" s="22" t="e">
        <f>VLOOKUP(C266,#REF!,2,0)</f>
        <v>#REF!</v>
      </c>
      <c r="E266" s="22" t="e">
        <f>VLOOKUP(C266,#REF!,4,0)</f>
        <v>#REF!</v>
      </c>
      <c r="F266" s="22" t="e">
        <f>VLOOKUP(C266,#REF!,6,0)</f>
        <v>#REF!</v>
      </c>
      <c r="G266" s="22" t="e">
        <f>VLOOKUP(C266,#REF!,17,0)</f>
        <v>#REF!</v>
      </c>
      <c r="H266" s="22" t="e">
        <f>VLOOKUP(C266,#REF!,19,0)</f>
        <v>#REF!</v>
      </c>
      <c r="I266" s="22" t="e">
        <f>VLOOKUP(C266,#REF!,20,0)</f>
        <v>#REF!</v>
      </c>
      <c r="J266" s="22">
        <f>VLOOKUP(C266,成品库存!B:L,11,0)</f>
        <v>6786</v>
      </c>
      <c r="K266" s="22" t="str">
        <f>IF(ISERROR(VLOOKUP(C266,#REF!,11,0)),"0",VLOOKUP(C266,#REF!,11,0))</f>
        <v>0</v>
      </c>
      <c r="L266" s="22"/>
      <c r="M266" s="22">
        <f t="shared" ref="M266:M267" si="54">J266+K266+L266</f>
        <v>6786</v>
      </c>
      <c r="N266" s="554" t="e">
        <f>M266/G266</f>
        <v>#REF!</v>
      </c>
      <c r="O266" s="22">
        <f>VLOOKUP(C266,膏体库存!A:F,6,0)</f>
        <v>0</v>
      </c>
      <c r="P266" s="22"/>
      <c r="Q266" s="140" t="s">
        <v>6074</v>
      </c>
      <c r="R266" s="18" t="s">
        <v>6075</v>
      </c>
      <c r="S266" s="28">
        <v>1</v>
      </c>
      <c r="T266" s="19">
        <f>VLOOKUP(Q266,包材库存!B:E,4,0)</f>
        <v>6768</v>
      </c>
      <c r="U266" s="46" t="e">
        <f t="shared" si="52"/>
        <v>#REF!</v>
      </c>
      <c r="V266" s="19">
        <f>VLOOKUP(Q266,包材库存!B:F,5,0)</f>
        <v>0</v>
      </c>
      <c r="W266" s="164"/>
      <c r="X266" s="164" t="e">
        <f t="shared" si="53"/>
        <v>#REF!</v>
      </c>
      <c r="Y266" s="169">
        <f t="shared" si="51"/>
        <v>1</v>
      </c>
    </row>
    <row r="267" spans="1:25" s="48" customFormat="1">
      <c r="A267" s="6"/>
      <c r="B267" s="23"/>
      <c r="C267" s="23" t="str">
        <f>"S"&amp;C266</f>
        <v>SWA010</v>
      </c>
      <c r="D267" s="23" t="e">
        <f>VLOOKUP(C267,#REF!,2,0)</f>
        <v>#REF!</v>
      </c>
      <c r="E267" s="23" t="e">
        <f>VLOOKUP(C267,#REF!,4,0)</f>
        <v>#REF!</v>
      </c>
      <c r="F267" s="23" t="e">
        <f>VLOOKUP(C267,#REF!,6,0)</f>
        <v>#REF!</v>
      </c>
      <c r="G267" s="23" t="e">
        <f>VLOOKUP(C267,#REF!,17,0)</f>
        <v>#REF!</v>
      </c>
      <c r="H267" s="23"/>
      <c r="I267" s="23"/>
      <c r="J267" s="23">
        <f>VLOOKUP(C267,试用装库存!B:L,11,0)</f>
        <v>0</v>
      </c>
      <c r="K267" s="23"/>
      <c r="L267" s="23"/>
      <c r="M267" s="23">
        <f t="shared" si="54"/>
        <v>0</v>
      </c>
      <c r="N267" s="555"/>
      <c r="O267" s="23"/>
      <c r="P267" s="23"/>
      <c r="Q267" s="139" t="s">
        <v>6076</v>
      </c>
      <c r="R267" s="18" t="s">
        <v>6077</v>
      </c>
      <c r="S267" s="28">
        <v>1</v>
      </c>
      <c r="T267" s="19">
        <f>VLOOKUP(Q267,包材库存!B:E,4,0)</f>
        <v>5706</v>
      </c>
      <c r="U267" s="46" t="e">
        <f t="shared" si="52"/>
        <v>#REF!</v>
      </c>
      <c r="V267" s="19">
        <f>VLOOKUP(Q267,包材库存!B:F,5,0)</f>
        <v>0</v>
      </c>
      <c r="W267" s="166"/>
      <c r="X267" s="164" t="e">
        <f t="shared" si="53"/>
        <v>#REF!</v>
      </c>
      <c r="Y267" s="169">
        <f t="shared" si="51"/>
        <v>1</v>
      </c>
    </row>
    <row r="268" spans="1:25" s="48" customFormat="1">
      <c r="A268" s="6"/>
      <c r="B268" s="23"/>
      <c r="C268" s="23"/>
      <c r="D268" s="23"/>
      <c r="E268" s="23"/>
      <c r="F268" s="23"/>
      <c r="G268" s="23" t="e">
        <f>VLOOKUP(C268,#REF!,17,0)</f>
        <v>#REF!</v>
      </c>
      <c r="H268" s="23"/>
      <c r="I268" s="23"/>
      <c r="J268" s="23"/>
      <c r="K268" s="23"/>
      <c r="L268" s="23"/>
      <c r="M268" s="23"/>
      <c r="N268" s="555"/>
      <c r="O268" s="23"/>
      <c r="P268" s="23"/>
      <c r="Q268" s="139" t="s">
        <v>8</v>
      </c>
      <c r="R268" s="18" t="s">
        <v>9</v>
      </c>
      <c r="S268" s="28">
        <v>1</v>
      </c>
      <c r="T268" s="19">
        <f>VLOOKUP(Q268,包材库存!B:E,4,0)</f>
        <v>220778</v>
      </c>
      <c r="U268" s="46" t="e">
        <f t="shared" si="52"/>
        <v>#REF!</v>
      </c>
      <c r="V268" s="19">
        <f>VLOOKUP(Q268,包材库存!B:F,5,0)</f>
        <v>0</v>
      </c>
      <c r="W268" s="166"/>
      <c r="X268" s="164" t="e">
        <f t="shared" si="53"/>
        <v>#REF!</v>
      </c>
      <c r="Y268" s="169">
        <f t="shared" si="51"/>
        <v>21</v>
      </c>
    </row>
    <row r="269" spans="1:25" s="48" customFormat="1">
      <c r="A269" s="6"/>
      <c r="B269" s="23"/>
      <c r="C269" s="23"/>
      <c r="D269" s="23"/>
      <c r="E269" s="23"/>
      <c r="F269" s="23"/>
      <c r="G269" s="23" t="e">
        <f>VLOOKUP(C269,#REF!,17,0)</f>
        <v>#REF!</v>
      </c>
      <c r="H269" s="23"/>
      <c r="I269" s="23"/>
      <c r="J269" s="23"/>
      <c r="K269" s="23"/>
      <c r="L269" s="23"/>
      <c r="M269" s="23"/>
      <c r="N269" s="555"/>
      <c r="O269" s="23"/>
      <c r="P269" s="23"/>
      <c r="Q269" s="139" t="s">
        <v>10</v>
      </c>
      <c r="R269" s="18" t="s">
        <v>1032</v>
      </c>
      <c r="S269" s="28">
        <v>1</v>
      </c>
      <c r="T269" s="19">
        <f>VLOOKUP(Q269,包材库存!B:E,4,0)</f>
        <v>67208</v>
      </c>
      <c r="U269" s="46" t="e">
        <f t="shared" si="52"/>
        <v>#REF!</v>
      </c>
      <c r="V269" s="19">
        <f>VLOOKUP(Q269,包材库存!B:F,5,0)</f>
        <v>0</v>
      </c>
      <c r="W269" s="166"/>
      <c r="X269" s="164" t="e">
        <f t="shared" si="53"/>
        <v>#REF!</v>
      </c>
      <c r="Y269" s="169">
        <f t="shared" si="51"/>
        <v>15</v>
      </c>
    </row>
    <row r="270" spans="1:25" s="48" customFormat="1">
      <c r="A270" s="6"/>
      <c r="B270" s="23"/>
      <c r="C270" s="23"/>
      <c r="D270" s="23"/>
      <c r="E270" s="23"/>
      <c r="F270" s="23"/>
      <c r="G270" s="23" t="e">
        <f>VLOOKUP(C270,#REF!,17,0)</f>
        <v>#REF!</v>
      </c>
      <c r="H270" s="23"/>
      <c r="I270" s="23"/>
      <c r="J270" s="23"/>
      <c r="K270" s="23"/>
      <c r="L270" s="23"/>
      <c r="M270" s="23"/>
      <c r="N270" s="555"/>
      <c r="O270" s="23"/>
      <c r="P270" s="23"/>
      <c r="Q270" s="139" t="s">
        <v>6078</v>
      </c>
      <c r="R270" s="18" t="s">
        <v>6079</v>
      </c>
      <c r="S270" s="28">
        <v>1</v>
      </c>
      <c r="T270" s="19">
        <f>VLOOKUP(Q270,包材库存!B:E,4,0)</f>
        <v>19956</v>
      </c>
      <c r="U270" s="46" t="e">
        <f t="shared" si="52"/>
        <v>#REF!</v>
      </c>
      <c r="V270" s="19">
        <f>VLOOKUP(Q270,包材库存!B:F,5,0)</f>
        <v>0</v>
      </c>
      <c r="W270" s="166"/>
      <c r="X270" s="164" t="e">
        <f t="shared" si="53"/>
        <v>#REF!</v>
      </c>
      <c r="Y270" s="169">
        <f t="shared" si="51"/>
        <v>1</v>
      </c>
    </row>
    <row r="271" spans="1:25" s="48" customFormat="1">
      <c r="A271" s="6"/>
      <c r="B271" s="23"/>
      <c r="C271" s="23"/>
      <c r="D271" s="23"/>
      <c r="E271" s="23"/>
      <c r="F271" s="23"/>
      <c r="G271" s="23" t="e">
        <f>VLOOKUP(C271,#REF!,17,0)</f>
        <v>#REF!</v>
      </c>
      <c r="H271" s="23"/>
      <c r="I271" s="23"/>
      <c r="J271" s="23"/>
      <c r="K271" s="23"/>
      <c r="L271" s="23"/>
      <c r="M271" s="23"/>
      <c r="N271" s="555"/>
      <c r="O271" s="23"/>
      <c r="P271" s="23"/>
      <c r="Q271" s="139" t="s">
        <v>11</v>
      </c>
      <c r="R271" s="18" t="s">
        <v>6080</v>
      </c>
      <c r="S271" s="28">
        <v>1</v>
      </c>
      <c r="T271" s="19" t="e">
        <f>VLOOKUP(Q271,包材库存!B:E,4,0)</f>
        <v>#N/A</v>
      </c>
      <c r="U271" s="46" t="e">
        <f t="shared" si="52"/>
        <v>#REF!</v>
      </c>
      <c r="V271" s="19" t="e">
        <f>VLOOKUP(Q271,包材库存!B:F,5,0)</f>
        <v>#N/A</v>
      </c>
      <c r="W271" s="166"/>
      <c r="X271" s="164" t="e">
        <f t="shared" si="53"/>
        <v>#N/A</v>
      </c>
      <c r="Y271" s="169">
        <f t="shared" si="51"/>
        <v>2</v>
      </c>
    </row>
    <row r="272" spans="1:25" s="48" customFormat="1">
      <c r="A272" s="6"/>
      <c r="B272" s="23"/>
      <c r="C272" s="23"/>
      <c r="D272" s="23"/>
      <c r="E272" s="23"/>
      <c r="F272" s="23"/>
      <c r="G272" s="23" t="e">
        <f>VLOOKUP(C272,#REF!,17,0)</f>
        <v>#REF!</v>
      </c>
      <c r="H272" s="23"/>
      <c r="I272" s="23"/>
      <c r="J272" s="23"/>
      <c r="K272" s="23"/>
      <c r="L272" s="23"/>
      <c r="M272" s="23"/>
      <c r="N272" s="555"/>
      <c r="O272" s="23"/>
      <c r="P272" s="23"/>
      <c r="Q272" s="139" t="s">
        <v>6081</v>
      </c>
      <c r="R272" s="18" t="s">
        <v>1038</v>
      </c>
      <c r="S272" s="28"/>
      <c r="T272" s="19">
        <f>VLOOKUP(Q272,包材库存!B:E,4,0)</f>
        <v>0</v>
      </c>
      <c r="U272" s="46" t="e">
        <f t="shared" si="52"/>
        <v>#REF!</v>
      </c>
      <c r="V272" s="19">
        <f>VLOOKUP(Q272,包材库存!B:F,5,0)</f>
        <v>0</v>
      </c>
      <c r="W272" s="166"/>
      <c r="X272" s="164" t="e">
        <f t="shared" si="53"/>
        <v>#REF!</v>
      </c>
      <c r="Y272" s="169">
        <f t="shared" si="51"/>
        <v>1</v>
      </c>
    </row>
    <row r="273" spans="1:25" s="48" customFormat="1">
      <c r="A273" s="4"/>
      <c r="B273" s="22">
        <v>25</v>
      </c>
      <c r="C273" s="22" t="str">
        <f>VLOOKUP(B273,Sheet1!A:B,2,0)</f>
        <v>WM002</v>
      </c>
      <c r="D273" s="22" t="e">
        <f>VLOOKUP(C273,#REF!,2,0)</f>
        <v>#REF!</v>
      </c>
      <c r="E273" s="22" t="e">
        <f>VLOOKUP(C273,#REF!,4,0)</f>
        <v>#REF!</v>
      </c>
      <c r="F273" s="22" t="e">
        <f>VLOOKUP(C273,#REF!,6,0)</f>
        <v>#REF!</v>
      </c>
      <c r="G273" s="22" t="e">
        <f>VLOOKUP(C273,#REF!,17,0)</f>
        <v>#REF!</v>
      </c>
      <c r="H273" s="22" t="e">
        <f>VLOOKUP(C273,#REF!,19,0)</f>
        <v>#REF!</v>
      </c>
      <c r="I273" s="22" t="e">
        <f>VLOOKUP(C273,#REF!,20,0)</f>
        <v>#REF!</v>
      </c>
      <c r="J273" s="22">
        <f>VLOOKUP(C273,成品库存!B:L,11,0)</f>
        <v>24083</v>
      </c>
      <c r="K273" s="22" t="str">
        <f>IF(ISERROR(VLOOKUP(C273,#REF!,11,0)),"0",VLOOKUP(C273,#REF!,11,0))</f>
        <v>0</v>
      </c>
      <c r="L273" s="22"/>
      <c r="M273" s="22">
        <f t="shared" ref="M273:M274" si="55">J273+K273+L273</f>
        <v>24083</v>
      </c>
      <c r="N273" s="554" t="e">
        <f>M273/G273</f>
        <v>#REF!</v>
      </c>
      <c r="O273" s="22">
        <f>VLOOKUP(C273,膏体库存!A:F,6,0)</f>
        <v>953.1</v>
      </c>
      <c r="P273" s="22"/>
      <c r="Q273" s="140" t="s">
        <v>768</v>
      </c>
      <c r="R273" s="18" t="s">
        <v>769</v>
      </c>
      <c r="S273" s="28">
        <v>1</v>
      </c>
      <c r="T273" s="19">
        <f>VLOOKUP(Q273,包材库存!B:E,4,0)</f>
        <v>19106</v>
      </c>
      <c r="U273" s="46" t="e">
        <f t="shared" si="52"/>
        <v>#REF!</v>
      </c>
      <c r="V273" s="19">
        <f>VLOOKUP(Q273,包材库存!B:F,5,0)</f>
        <v>0</v>
      </c>
      <c r="W273" s="164"/>
      <c r="X273" s="164" t="e">
        <f t="shared" si="53"/>
        <v>#REF!</v>
      </c>
      <c r="Y273" s="169">
        <f t="shared" si="51"/>
        <v>4</v>
      </c>
    </row>
    <row r="274" spans="1:25" s="48" customFormat="1">
      <c r="A274" s="6"/>
      <c r="B274" s="23"/>
      <c r="C274" s="23" t="str">
        <f>"S"&amp;C273</f>
        <v>SWM002</v>
      </c>
      <c r="D274" s="23" t="e">
        <f>VLOOKUP(C274,#REF!,2,0)</f>
        <v>#REF!</v>
      </c>
      <c r="E274" s="23" t="e">
        <f>VLOOKUP(C274,#REF!,4,0)</f>
        <v>#REF!</v>
      </c>
      <c r="F274" s="23" t="e">
        <f>VLOOKUP(C274,#REF!,6,0)</f>
        <v>#REF!</v>
      </c>
      <c r="G274" s="23" t="e">
        <f>VLOOKUP(C274,#REF!,17,0)</f>
        <v>#REF!</v>
      </c>
      <c r="H274" s="23"/>
      <c r="I274" s="23"/>
      <c r="J274" s="23">
        <f>VLOOKUP(C274,试用装库存!B:L,11,0)</f>
        <v>709</v>
      </c>
      <c r="K274" s="23"/>
      <c r="L274" s="23"/>
      <c r="M274" s="23">
        <f t="shared" si="55"/>
        <v>709</v>
      </c>
      <c r="N274" s="555"/>
      <c r="O274" s="23"/>
      <c r="P274" s="23"/>
      <c r="Q274" s="139" t="s">
        <v>770</v>
      </c>
      <c r="R274" s="18" t="s">
        <v>771</v>
      </c>
      <c r="S274" s="28">
        <v>1</v>
      </c>
      <c r="T274" s="19">
        <f>VLOOKUP(Q274,包材库存!B:E,4,0)</f>
        <v>16469</v>
      </c>
      <c r="U274" s="46" t="e">
        <f t="shared" si="52"/>
        <v>#REF!</v>
      </c>
      <c r="V274" s="19">
        <f>VLOOKUP(Q274,包材库存!B:F,5,0)</f>
        <v>0</v>
      </c>
      <c r="W274" s="166"/>
      <c r="X274" s="164" t="e">
        <f t="shared" si="53"/>
        <v>#REF!</v>
      </c>
      <c r="Y274" s="169">
        <f t="shared" si="51"/>
        <v>4</v>
      </c>
    </row>
    <row r="275" spans="1:25" s="48" customFormat="1">
      <c r="A275" s="6"/>
      <c r="B275" s="23"/>
      <c r="C275" s="23"/>
      <c r="D275" s="23"/>
      <c r="E275" s="23"/>
      <c r="F275" s="23"/>
      <c r="G275" s="23" t="e">
        <f>VLOOKUP(C275,#REF!,17,0)</f>
        <v>#REF!</v>
      </c>
      <c r="H275" s="23"/>
      <c r="I275" s="23"/>
      <c r="J275" s="23"/>
      <c r="K275" s="23"/>
      <c r="L275" s="23"/>
      <c r="M275" s="23"/>
      <c r="N275" s="555"/>
      <c r="O275" s="23"/>
      <c r="P275" s="23"/>
      <c r="Q275" s="139" t="s">
        <v>772</v>
      </c>
      <c r="R275" s="18" t="s">
        <v>773</v>
      </c>
      <c r="S275" s="28">
        <v>1</v>
      </c>
      <c r="T275" s="19">
        <f>VLOOKUP(Q275,包材库存!B:E,4,0)</f>
        <v>80293</v>
      </c>
      <c r="U275" s="46" t="e">
        <f t="shared" si="52"/>
        <v>#REF!</v>
      </c>
      <c r="V275" s="19">
        <f>VLOOKUP(Q275,包材库存!B:F,5,0)</f>
        <v>0</v>
      </c>
      <c r="W275" s="166"/>
      <c r="X275" s="164" t="e">
        <f t="shared" si="53"/>
        <v>#REF!</v>
      </c>
      <c r="Y275" s="169">
        <f t="shared" si="51"/>
        <v>2</v>
      </c>
    </row>
    <row r="276" spans="1:25" s="48" customFormat="1">
      <c r="A276" s="6"/>
      <c r="B276" s="23"/>
      <c r="C276" s="23"/>
      <c r="D276" s="23"/>
      <c r="E276" s="23"/>
      <c r="F276" s="23"/>
      <c r="G276" s="23" t="e">
        <f>VLOOKUP(C276,#REF!,17,0)</f>
        <v>#REF!</v>
      </c>
      <c r="H276" s="23"/>
      <c r="I276" s="23"/>
      <c r="J276" s="23"/>
      <c r="K276" s="23"/>
      <c r="L276" s="23"/>
      <c r="M276" s="23"/>
      <c r="N276" s="555"/>
      <c r="O276" s="23"/>
      <c r="P276" s="23"/>
      <c r="Q276" s="139" t="s">
        <v>861</v>
      </c>
      <c r="R276" s="18" t="s">
        <v>862</v>
      </c>
      <c r="S276" s="28">
        <v>1</v>
      </c>
      <c r="T276" s="19">
        <f>VLOOKUP(Q276,包材库存!B:E,4,0)</f>
        <v>3000</v>
      </c>
      <c r="U276" s="46" t="e">
        <f t="shared" si="52"/>
        <v>#REF!</v>
      </c>
      <c r="V276" s="19">
        <f>VLOOKUP(Q276,包材库存!B:F,5,0)</f>
        <v>0</v>
      </c>
      <c r="W276" s="166"/>
      <c r="X276" s="164" t="e">
        <f t="shared" si="53"/>
        <v>#REF!</v>
      </c>
      <c r="Y276" s="169">
        <f t="shared" si="51"/>
        <v>2</v>
      </c>
    </row>
    <row r="277" spans="1:25" s="48" customFormat="1">
      <c r="A277" s="6"/>
      <c r="B277" s="23"/>
      <c r="C277" s="23"/>
      <c r="D277" s="23"/>
      <c r="E277" s="23"/>
      <c r="F277" s="23"/>
      <c r="G277" s="23" t="e">
        <f>VLOOKUP(C277,#REF!,17,0)</f>
        <v>#REF!</v>
      </c>
      <c r="H277" s="23"/>
      <c r="I277" s="23"/>
      <c r="J277" s="23"/>
      <c r="K277" s="23"/>
      <c r="L277" s="23"/>
      <c r="M277" s="23"/>
      <c r="N277" s="555"/>
      <c r="O277" s="23"/>
      <c r="P277" s="23"/>
      <c r="Q277" s="139" t="s">
        <v>188</v>
      </c>
      <c r="R277" s="18" t="s">
        <v>6082</v>
      </c>
      <c r="S277" s="28">
        <v>1</v>
      </c>
      <c r="T277" s="19" t="e">
        <f>VLOOKUP(Q277,包材库存!B:E,4,0)</f>
        <v>#N/A</v>
      </c>
      <c r="U277" s="46" t="e">
        <f t="shared" si="52"/>
        <v>#REF!</v>
      </c>
      <c r="V277" s="19" t="e">
        <f>VLOOKUP(Q277,包材库存!B:F,5,0)</f>
        <v>#N/A</v>
      </c>
      <c r="W277" s="166"/>
      <c r="X277" s="164" t="e">
        <f t="shared" si="53"/>
        <v>#N/A</v>
      </c>
      <c r="Y277" s="169">
        <f t="shared" si="51"/>
        <v>8</v>
      </c>
    </row>
    <row r="278" spans="1:25" s="48" customFormat="1">
      <c r="A278" s="6"/>
      <c r="B278" s="23"/>
      <c r="C278" s="23"/>
      <c r="D278" s="23"/>
      <c r="E278" s="23"/>
      <c r="F278" s="23"/>
      <c r="G278" s="23" t="e">
        <f>VLOOKUP(C278,#REF!,17,0)</f>
        <v>#REF!</v>
      </c>
      <c r="H278" s="23"/>
      <c r="I278" s="23"/>
      <c r="J278" s="23"/>
      <c r="K278" s="23"/>
      <c r="L278" s="23"/>
      <c r="M278" s="23"/>
      <c r="N278" s="555"/>
      <c r="O278" s="23"/>
      <c r="P278" s="23"/>
      <c r="Q278" s="139" t="s">
        <v>775</v>
      </c>
      <c r="R278" s="18" t="s">
        <v>2576</v>
      </c>
      <c r="S278" s="28">
        <v>1</v>
      </c>
      <c r="T278" s="19">
        <f>VLOOKUP(Q278,包材库存!B:E,4,0)</f>
        <v>77000</v>
      </c>
      <c r="U278" s="46" t="e">
        <f t="shared" si="52"/>
        <v>#REF!</v>
      </c>
      <c r="V278" s="19">
        <f>VLOOKUP(Q278,包材库存!B:F,5,0)</f>
        <v>0</v>
      </c>
      <c r="W278" s="166"/>
      <c r="X278" s="164" t="e">
        <f t="shared" si="53"/>
        <v>#REF!</v>
      </c>
      <c r="Y278" s="169">
        <f t="shared" si="51"/>
        <v>2</v>
      </c>
    </row>
    <row r="279" spans="1:25" s="48" customFormat="1">
      <c r="A279" s="6"/>
      <c r="B279" s="23"/>
      <c r="C279" s="23"/>
      <c r="D279" s="23"/>
      <c r="E279" s="23"/>
      <c r="F279" s="23"/>
      <c r="G279" s="23" t="e">
        <f>VLOOKUP(C279,#REF!,17,0)</f>
        <v>#REF!</v>
      </c>
      <c r="H279" s="23"/>
      <c r="I279" s="23"/>
      <c r="J279" s="23"/>
      <c r="K279" s="23"/>
      <c r="L279" s="23"/>
      <c r="M279" s="23"/>
      <c r="N279" s="555"/>
      <c r="O279" s="23"/>
      <c r="P279" s="23"/>
      <c r="Q279" s="139" t="s">
        <v>189</v>
      </c>
      <c r="R279" s="18" t="s">
        <v>1044</v>
      </c>
      <c r="S279" s="28"/>
      <c r="T279" s="19">
        <f>VLOOKUP(Q279,包材库存!B:E,4,0)</f>
        <v>1835</v>
      </c>
      <c r="U279" s="46" t="e">
        <f t="shared" si="52"/>
        <v>#REF!</v>
      </c>
      <c r="V279" s="19">
        <f>VLOOKUP(Q279,包材库存!B:F,5,0)</f>
        <v>0</v>
      </c>
      <c r="W279" s="166"/>
      <c r="X279" s="164" t="e">
        <f t="shared" si="53"/>
        <v>#REF!</v>
      </c>
      <c r="Y279" s="169">
        <f t="shared" si="51"/>
        <v>6</v>
      </c>
    </row>
    <row r="280" spans="1:25" s="48" customFormat="1">
      <c r="A280" s="4"/>
      <c r="B280" s="22">
        <v>26</v>
      </c>
      <c r="C280" s="22" t="str">
        <f>VLOOKUP(B280,Sheet1!A:B,2,0)</f>
        <v>WA005</v>
      </c>
      <c r="D280" s="22" t="e">
        <f>VLOOKUP(C280,#REF!,2,0)</f>
        <v>#REF!</v>
      </c>
      <c r="E280" s="22" t="e">
        <f>VLOOKUP(C280,#REF!,4,0)</f>
        <v>#REF!</v>
      </c>
      <c r="F280" s="22" t="e">
        <f>VLOOKUP(C280,#REF!,6,0)</f>
        <v>#REF!</v>
      </c>
      <c r="G280" s="22" t="e">
        <f>VLOOKUP(C280,#REF!,17,0)</f>
        <v>#REF!</v>
      </c>
      <c r="H280" s="22" t="e">
        <f>VLOOKUP(C280,#REF!,19,0)</f>
        <v>#REF!</v>
      </c>
      <c r="I280" s="22" t="e">
        <f>VLOOKUP(C280,#REF!,20,0)</f>
        <v>#REF!</v>
      </c>
      <c r="J280" s="22">
        <f>VLOOKUP(C280,成品库存!B:L,11,0)</f>
        <v>19740</v>
      </c>
      <c r="K280" s="22" t="str">
        <f>IF(ISERROR(VLOOKUP(C280,#REF!,11,0)),"0",VLOOKUP(C280,#REF!,11,0))</f>
        <v>0</v>
      </c>
      <c r="L280" s="22"/>
      <c r="M280" s="22">
        <f t="shared" ref="M280:M281" si="56">J280+K280+L280</f>
        <v>19740</v>
      </c>
      <c r="N280" s="554" t="e">
        <f>M280/G280</f>
        <v>#REF!</v>
      </c>
      <c r="O280" s="22">
        <f>VLOOKUP(C280,膏体库存!A:F,6,0)</f>
        <v>448.4</v>
      </c>
      <c r="P280" s="22"/>
      <c r="Q280" s="140" t="s">
        <v>54</v>
      </c>
      <c r="R280" s="18" t="s">
        <v>55</v>
      </c>
      <c r="S280" s="28">
        <v>1</v>
      </c>
      <c r="T280" s="19">
        <f>VLOOKUP(Q280,包材库存!B:E,4,0)</f>
        <v>15485</v>
      </c>
      <c r="U280" s="46" t="e">
        <f t="shared" si="52"/>
        <v>#REF!</v>
      </c>
      <c r="V280" s="19">
        <f>VLOOKUP(Q280,包材库存!B:F,5,0)</f>
        <v>0</v>
      </c>
      <c r="W280" s="164"/>
      <c r="X280" s="164" t="e">
        <f t="shared" si="53"/>
        <v>#REF!</v>
      </c>
      <c r="Y280" s="169">
        <f t="shared" si="51"/>
        <v>2</v>
      </c>
    </row>
    <row r="281" spans="1:25" s="48" customFormat="1">
      <c r="A281" s="6"/>
      <c r="B281" s="23"/>
      <c r="C281" s="23" t="str">
        <f>"S"&amp;C280</f>
        <v>SWA005</v>
      </c>
      <c r="D281" s="23" t="e">
        <f>VLOOKUP(C281,#REF!,2,0)</f>
        <v>#REF!</v>
      </c>
      <c r="E281" s="23" t="e">
        <f>VLOOKUP(C281,#REF!,4,0)</f>
        <v>#REF!</v>
      </c>
      <c r="F281" s="23" t="e">
        <f>VLOOKUP(C281,#REF!,6,0)</f>
        <v>#REF!</v>
      </c>
      <c r="G281" s="23" t="e">
        <f>VLOOKUP(C281,#REF!,17,0)</f>
        <v>#REF!</v>
      </c>
      <c r="H281" s="23"/>
      <c r="I281" s="23"/>
      <c r="J281" s="23">
        <f>VLOOKUP(C281,试用装库存!B:L,11,0)</f>
        <v>1000</v>
      </c>
      <c r="K281" s="23"/>
      <c r="L281" s="23"/>
      <c r="M281" s="23">
        <f t="shared" si="56"/>
        <v>1000</v>
      </c>
      <c r="N281" s="555"/>
      <c r="O281" s="23"/>
      <c r="P281" s="23"/>
      <c r="Q281" s="139" t="s">
        <v>56</v>
      </c>
      <c r="R281" s="18" t="s">
        <v>57</v>
      </c>
      <c r="S281" s="28">
        <v>1</v>
      </c>
      <c r="T281" s="19">
        <f>VLOOKUP(Q281,包材库存!B:E,4,0)</f>
        <v>25215</v>
      </c>
      <c r="U281" s="46" t="e">
        <f t="shared" si="52"/>
        <v>#REF!</v>
      </c>
      <c r="V281" s="19">
        <f>VLOOKUP(Q281,包材库存!B:F,5,0)</f>
        <v>0</v>
      </c>
      <c r="W281" s="166"/>
      <c r="X281" s="164" t="e">
        <f t="shared" si="53"/>
        <v>#REF!</v>
      </c>
      <c r="Y281" s="169">
        <f t="shared" si="51"/>
        <v>4</v>
      </c>
    </row>
    <row r="282" spans="1:25" s="48" customFormat="1">
      <c r="A282" s="6"/>
      <c r="B282" s="23"/>
      <c r="C282" s="23"/>
      <c r="D282" s="23"/>
      <c r="E282" s="23"/>
      <c r="F282" s="23"/>
      <c r="G282" s="23" t="e">
        <f>VLOOKUP(C282,#REF!,17,0)</f>
        <v>#REF!</v>
      </c>
      <c r="H282" s="23"/>
      <c r="I282" s="23"/>
      <c r="J282" s="23"/>
      <c r="K282" s="23"/>
      <c r="L282" s="23"/>
      <c r="M282" s="23"/>
      <c r="N282" s="555"/>
      <c r="O282" s="23"/>
      <c r="P282" s="23"/>
      <c r="Q282" s="139" t="s">
        <v>58</v>
      </c>
      <c r="R282" s="18" t="s">
        <v>59</v>
      </c>
      <c r="S282" s="28">
        <v>1</v>
      </c>
      <c r="T282" s="19">
        <f>VLOOKUP(Q282,包材库存!B:E,4,0)</f>
        <v>67899</v>
      </c>
      <c r="U282" s="46" t="e">
        <f t="shared" si="52"/>
        <v>#REF!</v>
      </c>
      <c r="V282" s="19">
        <f>VLOOKUP(Q282,包材库存!B:F,5,0)</f>
        <v>0</v>
      </c>
      <c r="W282" s="166"/>
      <c r="X282" s="164" t="e">
        <f t="shared" si="53"/>
        <v>#REF!</v>
      </c>
      <c r="Y282" s="169">
        <f t="shared" si="51"/>
        <v>8</v>
      </c>
    </row>
    <row r="283" spans="1:25" s="48" customFormat="1">
      <c r="A283" s="6"/>
      <c r="B283" s="23"/>
      <c r="C283" s="23"/>
      <c r="D283" s="23"/>
      <c r="E283" s="23"/>
      <c r="F283" s="23"/>
      <c r="G283" s="23" t="e">
        <f>VLOOKUP(C283,#REF!,17,0)</f>
        <v>#REF!</v>
      </c>
      <c r="H283" s="23"/>
      <c r="I283" s="23"/>
      <c r="J283" s="23"/>
      <c r="K283" s="23"/>
      <c r="L283" s="23"/>
      <c r="M283" s="23"/>
      <c r="N283" s="555"/>
      <c r="O283" s="23"/>
      <c r="P283" s="23"/>
      <c r="Q283" s="139" t="s">
        <v>60</v>
      </c>
      <c r="R283" s="18" t="s">
        <v>2509</v>
      </c>
      <c r="S283" s="28">
        <v>1</v>
      </c>
      <c r="T283" s="19">
        <f>VLOOKUP(Q283,包材库存!B:E,4,0)</f>
        <v>18735</v>
      </c>
      <c r="U283" s="46" t="e">
        <f t="shared" si="52"/>
        <v>#REF!</v>
      </c>
      <c r="V283" s="19">
        <f>VLOOKUP(Q283,包材库存!B:F,5,0)</f>
        <v>0</v>
      </c>
      <c r="W283" s="166"/>
      <c r="X283" s="164" t="e">
        <f t="shared" si="53"/>
        <v>#REF!</v>
      </c>
      <c r="Y283" s="169">
        <f t="shared" si="51"/>
        <v>2</v>
      </c>
    </row>
    <row r="284" spans="1:25" s="48" customFormat="1">
      <c r="A284" s="6"/>
      <c r="B284" s="23"/>
      <c r="C284" s="23"/>
      <c r="D284" s="23"/>
      <c r="E284" s="23"/>
      <c r="F284" s="23"/>
      <c r="G284" s="23" t="e">
        <f>VLOOKUP(C284,#REF!,17,0)</f>
        <v>#REF!</v>
      </c>
      <c r="H284" s="23"/>
      <c r="I284" s="23"/>
      <c r="J284" s="23"/>
      <c r="K284" s="23"/>
      <c r="L284" s="23"/>
      <c r="M284" s="23"/>
      <c r="N284" s="555"/>
      <c r="O284" s="23"/>
      <c r="P284" s="23"/>
      <c r="Q284" s="139" t="s">
        <v>61</v>
      </c>
      <c r="R284" s="18" t="s">
        <v>1041</v>
      </c>
      <c r="S284" s="28">
        <v>1</v>
      </c>
      <c r="T284" s="19">
        <f>VLOOKUP(Q284,包材库存!B:E,4,0)</f>
        <v>89897</v>
      </c>
      <c r="U284" s="46" t="e">
        <f t="shared" si="52"/>
        <v>#REF!</v>
      </c>
      <c r="V284" s="19">
        <f>VLOOKUP(Q284,包材库存!B:F,5,0)</f>
        <v>0</v>
      </c>
      <c r="W284" s="166"/>
      <c r="X284" s="164" t="e">
        <f t="shared" si="53"/>
        <v>#REF!</v>
      </c>
      <c r="Y284" s="169">
        <f t="shared" si="51"/>
        <v>13</v>
      </c>
    </row>
    <row r="285" spans="1:25" s="48" customFormat="1">
      <c r="A285" s="6"/>
      <c r="B285" s="23"/>
      <c r="C285" s="23"/>
      <c r="D285" s="23"/>
      <c r="E285" s="23"/>
      <c r="F285" s="23"/>
      <c r="G285" s="23" t="e">
        <f>VLOOKUP(C285,#REF!,17,0)</f>
        <v>#REF!</v>
      </c>
      <c r="H285" s="23"/>
      <c r="I285" s="23"/>
      <c r="J285" s="23"/>
      <c r="K285" s="23"/>
      <c r="L285" s="23"/>
      <c r="M285" s="23"/>
      <c r="N285" s="555"/>
      <c r="O285" s="23"/>
      <c r="P285" s="23"/>
      <c r="Q285" s="139" t="s">
        <v>10</v>
      </c>
      <c r="R285" s="18" t="s">
        <v>1032</v>
      </c>
      <c r="S285" s="28">
        <v>1</v>
      </c>
      <c r="T285" s="19">
        <f>VLOOKUP(Q285,包材库存!B:E,4,0)</f>
        <v>67208</v>
      </c>
      <c r="U285" s="46" t="e">
        <f t="shared" si="52"/>
        <v>#REF!</v>
      </c>
      <c r="V285" s="19">
        <f>VLOOKUP(Q285,包材库存!B:F,5,0)</f>
        <v>0</v>
      </c>
      <c r="W285" s="166"/>
      <c r="X285" s="164" t="e">
        <f t="shared" si="53"/>
        <v>#REF!</v>
      </c>
      <c r="Y285" s="169">
        <f t="shared" si="51"/>
        <v>15</v>
      </c>
    </row>
    <row r="286" spans="1:25" s="48" customFormat="1">
      <c r="A286" s="6"/>
      <c r="B286" s="23"/>
      <c r="C286" s="23"/>
      <c r="D286" s="23"/>
      <c r="E286" s="23"/>
      <c r="F286" s="23"/>
      <c r="G286" s="23" t="e">
        <f>VLOOKUP(C286,#REF!,17,0)</f>
        <v>#REF!</v>
      </c>
      <c r="H286" s="23"/>
      <c r="I286" s="23"/>
      <c r="J286" s="23"/>
      <c r="K286" s="23"/>
      <c r="L286" s="23"/>
      <c r="M286" s="23"/>
      <c r="N286" s="555"/>
      <c r="O286" s="23"/>
      <c r="P286" s="23"/>
      <c r="Q286" s="139" t="s">
        <v>62</v>
      </c>
      <c r="R286" s="18" t="s">
        <v>6083</v>
      </c>
      <c r="S286" s="28">
        <v>1</v>
      </c>
      <c r="T286" s="19" t="e">
        <f>VLOOKUP(Q286,包材库存!B:E,4,0)</f>
        <v>#N/A</v>
      </c>
      <c r="U286" s="46" t="e">
        <f t="shared" si="52"/>
        <v>#REF!</v>
      </c>
      <c r="V286" s="19" t="e">
        <f>VLOOKUP(Q286,包材库存!B:F,5,0)</f>
        <v>#N/A</v>
      </c>
      <c r="W286" s="166"/>
      <c r="X286" s="164" t="e">
        <f t="shared" si="53"/>
        <v>#N/A</v>
      </c>
      <c r="Y286" s="169">
        <f t="shared" si="51"/>
        <v>8</v>
      </c>
    </row>
    <row r="287" spans="1:25" s="48" customFormat="1">
      <c r="A287" s="6"/>
      <c r="B287" s="23"/>
      <c r="C287" s="23"/>
      <c r="D287" s="23"/>
      <c r="E287" s="23"/>
      <c r="F287" s="23"/>
      <c r="G287" s="23" t="e">
        <f>VLOOKUP(C287,#REF!,17,0)</f>
        <v>#REF!</v>
      </c>
      <c r="H287" s="23"/>
      <c r="I287" s="23"/>
      <c r="J287" s="23"/>
      <c r="K287" s="23"/>
      <c r="L287" s="23"/>
      <c r="M287" s="23"/>
      <c r="N287" s="555"/>
      <c r="O287" s="23"/>
      <c r="P287" s="23"/>
      <c r="Q287" s="139" t="s">
        <v>6084</v>
      </c>
      <c r="R287" s="18" t="s">
        <v>6085</v>
      </c>
      <c r="S287" s="28"/>
      <c r="T287" s="19">
        <f>VLOOKUP(Q287,包材库存!B:E,4,0)</f>
        <v>0</v>
      </c>
      <c r="U287" s="46" t="e">
        <f t="shared" si="52"/>
        <v>#REF!</v>
      </c>
      <c r="V287" s="19">
        <f>VLOOKUP(Q287,包材库存!B:F,5,0)</f>
        <v>0</v>
      </c>
      <c r="W287" s="166"/>
      <c r="X287" s="164" t="e">
        <f t="shared" si="53"/>
        <v>#REF!</v>
      </c>
      <c r="Y287" s="169">
        <f t="shared" si="51"/>
        <v>4</v>
      </c>
    </row>
    <row r="288" spans="1:25" s="48" customFormat="1">
      <c r="A288" s="4"/>
      <c r="B288" s="22">
        <v>27</v>
      </c>
      <c r="C288" s="22" t="str">
        <f>VLOOKUP(B288,Sheet1!A:B,2,0)</f>
        <v>WA001</v>
      </c>
      <c r="D288" s="22" t="e">
        <f>VLOOKUP(C288,#REF!,2,0)</f>
        <v>#REF!</v>
      </c>
      <c r="E288" s="22" t="e">
        <f>VLOOKUP(C288,#REF!,4,0)</f>
        <v>#REF!</v>
      </c>
      <c r="F288" s="22" t="e">
        <f>VLOOKUP(C288,#REF!,6,0)</f>
        <v>#REF!</v>
      </c>
      <c r="G288" s="22" t="e">
        <f>VLOOKUP(C288,#REF!,17,0)</f>
        <v>#REF!</v>
      </c>
      <c r="H288" s="22" t="e">
        <f>VLOOKUP(C288,#REF!,19,0)</f>
        <v>#REF!</v>
      </c>
      <c r="I288" s="22" t="e">
        <f>VLOOKUP(C288,#REF!,20,0)</f>
        <v>#REF!</v>
      </c>
      <c r="J288" s="22">
        <f>VLOOKUP(C288,成品库存!B:L,11,0)</f>
        <v>26542</v>
      </c>
      <c r="K288" s="22" t="str">
        <f>IF(ISERROR(VLOOKUP(C288,#REF!,11,0)),"0",VLOOKUP(C288,#REF!,11,0))</f>
        <v>0</v>
      </c>
      <c r="L288" s="22"/>
      <c r="M288" s="22">
        <f t="shared" ref="M288:M289" si="57">J288+K288+L288</f>
        <v>26542</v>
      </c>
      <c r="N288" s="554" t="e">
        <f>M288/G288</f>
        <v>#REF!</v>
      </c>
      <c r="O288" s="22">
        <f>VLOOKUP(C288,膏体库存!A:F,6,0)</f>
        <v>58.800000000000011</v>
      </c>
      <c r="P288" s="22"/>
      <c r="Q288" s="140" t="s">
        <v>54</v>
      </c>
      <c r="R288" s="18" t="s">
        <v>55</v>
      </c>
      <c r="S288" s="28">
        <v>1</v>
      </c>
      <c r="T288" s="19">
        <f>VLOOKUP(Q288,包材库存!B:E,4,0)</f>
        <v>15485</v>
      </c>
      <c r="U288" s="46" t="e">
        <f t="shared" si="52"/>
        <v>#REF!</v>
      </c>
      <c r="V288" s="19">
        <f>VLOOKUP(Q288,包材库存!B:F,5,0)</f>
        <v>0</v>
      </c>
      <c r="W288" s="164"/>
      <c r="X288" s="164" t="e">
        <f t="shared" si="53"/>
        <v>#REF!</v>
      </c>
      <c r="Y288" s="169">
        <f t="shared" si="51"/>
        <v>2</v>
      </c>
    </row>
    <row r="289" spans="1:25" s="48" customFormat="1">
      <c r="A289" s="6"/>
      <c r="B289" s="23"/>
      <c r="C289" s="23" t="str">
        <f>"S"&amp;C288</f>
        <v>SWA001</v>
      </c>
      <c r="D289" s="23" t="e">
        <f>VLOOKUP(C289,#REF!,2,0)</f>
        <v>#REF!</v>
      </c>
      <c r="E289" s="23" t="e">
        <f>VLOOKUP(C289,#REF!,4,0)</f>
        <v>#REF!</v>
      </c>
      <c r="F289" s="23" t="e">
        <f>VLOOKUP(C289,#REF!,6,0)</f>
        <v>#REF!</v>
      </c>
      <c r="G289" s="23" t="e">
        <f>VLOOKUP(C289,#REF!,17,0)</f>
        <v>#REF!</v>
      </c>
      <c r="H289" s="23"/>
      <c r="I289" s="23"/>
      <c r="J289" s="23">
        <f>VLOOKUP(C289,试用装库存!B:L,11,0)</f>
        <v>585</v>
      </c>
      <c r="K289" s="23"/>
      <c r="L289" s="23"/>
      <c r="M289" s="23">
        <f t="shared" si="57"/>
        <v>585</v>
      </c>
      <c r="N289" s="555"/>
      <c r="O289" s="23"/>
      <c r="P289" s="23"/>
      <c r="Q289" s="139" t="s">
        <v>56</v>
      </c>
      <c r="R289" s="18" t="s">
        <v>57</v>
      </c>
      <c r="S289" s="28">
        <v>1</v>
      </c>
      <c r="T289" s="19">
        <f>VLOOKUP(Q289,包材库存!B:E,4,0)</f>
        <v>25215</v>
      </c>
      <c r="U289" s="46" t="e">
        <f t="shared" si="52"/>
        <v>#REF!</v>
      </c>
      <c r="V289" s="19">
        <f>VLOOKUP(Q289,包材库存!B:F,5,0)</f>
        <v>0</v>
      </c>
      <c r="W289" s="166"/>
      <c r="X289" s="164" t="e">
        <f t="shared" si="53"/>
        <v>#REF!</v>
      </c>
      <c r="Y289" s="169">
        <f t="shared" si="51"/>
        <v>4</v>
      </c>
    </row>
    <row r="290" spans="1:25" s="48" customFormat="1">
      <c r="A290" s="6"/>
      <c r="B290" s="23"/>
      <c r="C290" s="23"/>
      <c r="D290" s="23"/>
      <c r="E290" s="23"/>
      <c r="F290" s="23"/>
      <c r="G290" s="23" t="e">
        <f>VLOOKUP(C290,#REF!,17,0)</f>
        <v>#REF!</v>
      </c>
      <c r="H290" s="23"/>
      <c r="I290" s="23"/>
      <c r="J290" s="23"/>
      <c r="K290" s="23"/>
      <c r="L290" s="23"/>
      <c r="M290" s="23"/>
      <c r="N290" s="555"/>
      <c r="O290" s="23"/>
      <c r="P290" s="23"/>
      <c r="Q290" s="139" t="s">
        <v>58</v>
      </c>
      <c r="R290" s="18" t="s">
        <v>59</v>
      </c>
      <c r="S290" s="28">
        <v>1</v>
      </c>
      <c r="T290" s="19">
        <f>VLOOKUP(Q290,包材库存!B:E,4,0)</f>
        <v>67899</v>
      </c>
      <c r="U290" s="46" t="e">
        <f t="shared" si="52"/>
        <v>#REF!</v>
      </c>
      <c r="V290" s="19">
        <f>VLOOKUP(Q290,包材库存!B:F,5,0)</f>
        <v>0</v>
      </c>
      <c r="W290" s="166"/>
      <c r="X290" s="164" t="e">
        <f t="shared" si="53"/>
        <v>#REF!</v>
      </c>
      <c r="Y290" s="169">
        <f t="shared" si="51"/>
        <v>8</v>
      </c>
    </row>
    <row r="291" spans="1:25" s="48" customFormat="1">
      <c r="A291" s="6"/>
      <c r="B291" s="23"/>
      <c r="C291" s="23"/>
      <c r="D291" s="23"/>
      <c r="E291" s="23"/>
      <c r="F291" s="23"/>
      <c r="G291" s="23" t="e">
        <f>VLOOKUP(C291,#REF!,17,0)</f>
        <v>#REF!</v>
      </c>
      <c r="H291" s="23"/>
      <c r="I291" s="23"/>
      <c r="J291" s="23"/>
      <c r="K291" s="23"/>
      <c r="L291" s="23"/>
      <c r="M291" s="23"/>
      <c r="N291" s="555"/>
      <c r="O291" s="23"/>
      <c r="P291" s="23"/>
      <c r="Q291" s="139" t="s">
        <v>60</v>
      </c>
      <c r="R291" s="18" t="s">
        <v>2509</v>
      </c>
      <c r="S291" s="28">
        <v>1</v>
      </c>
      <c r="T291" s="19">
        <f>VLOOKUP(Q291,包材库存!B:E,4,0)</f>
        <v>18735</v>
      </c>
      <c r="U291" s="46" t="e">
        <f t="shared" si="52"/>
        <v>#REF!</v>
      </c>
      <c r="V291" s="19">
        <f>VLOOKUP(Q291,包材库存!B:F,5,0)</f>
        <v>0</v>
      </c>
      <c r="W291" s="166"/>
      <c r="X291" s="164" t="e">
        <f t="shared" si="53"/>
        <v>#REF!</v>
      </c>
      <c r="Y291" s="169">
        <f t="shared" si="51"/>
        <v>2</v>
      </c>
    </row>
    <row r="292" spans="1:25" s="48" customFormat="1">
      <c r="A292" s="6"/>
      <c r="B292" s="23"/>
      <c r="C292" s="23"/>
      <c r="D292" s="23"/>
      <c r="E292" s="23"/>
      <c r="F292" s="23"/>
      <c r="G292" s="23" t="e">
        <f>VLOOKUP(C292,#REF!,17,0)</f>
        <v>#REF!</v>
      </c>
      <c r="H292" s="23"/>
      <c r="I292" s="23"/>
      <c r="J292" s="23"/>
      <c r="K292" s="23"/>
      <c r="L292" s="23"/>
      <c r="M292" s="23"/>
      <c r="N292" s="555"/>
      <c r="O292" s="23"/>
      <c r="P292" s="23"/>
      <c r="Q292" s="139" t="s">
        <v>61</v>
      </c>
      <c r="R292" s="18" t="s">
        <v>1041</v>
      </c>
      <c r="S292" s="28">
        <v>1</v>
      </c>
      <c r="T292" s="19">
        <f>VLOOKUP(Q292,包材库存!B:E,4,0)</f>
        <v>89897</v>
      </c>
      <c r="U292" s="46" t="e">
        <f t="shared" si="52"/>
        <v>#REF!</v>
      </c>
      <c r="V292" s="19">
        <f>VLOOKUP(Q292,包材库存!B:F,5,0)</f>
        <v>0</v>
      </c>
      <c r="W292" s="166"/>
      <c r="X292" s="164" t="e">
        <f t="shared" si="53"/>
        <v>#REF!</v>
      </c>
      <c r="Y292" s="169">
        <f t="shared" si="51"/>
        <v>13</v>
      </c>
    </row>
    <row r="293" spans="1:25" s="48" customFormat="1">
      <c r="A293" s="6"/>
      <c r="B293" s="23"/>
      <c r="C293" s="23"/>
      <c r="D293" s="23"/>
      <c r="E293" s="23"/>
      <c r="F293" s="23"/>
      <c r="G293" s="23" t="e">
        <f>VLOOKUP(C293,#REF!,17,0)</f>
        <v>#REF!</v>
      </c>
      <c r="H293" s="23"/>
      <c r="I293" s="23"/>
      <c r="J293" s="23"/>
      <c r="K293" s="23"/>
      <c r="L293" s="23"/>
      <c r="M293" s="23"/>
      <c r="N293" s="555"/>
      <c r="O293" s="23"/>
      <c r="P293" s="23"/>
      <c r="Q293" s="139" t="s">
        <v>10</v>
      </c>
      <c r="R293" s="18" t="s">
        <v>1032</v>
      </c>
      <c r="S293" s="28">
        <v>1</v>
      </c>
      <c r="T293" s="19">
        <f>VLOOKUP(Q293,包材库存!B:E,4,0)</f>
        <v>67208</v>
      </c>
      <c r="U293" s="46" t="e">
        <f t="shared" si="52"/>
        <v>#REF!</v>
      </c>
      <c r="V293" s="19">
        <f>VLOOKUP(Q293,包材库存!B:F,5,0)</f>
        <v>0</v>
      </c>
      <c r="W293" s="166"/>
      <c r="X293" s="164" t="e">
        <f t="shared" si="53"/>
        <v>#REF!</v>
      </c>
      <c r="Y293" s="169">
        <f t="shared" si="51"/>
        <v>15</v>
      </c>
    </row>
    <row r="294" spans="1:25" s="48" customFormat="1">
      <c r="A294" s="6"/>
      <c r="B294" s="23"/>
      <c r="C294" s="23"/>
      <c r="D294" s="23"/>
      <c r="E294" s="23"/>
      <c r="F294" s="23"/>
      <c r="G294" s="23" t="e">
        <f>VLOOKUP(C294,#REF!,17,0)</f>
        <v>#REF!</v>
      </c>
      <c r="H294" s="23"/>
      <c r="I294" s="23"/>
      <c r="J294" s="23"/>
      <c r="K294" s="23"/>
      <c r="L294" s="23"/>
      <c r="M294" s="23"/>
      <c r="N294" s="555"/>
      <c r="O294" s="23"/>
      <c r="P294" s="23"/>
      <c r="Q294" s="139" t="s">
        <v>62</v>
      </c>
      <c r="R294" s="18" t="s">
        <v>6083</v>
      </c>
      <c r="S294" s="28">
        <v>1</v>
      </c>
      <c r="T294" s="19" t="e">
        <f>VLOOKUP(Q294,包材库存!B:E,4,0)</f>
        <v>#N/A</v>
      </c>
      <c r="U294" s="46" t="e">
        <f t="shared" si="52"/>
        <v>#REF!</v>
      </c>
      <c r="V294" s="19" t="e">
        <f>VLOOKUP(Q294,包材库存!B:F,5,0)</f>
        <v>#N/A</v>
      </c>
      <c r="W294" s="166"/>
      <c r="X294" s="164" t="e">
        <f t="shared" si="53"/>
        <v>#N/A</v>
      </c>
      <c r="Y294" s="169">
        <f t="shared" si="51"/>
        <v>8</v>
      </c>
    </row>
    <row r="295" spans="1:25" s="48" customFormat="1">
      <c r="A295" s="6"/>
      <c r="B295" s="23"/>
      <c r="C295" s="23"/>
      <c r="D295" s="23"/>
      <c r="E295" s="23"/>
      <c r="F295" s="23"/>
      <c r="G295" s="23" t="e">
        <f>VLOOKUP(C295,#REF!,17,0)</f>
        <v>#REF!</v>
      </c>
      <c r="H295" s="23"/>
      <c r="I295" s="23"/>
      <c r="J295" s="23"/>
      <c r="K295" s="23"/>
      <c r="L295" s="23"/>
      <c r="M295" s="23"/>
      <c r="N295" s="555"/>
      <c r="O295" s="23"/>
      <c r="P295" s="23"/>
      <c r="Q295" s="139" t="s">
        <v>6084</v>
      </c>
      <c r="R295" s="18" t="s">
        <v>6085</v>
      </c>
      <c r="S295" s="28"/>
      <c r="T295" s="19">
        <f>VLOOKUP(Q295,包材库存!B:E,4,0)</f>
        <v>0</v>
      </c>
      <c r="U295" s="46" t="e">
        <f t="shared" si="52"/>
        <v>#REF!</v>
      </c>
      <c r="V295" s="19">
        <f>VLOOKUP(Q295,包材库存!B:F,5,0)</f>
        <v>0</v>
      </c>
      <c r="W295" s="166"/>
      <c r="X295" s="164" t="e">
        <f t="shared" si="53"/>
        <v>#REF!</v>
      </c>
      <c r="Y295" s="169">
        <f t="shared" si="51"/>
        <v>4</v>
      </c>
    </row>
    <row r="296" spans="1:25" s="48" customFormat="1">
      <c r="A296" s="4"/>
      <c r="B296" s="22">
        <v>28</v>
      </c>
      <c r="C296" s="22" t="str">
        <f>VLOOKUP(B296,Sheet1!A:B,2,0)</f>
        <v>WA012</v>
      </c>
      <c r="D296" s="22" t="e">
        <f>VLOOKUP(C296,#REF!,2,0)</f>
        <v>#REF!</v>
      </c>
      <c r="E296" s="22" t="e">
        <f>VLOOKUP(C296,#REF!,4,0)</f>
        <v>#REF!</v>
      </c>
      <c r="F296" s="22" t="e">
        <f>VLOOKUP(C296,#REF!,6,0)</f>
        <v>#REF!</v>
      </c>
      <c r="G296" s="22" t="e">
        <f>VLOOKUP(C296,#REF!,17,0)</f>
        <v>#REF!</v>
      </c>
      <c r="H296" s="22" t="e">
        <f>VLOOKUP(C296,#REF!,19,0)</f>
        <v>#REF!</v>
      </c>
      <c r="I296" s="22" t="e">
        <f>VLOOKUP(C296,#REF!,20,0)</f>
        <v>#REF!</v>
      </c>
      <c r="J296" s="22">
        <f>VLOOKUP(C296,成品库存!B:L,11,0)</f>
        <v>16510</v>
      </c>
      <c r="K296" s="22" t="str">
        <f>IF(ISERROR(VLOOKUP(C296,#REF!,11,0)),"0",VLOOKUP(C296,#REF!,11,0))</f>
        <v>0</v>
      </c>
      <c r="L296" s="22"/>
      <c r="M296" s="22">
        <f t="shared" ref="M296:M297" si="58">J296+K296+L296</f>
        <v>16510</v>
      </c>
      <c r="N296" s="554" t="e">
        <f>M296/G296</f>
        <v>#REF!</v>
      </c>
      <c r="O296" s="22">
        <f>VLOOKUP(C296,膏体库存!A:F,6,0)</f>
        <v>116.60000000000002</v>
      </c>
      <c r="P296" s="22"/>
      <c r="Q296" s="140" t="s">
        <v>6086</v>
      </c>
      <c r="R296" s="18" t="s">
        <v>6087</v>
      </c>
      <c r="S296" s="28">
        <v>1</v>
      </c>
      <c r="T296" s="19">
        <f>VLOOKUP(Q296,包材库存!B:E,4,0)</f>
        <v>4376</v>
      </c>
      <c r="U296" s="46" t="e">
        <f t="shared" si="52"/>
        <v>#REF!</v>
      </c>
      <c r="V296" s="19">
        <f>VLOOKUP(Q296,包材库存!B:F,5,0)</f>
        <v>-10080</v>
      </c>
      <c r="W296" s="164"/>
      <c r="X296" s="164" t="e">
        <f t="shared" si="53"/>
        <v>#REF!</v>
      </c>
      <c r="Y296" s="169">
        <f t="shared" si="51"/>
        <v>1</v>
      </c>
    </row>
    <row r="297" spans="1:25" s="48" customFormat="1">
      <c r="A297" s="6"/>
      <c r="B297" s="23"/>
      <c r="C297" s="23" t="str">
        <f>"S"&amp;C296</f>
        <v>SWA012</v>
      </c>
      <c r="D297" s="23" t="e">
        <f>VLOOKUP(C297,#REF!,2,0)</f>
        <v>#REF!</v>
      </c>
      <c r="E297" s="23" t="e">
        <f>VLOOKUP(C297,#REF!,4,0)</f>
        <v>#REF!</v>
      </c>
      <c r="F297" s="23" t="e">
        <f>VLOOKUP(C297,#REF!,6,0)</f>
        <v>#REF!</v>
      </c>
      <c r="G297" s="23" t="e">
        <f>VLOOKUP(C297,#REF!,17,0)</f>
        <v>#REF!</v>
      </c>
      <c r="H297" s="23"/>
      <c r="I297" s="23"/>
      <c r="J297" s="23">
        <f>VLOOKUP(C297,试用装库存!B:L,11,0)</f>
        <v>1193</v>
      </c>
      <c r="K297" s="23"/>
      <c r="L297" s="23"/>
      <c r="M297" s="23">
        <f t="shared" si="58"/>
        <v>1193</v>
      </c>
      <c r="N297" s="555"/>
      <c r="O297" s="23"/>
      <c r="P297" s="23"/>
      <c r="Q297" s="139" t="s">
        <v>109</v>
      </c>
      <c r="R297" s="18" t="s">
        <v>6088</v>
      </c>
      <c r="S297" s="28">
        <v>1</v>
      </c>
      <c r="T297" s="19">
        <f>VLOOKUP(Q297,包材库存!B:E,4,0)</f>
        <v>3859</v>
      </c>
      <c r="U297" s="46" t="e">
        <f t="shared" si="52"/>
        <v>#REF!</v>
      </c>
      <c r="V297" s="19">
        <f>VLOOKUP(Q297,包材库存!B:F,5,0)</f>
        <v>0</v>
      </c>
      <c r="W297" s="166"/>
      <c r="X297" s="164" t="e">
        <f t="shared" si="53"/>
        <v>#REF!</v>
      </c>
      <c r="Y297" s="169">
        <f t="shared" si="51"/>
        <v>1</v>
      </c>
    </row>
    <row r="298" spans="1:25" s="48" customFormat="1">
      <c r="A298" s="6"/>
      <c r="B298" s="23"/>
      <c r="C298" s="23"/>
      <c r="D298" s="23"/>
      <c r="E298" s="23"/>
      <c r="F298" s="23"/>
      <c r="G298" s="23" t="e">
        <f>VLOOKUP(C298,#REF!,17,0)</f>
        <v>#REF!</v>
      </c>
      <c r="H298" s="23"/>
      <c r="I298" s="23"/>
      <c r="J298" s="23"/>
      <c r="K298" s="23"/>
      <c r="L298" s="23"/>
      <c r="M298" s="23"/>
      <c r="N298" s="555"/>
      <c r="O298" s="23"/>
      <c r="P298" s="23"/>
      <c r="Q298" s="139" t="s">
        <v>10</v>
      </c>
      <c r="R298" s="18" t="s">
        <v>1032</v>
      </c>
      <c r="S298" s="28">
        <v>1</v>
      </c>
      <c r="T298" s="19">
        <f>VLOOKUP(Q298,包材库存!B:E,4,0)</f>
        <v>67208</v>
      </c>
      <c r="U298" s="46" t="e">
        <f t="shared" si="52"/>
        <v>#REF!</v>
      </c>
      <c r="V298" s="19">
        <f>VLOOKUP(Q298,包材库存!B:F,5,0)</f>
        <v>0</v>
      </c>
      <c r="W298" s="166"/>
      <c r="X298" s="164" t="e">
        <f t="shared" si="53"/>
        <v>#REF!</v>
      </c>
      <c r="Y298" s="169">
        <f t="shared" si="51"/>
        <v>15</v>
      </c>
    </row>
    <row r="299" spans="1:25" s="48" customFormat="1">
      <c r="A299" s="6"/>
      <c r="B299" s="23"/>
      <c r="C299" s="23"/>
      <c r="D299" s="23"/>
      <c r="E299" s="23"/>
      <c r="F299" s="23"/>
      <c r="G299" s="23" t="e">
        <f>VLOOKUP(C299,#REF!,17,0)</f>
        <v>#REF!</v>
      </c>
      <c r="H299" s="23"/>
      <c r="I299" s="23"/>
      <c r="J299" s="23"/>
      <c r="K299" s="23"/>
      <c r="L299" s="23"/>
      <c r="M299" s="23"/>
      <c r="N299" s="555"/>
      <c r="O299" s="23"/>
      <c r="P299" s="23"/>
      <c r="Q299" s="139" t="s">
        <v>6089</v>
      </c>
      <c r="R299" s="18" t="s">
        <v>6090</v>
      </c>
      <c r="S299" s="28">
        <v>1</v>
      </c>
      <c r="T299" s="19">
        <f>VLOOKUP(Q299,包材库存!B:E,4,0)</f>
        <v>5591</v>
      </c>
      <c r="U299" s="46" t="e">
        <f t="shared" si="52"/>
        <v>#REF!</v>
      </c>
      <c r="V299" s="19">
        <f>VLOOKUP(Q299,包材库存!B:F,5,0)</f>
        <v>0</v>
      </c>
      <c r="W299" s="166"/>
      <c r="X299" s="164" t="e">
        <f t="shared" si="53"/>
        <v>#REF!</v>
      </c>
      <c r="Y299" s="169">
        <f t="shared" si="51"/>
        <v>1</v>
      </c>
    </row>
    <row r="300" spans="1:25" s="48" customFormat="1">
      <c r="A300" s="6"/>
      <c r="B300" s="23"/>
      <c r="C300" s="23"/>
      <c r="D300" s="23"/>
      <c r="E300" s="23"/>
      <c r="F300" s="23"/>
      <c r="G300" s="23" t="e">
        <f>VLOOKUP(C300,#REF!,17,0)</f>
        <v>#REF!</v>
      </c>
      <c r="H300" s="23"/>
      <c r="I300" s="23"/>
      <c r="J300" s="23"/>
      <c r="K300" s="23"/>
      <c r="L300" s="23"/>
      <c r="M300" s="23"/>
      <c r="N300" s="555"/>
      <c r="O300" s="23"/>
      <c r="P300" s="23"/>
      <c r="Q300" s="139" t="s">
        <v>24</v>
      </c>
      <c r="R300" s="18" t="s">
        <v>5902</v>
      </c>
      <c r="S300" s="28">
        <v>1</v>
      </c>
      <c r="T300" s="19" t="e">
        <f>VLOOKUP(Q300,包材库存!B:E,4,0)</f>
        <v>#N/A</v>
      </c>
      <c r="U300" s="46" t="e">
        <f t="shared" si="52"/>
        <v>#REF!</v>
      </c>
      <c r="V300" s="19" t="e">
        <f>VLOOKUP(Q300,包材库存!B:F,5,0)</f>
        <v>#N/A</v>
      </c>
      <c r="W300" s="166"/>
      <c r="X300" s="164" t="e">
        <f t="shared" si="53"/>
        <v>#N/A</v>
      </c>
      <c r="Y300" s="169">
        <f t="shared" si="51"/>
        <v>7</v>
      </c>
    </row>
    <row r="301" spans="1:25" s="48" customFormat="1">
      <c r="A301" s="6"/>
      <c r="B301" s="23"/>
      <c r="C301" s="23"/>
      <c r="D301" s="23"/>
      <c r="E301" s="23"/>
      <c r="F301" s="23"/>
      <c r="G301" s="23" t="e">
        <f>VLOOKUP(C301,#REF!,17,0)</f>
        <v>#REF!</v>
      </c>
      <c r="H301" s="23"/>
      <c r="I301" s="23"/>
      <c r="J301" s="23"/>
      <c r="K301" s="23"/>
      <c r="L301" s="23"/>
      <c r="M301" s="23"/>
      <c r="N301" s="555"/>
      <c r="O301" s="23"/>
      <c r="P301" s="23"/>
      <c r="Q301" s="139" t="s">
        <v>5903</v>
      </c>
      <c r="R301" s="18" t="s">
        <v>1040</v>
      </c>
      <c r="S301" s="28"/>
      <c r="T301" s="19">
        <f>VLOOKUP(Q301,包材库存!B:E,4,0)</f>
        <v>0</v>
      </c>
      <c r="U301" s="46" t="e">
        <f t="shared" si="52"/>
        <v>#REF!</v>
      </c>
      <c r="V301" s="19">
        <f>VLOOKUP(Q301,包材库存!B:F,5,0)</f>
        <v>0</v>
      </c>
      <c r="W301" s="166"/>
      <c r="X301" s="164" t="e">
        <f t="shared" si="53"/>
        <v>#REF!</v>
      </c>
      <c r="Y301" s="169">
        <f t="shared" si="51"/>
        <v>2</v>
      </c>
    </row>
    <row r="302" spans="1:25" s="48" customFormat="1">
      <c r="A302" s="4"/>
      <c r="B302" s="22">
        <v>29</v>
      </c>
      <c r="C302" s="22" t="str">
        <f>VLOOKUP(B302,Sheet1!A:B,2,0)</f>
        <v>WQ005</v>
      </c>
      <c r="D302" s="22" t="e">
        <f>VLOOKUP(C302,#REF!,2,0)</f>
        <v>#REF!</v>
      </c>
      <c r="E302" s="22" t="e">
        <f>VLOOKUP(C302,#REF!,4,0)</f>
        <v>#REF!</v>
      </c>
      <c r="F302" s="22" t="e">
        <f>VLOOKUP(C302,#REF!,6,0)</f>
        <v>#REF!</v>
      </c>
      <c r="G302" s="22" t="e">
        <f>VLOOKUP(C302,#REF!,17,0)</f>
        <v>#REF!</v>
      </c>
      <c r="H302" s="22" t="e">
        <f>VLOOKUP(C302,#REF!,19,0)</f>
        <v>#REF!</v>
      </c>
      <c r="I302" s="22" t="e">
        <f>VLOOKUP(C302,#REF!,20,0)</f>
        <v>#REF!</v>
      </c>
      <c r="J302" s="22">
        <f>VLOOKUP(C302,成品库存!B:L,11,0)</f>
        <v>17583</v>
      </c>
      <c r="K302" s="22" t="str">
        <f>IF(ISERROR(VLOOKUP(C302,#REF!,11,0)),"0",VLOOKUP(C302,#REF!,11,0))</f>
        <v>0</v>
      </c>
      <c r="L302" s="22"/>
      <c r="M302" s="22">
        <f t="shared" ref="M302:M303" si="59">J302+K302+L302</f>
        <v>17583</v>
      </c>
      <c r="N302" s="554" t="e">
        <f>M302/G302</f>
        <v>#REF!</v>
      </c>
      <c r="O302" s="22">
        <f>VLOOKUP(C302,膏体库存!A:F,6,0)</f>
        <v>0</v>
      </c>
      <c r="P302" s="22"/>
      <c r="Q302" s="140" t="s">
        <v>655</v>
      </c>
      <c r="R302" s="18" t="s">
        <v>656</v>
      </c>
      <c r="S302" s="28">
        <v>1</v>
      </c>
      <c r="T302" s="19">
        <f>VLOOKUP(Q302,包材库存!B:E,4,0)</f>
        <v>10098</v>
      </c>
      <c r="U302" s="46" t="e">
        <f t="shared" si="52"/>
        <v>#REF!</v>
      </c>
      <c r="V302" s="19">
        <f>VLOOKUP(Q302,包材库存!B:F,5,0)</f>
        <v>0</v>
      </c>
      <c r="W302" s="164"/>
      <c r="X302" s="164" t="e">
        <f t="shared" si="53"/>
        <v>#REF!</v>
      </c>
      <c r="Y302" s="169">
        <f t="shared" si="51"/>
        <v>2</v>
      </c>
    </row>
    <row r="303" spans="1:25" s="48" customFormat="1">
      <c r="A303" s="6"/>
      <c r="B303" s="23"/>
      <c r="C303" s="23" t="str">
        <f>"S"&amp;C302</f>
        <v>SWQ005</v>
      </c>
      <c r="D303" s="23" t="e">
        <f>VLOOKUP(C303,#REF!,2,0)</f>
        <v>#REF!</v>
      </c>
      <c r="E303" s="23" t="e">
        <f>VLOOKUP(C303,#REF!,4,0)</f>
        <v>#REF!</v>
      </c>
      <c r="F303" s="23" t="e">
        <f>VLOOKUP(C303,#REF!,6,0)</f>
        <v>#REF!</v>
      </c>
      <c r="G303" s="23" t="e">
        <f>VLOOKUP(C303,#REF!,17,0)</f>
        <v>#REF!</v>
      </c>
      <c r="H303" s="23"/>
      <c r="I303" s="23"/>
      <c r="J303" s="23">
        <f>VLOOKUP(C303,试用装库存!B:L,11,0)</f>
        <v>109</v>
      </c>
      <c r="K303" s="23"/>
      <c r="L303" s="23"/>
      <c r="M303" s="23">
        <f t="shared" si="59"/>
        <v>109</v>
      </c>
      <c r="N303" s="555"/>
      <c r="O303" s="23"/>
      <c r="P303" s="23"/>
      <c r="Q303" s="139" t="s">
        <v>657</v>
      </c>
      <c r="R303" s="18" t="s">
        <v>658</v>
      </c>
      <c r="S303" s="28">
        <v>1</v>
      </c>
      <c r="T303" s="19">
        <f>VLOOKUP(Q303,包材库存!B:E,4,0)</f>
        <v>25891</v>
      </c>
      <c r="U303" s="46" t="e">
        <f t="shared" si="52"/>
        <v>#REF!</v>
      </c>
      <c r="V303" s="19">
        <f>VLOOKUP(Q303,包材库存!B:F,5,0)</f>
        <v>0</v>
      </c>
      <c r="W303" s="166"/>
      <c r="X303" s="164" t="e">
        <f t="shared" si="53"/>
        <v>#REF!</v>
      </c>
      <c r="Y303" s="169">
        <f t="shared" si="51"/>
        <v>4</v>
      </c>
    </row>
    <row r="304" spans="1:25" s="48" customFormat="1">
      <c r="A304" s="6"/>
      <c r="B304" s="23"/>
      <c r="C304" s="23"/>
      <c r="D304" s="23"/>
      <c r="E304" s="23"/>
      <c r="F304" s="23"/>
      <c r="G304" s="23" t="e">
        <f>VLOOKUP(C304,#REF!,17,0)</f>
        <v>#REF!</v>
      </c>
      <c r="H304" s="23"/>
      <c r="I304" s="23"/>
      <c r="J304" s="23"/>
      <c r="K304" s="23"/>
      <c r="L304" s="23"/>
      <c r="M304" s="23"/>
      <c r="N304" s="555"/>
      <c r="O304" s="23"/>
      <c r="P304" s="23"/>
      <c r="Q304" s="139" t="s">
        <v>659</v>
      </c>
      <c r="R304" s="18" t="s">
        <v>660</v>
      </c>
      <c r="S304" s="28">
        <v>1</v>
      </c>
      <c r="T304" s="19">
        <f>VLOOKUP(Q304,包材库存!B:E,4,0)</f>
        <v>24987</v>
      </c>
      <c r="U304" s="46" t="e">
        <f t="shared" si="52"/>
        <v>#REF!</v>
      </c>
      <c r="V304" s="19">
        <f>VLOOKUP(Q304,包材库存!B:F,5,0)</f>
        <v>0</v>
      </c>
      <c r="W304" s="166"/>
      <c r="X304" s="164" t="e">
        <f t="shared" si="53"/>
        <v>#REF!</v>
      </c>
      <c r="Y304" s="169">
        <f t="shared" si="51"/>
        <v>4</v>
      </c>
    </row>
    <row r="305" spans="1:25" s="48" customFormat="1">
      <c r="A305" s="6"/>
      <c r="B305" s="23"/>
      <c r="C305" s="23"/>
      <c r="D305" s="23"/>
      <c r="E305" s="23"/>
      <c r="F305" s="23"/>
      <c r="G305" s="23" t="e">
        <f>VLOOKUP(C305,#REF!,17,0)</f>
        <v>#REF!</v>
      </c>
      <c r="H305" s="23"/>
      <c r="I305" s="23"/>
      <c r="J305" s="23"/>
      <c r="K305" s="23"/>
      <c r="L305" s="23"/>
      <c r="M305" s="23"/>
      <c r="N305" s="555"/>
      <c r="O305" s="23"/>
      <c r="P305" s="23"/>
      <c r="Q305" s="139" t="s">
        <v>661</v>
      </c>
      <c r="R305" s="18" t="s">
        <v>662</v>
      </c>
      <c r="S305" s="28">
        <v>1</v>
      </c>
      <c r="T305" s="19">
        <f>VLOOKUP(Q305,包材库存!B:E,4,0)</f>
        <v>0</v>
      </c>
      <c r="U305" s="46" t="e">
        <f t="shared" si="52"/>
        <v>#REF!</v>
      </c>
      <c r="V305" s="19">
        <f>VLOOKUP(Q305,包材库存!B:F,5,0)</f>
        <v>0</v>
      </c>
      <c r="W305" s="166"/>
      <c r="X305" s="164" t="e">
        <f t="shared" si="53"/>
        <v>#REF!</v>
      </c>
      <c r="Y305" s="169">
        <f t="shared" si="51"/>
        <v>2</v>
      </c>
    </row>
    <row r="306" spans="1:25" s="48" customFormat="1">
      <c r="A306" s="6"/>
      <c r="B306" s="23"/>
      <c r="C306" s="23"/>
      <c r="D306" s="23"/>
      <c r="E306" s="23"/>
      <c r="F306" s="23"/>
      <c r="G306" s="23" t="e">
        <f>VLOOKUP(C306,#REF!,17,0)</f>
        <v>#REF!</v>
      </c>
      <c r="H306" s="23"/>
      <c r="I306" s="23"/>
      <c r="J306" s="23"/>
      <c r="K306" s="23"/>
      <c r="L306" s="23"/>
      <c r="M306" s="23"/>
      <c r="N306" s="555"/>
      <c r="O306" s="23"/>
      <c r="P306" s="23"/>
      <c r="Q306" s="139" t="s">
        <v>635</v>
      </c>
      <c r="R306" s="18" t="s">
        <v>2560</v>
      </c>
      <c r="S306" s="28">
        <v>1</v>
      </c>
      <c r="T306" s="19">
        <f>VLOOKUP(Q306,包材库存!B:E,4,0)</f>
        <v>34380</v>
      </c>
      <c r="U306" s="46" t="e">
        <f t="shared" si="52"/>
        <v>#REF!</v>
      </c>
      <c r="V306" s="19">
        <f>VLOOKUP(Q306,包材库存!B:F,5,0)</f>
        <v>0</v>
      </c>
      <c r="W306" s="166"/>
      <c r="X306" s="164" t="e">
        <f t="shared" si="53"/>
        <v>#REF!</v>
      </c>
      <c r="Y306" s="169">
        <f t="shared" si="51"/>
        <v>14</v>
      </c>
    </row>
    <row r="307" spans="1:25" s="48" customFormat="1">
      <c r="A307" s="6"/>
      <c r="B307" s="23"/>
      <c r="C307" s="23"/>
      <c r="D307" s="23"/>
      <c r="E307" s="23"/>
      <c r="F307" s="23"/>
      <c r="G307" s="23" t="e">
        <f>VLOOKUP(C307,#REF!,17,0)</f>
        <v>#REF!</v>
      </c>
      <c r="H307" s="23"/>
      <c r="I307" s="23"/>
      <c r="J307" s="23"/>
      <c r="K307" s="23"/>
      <c r="L307" s="23"/>
      <c r="M307" s="23"/>
      <c r="N307" s="555"/>
      <c r="O307" s="23"/>
      <c r="P307" s="23"/>
      <c r="Q307" s="139" t="s">
        <v>61</v>
      </c>
      <c r="R307" s="18" t="s">
        <v>1041</v>
      </c>
      <c r="S307" s="28">
        <v>1</v>
      </c>
      <c r="T307" s="19">
        <f>VLOOKUP(Q307,包材库存!B:E,4,0)</f>
        <v>89897</v>
      </c>
      <c r="U307" s="46" t="e">
        <f t="shared" si="52"/>
        <v>#REF!</v>
      </c>
      <c r="V307" s="19">
        <f>VLOOKUP(Q307,包材库存!B:F,5,0)</f>
        <v>0</v>
      </c>
      <c r="W307" s="166"/>
      <c r="X307" s="164" t="e">
        <f t="shared" si="53"/>
        <v>#REF!</v>
      </c>
      <c r="Y307" s="169">
        <f t="shared" si="51"/>
        <v>13</v>
      </c>
    </row>
    <row r="308" spans="1:25" s="48" customFormat="1">
      <c r="A308" s="6"/>
      <c r="B308" s="23"/>
      <c r="C308" s="23"/>
      <c r="D308" s="23"/>
      <c r="E308" s="23"/>
      <c r="F308" s="23"/>
      <c r="G308" s="23" t="e">
        <f>VLOOKUP(C308,#REF!,17,0)</f>
        <v>#REF!</v>
      </c>
      <c r="H308" s="23"/>
      <c r="I308" s="23"/>
      <c r="J308" s="23"/>
      <c r="K308" s="23"/>
      <c r="L308" s="23"/>
      <c r="M308" s="23"/>
      <c r="N308" s="555"/>
      <c r="O308" s="23"/>
      <c r="P308" s="23"/>
      <c r="Q308" s="139" t="s">
        <v>663</v>
      </c>
      <c r="R308" s="18" t="s">
        <v>6091</v>
      </c>
      <c r="S308" s="28">
        <v>1</v>
      </c>
      <c r="T308" s="19" t="e">
        <f>VLOOKUP(Q308,包材库存!B:E,4,0)</f>
        <v>#N/A</v>
      </c>
      <c r="U308" s="46" t="e">
        <f t="shared" si="52"/>
        <v>#REF!</v>
      </c>
      <c r="V308" s="19" t="e">
        <f>VLOOKUP(Q308,包材库存!B:F,5,0)</f>
        <v>#N/A</v>
      </c>
      <c r="W308" s="166"/>
      <c r="X308" s="164" t="e">
        <f t="shared" si="53"/>
        <v>#N/A</v>
      </c>
      <c r="Y308" s="169">
        <f t="shared" si="51"/>
        <v>3</v>
      </c>
    </row>
    <row r="309" spans="1:25" s="48" customFormat="1">
      <c r="A309" s="6"/>
      <c r="B309" s="23"/>
      <c r="C309" s="23"/>
      <c r="D309" s="23"/>
      <c r="E309" s="23"/>
      <c r="F309" s="23"/>
      <c r="G309" s="23" t="e">
        <f>VLOOKUP(C309,#REF!,17,0)</f>
        <v>#REF!</v>
      </c>
      <c r="H309" s="23"/>
      <c r="I309" s="23"/>
      <c r="J309" s="23"/>
      <c r="K309" s="23"/>
      <c r="L309" s="23"/>
      <c r="M309" s="23"/>
      <c r="N309" s="555"/>
      <c r="O309" s="23"/>
      <c r="P309" s="23"/>
      <c r="Q309" s="139" t="s">
        <v>815</v>
      </c>
      <c r="R309" s="18" t="s">
        <v>2583</v>
      </c>
      <c r="S309" s="28"/>
      <c r="T309" s="19">
        <f>VLOOKUP(Q309,包材库存!B:E,4,0)</f>
        <v>4746</v>
      </c>
      <c r="U309" s="46" t="e">
        <f t="shared" si="52"/>
        <v>#REF!</v>
      </c>
      <c r="V309" s="19">
        <f>VLOOKUP(Q309,包材库存!B:F,5,0)</f>
        <v>0</v>
      </c>
      <c r="W309" s="166"/>
      <c r="X309" s="164" t="e">
        <f t="shared" si="53"/>
        <v>#REF!</v>
      </c>
      <c r="Y309" s="169">
        <f t="shared" si="51"/>
        <v>2</v>
      </c>
    </row>
    <row r="310" spans="1:25" s="48" customFormat="1">
      <c r="A310" s="6"/>
      <c r="B310" s="23"/>
      <c r="C310" s="23"/>
      <c r="D310" s="23"/>
      <c r="E310" s="23"/>
      <c r="F310" s="23"/>
      <c r="G310" s="23" t="e">
        <f>VLOOKUP(C310,#REF!,17,0)</f>
        <v>#REF!</v>
      </c>
      <c r="H310" s="23"/>
      <c r="I310" s="23"/>
      <c r="J310" s="23"/>
      <c r="K310" s="23"/>
      <c r="L310" s="23"/>
      <c r="M310" s="23"/>
      <c r="N310" s="555"/>
      <c r="O310" s="23"/>
      <c r="P310" s="23"/>
      <c r="Q310" s="139" t="s">
        <v>816</v>
      </c>
      <c r="R310" s="18" t="s">
        <v>2584</v>
      </c>
      <c r="S310" s="28"/>
      <c r="T310" s="19">
        <f>VLOOKUP(Q310,包材库存!B:E,4,0)</f>
        <v>355</v>
      </c>
      <c r="U310" s="46" t="e">
        <f t="shared" si="52"/>
        <v>#REF!</v>
      </c>
      <c r="V310" s="19">
        <f>VLOOKUP(Q310,包材库存!B:F,5,0)</f>
        <v>0</v>
      </c>
      <c r="W310" s="166"/>
      <c r="X310" s="164" t="e">
        <f t="shared" si="53"/>
        <v>#REF!</v>
      </c>
      <c r="Y310" s="169">
        <f t="shared" si="51"/>
        <v>2</v>
      </c>
    </row>
    <row r="311" spans="1:25" s="48" customFormat="1">
      <c r="A311" s="4"/>
      <c r="B311" s="22">
        <v>30</v>
      </c>
      <c r="C311" s="22" t="str">
        <f>VLOOKUP(B311,Sheet1!A:B,2,0)</f>
        <v>WJ005</v>
      </c>
      <c r="D311" s="22" t="e">
        <f>VLOOKUP(C311,#REF!,2,0)</f>
        <v>#REF!</v>
      </c>
      <c r="E311" s="22" t="e">
        <f>VLOOKUP(C311,#REF!,4,0)</f>
        <v>#REF!</v>
      </c>
      <c r="F311" s="22" t="e">
        <f>VLOOKUP(C311,#REF!,6,0)</f>
        <v>#REF!</v>
      </c>
      <c r="G311" s="22" t="e">
        <f>VLOOKUP(C311,#REF!,17,0)</f>
        <v>#REF!</v>
      </c>
      <c r="H311" s="22" t="e">
        <f>VLOOKUP(C311,#REF!,19,0)</f>
        <v>#REF!</v>
      </c>
      <c r="I311" s="22" t="e">
        <f>VLOOKUP(C311,#REF!,20,0)</f>
        <v>#REF!</v>
      </c>
      <c r="J311" s="22">
        <f>VLOOKUP(C311,成品库存!B:L,11,0)</f>
        <v>10900</v>
      </c>
      <c r="K311" s="22" t="str">
        <f>IF(ISERROR(VLOOKUP(C311,#REF!,11,0)),"0",VLOOKUP(C311,#REF!,11,0))</f>
        <v>0</v>
      </c>
      <c r="L311" s="22"/>
      <c r="M311" s="22">
        <f t="shared" ref="M311:M312" si="60">J311+K311+L311</f>
        <v>10900</v>
      </c>
      <c r="N311" s="554" t="e">
        <f>M311/G311</f>
        <v>#REF!</v>
      </c>
      <c r="O311" s="22">
        <f>VLOOKUP(C311,膏体库存!A:F,6,0)</f>
        <v>1389</v>
      </c>
      <c r="P311" s="22"/>
      <c r="Q311" s="140" t="s">
        <v>382</v>
      </c>
      <c r="R311" s="18" t="s">
        <v>6092</v>
      </c>
      <c r="S311" s="28">
        <v>1</v>
      </c>
      <c r="T311" s="19">
        <f>VLOOKUP(Q311,包材库存!B:E,4,0)</f>
        <v>2813</v>
      </c>
      <c r="U311" s="46" t="e">
        <f t="shared" si="52"/>
        <v>#REF!</v>
      </c>
      <c r="V311" s="19">
        <f>VLOOKUP(Q311,包材库存!B:F,5,0)</f>
        <v>0</v>
      </c>
      <c r="W311" s="164"/>
      <c r="X311" s="164" t="e">
        <f t="shared" si="53"/>
        <v>#REF!</v>
      </c>
      <c r="Y311" s="169">
        <f t="shared" si="51"/>
        <v>2</v>
      </c>
    </row>
    <row r="312" spans="1:25" s="48" customFormat="1">
      <c r="A312" s="6"/>
      <c r="B312" s="23"/>
      <c r="C312" s="23" t="str">
        <f>"S"&amp;C311</f>
        <v>SWJ005</v>
      </c>
      <c r="D312" s="23" t="e">
        <f>VLOOKUP(C312,#REF!,2,0)</f>
        <v>#REF!</v>
      </c>
      <c r="E312" s="23" t="e">
        <f>VLOOKUP(C312,#REF!,4,0)</f>
        <v>#REF!</v>
      </c>
      <c r="F312" s="23" t="e">
        <f>VLOOKUP(C312,#REF!,6,0)</f>
        <v>#REF!</v>
      </c>
      <c r="G312" s="23" t="e">
        <f>VLOOKUP(C312,#REF!,17,0)</f>
        <v>#REF!</v>
      </c>
      <c r="H312" s="23"/>
      <c r="I312" s="23"/>
      <c r="J312" s="23">
        <f>VLOOKUP(C312,试用装库存!B:L,11,0)</f>
        <v>925</v>
      </c>
      <c r="K312" s="23"/>
      <c r="L312" s="23"/>
      <c r="M312" s="23">
        <f t="shared" si="60"/>
        <v>925</v>
      </c>
      <c r="N312" s="555"/>
      <c r="O312" s="23"/>
      <c r="P312" s="23"/>
      <c r="Q312" s="139" t="s">
        <v>383</v>
      </c>
      <c r="R312" s="18" t="s">
        <v>6093</v>
      </c>
      <c r="S312" s="28">
        <v>1</v>
      </c>
      <c r="T312" s="19">
        <f>VLOOKUP(Q312,包材库存!B:E,4,0)</f>
        <v>3456</v>
      </c>
      <c r="U312" s="46" t="e">
        <f t="shared" si="52"/>
        <v>#REF!</v>
      </c>
      <c r="V312" s="19">
        <f>VLOOKUP(Q312,包材库存!B:F,5,0)</f>
        <v>0</v>
      </c>
      <c r="W312" s="166"/>
      <c r="X312" s="164" t="e">
        <f t="shared" si="53"/>
        <v>#REF!</v>
      </c>
      <c r="Y312" s="169">
        <f t="shared" si="51"/>
        <v>2</v>
      </c>
    </row>
    <row r="313" spans="1:25" s="48" customFormat="1">
      <c r="A313" s="6"/>
      <c r="B313" s="23"/>
      <c r="C313" s="23"/>
      <c r="D313" s="23"/>
      <c r="E313" s="23"/>
      <c r="F313" s="23"/>
      <c r="G313" s="23" t="e">
        <f>VLOOKUP(C313,#REF!,17,0)</f>
        <v>#REF!</v>
      </c>
      <c r="H313" s="23"/>
      <c r="I313" s="23"/>
      <c r="J313" s="23"/>
      <c r="K313" s="23"/>
      <c r="L313" s="23"/>
      <c r="M313" s="23"/>
      <c r="N313" s="555"/>
      <c r="O313" s="23"/>
      <c r="P313" s="23"/>
      <c r="Q313" s="139" t="s">
        <v>384</v>
      </c>
      <c r="R313" s="18" t="s">
        <v>385</v>
      </c>
      <c r="S313" s="28">
        <v>1</v>
      </c>
      <c r="T313" s="19">
        <f>VLOOKUP(Q313,包材库存!B:E,4,0)</f>
        <v>13714</v>
      </c>
      <c r="U313" s="46" t="e">
        <f t="shared" si="52"/>
        <v>#REF!</v>
      </c>
      <c r="V313" s="19">
        <f>VLOOKUP(Q313,包材库存!B:F,5,0)</f>
        <v>0</v>
      </c>
      <c r="W313" s="166"/>
      <c r="X313" s="164" t="e">
        <f t="shared" si="53"/>
        <v>#REF!</v>
      </c>
      <c r="Y313" s="169">
        <f t="shared" si="51"/>
        <v>5</v>
      </c>
    </row>
    <row r="314" spans="1:25" s="48" customFormat="1">
      <c r="A314" s="6"/>
      <c r="B314" s="23"/>
      <c r="C314" s="23"/>
      <c r="D314" s="23"/>
      <c r="E314" s="23"/>
      <c r="F314" s="23"/>
      <c r="G314" s="23" t="e">
        <f>VLOOKUP(C314,#REF!,17,0)</f>
        <v>#REF!</v>
      </c>
      <c r="H314" s="23"/>
      <c r="I314" s="23"/>
      <c r="J314" s="23"/>
      <c r="K314" s="23"/>
      <c r="L314" s="23"/>
      <c r="M314" s="23"/>
      <c r="N314" s="555"/>
      <c r="O314" s="23"/>
      <c r="P314" s="23"/>
      <c r="Q314" s="139" t="s">
        <v>386</v>
      </c>
      <c r="R314" s="18" t="s">
        <v>6094</v>
      </c>
      <c r="S314" s="28">
        <v>1</v>
      </c>
      <c r="T314" s="19">
        <f>VLOOKUP(Q314,包材库存!B:E,4,0)</f>
        <v>4308</v>
      </c>
      <c r="U314" s="46" t="e">
        <f t="shared" si="52"/>
        <v>#REF!</v>
      </c>
      <c r="V314" s="19">
        <f>VLOOKUP(Q314,包材库存!B:F,5,0)</f>
        <v>0</v>
      </c>
      <c r="W314" s="166"/>
      <c r="X314" s="164" t="e">
        <f t="shared" si="53"/>
        <v>#REF!</v>
      </c>
      <c r="Y314" s="169">
        <f t="shared" si="51"/>
        <v>1</v>
      </c>
    </row>
    <row r="315" spans="1:25" s="48" customFormat="1">
      <c r="A315" s="6"/>
      <c r="B315" s="23"/>
      <c r="C315" s="23"/>
      <c r="D315" s="23"/>
      <c r="E315" s="23"/>
      <c r="F315" s="23"/>
      <c r="G315" s="23" t="e">
        <f>VLOOKUP(C315,#REF!,17,0)</f>
        <v>#REF!</v>
      </c>
      <c r="H315" s="23"/>
      <c r="I315" s="23"/>
      <c r="J315" s="23"/>
      <c r="K315" s="23"/>
      <c r="L315" s="23"/>
      <c r="M315" s="23"/>
      <c r="N315" s="555"/>
      <c r="O315" s="23"/>
      <c r="P315" s="23"/>
      <c r="Q315" s="139" t="s">
        <v>332</v>
      </c>
      <c r="R315" s="18" t="s">
        <v>1048</v>
      </c>
      <c r="S315" s="28">
        <v>1</v>
      </c>
      <c r="T315" s="19">
        <f>VLOOKUP(Q315,包材库存!B:E,4,0)</f>
        <v>31040</v>
      </c>
      <c r="U315" s="46" t="e">
        <f t="shared" si="52"/>
        <v>#REF!</v>
      </c>
      <c r="V315" s="19">
        <f>VLOOKUP(Q315,包材库存!B:F,5,0)</f>
        <v>0</v>
      </c>
      <c r="W315" s="166"/>
      <c r="X315" s="164" t="e">
        <f t="shared" si="53"/>
        <v>#REF!</v>
      </c>
      <c r="Y315" s="169">
        <f t="shared" si="51"/>
        <v>20</v>
      </c>
    </row>
    <row r="316" spans="1:25" s="48" customFormat="1">
      <c r="A316" s="6"/>
      <c r="B316" s="23"/>
      <c r="C316" s="23"/>
      <c r="D316" s="23"/>
      <c r="E316" s="23"/>
      <c r="F316" s="23"/>
      <c r="G316" s="23" t="e">
        <f>VLOOKUP(C316,#REF!,17,0)</f>
        <v>#REF!</v>
      </c>
      <c r="H316" s="23"/>
      <c r="I316" s="23"/>
      <c r="J316" s="23"/>
      <c r="K316" s="23"/>
      <c r="L316" s="23"/>
      <c r="M316" s="23"/>
      <c r="N316" s="555"/>
      <c r="O316" s="23"/>
      <c r="P316" s="23"/>
      <c r="Q316" s="139" t="s">
        <v>387</v>
      </c>
      <c r="R316" s="18" t="s">
        <v>2543</v>
      </c>
      <c r="S316" s="28"/>
      <c r="T316" s="19">
        <f>VLOOKUP(Q316,包材库存!B:E,4,0)</f>
        <v>7475</v>
      </c>
      <c r="U316" s="46" t="e">
        <f t="shared" si="52"/>
        <v>#REF!</v>
      </c>
      <c r="V316" s="19">
        <f>VLOOKUP(Q316,包材库存!B:F,5,0)</f>
        <v>0</v>
      </c>
      <c r="W316" s="166"/>
      <c r="X316" s="164" t="e">
        <f t="shared" si="53"/>
        <v>#REF!</v>
      </c>
      <c r="Y316" s="169">
        <f t="shared" si="51"/>
        <v>2</v>
      </c>
    </row>
    <row r="317" spans="1:25" s="48" customFormat="1">
      <c r="A317" s="6"/>
      <c r="B317" s="23"/>
      <c r="C317" s="23"/>
      <c r="D317" s="23"/>
      <c r="E317" s="23"/>
      <c r="F317" s="23"/>
      <c r="G317" s="23" t="e">
        <f>VLOOKUP(C317,#REF!,17,0)</f>
        <v>#REF!</v>
      </c>
      <c r="H317" s="23"/>
      <c r="I317" s="23"/>
      <c r="J317" s="23"/>
      <c r="K317" s="23"/>
      <c r="L317" s="23"/>
      <c r="M317" s="23"/>
      <c r="N317" s="555"/>
      <c r="O317" s="23"/>
      <c r="P317" s="23"/>
      <c r="Q317" s="139" t="s">
        <v>388</v>
      </c>
      <c r="R317" s="18" t="s">
        <v>6095</v>
      </c>
      <c r="S317" s="28"/>
      <c r="T317" s="19">
        <f>VLOOKUP(Q317,包材库存!B:E,4,0)</f>
        <v>90</v>
      </c>
      <c r="U317" s="46" t="e">
        <f t="shared" si="52"/>
        <v>#REF!</v>
      </c>
      <c r="V317" s="19">
        <f>VLOOKUP(Q317,包材库存!B:F,5,0)</f>
        <v>0</v>
      </c>
      <c r="W317" s="166"/>
      <c r="X317" s="164" t="e">
        <f t="shared" si="53"/>
        <v>#REF!</v>
      </c>
      <c r="Y317" s="169">
        <f t="shared" si="51"/>
        <v>1</v>
      </c>
    </row>
    <row r="318" spans="1:25" s="48" customFormat="1">
      <c r="A318" s="6"/>
      <c r="B318" s="23"/>
      <c r="C318" s="23"/>
      <c r="D318" s="23"/>
      <c r="E318" s="23"/>
      <c r="F318" s="23"/>
      <c r="G318" s="23" t="e">
        <f>VLOOKUP(C318,#REF!,17,0)</f>
        <v>#REF!</v>
      </c>
      <c r="H318" s="23"/>
      <c r="I318" s="23"/>
      <c r="J318" s="23"/>
      <c r="K318" s="23"/>
      <c r="L318" s="23"/>
      <c r="M318" s="23"/>
      <c r="N318" s="555"/>
      <c r="O318" s="23"/>
      <c r="P318" s="23"/>
      <c r="Q318" s="139" t="s">
        <v>389</v>
      </c>
      <c r="R318" s="18" t="s">
        <v>6096</v>
      </c>
      <c r="S318" s="28">
        <v>1</v>
      </c>
      <c r="T318" s="19" t="e">
        <f>VLOOKUP(Q318,包材库存!B:E,4,0)</f>
        <v>#N/A</v>
      </c>
      <c r="U318" s="46" t="e">
        <f t="shared" si="52"/>
        <v>#REF!</v>
      </c>
      <c r="V318" s="19" t="e">
        <f>VLOOKUP(Q318,包材库存!B:F,5,0)</f>
        <v>#N/A</v>
      </c>
      <c r="W318" s="166"/>
      <c r="X318" s="164" t="e">
        <f t="shared" si="53"/>
        <v>#N/A</v>
      </c>
      <c r="Y318" s="169">
        <f t="shared" si="51"/>
        <v>2</v>
      </c>
    </row>
    <row r="319" spans="1:25" s="48" customFormat="1">
      <c r="A319" s="6"/>
      <c r="B319" s="23"/>
      <c r="C319" s="23"/>
      <c r="D319" s="23"/>
      <c r="E319" s="23"/>
      <c r="F319" s="23"/>
      <c r="G319" s="23" t="e">
        <f>VLOOKUP(C319,#REF!,17,0)</f>
        <v>#REF!</v>
      </c>
      <c r="H319" s="23"/>
      <c r="I319" s="23"/>
      <c r="J319" s="23"/>
      <c r="K319" s="23"/>
      <c r="L319" s="23"/>
      <c r="M319" s="23"/>
      <c r="N319" s="555"/>
      <c r="O319" s="23"/>
      <c r="P319" s="23"/>
      <c r="Q319" s="139" t="s">
        <v>390</v>
      </c>
      <c r="R319" s="18" t="s">
        <v>391</v>
      </c>
      <c r="S319" s="28">
        <v>1</v>
      </c>
      <c r="T319" s="19">
        <f>VLOOKUP(Q319,包材库存!B:E,4,0)</f>
        <v>4344</v>
      </c>
      <c r="U319" s="46" t="e">
        <f t="shared" si="52"/>
        <v>#REF!</v>
      </c>
      <c r="V319" s="19">
        <f>VLOOKUP(Q319,包材库存!B:F,5,0)</f>
        <v>0</v>
      </c>
      <c r="W319" s="166"/>
      <c r="X319" s="164" t="e">
        <f t="shared" si="53"/>
        <v>#REF!</v>
      </c>
      <c r="Y319" s="169">
        <f t="shared" si="51"/>
        <v>1</v>
      </c>
    </row>
    <row r="320" spans="1:25" s="48" customFormat="1">
      <c r="A320" s="4"/>
      <c r="B320" s="22">
        <v>31</v>
      </c>
      <c r="C320" s="22" t="str">
        <f>VLOOKUP(B320,Sheet1!A:B,2,0)</f>
        <v>WJ002</v>
      </c>
      <c r="D320" s="22" t="e">
        <f>VLOOKUP(C320,#REF!,2,0)</f>
        <v>#REF!</v>
      </c>
      <c r="E320" s="22" t="e">
        <f>VLOOKUP(C320,#REF!,4,0)</f>
        <v>#REF!</v>
      </c>
      <c r="F320" s="22" t="e">
        <f>VLOOKUP(C320,#REF!,6,0)</f>
        <v>#REF!</v>
      </c>
      <c r="G320" s="22" t="e">
        <f>VLOOKUP(C320,#REF!,17,0)</f>
        <v>#REF!</v>
      </c>
      <c r="H320" s="22" t="e">
        <f>VLOOKUP(C320,#REF!,19,0)</f>
        <v>#REF!</v>
      </c>
      <c r="I320" s="22" t="e">
        <f>VLOOKUP(C320,#REF!,20,0)</f>
        <v>#REF!</v>
      </c>
      <c r="J320" s="22">
        <f>VLOOKUP(C320,成品库存!B:L,11,0)</f>
        <v>6661</v>
      </c>
      <c r="K320" s="22" t="str">
        <f>IF(ISERROR(VLOOKUP(C320,#REF!,11,0)),"0",VLOOKUP(C320,#REF!,11,0))</f>
        <v>0</v>
      </c>
      <c r="L320" s="22"/>
      <c r="M320" s="22">
        <f t="shared" ref="M320:M321" si="61">J320+K320+L320</f>
        <v>6661</v>
      </c>
      <c r="N320" s="554" t="e">
        <f>M320/G320</f>
        <v>#REF!</v>
      </c>
      <c r="O320" s="22">
        <f>VLOOKUP(C320,膏体库存!A:F,6,0)</f>
        <v>41.5</v>
      </c>
      <c r="P320" s="22"/>
      <c r="Q320" s="140" t="s">
        <v>344</v>
      </c>
      <c r="R320" s="18" t="s">
        <v>345</v>
      </c>
      <c r="S320" s="28">
        <v>1</v>
      </c>
      <c r="T320" s="19">
        <f>VLOOKUP(Q320,包材库存!B:E,4,0)</f>
        <v>12927</v>
      </c>
      <c r="U320" s="46" t="e">
        <f t="shared" si="52"/>
        <v>#REF!</v>
      </c>
      <c r="V320" s="19">
        <f>VLOOKUP(Q320,包材库存!B:F,5,0)</f>
        <v>0</v>
      </c>
      <c r="W320" s="164"/>
      <c r="X320" s="164" t="e">
        <f t="shared" si="53"/>
        <v>#REF!</v>
      </c>
      <c r="Y320" s="169">
        <f t="shared" si="51"/>
        <v>3</v>
      </c>
    </row>
    <row r="321" spans="1:25" s="48" customFormat="1">
      <c r="A321" s="6"/>
      <c r="B321" s="23"/>
      <c r="C321" s="23" t="str">
        <f>"S"&amp;C320</f>
        <v>SWJ002</v>
      </c>
      <c r="D321" s="23" t="e">
        <f>VLOOKUP(C321,#REF!,2,0)</f>
        <v>#REF!</v>
      </c>
      <c r="E321" s="23" t="e">
        <f>VLOOKUP(C321,#REF!,4,0)</f>
        <v>#REF!</v>
      </c>
      <c r="F321" s="23" t="e">
        <f>VLOOKUP(C321,#REF!,6,0)</f>
        <v>#REF!</v>
      </c>
      <c r="G321" s="23" t="e">
        <f>VLOOKUP(C321,#REF!,17,0)</f>
        <v>#REF!</v>
      </c>
      <c r="H321" s="23"/>
      <c r="I321" s="23"/>
      <c r="J321" s="23">
        <f>VLOOKUP(C321,试用装库存!B:L,11,0)</f>
        <v>1322</v>
      </c>
      <c r="K321" s="23"/>
      <c r="L321" s="23"/>
      <c r="M321" s="23">
        <f t="shared" si="61"/>
        <v>1322</v>
      </c>
      <c r="N321" s="555"/>
      <c r="O321" s="23"/>
      <c r="P321" s="23"/>
      <c r="Q321" s="139" t="s">
        <v>346</v>
      </c>
      <c r="R321" s="18" t="s">
        <v>347</v>
      </c>
      <c r="S321" s="28">
        <v>1</v>
      </c>
      <c r="T321" s="19">
        <f>VLOOKUP(Q321,包材库存!B:E,4,0)</f>
        <v>13551</v>
      </c>
      <c r="U321" s="46" t="e">
        <f t="shared" si="52"/>
        <v>#REF!</v>
      </c>
      <c r="V321" s="19">
        <f>VLOOKUP(Q321,包材库存!B:F,5,0)</f>
        <v>0</v>
      </c>
      <c r="W321" s="166"/>
      <c r="X321" s="164" t="e">
        <f t="shared" si="53"/>
        <v>#REF!</v>
      </c>
      <c r="Y321" s="169">
        <f t="shared" si="51"/>
        <v>3</v>
      </c>
    </row>
    <row r="322" spans="1:25" s="48" customFormat="1">
      <c r="A322" s="6"/>
      <c r="B322" s="23"/>
      <c r="C322" s="23"/>
      <c r="D322" s="23"/>
      <c r="E322" s="23"/>
      <c r="F322" s="23"/>
      <c r="G322" s="23" t="e">
        <f>VLOOKUP(C322,#REF!,17,0)</f>
        <v>#REF!</v>
      </c>
      <c r="H322" s="23"/>
      <c r="I322" s="23"/>
      <c r="J322" s="23"/>
      <c r="K322" s="23"/>
      <c r="L322" s="23"/>
      <c r="M322" s="23"/>
      <c r="N322" s="555"/>
      <c r="O322" s="23"/>
      <c r="P322" s="23"/>
      <c r="Q322" s="139" t="s">
        <v>348</v>
      </c>
      <c r="R322" s="18" t="s">
        <v>6097</v>
      </c>
      <c r="S322" s="28">
        <v>1</v>
      </c>
      <c r="T322" s="19">
        <f>VLOOKUP(Q322,包材库存!B:E,4,0)</f>
        <v>12074</v>
      </c>
      <c r="U322" s="46" t="e">
        <f t="shared" si="52"/>
        <v>#REF!</v>
      </c>
      <c r="V322" s="19">
        <f>VLOOKUP(Q322,包材库存!B:F,5,0)</f>
        <v>0</v>
      </c>
      <c r="W322" s="166"/>
      <c r="X322" s="164" t="e">
        <f t="shared" si="53"/>
        <v>#REF!</v>
      </c>
      <c r="Y322" s="169">
        <f t="shared" si="51"/>
        <v>1</v>
      </c>
    </row>
    <row r="323" spans="1:25" s="48" customFormat="1">
      <c r="A323" s="6"/>
      <c r="B323" s="23"/>
      <c r="C323" s="23"/>
      <c r="D323" s="23"/>
      <c r="E323" s="23"/>
      <c r="F323" s="23"/>
      <c r="G323" s="23" t="e">
        <f>VLOOKUP(C323,#REF!,17,0)</f>
        <v>#REF!</v>
      </c>
      <c r="H323" s="23"/>
      <c r="I323" s="23"/>
      <c r="J323" s="23"/>
      <c r="K323" s="23"/>
      <c r="L323" s="23"/>
      <c r="M323" s="23"/>
      <c r="N323" s="555"/>
      <c r="O323" s="23"/>
      <c r="P323" s="23"/>
      <c r="Q323" s="139" t="s">
        <v>332</v>
      </c>
      <c r="R323" s="18" t="s">
        <v>1048</v>
      </c>
      <c r="S323" s="28">
        <v>1</v>
      </c>
      <c r="T323" s="19">
        <f>VLOOKUP(Q323,包材库存!B:E,4,0)</f>
        <v>31040</v>
      </c>
      <c r="U323" s="46" t="e">
        <f t="shared" si="52"/>
        <v>#REF!</v>
      </c>
      <c r="V323" s="19">
        <f>VLOOKUP(Q323,包材库存!B:F,5,0)</f>
        <v>0</v>
      </c>
      <c r="W323" s="166"/>
      <c r="X323" s="164" t="e">
        <f t="shared" si="53"/>
        <v>#REF!</v>
      </c>
      <c r="Y323" s="169">
        <f t="shared" si="51"/>
        <v>20</v>
      </c>
    </row>
    <row r="324" spans="1:25" s="48" customFormat="1">
      <c r="A324" s="6"/>
      <c r="B324" s="23"/>
      <c r="C324" s="23"/>
      <c r="D324" s="23"/>
      <c r="E324" s="23"/>
      <c r="F324" s="23"/>
      <c r="G324" s="23" t="e">
        <f>VLOOKUP(C324,#REF!,17,0)</f>
        <v>#REF!</v>
      </c>
      <c r="H324" s="23"/>
      <c r="I324" s="23"/>
      <c r="J324" s="23"/>
      <c r="K324" s="23"/>
      <c r="L324" s="23"/>
      <c r="M324" s="23"/>
      <c r="N324" s="555"/>
      <c r="O324" s="23"/>
      <c r="P324" s="23"/>
      <c r="Q324" s="139" t="s">
        <v>349</v>
      </c>
      <c r="R324" s="18" t="s">
        <v>350</v>
      </c>
      <c r="S324" s="28"/>
      <c r="T324" s="19">
        <f>VLOOKUP(Q324,包材库存!B:E,4,0)</f>
        <v>16854</v>
      </c>
      <c r="U324" s="46" t="e">
        <f t="shared" si="52"/>
        <v>#REF!</v>
      </c>
      <c r="V324" s="19">
        <f>VLOOKUP(Q324,包材库存!B:F,5,0)</f>
        <v>0</v>
      </c>
      <c r="W324" s="166"/>
      <c r="X324" s="164" t="e">
        <f t="shared" si="53"/>
        <v>#REF!</v>
      </c>
      <c r="Y324" s="169">
        <f t="shared" si="51"/>
        <v>3</v>
      </c>
    </row>
    <row r="325" spans="1:25" s="48" customFormat="1">
      <c r="A325" s="6"/>
      <c r="B325" s="23"/>
      <c r="C325" s="23"/>
      <c r="D325" s="23"/>
      <c r="E325" s="23"/>
      <c r="F325" s="23"/>
      <c r="G325" s="23" t="e">
        <f>VLOOKUP(C325,#REF!,17,0)</f>
        <v>#REF!</v>
      </c>
      <c r="H325" s="23"/>
      <c r="I325" s="23"/>
      <c r="J325" s="23"/>
      <c r="K325" s="23"/>
      <c r="L325" s="23"/>
      <c r="M325" s="23"/>
      <c r="N325" s="555"/>
      <c r="O325" s="23"/>
      <c r="P325" s="23"/>
      <c r="Q325" s="139" t="s">
        <v>351</v>
      </c>
      <c r="R325" s="18" t="s">
        <v>6098</v>
      </c>
      <c r="S325" s="28"/>
      <c r="T325" s="19">
        <f>VLOOKUP(Q325,包材库存!B:E,4,0)</f>
        <v>665</v>
      </c>
      <c r="U325" s="46" t="e">
        <f t="shared" si="52"/>
        <v>#REF!</v>
      </c>
      <c r="V325" s="19">
        <f>VLOOKUP(Q325,包材库存!B:F,5,0)</f>
        <v>0</v>
      </c>
      <c r="W325" s="166"/>
      <c r="X325" s="164" t="e">
        <f t="shared" si="53"/>
        <v>#REF!</v>
      </c>
      <c r="Y325" s="169">
        <f t="shared" ref="Y325:Y388" si="62">COUNTIF(Q:Q,Q325)</f>
        <v>2</v>
      </c>
    </row>
    <row r="326" spans="1:25" s="48" customFormat="1">
      <c r="A326" s="6"/>
      <c r="B326" s="23"/>
      <c r="C326" s="23"/>
      <c r="D326" s="23"/>
      <c r="E326" s="23"/>
      <c r="F326" s="23"/>
      <c r="G326" s="23" t="e">
        <f>VLOOKUP(C326,#REF!,17,0)</f>
        <v>#REF!</v>
      </c>
      <c r="H326" s="23"/>
      <c r="I326" s="23"/>
      <c r="J326" s="23"/>
      <c r="K326" s="23"/>
      <c r="L326" s="23"/>
      <c r="M326" s="23"/>
      <c r="N326" s="555"/>
      <c r="O326" s="23"/>
      <c r="P326" s="23"/>
      <c r="Q326" s="139" t="s">
        <v>352</v>
      </c>
      <c r="R326" s="18" t="s">
        <v>353</v>
      </c>
      <c r="S326" s="28">
        <v>1</v>
      </c>
      <c r="T326" s="19">
        <f>VLOOKUP(Q326,包材库存!B:E,4,0)</f>
        <v>15815</v>
      </c>
      <c r="U326" s="46" t="e">
        <f t="shared" ref="U326:U389" si="63">M326/G326</f>
        <v>#REF!</v>
      </c>
      <c r="V326" s="19">
        <f>VLOOKUP(Q326,包材库存!B:F,5,0)</f>
        <v>0</v>
      </c>
      <c r="W326" s="166"/>
      <c r="X326" s="164" t="e">
        <f t="shared" ref="X326:X389" si="64">T326/G326</f>
        <v>#REF!</v>
      </c>
      <c r="Y326" s="169">
        <f t="shared" si="62"/>
        <v>1</v>
      </c>
    </row>
    <row r="327" spans="1:25" s="48" customFormat="1">
      <c r="A327" s="6"/>
      <c r="B327" s="23"/>
      <c r="C327" s="23"/>
      <c r="D327" s="23"/>
      <c r="E327" s="23"/>
      <c r="F327" s="23"/>
      <c r="G327" s="23" t="e">
        <f>VLOOKUP(C327,#REF!,17,0)</f>
        <v>#REF!</v>
      </c>
      <c r="H327" s="23"/>
      <c r="I327" s="23"/>
      <c r="J327" s="23"/>
      <c r="K327" s="23"/>
      <c r="L327" s="23"/>
      <c r="M327" s="23"/>
      <c r="N327" s="555"/>
      <c r="O327" s="23"/>
      <c r="P327" s="23"/>
      <c r="Q327" s="139" t="s">
        <v>354</v>
      </c>
      <c r="R327" s="18" t="s">
        <v>6099</v>
      </c>
      <c r="S327" s="28">
        <v>1</v>
      </c>
      <c r="T327" s="19" t="e">
        <f>VLOOKUP(Q327,包材库存!B:E,4,0)</f>
        <v>#N/A</v>
      </c>
      <c r="U327" s="46" t="e">
        <f t="shared" si="63"/>
        <v>#REF!</v>
      </c>
      <c r="V327" s="19" t="e">
        <f>VLOOKUP(Q327,包材库存!B:F,5,0)</f>
        <v>#N/A</v>
      </c>
      <c r="W327" s="166"/>
      <c r="X327" s="164" t="e">
        <f t="shared" si="64"/>
        <v>#N/A</v>
      </c>
      <c r="Y327" s="169">
        <f t="shared" si="62"/>
        <v>4</v>
      </c>
    </row>
    <row r="328" spans="1:25" s="48" customFormat="1">
      <c r="A328" s="6"/>
      <c r="B328" s="23"/>
      <c r="C328" s="23"/>
      <c r="D328" s="23"/>
      <c r="E328" s="23"/>
      <c r="F328" s="23"/>
      <c r="G328" s="23" t="e">
        <f>VLOOKUP(C328,#REF!,17,0)</f>
        <v>#REF!</v>
      </c>
      <c r="H328" s="23"/>
      <c r="I328" s="23"/>
      <c r="J328" s="23"/>
      <c r="K328" s="23"/>
      <c r="L328" s="23"/>
      <c r="M328" s="23"/>
      <c r="N328" s="555"/>
      <c r="O328" s="23"/>
      <c r="P328" s="23"/>
      <c r="Q328" s="139" t="s">
        <v>8</v>
      </c>
      <c r="R328" s="18" t="s">
        <v>9</v>
      </c>
      <c r="S328" s="28">
        <v>1</v>
      </c>
      <c r="T328" s="19">
        <f>VLOOKUP(Q328,包材库存!B:E,4,0)</f>
        <v>220778</v>
      </c>
      <c r="U328" s="46" t="e">
        <f t="shared" si="63"/>
        <v>#REF!</v>
      </c>
      <c r="V328" s="19">
        <f>VLOOKUP(Q328,包材库存!B:F,5,0)</f>
        <v>0</v>
      </c>
      <c r="W328" s="166"/>
      <c r="X328" s="164" t="e">
        <f t="shared" si="64"/>
        <v>#REF!</v>
      </c>
      <c r="Y328" s="169">
        <f t="shared" si="62"/>
        <v>21</v>
      </c>
    </row>
    <row r="329" spans="1:25" s="48" customFormat="1">
      <c r="A329" s="4"/>
      <c r="B329" s="22">
        <v>32</v>
      </c>
      <c r="C329" s="22" t="str">
        <f>VLOOKUP(B329,Sheet1!A:B,2,0)</f>
        <v>WQ009</v>
      </c>
      <c r="D329" s="22" t="e">
        <f>VLOOKUP(C329,#REF!,2,0)</f>
        <v>#REF!</v>
      </c>
      <c r="E329" s="22" t="e">
        <f>VLOOKUP(C329,#REF!,4,0)</f>
        <v>#REF!</v>
      </c>
      <c r="F329" s="22" t="e">
        <f>VLOOKUP(C329,#REF!,6,0)</f>
        <v>#REF!</v>
      </c>
      <c r="G329" s="22" t="e">
        <f>VLOOKUP(C329,#REF!,17,0)</f>
        <v>#REF!</v>
      </c>
      <c r="H329" s="22" t="e">
        <f>VLOOKUP(C329,#REF!,19,0)</f>
        <v>#REF!</v>
      </c>
      <c r="I329" s="22" t="e">
        <f>VLOOKUP(C329,#REF!,20,0)</f>
        <v>#REF!</v>
      </c>
      <c r="J329" s="22">
        <f>VLOOKUP(C329,成品库存!B:L,11,0)</f>
        <v>3813</v>
      </c>
      <c r="K329" s="22" t="str">
        <f>IF(ISERROR(VLOOKUP(C329,#REF!,11,0)),"0",VLOOKUP(C329,#REF!,11,0))</f>
        <v>0</v>
      </c>
      <c r="L329" s="22"/>
      <c r="M329" s="22">
        <f t="shared" ref="M329:M330" si="65">J329+K329+L329</f>
        <v>3813</v>
      </c>
      <c r="N329" s="554" t="e">
        <f>M329/G329</f>
        <v>#REF!</v>
      </c>
      <c r="O329" s="22">
        <f>VLOOKUP(C329,膏体库存!A:F,6,0)</f>
        <v>0</v>
      </c>
      <c r="P329" s="22"/>
      <c r="Q329" s="140" t="s">
        <v>830</v>
      </c>
      <c r="R329" s="18" t="s">
        <v>2587</v>
      </c>
      <c r="S329" s="28">
        <v>1</v>
      </c>
      <c r="T329" s="19">
        <f>VLOOKUP(Q329,包材库存!B:E,4,0)</f>
        <v>7551</v>
      </c>
      <c r="U329" s="46" t="e">
        <f t="shared" si="63"/>
        <v>#REF!</v>
      </c>
      <c r="V329" s="19">
        <f>VLOOKUP(Q329,包材库存!B:F,5,0)</f>
        <v>0</v>
      </c>
      <c r="W329" s="164"/>
      <c r="X329" s="164" t="e">
        <f t="shared" si="64"/>
        <v>#REF!</v>
      </c>
      <c r="Y329" s="169">
        <f t="shared" si="62"/>
        <v>1</v>
      </c>
    </row>
    <row r="330" spans="1:25" s="48" customFormat="1">
      <c r="A330" s="6"/>
      <c r="B330" s="23"/>
      <c r="C330" s="23" t="str">
        <f>"S"&amp;C329</f>
        <v>SWQ009</v>
      </c>
      <c r="D330" s="23" t="e">
        <f>VLOOKUP(C330,#REF!,2,0)</f>
        <v>#REF!</v>
      </c>
      <c r="E330" s="23" t="e">
        <f>VLOOKUP(C330,#REF!,4,0)</f>
        <v>#REF!</v>
      </c>
      <c r="F330" s="23" t="e">
        <f>VLOOKUP(C330,#REF!,6,0)</f>
        <v>#REF!</v>
      </c>
      <c r="G330" s="23" t="e">
        <f>VLOOKUP(C330,#REF!,17,0)</f>
        <v>#REF!</v>
      </c>
      <c r="H330" s="23"/>
      <c r="I330" s="23"/>
      <c r="J330" s="23">
        <f>VLOOKUP(C330,试用装库存!B:L,11,0)</f>
        <v>0</v>
      </c>
      <c r="K330" s="23"/>
      <c r="L330" s="23"/>
      <c r="M330" s="23">
        <f t="shared" si="65"/>
        <v>0</v>
      </c>
      <c r="N330" s="555"/>
      <c r="O330" s="23"/>
      <c r="P330" s="23"/>
      <c r="Q330" s="139" t="s">
        <v>831</v>
      </c>
      <c r="R330" s="18" t="s">
        <v>832</v>
      </c>
      <c r="S330" s="28">
        <v>1</v>
      </c>
      <c r="T330" s="19">
        <f>VLOOKUP(Q330,包材库存!B:E,4,0)</f>
        <v>7450</v>
      </c>
      <c r="U330" s="46" t="e">
        <f t="shared" si="63"/>
        <v>#REF!</v>
      </c>
      <c r="V330" s="19">
        <f>VLOOKUP(Q330,包材库存!B:F,5,0)</f>
        <v>0</v>
      </c>
      <c r="W330" s="166"/>
      <c r="X330" s="164" t="e">
        <f t="shared" si="64"/>
        <v>#REF!</v>
      </c>
      <c r="Y330" s="169">
        <f t="shared" si="62"/>
        <v>1</v>
      </c>
    </row>
    <row r="331" spans="1:25" s="48" customFormat="1">
      <c r="A331" s="6"/>
      <c r="B331" s="23"/>
      <c r="C331" s="23"/>
      <c r="D331" s="23"/>
      <c r="E331" s="23"/>
      <c r="F331" s="23"/>
      <c r="G331" s="23" t="e">
        <f>VLOOKUP(C331,#REF!,17,0)</f>
        <v>#REF!</v>
      </c>
      <c r="H331" s="23"/>
      <c r="I331" s="23"/>
      <c r="J331" s="23"/>
      <c r="K331" s="23"/>
      <c r="L331" s="23"/>
      <c r="M331" s="23"/>
      <c r="N331" s="555"/>
      <c r="O331" s="23"/>
      <c r="P331" s="23"/>
      <c r="Q331" s="139" t="s">
        <v>833</v>
      </c>
      <c r="R331" s="18" t="s">
        <v>2588</v>
      </c>
      <c r="S331" s="28">
        <v>1</v>
      </c>
      <c r="T331" s="19">
        <f>VLOOKUP(Q331,包材库存!B:E,4,0)</f>
        <v>4335</v>
      </c>
      <c r="U331" s="46" t="e">
        <f t="shared" si="63"/>
        <v>#REF!</v>
      </c>
      <c r="V331" s="19">
        <f>VLOOKUP(Q331,包材库存!B:F,5,0)</f>
        <v>0</v>
      </c>
      <c r="W331" s="166"/>
      <c r="X331" s="164" t="e">
        <f t="shared" si="64"/>
        <v>#REF!</v>
      </c>
      <c r="Y331" s="169">
        <f t="shared" si="62"/>
        <v>1</v>
      </c>
    </row>
    <row r="332" spans="1:25" s="48" customFormat="1">
      <c r="A332" s="6"/>
      <c r="B332" s="23"/>
      <c r="C332" s="23"/>
      <c r="D332" s="23"/>
      <c r="E332" s="23"/>
      <c r="F332" s="23"/>
      <c r="G332" s="23" t="e">
        <f>VLOOKUP(C332,#REF!,17,0)</f>
        <v>#REF!</v>
      </c>
      <c r="H332" s="23"/>
      <c r="I332" s="23"/>
      <c r="J332" s="23"/>
      <c r="K332" s="23"/>
      <c r="L332" s="23"/>
      <c r="M332" s="23"/>
      <c r="N332" s="555"/>
      <c r="O332" s="23"/>
      <c r="P332" s="23"/>
      <c r="Q332" s="139" t="s">
        <v>635</v>
      </c>
      <c r="R332" s="18" t="s">
        <v>2560</v>
      </c>
      <c r="S332" s="28">
        <v>1</v>
      </c>
      <c r="T332" s="19">
        <f>VLOOKUP(Q332,包材库存!B:E,4,0)</f>
        <v>34380</v>
      </c>
      <c r="U332" s="46" t="e">
        <f t="shared" si="63"/>
        <v>#REF!</v>
      </c>
      <c r="V332" s="19">
        <f>VLOOKUP(Q332,包材库存!B:F,5,0)</f>
        <v>0</v>
      </c>
      <c r="W332" s="166"/>
      <c r="X332" s="164" t="e">
        <f t="shared" si="64"/>
        <v>#REF!</v>
      </c>
      <c r="Y332" s="169">
        <f t="shared" si="62"/>
        <v>14</v>
      </c>
    </row>
    <row r="333" spans="1:25" s="48" customFormat="1">
      <c r="A333" s="6"/>
      <c r="B333" s="23"/>
      <c r="C333" s="23"/>
      <c r="D333" s="23"/>
      <c r="E333" s="23"/>
      <c r="F333" s="23"/>
      <c r="G333" s="23" t="e">
        <f>VLOOKUP(C333,#REF!,17,0)</f>
        <v>#REF!</v>
      </c>
      <c r="H333" s="23"/>
      <c r="I333" s="23"/>
      <c r="J333" s="23"/>
      <c r="K333" s="23"/>
      <c r="L333" s="23"/>
      <c r="M333" s="23"/>
      <c r="N333" s="555"/>
      <c r="O333" s="23"/>
      <c r="P333" s="23"/>
      <c r="Q333" s="139" t="s">
        <v>834</v>
      </c>
      <c r="R333" s="18" t="s">
        <v>6100</v>
      </c>
      <c r="S333" s="28">
        <v>1</v>
      </c>
      <c r="T333" s="19" t="e">
        <f>VLOOKUP(Q333,包材库存!B:E,4,0)</f>
        <v>#N/A</v>
      </c>
      <c r="U333" s="46" t="e">
        <f t="shared" si="63"/>
        <v>#REF!</v>
      </c>
      <c r="V333" s="19" t="e">
        <f>VLOOKUP(Q333,包材库存!B:F,5,0)</f>
        <v>#N/A</v>
      </c>
      <c r="W333" s="166"/>
      <c r="X333" s="164" t="e">
        <f t="shared" si="64"/>
        <v>#N/A</v>
      </c>
      <c r="Y333" s="169">
        <f t="shared" si="62"/>
        <v>1</v>
      </c>
    </row>
    <row r="334" spans="1:25" s="48" customFormat="1">
      <c r="A334" s="6"/>
      <c r="B334" s="23"/>
      <c r="C334" s="23"/>
      <c r="D334" s="23"/>
      <c r="E334" s="23"/>
      <c r="F334" s="23"/>
      <c r="G334" s="23" t="e">
        <f>VLOOKUP(C334,#REF!,17,0)</f>
        <v>#REF!</v>
      </c>
      <c r="H334" s="23"/>
      <c r="I334" s="23"/>
      <c r="J334" s="23"/>
      <c r="K334" s="23"/>
      <c r="L334" s="23"/>
      <c r="M334" s="23"/>
      <c r="N334" s="555"/>
      <c r="O334" s="23"/>
      <c r="P334" s="23"/>
      <c r="Q334" s="139" t="s">
        <v>835</v>
      </c>
      <c r="R334" s="18" t="s">
        <v>2589</v>
      </c>
      <c r="S334" s="28"/>
      <c r="T334" s="19">
        <f>VLOOKUP(Q334,包材库存!B:E,4,0)</f>
        <v>108</v>
      </c>
      <c r="U334" s="46" t="e">
        <f t="shared" si="63"/>
        <v>#REF!</v>
      </c>
      <c r="V334" s="19">
        <f>VLOOKUP(Q334,包材库存!B:F,5,0)</f>
        <v>0</v>
      </c>
      <c r="W334" s="166"/>
      <c r="X334" s="164" t="e">
        <f t="shared" si="64"/>
        <v>#REF!</v>
      </c>
      <c r="Y334" s="169">
        <f t="shared" si="62"/>
        <v>1</v>
      </c>
    </row>
    <row r="335" spans="1:25" s="48" customFormat="1">
      <c r="A335" s="4"/>
      <c r="B335" s="22">
        <v>33</v>
      </c>
      <c r="C335" s="22" t="str">
        <f>VLOOKUP(B335,Sheet1!A:B,2,0)</f>
        <v>WM007</v>
      </c>
      <c r="D335" s="22" t="e">
        <f>VLOOKUP(C335,#REF!,2,0)</f>
        <v>#REF!</v>
      </c>
      <c r="E335" s="22" t="e">
        <f>VLOOKUP(C335,#REF!,4,0)</f>
        <v>#REF!</v>
      </c>
      <c r="F335" s="22" t="e">
        <f>VLOOKUP(C335,#REF!,6,0)</f>
        <v>#REF!</v>
      </c>
      <c r="G335" s="22" t="e">
        <f>VLOOKUP(C335,#REF!,17,0)</f>
        <v>#REF!</v>
      </c>
      <c r="H335" s="22" t="e">
        <f>VLOOKUP(C335,#REF!,19,0)</f>
        <v>#REF!</v>
      </c>
      <c r="I335" s="22" t="e">
        <f>VLOOKUP(C335,#REF!,20,0)</f>
        <v>#REF!</v>
      </c>
      <c r="J335" s="22">
        <f>VLOOKUP(C335,成品库存!B:L,11,0)</f>
        <v>15990</v>
      </c>
      <c r="K335" s="22" t="str">
        <f>IF(ISERROR(VLOOKUP(C335,#REF!,11,0)),"0",VLOOKUP(C335,#REF!,11,0))</f>
        <v>0</v>
      </c>
      <c r="L335" s="22"/>
      <c r="M335" s="22">
        <f t="shared" ref="M335:M336" si="66">J335+K335+L335</f>
        <v>15990</v>
      </c>
      <c r="N335" s="554" t="e">
        <f>M335/G335</f>
        <v>#REF!</v>
      </c>
      <c r="O335" s="22">
        <f>VLOOKUP(C335,膏体库存!A:F,6,0)</f>
        <v>0</v>
      </c>
      <c r="P335" s="22"/>
      <c r="Q335" s="140" t="s">
        <v>580</v>
      </c>
      <c r="R335" s="18" t="s">
        <v>581</v>
      </c>
      <c r="S335" s="28">
        <v>1</v>
      </c>
      <c r="T335" s="19">
        <f>VLOOKUP(Q335,包材库存!B:E,4,0)</f>
        <v>386</v>
      </c>
      <c r="U335" s="46" t="e">
        <f t="shared" si="63"/>
        <v>#REF!</v>
      </c>
      <c r="V335" s="19">
        <f>VLOOKUP(Q335,包材库存!B:F,5,0)</f>
        <v>0</v>
      </c>
      <c r="W335" s="164"/>
      <c r="X335" s="164" t="e">
        <f t="shared" si="64"/>
        <v>#REF!</v>
      </c>
      <c r="Y335" s="169">
        <f t="shared" si="62"/>
        <v>7</v>
      </c>
    </row>
    <row r="336" spans="1:25" s="48" customFormat="1">
      <c r="A336" s="6"/>
      <c r="B336" s="23"/>
      <c r="C336" s="23" t="str">
        <f>"S"&amp;C335</f>
        <v>SWM007</v>
      </c>
      <c r="D336" s="23" t="e">
        <f>VLOOKUP(C336,#REF!,2,0)</f>
        <v>#REF!</v>
      </c>
      <c r="E336" s="23" t="e">
        <f>VLOOKUP(C336,#REF!,4,0)</f>
        <v>#REF!</v>
      </c>
      <c r="F336" s="23" t="e">
        <f>VLOOKUP(C336,#REF!,6,0)</f>
        <v>#REF!</v>
      </c>
      <c r="G336" s="23" t="e">
        <f>VLOOKUP(C336,#REF!,17,0)</f>
        <v>#REF!</v>
      </c>
      <c r="H336" s="23"/>
      <c r="I336" s="23"/>
      <c r="J336" s="23">
        <f>VLOOKUP(C336,试用装库存!B:L,11,0)</f>
        <v>1877</v>
      </c>
      <c r="K336" s="23"/>
      <c r="L336" s="23"/>
      <c r="M336" s="23">
        <f t="shared" si="66"/>
        <v>1877</v>
      </c>
      <c r="N336" s="555"/>
      <c r="O336" s="23"/>
      <c r="P336" s="23"/>
      <c r="Q336" s="139" t="s">
        <v>563</v>
      </c>
      <c r="R336" s="18" t="s">
        <v>564</v>
      </c>
      <c r="S336" s="28">
        <v>1</v>
      </c>
      <c r="T336" s="19">
        <f>VLOOKUP(Q336,包材库存!B:E,4,0)</f>
        <v>40019</v>
      </c>
      <c r="U336" s="46" t="e">
        <f t="shared" si="63"/>
        <v>#REF!</v>
      </c>
      <c r="V336" s="19">
        <f>VLOOKUP(Q336,包材库存!B:F,5,0)</f>
        <v>0</v>
      </c>
      <c r="W336" s="166"/>
      <c r="X336" s="164" t="e">
        <f t="shared" si="64"/>
        <v>#REF!</v>
      </c>
      <c r="Y336" s="169">
        <f t="shared" si="62"/>
        <v>12</v>
      </c>
    </row>
    <row r="337" spans="1:25" s="48" customFormat="1">
      <c r="A337" s="6"/>
      <c r="B337" s="23"/>
      <c r="C337" s="23"/>
      <c r="D337" s="23"/>
      <c r="E337" s="23"/>
      <c r="F337" s="23"/>
      <c r="G337" s="23" t="e">
        <f>VLOOKUP(C337,#REF!,17,0)</f>
        <v>#REF!</v>
      </c>
      <c r="H337" s="23"/>
      <c r="I337" s="23"/>
      <c r="J337" s="23"/>
      <c r="K337" s="23"/>
      <c r="L337" s="23"/>
      <c r="M337" s="23"/>
      <c r="N337" s="555"/>
      <c r="O337" s="23"/>
      <c r="P337" s="23"/>
      <c r="Q337" s="139" t="s">
        <v>401</v>
      </c>
      <c r="R337" s="18" t="s">
        <v>402</v>
      </c>
      <c r="S337" s="28">
        <v>1</v>
      </c>
      <c r="T337" s="19">
        <f>VLOOKUP(Q337,包材库存!B:E,4,0)</f>
        <v>62823</v>
      </c>
      <c r="U337" s="46" t="e">
        <f t="shared" si="63"/>
        <v>#REF!</v>
      </c>
      <c r="V337" s="19">
        <f>VLOOKUP(Q337,包材库存!B:F,5,0)</f>
        <v>-18</v>
      </c>
      <c r="W337" s="166"/>
      <c r="X337" s="164" t="e">
        <f t="shared" si="64"/>
        <v>#REF!</v>
      </c>
      <c r="Y337" s="169">
        <f t="shared" si="62"/>
        <v>16</v>
      </c>
    </row>
    <row r="338" spans="1:25" s="48" customFormat="1">
      <c r="A338" s="6"/>
      <c r="B338" s="23"/>
      <c r="C338" s="23"/>
      <c r="D338" s="23"/>
      <c r="E338" s="23"/>
      <c r="F338" s="23"/>
      <c r="G338" s="23" t="e">
        <f>VLOOKUP(C338,#REF!,17,0)</f>
        <v>#REF!</v>
      </c>
      <c r="H338" s="23"/>
      <c r="I338" s="23"/>
      <c r="J338" s="23"/>
      <c r="K338" s="23"/>
      <c r="L338" s="23"/>
      <c r="M338" s="23"/>
      <c r="N338" s="555"/>
      <c r="O338" s="23"/>
      <c r="P338" s="23"/>
      <c r="Q338" s="139" t="s">
        <v>5904</v>
      </c>
      <c r="R338" s="18" t="s">
        <v>2535</v>
      </c>
      <c r="S338" s="28">
        <v>1</v>
      </c>
      <c r="T338" s="19">
        <f>VLOOKUP(Q338,包材库存!B:E,4,0)</f>
        <v>0</v>
      </c>
      <c r="U338" s="46" t="e">
        <f t="shared" si="63"/>
        <v>#REF!</v>
      </c>
      <c r="V338" s="19">
        <f>VLOOKUP(Q338,包材库存!B:F,5,0)</f>
        <v>0</v>
      </c>
      <c r="W338" s="166"/>
      <c r="X338" s="164" t="e">
        <f t="shared" si="64"/>
        <v>#REF!</v>
      </c>
      <c r="Y338" s="169">
        <f t="shared" si="62"/>
        <v>5</v>
      </c>
    </row>
    <row r="339" spans="1:25" s="48" customFormat="1">
      <c r="A339" s="6"/>
      <c r="B339" s="23"/>
      <c r="C339" s="23"/>
      <c r="D339" s="23"/>
      <c r="E339" s="23"/>
      <c r="F339" s="23"/>
      <c r="G339" s="23" t="e">
        <f>VLOOKUP(C339,#REF!,17,0)</f>
        <v>#REF!</v>
      </c>
      <c r="H339" s="23"/>
      <c r="I339" s="23"/>
      <c r="J339" s="23"/>
      <c r="K339" s="23"/>
      <c r="L339" s="23"/>
      <c r="M339" s="23"/>
      <c r="N339" s="555"/>
      <c r="O339" s="23"/>
      <c r="P339" s="23"/>
      <c r="Q339" s="139" t="s">
        <v>582</v>
      </c>
      <c r="R339" s="18" t="s">
        <v>583</v>
      </c>
      <c r="S339" s="28">
        <v>1</v>
      </c>
      <c r="T339" s="19">
        <f>VLOOKUP(Q339,包材库存!B:E,4,0)</f>
        <v>1355</v>
      </c>
      <c r="U339" s="46" t="e">
        <f t="shared" si="63"/>
        <v>#REF!</v>
      </c>
      <c r="V339" s="19">
        <f>VLOOKUP(Q339,包材库存!B:F,5,0)</f>
        <v>0</v>
      </c>
      <c r="W339" s="166"/>
      <c r="X339" s="164" t="e">
        <f t="shared" si="64"/>
        <v>#REF!</v>
      </c>
      <c r="Y339" s="169">
        <f t="shared" si="62"/>
        <v>3</v>
      </c>
    </row>
    <row r="340" spans="1:25" s="48" customFormat="1">
      <c r="A340" s="6"/>
      <c r="B340" s="23"/>
      <c r="C340" s="23"/>
      <c r="D340" s="23"/>
      <c r="E340" s="23"/>
      <c r="F340" s="23"/>
      <c r="G340" s="23" t="e">
        <f>VLOOKUP(C340,#REF!,17,0)</f>
        <v>#REF!</v>
      </c>
      <c r="H340" s="23"/>
      <c r="I340" s="23"/>
      <c r="J340" s="23"/>
      <c r="K340" s="23"/>
      <c r="L340" s="23"/>
      <c r="M340" s="23"/>
      <c r="N340" s="555"/>
      <c r="O340" s="23"/>
      <c r="P340" s="23"/>
      <c r="Q340" s="139" t="s">
        <v>584</v>
      </c>
      <c r="R340" s="18" t="s">
        <v>585</v>
      </c>
      <c r="S340" s="28">
        <v>1</v>
      </c>
      <c r="T340" s="19">
        <f>VLOOKUP(Q340,包材库存!B:E,4,0)</f>
        <v>1448</v>
      </c>
      <c r="U340" s="46" t="e">
        <f t="shared" si="63"/>
        <v>#REF!</v>
      </c>
      <c r="V340" s="19">
        <f>VLOOKUP(Q340,包材库存!B:F,5,0)</f>
        <v>0</v>
      </c>
      <c r="W340" s="166"/>
      <c r="X340" s="164" t="e">
        <f t="shared" si="64"/>
        <v>#REF!</v>
      </c>
      <c r="Y340" s="169">
        <f t="shared" si="62"/>
        <v>3</v>
      </c>
    </row>
    <row r="341" spans="1:25" s="48" customFormat="1">
      <c r="A341" s="6"/>
      <c r="B341" s="23"/>
      <c r="C341" s="23"/>
      <c r="D341" s="23"/>
      <c r="E341" s="23"/>
      <c r="F341" s="23"/>
      <c r="G341" s="23" t="e">
        <f>VLOOKUP(C341,#REF!,17,0)</f>
        <v>#REF!</v>
      </c>
      <c r="H341" s="23"/>
      <c r="I341" s="23"/>
      <c r="J341" s="23"/>
      <c r="K341" s="23"/>
      <c r="L341" s="23"/>
      <c r="M341" s="23"/>
      <c r="N341" s="555"/>
      <c r="O341" s="23"/>
      <c r="P341" s="23"/>
      <c r="Q341" s="139" t="s">
        <v>403</v>
      </c>
      <c r="R341" s="18" t="s">
        <v>5906</v>
      </c>
      <c r="S341" s="28">
        <v>1</v>
      </c>
      <c r="T341" s="19" t="e">
        <f>VLOOKUP(Q341,包材库存!B:E,4,0)</f>
        <v>#N/A</v>
      </c>
      <c r="U341" s="46" t="e">
        <f t="shared" si="63"/>
        <v>#REF!</v>
      </c>
      <c r="V341" s="19" t="e">
        <f>VLOOKUP(Q341,包材库存!B:F,5,0)</f>
        <v>#N/A</v>
      </c>
      <c r="W341" s="166"/>
      <c r="X341" s="164" t="e">
        <f t="shared" si="64"/>
        <v>#N/A</v>
      </c>
      <c r="Y341" s="169">
        <f t="shared" si="62"/>
        <v>5</v>
      </c>
    </row>
    <row r="342" spans="1:25" s="48" customFormat="1">
      <c r="A342" s="6"/>
      <c r="B342" s="23"/>
      <c r="C342" s="23"/>
      <c r="D342" s="23"/>
      <c r="E342" s="23"/>
      <c r="F342" s="23"/>
      <c r="G342" s="23" t="e">
        <f>VLOOKUP(C342,#REF!,17,0)</f>
        <v>#REF!</v>
      </c>
      <c r="H342" s="23"/>
      <c r="I342" s="23"/>
      <c r="J342" s="23"/>
      <c r="K342" s="23"/>
      <c r="L342" s="23"/>
      <c r="M342" s="23"/>
      <c r="N342" s="555"/>
      <c r="O342" s="23"/>
      <c r="P342" s="23"/>
      <c r="Q342" s="139" t="s">
        <v>399</v>
      </c>
      <c r="R342" s="18" t="s">
        <v>2546</v>
      </c>
      <c r="S342" s="28"/>
      <c r="T342" s="19">
        <f>VLOOKUP(Q342,包材库存!B:E,4,0)</f>
        <v>12128</v>
      </c>
      <c r="U342" s="46" t="e">
        <f t="shared" si="63"/>
        <v>#REF!</v>
      </c>
      <c r="V342" s="19">
        <f>VLOOKUP(Q342,包材库存!B:F,5,0)</f>
        <v>0</v>
      </c>
      <c r="W342" s="166"/>
      <c r="X342" s="164" t="e">
        <f t="shared" si="64"/>
        <v>#REF!</v>
      </c>
      <c r="Y342" s="169">
        <f t="shared" si="62"/>
        <v>4</v>
      </c>
    </row>
    <row r="343" spans="1:25" s="48" customFormat="1">
      <c r="A343" s="6"/>
      <c r="B343" s="23"/>
      <c r="C343" s="23"/>
      <c r="D343" s="23"/>
      <c r="E343" s="23"/>
      <c r="F343" s="23"/>
      <c r="G343" s="23" t="e">
        <f>VLOOKUP(C343,#REF!,17,0)</f>
        <v>#REF!</v>
      </c>
      <c r="H343" s="23"/>
      <c r="I343" s="23"/>
      <c r="J343" s="23"/>
      <c r="K343" s="23"/>
      <c r="L343" s="23"/>
      <c r="M343" s="23"/>
      <c r="N343" s="555"/>
      <c r="O343" s="23"/>
      <c r="P343" s="23"/>
      <c r="Q343" s="139" t="s">
        <v>400</v>
      </c>
      <c r="R343" s="18" t="s">
        <v>568</v>
      </c>
      <c r="S343" s="28"/>
      <c r="T343" s="19">
        <f>VLOOKUP(Q343,包材库存!B:E,4,0)</f>
        <v>642</v>
      </c>
      <c r="U343" s="46" t="e">
        <f t="shared" si="63"/>
        <v>#REF!</v>
      </c>
      <c r="V343" s="19">
        <f>VLOOKUP(Q343,包材库存!B:F,5,0)</f>
        <v>0</v>
      </c>
      <c r="W343" s="166"/>
      <c r="X343" s="164" t="e">
        <f t="shared" si="64"/>
        <v>#REF!</v>
      </c>
      <c r="Y343" s="169">
        <f t="shared" si="62"/>
        <v>4</v>
      </c>
    </row>
    <row r="344" spans="1:25" s="48" customFormat="1">
      <c r="A344" s="4"/>
      <c r="B344" s="22">
        <v>34</v>
      </c>
      <c r="C344" s="22" t="str">
        <f>VLOOKUP(B344,Sheet1!A:B,2,0)</f>
        <v>WQ008</v>
      </c>
      <c r="D344" s="22" t="e">
        <f>VLOOKUP(C344,#REF!,2,0)</f>
        <v>#REF!</v>
      </c>
      <c r="E344" s="22" t="e">
        <f>VLOOKUP(C344,#REF!,4,0)</f>
        <v>#REF!</v>
      </c>
      <c r="F344" s="22" t="e">
        <f>VLOOKUP(C344,#REF!,6,0)</f>
        <v>#REF!</v>
      </c>
      <c r="G344" s="22" t="e">
        <f>VLOOKUP(C344,#REF!,17,0)</f>
        <v>#REF!</v>
      </c>
      <c r="H344" s="22" t="e">
        <f>VLOOKUP(C344,#REF!,19,0)</f>
        <v>#REF!</v>
      </c>
      <c r="I344" s="22" t="e">
        <f>VLOOKUP(C344,#REF!,20,0)</f>
        <v>#REF!</v>
      </c>
      <c r="J344" s="22">
        <f>VLOOKUP(C344,成品库存!B:L,11,0)</f>
        <v>5120</v>
      </c>
      <c r="K344" s="22" t="str">
        <f>IF(ISERROR(VLOOKUP(C344,#REF!,11,0)),"0",VLOOKUP(C344,#REF!,11,0))</f>
        <v>0</v>
      </c>
      <c r="L344" s="22"/>
      <c r="M344" s="22">
        <f t="shared" ref="M344:M345" si="67">J344+K344+L344</f>
        <v>5120</v>
      </c>
      <c r="N344" s="554" t="e">
        <f>M344/G344</f>
        <v>#REF!</v>
      </c>
      <c r="O344" s="22">
        <f>VLOOKUP(C344,膏体库存!A:F,6,0)</f>
        <v>0</v>
      </c>
      <c r="P344" s="22"/>
      <c r="Q344" s="140" t="s">
        <v>825</v>
      </c>
      <c r="R344" s="18" t="s">
        <v>826</v>
      </c>
      <c r="S344" s="28">
        <v>1</v>
      </c>
      <c r="T344" s="19">
        <f>VLOOKUP(Q344,包材库存!B:E,4,0)</f>
        <v>10108</v>
      </c>
      <c r="U344" s="46" t="e">
        <f t="shared" si="63"/>
        <v>#REF!</v>
      </c>
      <c r="V344" s="19">
        <f>VLOOKUP(Q344,包材库存!B:F,5,0)</f>
        <v>0</v>
      </c>
      <c r="W344" s="164"/>
      <c r="X344" s="164" t="e">
        <f t="shared" si="64"/>
        <v>#REF!</v>
      </c>
      <c r="Y344" s="169">
        <f t="shared" si="62"/>
        <v>2</v>
      </c>
    </row>
    <row r="345" spans="1:25" s="48" customFormat="1">
      <c r="A345" s="6"/>
      <c r="B345" s="23"/>
      <c r="C345" s="23" t="str">
        <f>"S"&amp;C344</f>
        <v>SWQ008</v>
      </c>
      <c r="D345" s="23" t="e">
        <f>VLOOKUP(C345,#REF!,2,0)</f>
        <v>#REF!</v>
      </c>
      <c r="E345" s="23" t="e">
        <f>VLOOKUP(C345,#REF!,4,0)</f>
        <v>#REF!</v>
      </c>
      <c r="F345" s="23" t="e">
        <f>VLOOKUP(C345,#REF!,6,0)</f>
        <v>#REF!</v>
      </c>
      <c r="G345" s="23" t="e">
        <f>VLOOKUP(C345,#REF!,17,0)</f>
        <v>#REF!</v>
      </c>
      <c r="H345" s="23"/>
      <c r="I345" s="23"/>
      <c r="J345" s="23">
        <f>VLOOKUP(C345,试用装库存!B:L,11,0)</f>
        <v>0</v>
      </c>
      <c r="K345" s="23"/>
      <c r="L345" s="23"/>
      <c r="M345" s="23">
        <f t="shared" si="67"/>
        <v>0</v>
      </c>
      <c r="N345" s="555"/>
      <c r="O345" s="23"/>
      <c r="P345" s="23"/>
      <c r="Q345" s="139" t="s">
        <v>651</v>
      </c>
      <c r="R345" s="18" t="s">
        <v>652</v>
      </c>
      <c r="S345" s="28">
        <v>1</v>
      </c>
      <c r="T345" s="19">
        <f>VLOOKUP(Q345,包材库存!B:E,4,0)</f>
        <v>27329</v>
      </c>
      <c r="U345" s="46" t="e">
        <f t="shared" si="63"/>
        <v>#REF!</v>
      </c>
      <c r="V345" s="19">
        <f>VLOOKUP(Q345,包材库存!B:F,5,0)</f>
        <v>0</v>
      </c>
      <c r="W345" s="166"/>
      <c r="X345" s="164" t="e">
        <f t="shared" si="64"/>
        <v>#REF!</v>
      </c>
      <c r="Y345" s="169">
        <f t="shared" si="62"/>
        <v>5</v>
      </c>
    </row>
    <row r="346" spans="1:25" s="48" customFormat="1">
      <c r="A346" s="6"/>
      <c r="B346" s="23"/>
      <c r="C346" s="23"/>
      <c r="D346" s="23"/>
      <c r="E346" s="23"/>
      <c r="F346" s="23"/>
      <c r="G346" s="23" t="e">
        <f>VLOOKUP(C346,#REF!,17,0)</f>
        <v>#REF!</v>
      </c>
      <c r="H346" s="23"/>
      <c r="I346" s="23"/>
      <c r="J346" s="23"/>
      <c r="K346" s="23"/>
      <c r="L346" s="23"/>
      <c r="M346" s="23"/>
      <c r="N346" s="555"/>
      <c r="O346" s="23"/>
      <c r="P346" s="23"/>
      <c r="Q346" s="139" t="s">
        <v>827</v>
      </c>
      <c r="R346" s="18" t="s">
        <v>828</v>
      </c>
      <c r="S346" s="28">
        <v>1</v>
      </c>
      <c r="T346" s="19">
        <f>VLOOKUP(Q346,包材库存!B:E,4,0)</f>
        <v>11635</v>
      </c>
      <c r="U346" s="46" t="e">
        <f t="shared" si="63"/>
        <v>#REF!</v>
      </c>
      <c r="V346" s="19">
        <f>VLOOKUP(Q346,包材库存!B:F,5,0)</f>
        <v>0</v>
      </c>
      <c r="W346" s="166"/>
      <c r="X346" s="164" t="e">
        <f t="shared" si="64"/>
        <v>#REF!</v>
      </c>
      <c r="Y346" s="169">
        <f t="shared" si="62"/>
        <v>2</v>
      </c>
    </row>
    <row r="347" spans="1:25" s="48" customFormat="1">
      <c r="A347" s="6"/>
      <c r="B347" s="23"/>
      <c r="C347" s="23"/>
      <c r="D347" s="23"/>
      <c r="E347" s="23"/>
      <c r="F347" s="23"/>
      <c r="G347" s="23" t="e">
        <f>VLOOKUP(C347,#REF!,17,0)</f>
        <v>#REF!</v>
      </c>
      <c r="H347" s="23"/>
      <c r="I347" s="23"/>
      <c r="J347" s="23"/>
      <c r="K347" s="23"/>
      <c r="L347" s="23"/>
      <c r="M347" s="23"/>
      <c r="N347" s="555"/>
      <c r="O347" s="23"/>
      <c r="P347" s="23"/>
      <c r="Q347" s="139" t="s">
        <v>635</v>
      </c>
      <c r="R347" s="18" t="s">
        <v>2560</v>
      </c>
      <c r="S347" s="28">
        <v>1</v>
      </c>
      <c r="T347" s="19">
        <f>VLOOKUP(Q347,包材库存!B:E,4,0)</f>
        <v>34380</v>
      </c>
      <c r="U347" s="46" t="e">
        <f t="shared" si="63"/>
        <v>#REF!</v>
      </c>
      <c r="V347" s="19">
        <f>VLOOKUP(Q347,包材库存!B:F,5,0)</f>
        <v>0</v>
      </c>
      <c r="W347" s="166"/>
      <c r="X347" s="164" t="e">
        <f t="shared" si="64"/>
        <v>#REF!</v>
      </c>
      <c r="Y347" s="169">
        <f t="shared" si="62"/>
        <v>14</v>
      </c>
    </row>
    <row r="348" spans="1:25" s="48" customFormat="1">
      <c r="A348" s="6"/>
      <c r="B348" s="23"/>
      <c r="C348" s="23"/>
      <c r="D348" s="23"/>
      <c r="E348" s="23"/>
      <c r="F348" s="23"/>
      <c r="G348" s="23" t="e">
        <f>VLOOKUP(C348,#REF!,17,0)</f>
        <v>#REF!</v>
      </c>
      <c r="H348" s="23"/>
      <c r="I348" s="23"/>
      <c r="J348" s="23"/>
      <c r="K348" s="23"/>
      <c r="L348" s="23"/>
      <c r="M348" s="23"/>
      <c r="N348" s="555"/>
      <c r="O348" s="23"/>
      <c r="P348" s="23"/>
      <c r="Q348" s="139" t="s">
        <v>654</v>
      </c>
      <c r="R348" s="18" t="s">
        <v>6101</v>
      </c>
      <c r="S348" s="28">
        <v>1</v>
      </c>
      <c r="T348" s="19" t="e">
        <f>VLOOKUP(Q348,包材库存!B:E,4,0)</f>
        <v>#N/A</v>
      </c>
      <c r="U348" s="46" t="e">
        <f t="shared" si="63"/>
        <v>#REF!</v>
      </c>
      <c r="V348" s="19" t="e">
        <f>VLOOKUP(Q348,包材库存!B:F,5,0)</f>
        <v>#N/A</v>
      </c>
      <c r="W348" s="166"/>
      <c r="X348" s="164" t="e">
        <f t="shared" si="64"/>
        <v>#N/A</v>
      </c>
      <c r="Y348" s="169">
        <f t="shared" si="62"/>
        <v>4</v>
      </c>
    </row>
    <row r="349" spans="1:25" s="48" customFormat="1">
      <c r="A349" s="6"/>
      <c r="B349" s="23"/>
      <c r="C349" s="23"/>
      <c r="D349" s="23"/>
      <c r="E349" s="23"/>
      <c r="F349" s="23"/>
      <c r="G349" s="23" t="e">
        <f>VLOOKUP(C349,#REF!,17,0)</f>
        <v>#REF!</v>
      </c>
      <c r="H349" s="23"/>
      <c r="I349" s="23"/>
      <c r="J349" s="23"/>
      <c r="K349" s="23"/>
      <c r="L349" s="23"/>
      <c r="M349" s="23"/>
      <c r="N349" s="555"/>
      <c r="O349" s="23"/>
      <c r="P349" s="23"/>
      <c r="Q349" s="139" t="s">
        <v>809</v>
      </c>
      <c r="R349" s="18" t="s">
        <v>2582</v>
      </c>
      <c r="S349" s="28"/>
      <c r="T349" s="19">
        <f>VLOOKUP(Q349,包材库存!B:E,4,0)</f>
        <v>215</v>
      </c>
      <c r="U349" s="46" t="e">
        <f t="shared" si="63"/>
        <v>#REF!</v>
      </c>
      <c r="V349" s="19">
        <f>VLOOKUP(Q349,包材库存!B:F,5,0)</f>
        <v>0</v>
      </c>
      <c r="W349" s="166"/>
      <c r="X349" s="164" t="e">
        <f t="shared" si="64"/>
        <v>#REF!</v>
      </c>
      <c r="Y349" s="169">
        <f t="shared" si="62"/>
        <v>2</v>
      </c>
    </row>
    <row r="350" spans="1:25" s="48" customFormat="1">
      <c r="A350" s="6"/>
      <c r="B350" s="23"/>
      <c r="C350" s="23"/>
      <c r="D350" s="23"/>
      <c r="E350" s="23"/>
      <c r="F350" s="23"/>
      <c r="G350" s="23" t="e">
        <f>VLOOKUP(C350,#REF!,17,0)</f>
        <v>#REF!</v>
      </c>
      <c r="H350" s="23"/>
      <c r="I350" s="23"/>
      <c r="J350" s="23"/>
      <c r="K350" s="23"/>
      <c r="L350" s="23"/>
      <c r="M350" s="23"/>
      <c r="N350" s="555"/>
      <c r="O350" s="23"/>
      <c r="P350" s="23"/>
      <c r="Q350" s="139" t="s">
        <v>808</v>
      </c>
      <c r="R350" s="18" t="s">
        <v>2581</v>
      </c>
      <c r="S350" s="28"/>
      <c r="T350" s="19">
        <f>VLOOKUP(Q350,包材库存!B:E,4,0)</f>
        <v>627</v>
      </c>
      <c r="U350" s="46" t="e">
        <f t="shared" si="63"/>
        <v>#REF!</v>
      </c>
      <c r="V350" s="19">
        <f>VLOOKUP(Q350,包材库存!B:F,5,0)</f>
        <v>0</v>
      </c>
      <c r="W350" s="166"/>
      <c r="X350" s="164" t="e">
        <f t="shared" si="64"/>
        <v>#REF!</v>
      </c>
      <c r="Y350" s="169">
        <f t="shared" si="62"/>
        <v>2</v>
      </c>
    </row>
    <row r="351" spans="1:25" s="48" customFormat="1">
      <c r="A351" s="4"/>
      <c r="B351" s="22">
        <v>35</v>
      </c>
      <c r="C351" s="22" t="str">
        <f>VLOOKUP(B351,Sheet1!A:B,2,0)</f>
        <v>WA013</v>
      </c>
      <c r="D351" s="22" t="e">
        <f>VLOOKUP(C351,#REF!,2,0)</f>
        <v>#REF!</v>
      </c>
      <c r="E351" s="22" t="e">
        <f>VLOOKUP(C351,#REF!,4,0)</f>
        <v>#REF!</v>
      </c>
      <c r="F351" s="22" t="e">
        <f>VLOOKUP(C351,#REF!,6,0)</f>
        <v>#REF!</v>
      </c>
      <c r="G351" s="22" t="e">
        <f>VLOOKUP(C351,#REF!,17,0)</f>
        <v>#REF!</v>
      </c>
      <c r="H351" s="22" t="e">
        <f>VLOOKUP(C351,#REF!,19,0)</f>
        <v>#REF!</v>
      </c>
      <c r="I351" s="22" t="e">
        <f>VLOOKUP(C351,#REF!,20,0)</f>
        <v>#REF!</v>
      </c>
      <c r="J351" s="22">
        <f>VLOOKUP(C351,成品库存!B:L,11,0)</f>
        <v>16722</v>
      </c>
      <c r="K351" s="22" t="str">
        <f>IF(ISERROR(VLOOKUP(C351,#REF!,11,0)),"0",VLOOKUP(C351,#REF!,11,0))</f>
        <v>0</v>
      </c>
      <c r="L351" s="22"/>
      <c r="M351" s="22">
        <f t="shared" ref="M351:M352" si="68">J351+K351+L351</f>
        <v>16722</v>
      </c>
      <c r="N351" s="554" t="e">
        <f>M351/G351</f>
        <v>#REF!</v>
      </c>
      <c r="O351" s="22">
        <f>VLOOKUP(C351,膏体库存!A:F,6,0)</f>
        <v>218.7</v>
      </c>
      <c r="P351" s="22"/>
      <c r="Q351" s="140" t="s">
        <v>6102</v>
      </c>
      <c r="R351" s="18" t="s">
        <v>6103</v>
      </c>
      <c r="S351" s="28">
        <v>1</v>
      </c>
      <c r="T351" s="19">
        <f>VLOOKUP(Q351,包材库存!B:E,4,0)</f>
        <v>380</v>
      </c>
      <c r="U351" s="46" t="e">
        <f t="shared" si="63"/>
        <v>#REF!</v>
      </c>
      <c r="V351" s="19">
        <f>VLOOKUP(Q351,包材库存!B:F,5,0)</f>
        <v>0</v>
      </c>
      <c r="W351" s="164"/>
      <c r="X351" s="164" t="e">
        <f t="shared" si="64"/>
        <v>#REF!</v>
      </c>
      <c r="Y351" s="169">
        <f t="shared" si="62"/>
        <v>1</v>
      </c>
    </row>
    <row r="352" spans="1:25" s="48" customFormat="1">
      <c r="A352" s="6"/>
      <c r="B352" s="23"/>
      <c r="C352" s="23" t="str">
        <f>"S"&amp;C351</f>
        <v>SWA013</v>
      </c>
      <c r="D352" s="23" t="e">
        <f>VLOOKUP(C352,#REF!,2,0)</f>
        <v>#REF!</v>
      </c>
      <c r="E352" s="23" t="e">
        <f>VLOOKUP(C352,#REF!,4,0)</f>
        <v>#REF!</v>
      </c>
      <c r="F352" s="23" t="e">
        <f>VLOOKUP(C352,#REF!,6,0)</f>
        <v>#REF!</v>
      </c>
      <c r="G352" s="23" t="e">
        <f>VLOOKUP(C352,#REF!,17,0)</f>
        <v>#REF!</v>
      </c>
      <c r="H352" s="23"/>
      <c r="I352" s="23"/>
      <c r="J352" s="23">
        <f>VLOOKUP(C352,试用装库存!B:L,11,0)</f>
        <v>661</v>
      </c>
      <c r="K352" s="23"/>
      <c r="L352" s="23"/>
      <c r="M352" s="23">
        <f t="shared" si="68"/>
        <v>661</v>
      </c>
      <c r="N352" s="555"/>
      <c r="O352" s="23"/>
      <c r="P352" s="23"/>
      <c r="Q352" s="139" t="s">
        <v>6104</v>
      </c>
      <c r="R352" s="18" t="s">
        <v>6105</v>
      </c>
      <c r="S352" s="28">
        <v>1</v>
      </c>
      <c r="T352" s="19">
        <f>VLOOKUP(Q352,包材库存!B:E,4,0)</f>
        <v>24</v>
      </c>
      <c r="U352" s="46" t="e">
        <f t="shared" si="63"/>
        <v>#REF!</v>
      </c>
      <c r="V352" s="19">
        <f>VLOOKUP(Q352,包材库存!B:F,5,0)</f>
        <v>0</v>
      </c>
      <c r="W352" s="166"/>
      <c r="X352" s="164" t="e">
        <f t="shared" si="64"/>
        <v>#REF!</v>
      </c>
      <c r="Y352" s="169">
        <f t="shared" si="62"/>
        <v>1</v>
      </c>
    </row>
    <row r="353" spans="1:25" s="48" customFormat="1">
      <c r="A353" s="6"/>
      <c r="B353" s="23"/>
      <c r="C353" s="23"/>
      <c r="D353" s="23"/>
      <c r="E353" s="23"/>
      <c r="F353" s="23"/>
      <c r="G353" s="23" t="e">
        <f>VLOOKUP(C353,#REF!,17,0)</f>
        <v>#REF!</v>
      </c>
      <c r="H353" s="23"/>
      <c r="I353" s="23"/>
      <c r="J353" s="23"/>
      <c r="K353" s="23"/>
      <c r="L353" s="23"/>
      <c r="M353" s="23"/>
      <c r="N353" s="555"/>
      <c r="O353" s="23"/>
      <c r="P353" s="23"/>
      <c r="Q353" s="139" t="s">
        <v>58</v>
      </c>
      <c r="R353" s="18" t="s">
        <v>6106</v>
      </c>
      <c r="S353" s="28">
        <v>1</v>
      </c>
      <c r="T353" s="19">
        <f>VLOOKUP(Q353,包材库存!B:E,4,0)</f>
        <v>67899</v>
      </c>
      <c r="U353" s="46" t="e">
        <f t="shared" si="63"/>
        <v>#REF!</v>
      </c>
      <c r="V353" s="19">
        <f>VLOOKUP(Q353,包材库存!B:F,5,0)</f>
        <v>0</v>
      </c>
      <c r="W353" s="166"/>
      <c r="X353" s="164" t="e">
        <f t="shared" si="64"/>
        <v>#REF!</v>
      </c>
      <c r="Y353" s="169">
        <f t="shared" si="62"/>
        <v>8</v>
      </c>
    </row>
    <row r="354" spans="1:25" s="48" customFormat="1">
      <c r="A354" s="6"/>
      <c r="B354" s="23"/>
      <c r="C354" s="23"/>
      <c r="D354" s="23"/>
      <c r="E354" s="23"/>
      <c r="F354" s="23"/>
      <c r="G354" s="23" t="e">
        <f>VLOOKUP(C354,#REF!,17,0)</f>
        <v>#REF!</v>
      </c>
      <c r="H354" s="23"/>
      <c r="I354" s="23"/>
      <c r="J354" s="23"/>
      <c r="K354" s="23"/>
      <c r="L354" s="23"/>
      <c r="M354" s="23"/>
      <c r="N354" s="555"/>
      <c r="O354" s="23"/>
      <c r="P354" s="23"/>
      <c r="Q354" s="139" t="s">
        <v>61</v>
      </c>
      <c r="R354" s="18" t="s">
        <v>1041</v>
      </c>
      <c r="S354" s="28">
        <v>1</v>
      </c>
      <c r="T354" s="19">
        <f>VLOOKUP(Q354,包材库存!B:E,4,0)</f>
        <v>89897</v>
      </c>
      <c r="U354" s="46" t="e">
        <f t="shared" si="63"/>
        <v>#REF!</v>
      </c>
      <c r="V354" s="19">
        <f>VLOOKUP(Q354,包材库存!B:F,5,0)</f>
        <v>0</v>
      </c>
      <c r="W354" s="166"/>
      <c r="X354" s="164" t="e">
        <f t="shared" si="64"/>
        <v>#REF!</v>
      </c>
      <c r="Y354" s="169">
        <f t="shared" si="62"/>
        <v>13</v>
      </c>
    </row>
    <row r="355" spans="1:25" s="48" customFormat="1">
      <c r="A355" s="6"/>
      <c r="B355" s="23"/>
      <c r="C355" s="23"/>
      <c r="D355" s="23"/>
      <c r="E355" s="23"/>
      <c r="F355" s="23"/>
      <c r="G355" s="23" t="e">
        <f>VLOOKUP(C355,#REF!,17,0)</f>
        <v>#REF!</v>
      </c>
      <c r="H355" s="23"/>
      <c r="I355" s="23"/>
      <c r="J355" s="23"/>
      <c r="K355" s="23"/>
      <c r="L355" s="23"/>
      <c r="M355" s="23"/>
      <c r="N355" s="555"/>
      <c r="O355" s="23"/>
      <c r="P355" s="23"/>
      <c r="Q355" s="139" t="s">
        <v>10</v>
      </c>
      <c r="R355" s="18" t="s">
        <v>1032</v>
      </c>
      <c r="S355" s="28">
        <v>1</v>
      </c>
      <c r="T355" s="19">
        <f>VLOOKUP(Q355,包材库存!B:E,4,0)</f>
        <v>67208</v>
      </c>
      <c r="U355" s="46" t="e">
        <f t="shared" si="63"/>
        <v>#REF!</v>
      </c>
      <c r="V355" s="19">
        <f>VLOOKUP(Q355,包材库存!B:F,5,0)</f>
        <v>0</v>
      </c>
      <c r="W355" s="166"/>
      <c r="X355" s="164" t="e">
        <f t="shared" si="64"/>
        <v>#REF!</v>
      </c>
      <c r="Y355" s="169">
        <f t="shared" si="62"/>
        <v>15</v>
      </c>
    </row>
    <row r="356" spans="1:25" s="48" customFormat="1">
      <c r="A356" s="6"/>
      <c r="B356" s="23"/>
      <c r="C356" s="23"/>
      <c r="D356" s="23"/>
      <c r="E356" s="23"/>
      <c r="F356" s="23"/>
      <c r="G356" s="23" t="e">
        <f>VLOOKUP(C356,#REF!,17,0)</f>
        <v>#REF!</v>
      </c>
      <c r="H356" s="23"/>
      <c r="I356" s="23"/>
      <c r="J356" s="23"/>
      <c r="K356" s="23"/>
      <c r="L356" s="23"/>
      <c r="M356" s="23"/>
      <c r="N356" s="555"/>
      <c r="O356" s="23"/>
      <c r="P356" s="23"/>
      <c r="Q356" s="139" t="s">
        <v>6107</v>
      </c>
      <c r="R356" s="18" t="s">
        <v>6108</v>
      </c>
      <c r="S356" s="28">
        <v>1</v>
      </c>
      <c r="T356" s="19">
        <f>VLOOKUP(Q356,包材库存!B:E,4,0)</f>
        <v>10092</v>
      </c>
      <c r="U356" s="46" t="e">
        <f t="shared" si="63"/>
        <v>#REF!</v>
      </c>
      <c r="V356" s="19">
        <f>VLOOKUP(Q356,包材库存!B:F,5,0)</f>
        <v>0</v>
      </c>
      <c r="W356" s="166"/>
      <c r="X356" s="164" t="e">
        <f t="shared" si="64"/>
        <v>#REF!</v>
      </c>
      <c r="Y356" s="169">
        <f t="shared" si="62"/>
        <v>1</v>
      </c>
    </row>
    <row r="357" spans="1:25" s="48" customFormat="1">
      <c r="A357" s="6"/>
      <c r="B357" s="23"/>
      <c r="C357" s="23"/>
      <c r="D357" s="23"/>
      <c r="E357" s="23"/>
      <c r="F357" s="23"/>
      <c r="G357" s="23" t="e">
        <f>VLOOKUP(C357,#REF!,17,0)</f>
        <v>#REF!</v>
      </c>
      <c r="H357" s="23"/>
      <c r="I357" s="23"/>
      <c r="J357" s="23"/>
      <c r="K357" s="23"/>
      <c r="L357" s="23"/>
      <c r="M357" s="23"/>
      <c r="N357" s="555"/>
      <c r="O357" s="23"/>
      <c r="P357" s="23"/>
      <c r="Q357" s="139" t="s">
        <v>62</v>
      </c>
      <c r="R357" s="18" t="s">
        <v>6083</v>
      </c>
      <c r="S357" s="28">
        <v>1</v>
      </c>
      <c r="T357" s="19" t="e">
        <f>VLOOKUP(Q357,包材库存!B:E,4,0)</f>
        <v>#N/A</v>
      </c>
      <c r="U357" s="46" t="e">
        <f t="shared" si="63"/>
        <v>#REF!</v>
      </c>
      <c r="V357" s="19" t="e">
        <f>VLOOKUP(Q357,包材库存!B:F,5,0)</f>
        <v>#N/A</v>
      </c>
      <c r="W357" s="166"/>
      <c r="X357" s="164" t="e">
        <f t="shared" si="64"/>
        <v>#N/A</v>
      </c>
      <c r="Y357" s="169">
        <f t="shared" si="62"/>
        <v>8</v>
      </c>
    </row>
    <row r="358" spans="1:25" s="48" customFormat="1">
      <c r="A358" s="6"/>
      <c r="B358" s="23"/>
      <c r="C358" s="23"/>
      <c r="D358" s="23"/>
      <c r="E358" s="23"/>
      <c r="F358" s="23"/>
      <c r="G358" s="23" t="e">
        <f>VLOOKUP(C358,#REF!,17,0)</f>
        <v>#REF!</v>
      </c>
      <c r="H358" s="23"/>
      <c r="I358" s="23"/>
      <c r="J358" s="23"/>
      <c r="K358" s="23"/>
      <c r="L358" s="23"/>
      <c r="M358" s="23"/>
      <c r="N358" s="555"/>
      <c r="O358" s="23"/>
      <c r="P358" s="23"/>
      <c r="Q358" s="139" t="s">
        <v>6084</v>
      </c>
      <c r="R358" s="18" t="s">
        <v>6085</v>
      </c>
      <c r="S358" s="28"/>
      <c r="T358" s="19">
        <f>VLOOKUP(Q358,包材库存!B:E,4,0)</f>
        <v>0</v>
      </c>
      <c r="U358" s="46" t="e">
        <f t="shared" si="63"/>
        <v>#REF!</v>
      </c>
      <c r="V358" s="19">
        <f>VLOOKUP(Q358,包材库存!B:F,5,0)</f>
        <v>0</v>
      </c>
      <c r="W358" s="166"/>
      <c r="X358" s="164" t="e">
        <f t="shared" si="64"/>
        <v>#REF!</v>
      </c>
      <c r="Y358" s="169">
        <f t="shared" si="62"/>
        <v>4</v>
      </c>
    </row>
    <row r="359" spans="1:25" s="48" customFormat="1">
      <c r="A359" s="4"/>
      <c r="B359" s="22">
        <v>36</v>
      </c>
      <c r="C359" s="22" t="str">
        <f>VLOOKUP(B359,Sheet1!A:B,2,0)</f>
        <v>WJ013</v>
      </c>
      <c r="D359" s="22" t="e">
        <f>VLOOKUP(C359,#REF!,2,0)</f>
        <v>#REF!</v>
      </c>
      <c r="E359" s="22" t="e">
        <f>VLOOKUP(C359,#REF!,4,0)</f>
        <v>#REF!</v>
      </c>
      <c r="F359" s="22" t="e">
        <f>VLOOKUP(C359,#REF!,6,0)</f>
        <v>#REF!</v>
      </c>
      <c r="G359" s="22" t="e">
        <f>VLOOKUP(C359,#REF!,17,0)</f>
        <v>#REF!</v>
      </c>
      <c r="H359" s="22" t="e">
        <f>VLOOKUP(C359,#REF!,19,0)</f>
        <v>#REF!</v>
      </c>
      <c r="I359" s="22" t="e">
        <f>VLOOKUP(C359,#REF!,20,0)</f>
        <v>#REF!</v>
      </c>
      <c r="J359" s="22">
        <f>VLOOKUP(C359,成品库存!B:L,11,0)</f>
        <v>0</v>
      </c>
      <c r="K359" s="22" t="str">
        <f>IF(ISERROR(VLOOKUP(C359,#REF!,11,0)),"0",VLOOKUP(C359,#REF!,11,0))</f>
        <v>0</v>
      </c>
      <c r="L359" s="22"/>
      <c r="M359" s="22">
        <f t="shared" ref="M359:M360" si="69">J359+K359+L359</f>
        <v>0</v>
      </c>
      <c r="N359" s="554" t="e">
        <f>M359/G359</f>
        <v>#REF!</v>
      </c>
      <c r="O359" s="22">
        <f>VLOOKUP(C359,膏体库存!A:F,6,0)</f>
        <v>460.9</v>
      </c>
      <c r="P359" s="22"/>
      <c r="Q359" s="140" t="s">
        <v>6109</v>
      </c>
      <c r="R359" s="18" t="s">
        <v>6110</v>
      </c>
      <c r="S359" s="28">
        <v>1</v>
      </c>
      <c r="T359" s="19">
        <f>VLOOKUP(Q359,包材库存!B:E,4,0)</f>
        <v>8073</v>
      </c>
      <c r="U359" s="46" t="e">
        <f t="shared" si="63"/>
        <v>#REF!</v>
      </c>
      <c r="V359" s="19">
        <f>VLOOKUP(Q359,包材库存!B:F,5,0)</f>
        <v>0</v>
      </c>
      <c r="W359" s="164"/>
      <c r="X359" s="164" t="e">
        <f t="shared" si="64"/>
        <v>#REF!</v>
      </c>
      <c r="Y359" s="169">
        <f t="shared" si="62"/>
        <v>1</v>
      </c>
    </row>
    <row r="360" spans="1:25" s="48" customFormat="1">
      <c r="A360" s="6"/>
      <c r="B360" s="23"/>
      <c r="C360" s="23" t="str">
        <f>"S"&amp;C359</f>
        <v>SWJ013</v>
      </c>
      <c r="D360" s="23" t="e">
        <f>VLOOKUP(C360,#REF!,2,0)</f>
        <v>#REF!</v>
      </c>
      <c r="E360" s="23" t="e">
        <f>VLOOKUP(C360,#REF!,4,0)</f>
        <v>#REF!</v>
      </c>
      <c r="F360" s="23" t="e">
        <f>VLOOKUP(C360,#REF!,6,0)</f>
        <v>#REF!</v>
      </c>
      <c r="G360" s="23" t="e">
        <f>VLOOKUP(C360,#REF!,17,0)</f>
        <v>#REF!</v>
      </c>
      <c r="H360" s="23"/>
      <c r="I360" s="23"/>
      <c r="J360" s="23">
        <f>VLOOKUP(C360,试用装库存!B:L,11,0)</f>
        <v>0</v>
      </c>
      <c r="K360" s="23"/>
      <c r="L360" s="23"/>
      <c r="M360" s="23">
        <f t="shared" si="69"/>
        <v>0</v>
      </c>
      <c r="N360" s="555"/>
      <c r="O360" s="23"/>
      <c r="P360" s="23"/>
      <c r="Q360" s="139" t="s">
        <v>6111</v>
      </c>
      <c r="R360" s="18" t="s">
        <v>6112</v>
      </c>
      <c r="S360" s="28">
        <v>1</v>
      </c>
      <c r="T360" s="19">
        <f>VLOOKUP(Q360,包材库存!B:E,4,0)</f>
        <v>8893</v>
      </c>
      <c r="U360" s="46" t="e">
        <f t="shared" si="63"/>
        <v>#REF!</v>
      </c>
      <c r="V360" s="19">
        <f>VLOOKUP(Q360,包材库存!B:F,5,0)</f>
        <v>0</v>
      </c>
      <c r="W360" s="166"/>
      <c r="X360" s="164" t="e">
        <f t="shared" si="64"/>
        <v>#REF!</v>
      </c>
      <c r="Y360" s="169">
        <f t="shared" si="62"/>
        <v>1</v>
      </c>
    </row>
    <row r="361" spans="1:25" s="48" customFormat="1">
      <c r="A361" s="6"/>
      <c r="B361" s="23"/>
      <c r="C361" s="23"/>
      <c r="D361" s="23"/>
      <c r="E361" s="23"/>
      <c r="F361" s="23"/>
      <c r="G361" s="23" t="e">
        <f>VLOOKUP(C361,#REF!,17,0)</f>
        <v>#REF!</v>
      </c>
      <c r="H361" s="23"/>
      <c r="I361" s="23"/>
      <c r="J361" s="23"/>
      <c r="K361" s="23"/>
      <c r="L361" s="23"/>
      <c r="M361" s="23"/>
      <c r="N361" s="555"/>
      <c r="O361" s="23"/>
      <c r="P361" s="23"/>
      <c r="Q361" s="139" t="s">
        <v>6113</v>
      </c>
      <c r="R361" s="18" t="s">
        <v>2533</v>
      </c>
      <c r="S361" s="28">
        <v>1</v>
      </c>
      <c r="T361" s="19">
        <f>VLOOKUP(Q361,包材库存!B:E,4,0)</f>
        <v>9124</v>
      </c>
      <c r="U361" s="46" t="e">
        <f t="shared" si="63"/>
        <v>#REF!</v>
      </c>
      <c r="V361" s="19">
        <f>VLOOKUP(Q361,包材库存!B:F,5,0)</f>
        <v>0</v>
      </c>
      <c r="W361" s="166"/>
      <c r="X361" s="164" t="e">
        <f t="shared" si="64"/>
        <v>#REF!</v>
      </c>
      <c r="Y361" s="169">
        <f t="shared" si="62"/>
        <v>1</v>
      </c>
    </row>
    <row r="362" spans="1:25" s="48" customFormat="1">
      <c r="A362" s="6"/>
      <c r="B362" s="23"/>
      <c r="C362" s="23"/>
      <c r="D362" s="23"/>
      <c r="E362" s="23"/>
      <c r="F362" s="23"/>
      <c r="G362" s="23" t="e">
        <f>VLOOKUP(C362,#REF!,17,0)</f>
        <v>#REF!</v>
      </c>
      <c r="H362" s="23"/>
      <c r="I362" s="23"/>
      <c r="J362" s="23"/>
      <c r="K362" s="23"/>
      <c r="L362" s="23"/>
      <c r="M362" s="23"/>
      <c r="N362" s="555"/>
      <c r="O362" s="23"/>
      <c r="P362" s="23"/>
      <c r="Q362" s="139" t="s">
        <v>6114</v>
      </c>
      <c r="R362" s="18" t="s">
        <v>6115</v>
      </c>
      <c r="S362" s="28">
        <v>1</v>
      </c>
      <c r="T362" s="19">
        <f>VLOOKUP(Q362,包材库存!B:E,4,0)</f>
        <v>2427</v>
      </c>
      <c r="U362" s="46" t="e">
        <f t="shared" si="63"/>
        <v>#REF!</v>
      </c>
      <c r="V362" s="19">
        <f>VLOOKUP(Q362,包材库存!B:F,5,0)</f>
        <v>0</v>
      </c>
      <c r="W362" s="166"/>
      <c r="X362" s="164" t="e">
        <f t="shared" si="64"/>
        <v>#REF!</v>
      </c>
      <c r="Y362" s="169">
        <f t="shared" si="62"/>
        <v>1</v>
      </c>
    </row>
    <row r="363" spans="1:25" s="48" customFormat="1">
      <c r="A363" s="6"/>
      <c r="B363" s="23"/>
      <c r="C363" s="23"/>
      <c r="D363" s="23"/>
      <c r="E363" s="23"/>
      <c r="F363" s="23"/>
      <c r="G363" s="23" t="e">
        <f>VLOOKUP(C363,#REF!,17,0)</f>
        <v>#REF!</v>
      </c>
      <c r="H363" s="23"/>
      <c r="I363" s="23"/>
      <c r="J363" s="23"/>
      <c r="K363" s="23"/>
      <c r="L363" s="23"/>
      <c r="M363" s="23"/>
      <c r="N363" s="555"/>
      <c r="O363" s="23"/>
      <c r="P363" s="23"/>
      <c r="Q363" s="139" t="s">
        <v>332</v>
      </c>
      <c r="R363" s="18" t="s">
        <v>1048</v>
      </c>
      <c r="S363" s="28">
        <v>1</v>
      </c>
      <c r="T363" s="19">
        <f>VLOOKUP(Q363,包材库存!B:E,4,0)</f>
        <v>31040</v>
      </c>
      <c r="U363" s="46" t="e">
        <f t="shared" si="63"/>
        <v>#REF!</v>
      </c>
      <c r="V363" s="19">
        <f>VLOOKUP(Q363,包材库存!B:F,5,0)</f>
        <v>0</v>
      </c>
      <c r="W363" s="166"/>
      <c r="X363" s="164" t="e">
        <f t="shared" si="64"/>
        <v>#REF!</v>
      </c>
      <c r="Y363" s="169">
        <f t="shared" si="62"/>
        <v>20</v>
      </c>
    </row>
    <row r="364" spans="1:25" s="48" customFormat="1">
      <c r="A364" s="6"/>
      <c r="B364" s="23"/>
      <c r="C364" s="23"/>
      <c r="D364" s="23"/>
      <c r="E364" s="23"/>
      <c r="F364" s="23"/>
      <c r="G364" s="23" t="e">
        <f>VLOOKUP(C364,#REF!,17,0)</f>
        <v>#REF!</v>
      </c>
      <c r="H364" s="23"/>
      <c r="I364" s="23"/>
      <c r="J364" s="23"/>
      <c r="K364" s="23"/>
      <c r="L364" s="23"/>
      <c r="M364" s="23"/>
      <c r="N364" s="555"/>
      <c r="O364" s="23"/>
      <c r="P364" s="23"/>
      <c r="Q364" s="139" t="s">
        <v>333</v>
      </c>
      <c r="R364" s="18" t="s">
        <v>6116</v>
      </c>
      <c r="S364" s="28"/>
      <c r="T364" s="19">
        <f>VLOOKUP(Q364,包材库存!B:E,4,0)</f>
        <v>11653</v>
      </c>
      <c r="U364" s="46" t="e">
        <f t="shared" si="63"/>
        <v>#REF!</v>
      </c>
      <c r="V364" s="19">
        <f>VLOOKUP(Q364,包材库存!B:F,5,0)</f>
        <v>0</v>
      </c>
      <c r="W364" s="166"/>
      <c r="X364" s="164" t="e">
        <f t="shared" si="64"/>
        <v>#REF!</v>
      </c>
      <c r="Y364" s="169">
        <f t="shared" si="62"/>
        <v>6</v>
      </c>
    </row>
    <row r="365" spans="1:25" s="48" customFormat="1">
      <c r="A365" s="6"/>
      <c r="B365" s="23"/>
      <c r="C365" s="23"/>
      <c r="D365" s="23"/>
      <c r="E365" s="23"/>
      <c r="F365" s="23"/>
      <c r="G365" s="23" t="e">
        <f>VLOOKUP(C365,#REF!,17,0)</f>
        <v>#REF!</v>
      </c>
      <c r="H365" s="23"/>
      <c r="I365" s="23"/>
      <c r="J365" s="23"/>
      <c r="K365" s="23"/>
      <c r="L365" s="23"/>
      <c r="M365" s="23"/>
      <c r="N365" s="555"/>
      <c r="O365" s="23"/>
      <c r="P365" s="23"/>
      <c r="Q365" s="139" t="s">
        <v>334</v>
      </c>
      <c r="R365" s="18" t="s">
        <v>6117</v>
      </c>
      <c r="S365" s="28"/>
      <c r="T365" s="19">
        <f>VLOOKUP(Q365,包材库存!B:E,4,0)</f>
        <v>317</v>
      </c>
      <c r="U365" s="46" t="e">
        <f t="shared" si="63"/>
        <v>#REF!</v>
      </c>
      <c r="V365" s="19">
        <f>VLOOKUP(Q365,包材库存!B:F,5,0)</f>
        <v>0</v>
      </c>
      <c r="W365" s="166"/>
      <c r="X365" s="164" t="e">
        <f t="shared" si="64"/>
        <v>#REF!</v>
      </c>
      <c r="Y365" s="169">
        <f t="shared" si="62"/>
        <v>4</v>
      </c>
    </row>
    <row r="366" spans="1:25" s="48" customFormat="1">
      <c r="A366" s="6"/>
      <c r="B366" s="23"/>
      <c r="C366" s="23"/>
      <c r="D366" s="23"/>
      <c r="E366" s="23"/>
      <c r="F366" s="23"/>
      <c r="G366" s="23" t="e">
        <f>VLOOKUP(C366,#REF!,17,0)</f>
        <v>#REF!</v>
      </c>
      <c r="H366" s="23"/>
      <c r="I366" s="23"/>
      <c r="J366" s="23"/>
      <c r="K366" s="23"/>
      <c r="L366" s="23"/>
      <c r="M366" s="23"/>
      <c r="N366" s="555"/>
      <c r="O366" s="23"/>
      <c r="P366" s="23"/>
      <c r="Q366" s="139" t="s">
        <v>335</v>
      </c>
      <c r="R366" s="18" t="s">
        <v>6118</v>
      </c>
      <c r="S366" s="28">
        <v>1</v>
      </c>
      <c r="T366" s="19" t="e">
        <f>VLOOKUP(Q366,包材库存!B:E,4,0)</f>
        <v>#N/A</v>
      </c>
      <c r="U366" s="46" t="e">
        <f t="shared" si="63"/>
        <v>#REF!</v>
      </c>
      <c r="V366" s="19" t="e">
        <f>VLOOKUP(Q366,包材库存!B:F,5,0)</f>
        <v>#N/A</v>
      </c>
      <c r="W366" s="166"/>
      <c r="X366" s="164" t="e">
        <f t="shared" si="64"/>
        <v>#N/A</v>
      </c>
      <c r="Y366" s="169">
        <f t="shared" si="62"/>
        <v>6</v>
      </c>
    </row>
    <row r="367" spans="1:25" s="48" customFormat="1">
      <c r="A367" s="6"/>
      <c r="B367" s="23"/>
      <c r="C367" s="23"/>
      <c r="D367" s="23"/>
      <c r="E367" s="23"/>
      <c r="F367" s="23"/>
      <c r="G367" s="23" t="e">
        <f>VLOOKUP(C367,#REF!,17,0)</f>
        <v>#REF!</v>
      </c>
      <c r="H367" s="23"/>
      <c r="I367" s="23"/>
      <c r="J367" s="23"/>
      <c r="K367" s="23"/>
      <c r="L367" s="23"/>
      <c r="M367" s="23"/>
      <c r="N367" s="555"/>
      <c r="O367" s="23"/>
      <c r="P367" s="23"/>
      <c r="Q367" s="139" t="s">
        <v>463</v>
      </c>
      <c r="R367" s="18" t="s">
        <v>464</v>
      </c>
      <c r="S367" s="28">
        <v>1</v>
      </c>
      <c r="T367" s="19">
        <f>VLOOKUP(Q367,包材库存!B:E,4,0)</f>
        <v>1582</v>
      </c>
      <c r="U367" s="46" t="e">
        <f t="shared" si="63"/>
        <v>#REF!</v>
      </c>
      <c r="V367" s="19">
        <f>VLOOKUP(Q367,包材库存!B:F,5,0)</f>
        <v>0</v>
      </c>
      <c r="W367" s="166"/>
      <c r="X367" s="164" t="e">
        <f t="shared" si="64"/>
        <v>#REF!</v>
      </c>
      <c r="Y367" s="169">
        <f t="shared" si="62"/>
        <v>1</v>
      </c>
    </row>
    <row r="368" spans="1:25" s="48" customFormat="1">
      <c r="A368" s="4"/>
      <c r="B368" s="22">
        <v>37</v>
      </c>
      <c r="C368" s="22" t="str">
        <f>VLOOKUP(B368,Sheet1!A:B,2,0)</f>
        <v>WQ003</v>
      </c>
      <c r="D368" s="22" t="e">
        <f>VLOOKUP(C368,#REF!,2,0)</f>
        <v>#REF!</v>
      </c>
      <c r="E368" s="22" t="e">
        <f>VLOOKUP(C368,#REF!,4,0)</f>
        <v>#REF!</v>
      </c>
      <c r="F368" s="22" t="e">
        <f>VLOOKUP(C368,#REF!,6,0)</f>
        <v>#REF!</v>
      </c>
      <c r="G368" s="22" t="e">
        <f>VLOOKUP(C368,#REF!,17,0)</f>
        <v>#REF!</v>
      </c>
      <c r="H368" s="22" t="e">
        <f>VLOOKUP(C368,#REF!,19,0)</f>
        <v>#REF!</v>
      </c>
      <c r="I368" s="22" t="e">
        <f>VLOOKUP(C368,#REF!,20,0)</f>
        <v>#REF!</v>
      </c>
      <c r="J368" s="22">
        <f>VLOOKUP(C368,成品库存!B:L,11,0)</f>
        <v>14872</v>
      </c>
      <c r="K368" s="22" t="str">
        <f>IF(ISERROR(VLOOKUP(C368,#REF!,11,0)),"0",VLOOKUP(C368,#REF!,11,0))</f>
        <v>0</v>
      </c>
      <c r="L368" s="22"/>
      <c r="M368" s="22">
        <f t="shared" ref="M368:M369" si="70">J368+K368+L368</f>
        <v>14872</v>
      </c>
      <c r="N368" s="554" t="e">
        <f>M368/G368</f>
        <v>#REF!</v>
      </c>
      <c r="O368" s="22">
        <f>VLOOKUP(C368,膏体库存!A:F,6,0)</f>
        <v>0</v>
      </c>
      <c r="P368" s="22"/>
      <c r="Q368" s="140" t="s">
        <v>649</v>
      </c>
      <c r="R368" s="18" t="s">
        <v>650</v>
      </c>
      <c r="S368" s="28">
        <v>1</v>
      </c>
      <c r="T368" s="19">
        <f>VLOOKUP(Q368,包材库存!B:E,4,0)</f>
        <v>10691</v>
      </c>
      <c r="U368" s="46" t="e">
        <f t="shared" si="63"/>
        <v>#REF!</v>
      </c>
      <c r="V368" s="19">
        <f>VLOOKUP(Q368,包材库存!B:F,5,0)</f>
        <v>0</v>
      </c>
      <c r="W368" s="164"/>
      <c r="X368" s="164" t="e">
        <f t="shared" si="64"/>
        <v>#REF!</v>
      </c>
      <c r="Y368" s="169">
        <f t="shared" si="62"/>
        <v>3</v>
      </c>
    </row>
    <row r="369" spans="1:25" s="48" customFormat="1">
      <c r="A369" s="6"/>
      <c r="B369" s="23"/>
      <c r="C369" s="23" t="str">
        <f>"S"&amp;C368</f>
        <v>SWQ003</v>
      </c>
      <c r="D369" s="23" t="e">
        <f>VLOOKUP(C369,#REF!,2,0)</f>
        <v>#REF!</v>
      </c>
      <c r="E369" s="23" t="e">
        <f>VLOOKUP(C369,#REF!,4,0)</f>
        <v>#REF!</v>
      </c>
      <c r="F369" s="23" t="e">
        <f>VLOOKUP(C369,#REF!,6,0)</f>
        <v>#REF!</v>
      </c>
      <c r="G369" s="23" t="e">
        <f>VLOOKUP(C369,#REF!,17,0)</f>
        <v>#REF!</v>
      </c>
      <c r="H369" s="23"/>
      <c r="I369" s="23"/>
      <c r="J369" s="23">
        <f>VLOOKUP(C369,试用装库存!B:L,11,0)</f>
        <v>0</v>
      </c>
      <c r="K369" s="23"/>
      <c r="L369" s="23"/>
      <c r="M369" s="23">
        <f t="shared" si="70"/>
        <v>0</v>
      </c>
      <c r="N369" s="555"/>
      <c r="O369" s="23"/>
      <c r="P369" s="23"/>
      <c r="Q369" s="139" t="s">
        <v>651</v>
      </c>
      <c r="R369" s="18" t="s">
        <v>652</v>
      </c>
      <c r="S369" s="28">
        <v>1</v>
      </c>
      <c r="T369" s="19">
        <f>VLOOKUP(Q369,包材库存!B:E,4,0)</f>
        <v>27329</v>
      </c>
      <c r="U369" s="46" t="e">
        <f t="shared" si="63"/>
        <v>#REF!</v>
      </c>
      <c r="V369" s="19">
        <f>VLOOKUP(Q369,包材库存!B:F,5,0)</f>
        <v>0</v>
      </c>
      <c r="W369" s="166"/>
      <c r="X369" s="164" t="e">
        <f t="shared" si="64"/>
        <v>#REF!</v>
      </c>
      <c r="Y369" s="169">
        <f t="shared" si="62"/>
        <v>5</v>
      </c>
    </row>
    <row r="370" spans="1:25" s="48" customFormat="1">
      <c r="A370" s="6"/>
      <c r="B370" s="23"/>
      <c r="C370" s="23"/>
      <c r="D370" s="23"/>
      <c r="E370" s="23"/>
      <c r="F370" s="23"/>
      <c r="G370" s="23" t="e">
        <f>VLOOKUP(C370,#REF!,17,0)</f>
        <v>#REF!</v>
      </c>
      <c r="H370" s="23"/>
      <c r="I370" s="23"/>
      <c r="J370" s="23"/>
      <c r="K370" s="23"/>
      <c r="L370" s="23"/>
      <c r="M370" s="23"/>
      <c r="N370" s="555"/>
      <c r="O370" s="23"/>
      <c r="P370" s="23"/>
      <c r="Q370" s="139" t="s">
        <v>678</v>
      </c>
      <c r="R370" s="18" t="s">
        <v>679</v>
      </c>
      <c r="S370" s="28">
        <v>1</v>
      </c>
      <c r="T370" s="19">
        <f>VLOOKUP(Q370,包材库存!B:E,4,0)</f>
        <v>11387</v>
      </c>
      <c r="U370" s="46" t="e">
        <f t="shared" si="63"/>
        <v>#REF!</v>
      </c>
      <c r="V370" s="19">
        <f>VLOOKUP(Q370,包材库存!B:F,5,0)</f>
        <v>0</v>
      </c>
      <c r="W370" s="166"/>
      <c r="X370" s="164" t="e">
        <f t="shared" si="64"/>
        <v>#REF!</v>
      </c>
      <c r="Y370" s="169">
        <f t="shared" si="62"/>
        <v>3</v>
      </c>
    </row>
    <row r="371" spans="1:25" s="48" customFormat="1">
      <c r="A371" s="6"/>
      <c r="B371" s="23"/>
      <c r="C371" s="23"/>
      <c r="D371" s="23"/>
      <c r="E371" s="23"/>
      <c r="F371" s="23"/>
      <c r="G371" s="23" t="e">
        <f>VLOOKUP(C371,#REF!,17,0)</f>
        <v>#REF!</v>
      </c>
      <c r="H371" s="23"/>
      <c r="I371" s="23"/>
      <c r="J371" s="23"/>
      <c r="K371" s="23"/>
      <c r="L371" s="23"/>
      <c r="M371" s="23"/>
      <c r="N371" s="555"/>
      <c r="O371" s="23"/>
      <c r="P371" s="23"/>
      <c r="Q371" s="139" t="s">
        <v>635</v>
      </c>
      <c r="R371" s="18" t="s">
        <v>2560</v>
      </c>
      <c r="S371" s="28">
        <v>1</v>
      </c>
      <c r="T371" s="19">
        <f>VLOOKUP(Q371,包材库存!B:E,4,0)</f>
        <v>34380</v>
      </c>
      <c r="U371" s="46" t="e">
        <f t="shared" si="63"/>
        <v>#REF!</v>
      </c>
      <c r="V371" s="19">
        <f>VLOOKUP(Q371,包材库存!B:F,5,0)</f>
        <v>0</v>
      </c>
      <c r="W371" s="166"/>
      <c r="X371" s="164" t="e">
        <f t="shared" si="64"/>
        <v>#REF!</v>
      </c>
      <c r="Y371" s="169">
        <f t="shared" si="62"/>
        <v>14</v>
      </c>
    </row>
    <row r="372" spans="1:25" s="48" customFormat="1">
      <c r="A372" s="6"/>
      <c r="B372" s="23"/>
      <c r="C372" s="23"/>
      <c r="D372" s="23"/>
      <c r="E372" s="23"/>
      <c r="F372" s="23"/>
      <c r="G372" s="23" t="e">
        <f>VLOOKUP(C372,#REF!,17,0)</f>
        <v>#REF!</v>
      </c>
      <c r="H372" s="23"/>
      <c r="I372" s="23"/>
      <c r="J372" s="23"/>
      <c r="K372" s="23"/>
      <c r="L372" s="23"/>
      <c r="M372" s="23"/>
      <c r="N372" s="555"/>
      <c r="O372" s="23"/>
      <c r="P372" s="23"/>
      <c r="Q372" s="139" t="s">
        <v>654</v>
      </c>
      <c r="R372" s="18" t="s">
        <v>6101</v>
      </c>
      <c r="S372" s="28">
        <v>1</v>
      </c>
      <c r="T372" s="19" t="e">
        <f>VLOOKUP(Q372,包材库存!B:E,4,0)</f>
        <v>#N/A</v>
      </c>
      <c r="U372" s="46" t="e">
        <f t="shared" si="63"/>
        <v>#REF!</v>
      </c>
      <c r="V372" s="19" t="e">
        <f>VLOOKUP(Q372,包材库存!B:F,5,0)</f>
        <v>#N/A</v>
      </c>
      <c r="W372" s="166"/>
      <c r="X372" s="164" t="e">
        <f t="shared" si="64"/>
        <v>#N/A</v>
      </c>
      <c r="Y372" s="169">
        <f t="shared" si="62"/>
        <v>4</v>
      </c>
    </row>
    <row r="373" spans="1:25" s="48" customFormat="1">
      <c r="A373" s="6"/>
      <c r="B373" s="23"/>
      <c r="C373" s="23"/>
      <c r="D373" s="23"/>
      <c r="E373" s="23"/>
      <c r="F373" s="23"/>
      <c r="G373" s="23" t="e">
        <f>VLOOKUP(C373,#REF!,17,0)</f>
        <v>#REF!</v>
      </c>
      <c r="H373" s="23"/>
      <c r="I373" s="23"/>
      <c r="J373" s="23"/>
      <c r="K373" s="23"/>
      <c r="L373" s="23"/>
      <c r="M373" s="23"/>
      <c r="N373" s="555"/>
      <c r="O373" s="23"/>
      <c r="P373" s="23"/>
      <c r="Q373" s="139" t="s">
        <v>808</v>
      </c>
      <c r="R373" s="18" t="s">
        <v>2581</v>
      </c>
      <c r="S373" s="28"/>
      <c r="T373" s="19">
        <f>VLOOKUP(Q373,包材库存!B:E,4,0)</f>
        <v>627</v>
      </c>
      <c r="U373" s="46" t="e">
        <f t="shared" si="63"/>
        <v>#REF!</v>
      </c>
      <c r="V373" s="19">
        <f>VLOOKUP(Q373,包材库存!B:F,5,0)</f>
        <v>0</v>
      </c>
      <c r="W373" s="166"/>
      <c r="X373" s="164" t="e">
        <f t="shared" si="64"/>
        <v>#REF!</v>
      </c>
      <c r="Y373" s="169">
        <f t="shared" si="62"/>
        <v>2</v>
      </c>
    </row>
    <row r="374" spans="1:25" s="48" customFormat="1">
      <c r="A374" s="6"/>
      <c r="B374" s="23"/>
      <c r="C374" s="23"/>
      <c r="D374" s="23"/>
      <c r="E374" s="23"/>
      <c r="F374" s="23"/>
      <c r="G374" s="23" t="e">
        <f>VLOOKUP(C374,#REF!,17,0)</f>
        <v>#REF!</v>
      </c>
      <c r="H374" s="23"/>
      <c r="I374" s="23"/>
      <c r="J374" s="23"/>
      <c r="K374" s="23"/>
      <c r="L374" s="23"/>
      <c r="M374" s="23"/>
      <c r="N374" s="555"/>
      <c r="O374" s="23"/>
      <c r="P374" s="23"/>
      <c r="Q374" s="139" t="s">
        <v>809</v>
      </c>
      <c r="R374" s="18" t="s">
        <v>2582</v>
      </c>
      <c r="S374" s="28"/>
      <c r="T374" s="19">
        <f>VLOOKUP(Q374,包材库存!B:E,4,0)</f>
        <v>215</v>
      </c>
      <c r="U374" s="46" t="e">
        <f t="shared" si="63"/>
        <v>#REF!</v>
      </c>
      <c r="V374" s="19">
        <f>VLOOKUP(Q374,包材库存!B:F,5,0)</f>
        <v>0</v>
      </c>
      <c r="W374" s="166"/>
      <c r="X374" s="164" t="e">
        <f t="shared" si="64"/>
        <v>#REF!</v>
      </c>
      <c r="Y374" s="169">
        <f t="shared" si="62"/>
        <v>2</v>
      </c>
    </row>
    <row r="375" spans="1:25" s="48" customFormat="1">
      <c r="A375" s="4"/>
      <c r="B375" s="22">
        <v>38</v>
      </c>
      <c r="C375" s="22" t="str">
        <f>VLOOKUP(B375,Sheet1!A:B,2,0)</f>
        <v>WA006</v>
      </c>
      <c r="D375" s="22" t="e">
        <f>VLOOKUP(C375,#REF!,2,0)</f>
        <v>#REF!</v>
      </c>
      <c r="E375" s="22" t="e">
        <f>VLOOKUP(C375,#REF!,4,0)</f>
        <v>#REF!</v>
      </c>
      <c r="F375" s="22" t="e">
        <f>VLOOKUP(C375,#REF!,6,0)</f>
        <v>#REF!</v>
      </c>
      <c r="G375" s="22" t="e">
        <f>VLOOKUP(C375,#REF!,17,0)</f>
        <v>#REF!</v>
      </c>
      <c r="H375" s="22" t="e">
        <f>VLOOKUP(C375,#REF!,19,0)</f>
        <v>#REF!</v>
      </c>
      <c r="I375" s="22" t="e">
        <f>VLOOKUP(C375,#REF!,20,0)</f>
        <v>#REF!</v>
      </c>
      <c r="J375" s="22">
        <f>VLOOKUP(C375,成品库存!B:L,11,0)</f>
        <v>37048</v>
      </c>
      <c r="K375" s="22" t="str">
        <f>IF(ISERROR(VLOOKUP(C375,#REF!,11,0)),"0",VLOOKUP(C375,#REF!,11,0))</f>
        <v>0</v>
      </c>
      <c r="L375" s="22"/>
      <c r="M375" s="22">
        <f t="shared" ref="M375:M376" si="71">J375+K375+L375</f>
        <v>37048</v>
      </c>
      <c r="N375" s="554" t="e">
        <f>M375/G375</f>
        <v>#REF!</v>
      </c>
      <c r="O375" s="22">
        <f>VLOOKUP(C375,膏体库存!A:F,6,0)</f>
        <v>0</v>
      </c>
      <c r="P375" s="22"/>
      <c r="Q375" s="140" t="s">
        <v>65</v>
      </c>
      <c r="R375" s="18" t="s">
        <v>66</v>
      </c>
      <c r="S375" s="28">
        <v>1</v>
      </c>
      <c r="T375" s="19">
        <f>VLOOKUP(Q375,包材库存!B:E,4,0)</f>
        <v>75</v>
      </c>
      <c r="U375" s="46" t="e">
        <f t="shared" si="63"/>
        <v>#REF!</v>
      </c>
      <c r="V375" s="19">
        <f>VLOOKUP(Q375,包材库存!B:F,5,0)</f>
        <v>0</v>
      </c>
      <c r="W375" s="164"/>
      <c r="X375" s="164" t="e">
        <f t="shared" si="64"/>
        <v>#REF!</v>
      </c>
      <c r="Y375" s="169">
        <f t="shared" si="62"/>
        <v>2</v>
      </c>
    </row>
    <row r="376" spans="1:25" s="48" customFormat="1">
      <c r="A376" s="6"/>
      <c r="B376" s="23"/>
      <c r="C376" s="23" t="str">
        <f>"S"&amp;C375</f>
        <v>SWA006</v>
      </c>
      <c r="D376" s="23" t="e">
        <f>VLOOKUP(C376,#REF!,2,0)</f>
        <v>#REF!</v>
      </c>
      <c r="E376" s="23" t="e">
        <f>VLOOKUP(C376,#REF!,4,0)</f>
        <v>#REF!</v>
      </c>
      <c r="F376" s="23" t="e">
        <f>VLOOKUP(C376,#REF!,6,0)</f>
        <v>#REF!</v>
      </c>
      <c r="G376" s="23" t="e">
        <f>VLOOKUP(C376,#REF!,17,0)</f>
        <v>#REF!</v>
      </c>
      <c r="H376" s="23"/>
      <c r="I376" s="23"/>
      <c r="J376" s="23">
        <f>VLOOKUP(C376,试用装库存!B:L,11,0)</f>
        <v>129</v>
      </c>
      <c r="K376" s="23"/>
      <c r="L376" s="23"/>
      <c r="M376" s="23">
        <f t="shared" si="71"/>
        <v>129</v>
      </c>
      <c r="N376" s="555"/>
      <c r="O376" s="23"/>
      <c r="P376" s="23"/>
      <c r="Q376" s="139" t="s">
        <v>56</v>
      </c>
      <c r="R376" s="18" t="s">
        <v>57</v>
      </c>
      <c r="S376" s="28">
        <v>1</v>
      </c>
      <c r="T376" s="19">
        <f>VLOOKUP(Q376,包材库存!B:E,4,0)</f>
        <v>25215</v>
      </c>
      <c r="U376" s="46" t="e">
        <f t="shared" si="63"/>
        <v>#REF!</v>
      </c>
      <c r="V376" s="19">
        <f>VLOOKUP(Q376,包材库存!B:F,5,0)</f>
        <v>0</v>
      </c>
      <c r="W376" s="166"/>
      <c r="X376" s="164" t="e">
        <f t="shared" si="64"/>
        <v>#REF!</v>
      </c>
      <c r="Y376" s="169">
        <f t="shared" si="62"/>
        <v>4</v>
      </c>
    </row>
    <row r="377" spans="1:25" s="48" customFormat="1">
      <c r="A377" s="6"/>
      <c r="B377" s="23"/>
      <c r="C377" s="23"/>
      <c r="D377" s="23"/>
      <c r="E377" s="23"/>
      <c r="F377" s="23"/>
      <c r="G377" s="23" t="e">
        <f>VLOOKUP(C377,#REF!,17,0)</f>
        <v>#REF!</v>
      </c>
      <c r="H377" s="23"/>
      <c r="I377" s="23"/>
      <c r="J377" s="23"/>
      <c r="K377" s="23"/>
      <c r="L377" s="23"/>
      <c r="M377" s="23"/>
      <c r="N377" s="555"/>
      <c r="O377" s="23"/>
      <c r="P377" s="23"/>
      <c r="Q377" s="139" t="s">
        <v>58</v>
      </c>
      <c r="R377" s="18" t="s">
        <v>59</v>
      </c>
      <c r="S377" s="28">
        <v>1</v>
      </c>
      <c r="T377" s="19">
        <f>VLOOKUP(Q377,包材库存!B:E,4,0)</f>
        <v>67899</v>
      </c>
      <c r="U377" s="46" t="e">
        <f t="shared" si="63"/>
        <v>#REF!</v>
      </c>
      <c r="V377" s="19">
        <f>VLOOKUP(Q377,包材库存!B:F,5,0)</f>
        <v>0</v>
      </c>
      <c r="W377" s="166"/>
      <c r="X377" s="164" t="e">
        <f t="shared" si="64"/>
        <v>#REF!</v>
      </c>
      <c r="Y377" s="169">
        <f t="shared" si="62"/>
        <v>8</v>
      </c>
    </row>
    <row r="378" spans="1:25" s="48" customFormat="1">
      <c r="A378" s="6"/>
      <c r="B378" s="23"/>
      <c r="C378" s="23"/>
      <c r="D378" s="23"/>
      <c r="E378" s="23"/>
      <c r="F378" s="23"/>
      <c r="G378" s="23" t="e">
        <f>VLOOKUP(C378,#REF!,17,0)</f>
        <v>#REF!</v>
      </c>
      <c r="H378" s="23"/>
      <c r="I378" s="23"/>
      <c r="J378" s="23"/>
      <c r="K378" s="23"/>
      <c r="L378" s="23"/>
      <c r="M378" s="23"/>
      <c r="N378" s="555"/>
      <c r="O378" s="23"/>
      <c r="P378" s="23"/>
      <c r="Q378" s="139" t="s">
        <v>67</v>
      </c>
      <c r="R378" s="18" t="s">
        <v>68</v>
      </c>
      <c r="S378" s="28">
        <v>1</v>
      </c>
      <c r="T378" s="19">
        <f>VLOOKUP(Q378,包材库存!B:E,4,0)</f>
        <v>57</v>
      </c>
      <c r="U378" s="46" t="e">
        <f t="shared" si="63"/>
        <v>#REF!</v>
      </c>
      <c r="V378" s="19">
        <f>VLOOKUP(Q378,包材库存!B:F,5,0)</f>
        <v>0</v>
      </c>
      <c r="W378" s="166"/>
      <c r="X378" s="164" t="e">
        <f t="shared" si="64"/>
        <v>#REF!</v>
      </c>
      <c r="Y378" s="169">
        <f t="shared" si="62"/>
        <v>2</v>
      </c>
    </row>
    <row r="379" spans="1:25" s="48" customFormat="1">
      <c r="A379" s="6"/>
      <c r="B379" s="23"/>
      <c r="C379" s="23"/>
      <c r="D379" s="23"/>
      <c r="E379" s="23"/>
      <c r="F379" s="23"/>
      <c r="G379" s="23" t="e">
        <f>VLOOKUP(C379,#REF!,17,0)</f>
        <v>#REF!</v>
      </c>
      <c r="H379" s="23"/>
      <c r="I379" s="23"/>
      <c r="J379" s="23"/>
      <c r="K379" s="23"/>
      <c r="L379" s="23"/>
      <c r="M379" s="23"/>
      <c r="N379" s="555"/>
      <c r="O379" s="23"/>
      <c r="P379" s="23"/>
      <c r="Q379" s="139" t="s">
        <v>61</v>
      </c>
      <c r="R379" s="18" t="s">
        <v>1041</v>
      </c>
      <c r="S379" s="28">
        <v>1</v>
      </c>
      <c r="T379" s="19">
        <f>VLOOKUP(Q379,包材库存!B:E,4,0)</f>
        <v>89897</v>
      </c>
      <c r="U379" s="46" t="e">
        <f t="shared" si="63"/>
        <v>#REF!</v>
      </c>
      <c r="V379" s="19">
        <f>VLOOKUP(Q379,包材库存!B:F,5,0)</f>
        <v>0</v>
      </c>
      <c r="W379" s="166"/>
      <c r="X379" s="164" t="e">
        <f t="shared" si="64"/>
        <v>#REF!</v>
      </c>
      <c r="Y379" s="169">
        <f t="shared" si="62"/>
        <v>13</v>
      </c>
    </row>
    <row r="380" spans="1:25" s="48" customFormat="1">
      <c r="A380" s="6"/>
      <c r="B380" s="23"/>
      <c r="C380" s="23"/>
      <c r="D380" s="23"/>
      <c r="E380" s="23"/>
      <c r="F380" s="23"/>
      <c r="G380" s="23" t="e">
        <f>VLOOKUP(C380,#REF!,17,0)</f>
        <v>#REF!</v>
      </c>
      <c r="H380" s="23"/>
      <c r="I380" s="23"/>
      <c r="J380" s="23"/>
      <c r="K380" s="23"/>
      <c r="L380" s="23"/>
      <c r="M380" s="23"/>
      <c r="N380" s="555"/>
      <c r="O380" s="23"/>
      <c r="P380" s="23"/>
      <c r="Q380" s="139" t="s">
        <v>10</v>
      </c>
      <c r="R380" s="18" t="s">
        <v>1032</v>
      </c>
      <c r="S380" s="28">
        <v>1</v>
      </c>
      <c r="T380" s="19">
        <f>VLOOKUP(Q380,包材库存!B:E,4,0)</f>
        <v>67208</v>
      </c>
      <c r="U380" s="46" t="e">
        <f t="shared" si="63"/>
        <v>#REF!</v>
      </c>
      <c r="V380" s="19">
        <f>VLOOKUP(Q380,包材库存!B:F,5,0)</f>
        <v>0</v>
      </c>
      <c r="W380" s="166"/>
      <c r="X380" s="164" t="e">
        <f t="shared" si="64"/>
        <v>#REF!</v>
      </c>
      <c r="Y380" s="169">
        <f t="shared" si="62"/>
        <v>15</v>
      </c>
    </row>
    <row r="381" spans="1:25" s="48" customFormat="1">
      <c r="A381" s="6"/>
      <c r="B381" s="23"/>
      <c r="C381" s="23"/>
      <c r="D381" s="23"/>
      <c r="E381" s="23"/>
      <c r="F381" s="23"/>
      <c r="G381" s="23" t="e">
        <f>VLOOKUP(C381,#REF!,17,0)</f>
        <v>#REF!</v>
      </c>
      <c r="H381" s="23"/>
      <c r="I381" s="23"/>
      <c r="J381" s="23"/>
      <c r="K381" s="23"/>
      <c r="L381" s="23"/>
      <c r="M381" s="23"/>
      <c r="N381" s="555"/>
      <c r="O381" s="23"/>
      <c r="P381" s="23"/>
      <c r="Q381" s="139" t="s">
        <v>62</v>
      </c>
      <c r="R381" s="18" t="s">
        <v>6083</v>
      </c>
      <c r="S381" s="28">
        <v>1</v>
      </c>
      <c r="T381" s="19" t="e">
        <f>VLOOKUP(Q381,包材库存!B:E,4,0)</f>
        <v>#N/A</v>
      </c>
      <c r="U381" s="46" t="e">
        <f t="shared" si="63"/>
        <v>#REF!</v>
      </c>
      <c r="V381" s="19" t="e">
        <f>VLOOKUP(Q381,包材库存!B:F,5,0)</f>
        <v>#N/A</v>
      </c>
      <c r="W381" s="166"/>
      <c r="X381" s="164" t="e">
        <f t="shared" si="64"/>
        <v>#N/A</v>
      </c>
      <c r="Y381" s="169">
        <f t="shared" si="62"/>
        <v>8</v>
      </c>
    </row>
    <row r="382" spans="1:25" s="48" customFormat="1">
      <c r="A382" s="6"/>
      <c r="B382" s="23"/>
      <c r="C382" s="23"/>
      <c r="D382" s="23"/>
      <c r="E382" s="23"/>
      <c r="F382" s="23"/>
      <c r="G382" s="23" t="e">
        <f>VLOOKUP(C382,#REF!,17,0)</f>
        <v>#REF!</v>
      </c>
      <c r="H382" s="23"/>
      <c r="I382" s="23"/>
      <c r="J382" s="23"/>
      <c r="K382" s="23"/>
      <c r="L382" s="23"/>
      <c r="M382" s="23"/>
      <c r="N382" s="555"/>
      <c r="O382" s="23"/>
      <c r="P382" s="23"/>
      <c r="Q382" s="139" t="s">
        <v>6084</v>
      </c>
      <c r="R382" s="18" t="s">
        <v>6085</v>
      </c>
      <c r="S382" s="28"/>
      <c r="T382" s="19">
        <f>VLOOKUP(Q382,包材库存!B:E,4,0)</f>
        <v>0</v>
      </c>
      <c r="U382" s="46" t="e">
        <f t="shared" si="63"/>
        <v>#REF!</v>
      </c>
      <c r="V382" s="19">
        <f>VLOOKUP(Q382,包材库存!B:F,5,0)</f>
        <v>0</v>
      </c>
      <c r="W382" s="166"/>
      <c r="X382" s="164" t="e">
        <f t="shared" si="64"/>
        <v>#REF!</v>
      </c>
      <c r="Y382" s="169">
        <f t="shared" si="62"/>
        <v>4</v>
      </c>
    </row>
    <row r="383" spans="1:25" s="48" customFormat="1">
      <c r="A383" s="4"/>
      <c r="B383" s="22">
        <v>39</v>
      </c>
      <c r="C383" s="22" t="str">
        <f>VLOOKUP(B383,Sheet1!A:B,2,0)</f>
        <v>WM004</v>
      </c>
      <c r="D383" s="22" t="e">
        <f>VLOOKUP(C383,#REF!,2,0)</f>
        <v>#REF!</v>
      </c>
      <c r="E383" s="22" t="e">
        <f>VLOOKUP(C383,#REF!,4,0)</f>
        <v>#REF!</v>
      </c>
      <c r="F383" s="22" t="e">
        <f>VLOOKUP(C383,#REF!,6,0)</f>
        <v>#REF!</v>
      </c>
      <c r="G383" s="22" t="e">
        <f>VLOOKUP(C383,#REF!,17,0)</f>
        <v>#REF!</v>
      </c>
      <c r="H383" s="22" t="e">
        <f>VLOOKUP(C383,#REF!,19,0)</f>
        <v>#REF!</v>
      </c>
      <c r="I383" s="22" t="e">
        <f>VLOOKUP(C383,#REF!,20,0)</f>
        <v>#REF!</v>
      </c>
      <c r="J383" s="22">
        <f>VLOOKUP(C383,成品库存!B:L,11,0)</f>
        <v>7295</v>
      </c>
      <c r="K383" s="22" t="str">
        <f>IF(ISERROR(VLOOKUP(C383,#REF!,11,0)),"0",VLOOKUP(C383,#REF!,11,0))</f>
        <v>0</v>
      </c>
      <c r="L383" s="22"/>
      <c r="M383" s="22">
        <f t="shared" ref="M383:M384" si="72">J383+K383+L383</f>
        <v>7295</v>
      </c>
      <c r="N383" s="554" t="e">
        <f>M383/G383</f>
        <v>#REF!</v>
      </c>
      <c r="O383" s="22">
        <f>VLOOKUP(C383,膏体库存!A:F,6,0)</f>
        <v>120.80000000000001</v>
      </c>
      <c r="P383" s="22"/>
      <c r="Q383" s="140" t="s">
        <v>518</v>
      </c>
      <c r="R383" s="18" t="s">
        <v>519</v>
      </c>
      <c r="S383" s="28">
        <v>1</v>
      </c>
      <c r="T383" s="19">
        <f>VLOOKUP(Q383,包材库存!B:E,4,0)</f>
        <v>20949</v>
      </c>
      <c r="U383" s="46" t="e">
        <f t="shared" si="63"/>
        <v>#REF!</v>
      </c>
      <c r="V383" s="19">
        <f>VLOOKUP(Q383,包材库存!B:F,5,0)</f>
        <v>0</v>
      </c>
      <c r="W383" s="164"/>
      <c r="X383" s="164" t="e">
        <f t="shared" si="64"/>
        <v>#REF!</v>
      </c>
      <c r="Y383" s="169">
        <f t="shared" si="62"/>
        <v>6</v>
      </c>
    </row>
    <row r="384" spans="1:25" s="48" customFormat="1">
      <c r="A384" s="6"/>
      <c r="B384" s="23"/>
      <c r="C384" s="23" t="str">
        <f>"S"&amp;C383</f>
        <v>SWM004</v>
      </c>
      <c r="D384" s="23" t="e">
        <f>VLOOKUP(C384,#REF!,2,0)</f>
        <v>#REF!</v>
      </c>
      <c r="E384" s="23" t="e">
        <f>VLOOKUP(C384,#REF!,4,0)</f>
        <v>#REF!</v>
      </c>
      <c r="F384" s="23" t="e">
        <f>VLOOKUP(C384,#REF!,6,0)</f>
        <v>#REF!</v>
      </c>
      <c r="G384" s="23" t="e">
        <f>VLOOKUP(C384,#REF!,17,0)</f>
        <v>#REF!</v>
      </c>
      <c r="H384" s="23"/>
      <c r="I384" s="23"/>
      <c r="J384" s="23">
        <f>VLOOKUP(C384,试用装库存!B:L,11,0)</f>
        <v>982</v>
      </c>
      <c r="K384" s="23"/>
      <c r="L384" s="23"/>
      <c r="M384" s="23">
        <f t="shared" si="72"/>
        <v>982</v>
      </c>
      <c r="N384" s="555"/>
      <c r="O384" s="23"/>
      <c r="P384" s="23"/>
      <c r="Q384" s="139" t="s">
        <v>372</v>
      </c>
      <c r="R384" s="18" t="s">
        <v>373</v>
      </c>
      <c r="S384" s="28">
        <v>1</v>
      </c>
      <c r="T384" s="19">
        <f>VLOOKUP(Q384,包材库存!B:E,4,0)</f>
        <v>20471</v>
      </c>
      <c r="U384" s="46" t="e">
        <f t="shared" si="63"/>
        <v>#REF!</v>
      </c>
      <c r="V384" s="19">
        <f>VLOOKUP(Q384,包材库存!B:F,5,0)</f>
        <v>0</v>
      </c>
      <c r="W384" s="166"/>
      <c r="X384" s="164" t="e">
        <f t="shared" si="64"/>
        <v>#REF!</v>
      </c>
      <c r="Y384" s="169">
        <f t="shared" si="62"/>
        <v>9</v>
      </c>
    </row>
    <row r="385" spans="1:25" s="48" customFormat="1">
      <c r="A385" s="6"/>
      <c r="B385" s="23"/>
      <c r="C385" s="23"/>
      <c r="D385" s="23"/>
      <c r="E385" s="23"/>
      <c r="F385" s="23"/>
      <c r="G385" s="23" t="e">
        <f>VLOOKUP(C385,#REF!,17,0)</f>
        <v>#REF!</v>
      </c>
      <c r="H385" s="23"/>
      <c r="I385" s="23"/>
      <c r="J385" s="23"/>
      <c r="K385" s="23"/>
      <c r="L385" s="23"/>
      <c r="M385" s="23"/>
      <c r="N385" s="555"/>
      <c r="O385" s="23"/>
      <c r="P385" s="23"/>
      <c r="Q385" s="139" t="s">
        <v>520</v>
      </c>
      <c r="R385" s="18" t="s">
        <v>521</v>
      </c>
      <c r="S385" s="28">
        <v>1</v>
      </c>
      <c r="T385" s="19">
        <f>VLOOKUP(Q385,包材库存!B:E,4,0)</f>
        <v>34835</v>
      </c>
      <c r="U385" s="46" t="e">
        <f t="shared" si="63"/>
        <v>#REF!</v>
      </c>
      <c r="V385" s="19">
        <f>VLOOKUP(Q385,包材库存!B:F,5,0)</f>
        <v>0</v>
      </c>
      <c r="W385" s="166"/>
      <c r="X385" s="164" t="e">
        <f t="shared" si="64"/>
        <v>#REF!</v>
      </c>
      <c r="Y385" s="169">
        <f t="shared" si="62"/>
        <v>9</v>
      </c>
    </row>
    <row r="386" spans="1:25" s="48" customFormat="1">
      <c r="A386" s="6"/>
      <c r="B386" s="23"/>
      <c r="C386" s="23"/>
      <c r="D386" s="23"/>
      <c r="E386" s="23"/>
      <c r="F386" s="23"/>
      <c r="G386" s="23" t="e">
        <f>VLOOKUP(C386,#REF!,17,0)</f>
        <v>#REF!</v>
      </c>
      <c r="H386" s="23"/>
      <c r="I386" s="23"/>
      <c r="J386" s="23"/>
      <c r="K386" s="23"/>
      <c r="L386" s="23"/>
      <c r="M386" s="23"/>
      <c r="N386" s="555"/>
      <c r="O386" s="23"/>
      <c r="P386" s="23"/>
      <c r="Q386" s="139" t="s">
        <v>5904</v>
      </c>
      <c r="R386" s="18" t="s">
        <v>2535</v>
      </c>
      <c r="S386" s="28">
        <v>1</v>
      </c>
      <c r="T386" s="19">
        <f>VLOOKUP(Q386,包材库存!B:E,4,0)</f>
        <v>0</v>
      </c>
      <c r="U386" s="46" t="e">
        <f t="shared" si="63"/>
        <v>#REF!</v>
      </c>
      <c r="V386" s="19">
        <f>VLOOKUP(Q386,包材库存!B:F,5,0)</f>
        <v>0</v>
      </c>
      <c r="W386" s="166"/>
      <c r="X386" s="164" t="e">
        <f t="shared" si="64"/>
        <v>#REF!</v>
      </c>
      <c r="Y386" s="169">
        <f t="shared" si="62"/>
        <v>5</v>
      </c>
    </row>
    <row r="387" spans="1:25" s="48" customFormat="1">
      <c r="A387" s="6"/>
      <c r="B387" s="23"/>
      <c r="C387" s="23"/>
      <c r="D387" s="23"/>
      <c r="E387" s="23"/>
      <c r="F387" s="23"/>
      <c r="G387" s="23" t="e">
        <f>VLOOKUP(C387,#REF!,17,0)</f>
        <v>#REF!</v>
      </c>
      <c r="H387" s="23"/>
      <c r="I387" s="23"/>
      <c r="J387" s="23"/>
      <c r="K387" s="23"/>
      <c r="L387" s="23"/>
      <c r="M387" s="23"/>
      <c r="N387" s="555"/>
      <c r="O387" s="23"/>
      <c r="P387" s="23"/>
      <c r="Q387" s="139" t="s">
        <v>522</v>
      </c>
      <c r="R387" s="18" t="s">
        <v>523</v>
      </c>
      <c r="S387" s="28">
        <v>1</v>
      </c>
      <c r="T387" s="19">
        <f>VLOOKUP(Q387,包材库存!B:E,4,0)</f>
        <v>9505</v>
      </c>
      <c r="U387" s="46" t="e">
        <f t="shared" si="63"/>
        <v>#REF!</v>
      </c>
      <c r="V387" s="19">
        <f>VLOOKUP(Q387,包材库存!B:F,5,0)</f>
        <v>0</v>
      </c>
      <c r="W387" s="166"/>
      <c r="X387" s="164" t="e">
        <f t="shared" si="64"/>
        <v>#REF!</v>
      </c>
      <c r="Y387" s="169">
        <f t="shared" si="62"/>
        <v>2</v>
      </c>
    </row>
    <row r="388" spans="1:25" s="48" customFormat="1">
      <c r="A388" s="6"/>
      <c r="B388" s="23"/>
      <c r="C388" s="23"/>
      <c r="D388" s="23"/>
      <c r="E388" s="23"/>
      <c r="F388" s="23"/>
      <c r="G388" s="23" t="e">
        <f>VLOOKUP(C388,#REF!,17,0)</f>
        <v>#REF!</v>
      </c>
      <c r="H388" s="23"/>
      <c r="I388" s="23"/>
      <c r="J388" s="23"/>
      <c r="K388" s="23"/>
      <c r="L388" s="23"/>
      <c r="M388" s="23"/>
      <c r="N388" s="555"/>
      <c r="O388" s="23"/>
      <c r="P388" s="23"/>
      <c r="Q388" s="139" t="s">
        <v>524</v>
      </c>
      <c r="R388" s="18" t="s">
        <v>525</v>
      </c>
      <c r="S388" s="28">
        <v>1</v>
      </c>
      <c r="T388" s="19">
        <f>VLOOKUP(Q388,包材库存!B:E,4,0)</f>
        <v>9523</v>
      </c>
      <c r="U388" s="46" t="e">
        <f t="shared" si="63"/>
        <v>#REF!</v>
      </c>
      <c r="V388" s="19">
        <f>VLOOKUP(Q388,包材库存!B:F,5,0)</f>
        <v>0</v>
      </c>
      <c r="W388" s="166"/>
      <c r="X388" s="164" t="e">
        <f t="shared" si="64"/>
        <v>#REF!</v>
      </c>
      <c r="Y388" s="169">
        <f t="shared" si="62"/>
        <v>2</v>
      </c>
    </row>
    <row r="389" spans="1:25" s="48" customFormat="1">
      <c r="A389" s="6"/>
      <c r="B389" s="23"/>
      <c r="C389" s="23"/>
      <c r="D389" s="23"/>
      <c r="E389" s="23"/>
      <c r="F389" s="23"/>
      <c r="G389" s="23" t="e">
        <f>VLOOKUP(C389,#REF!,17,0)</f>
        <v>#REF!</v>
      </c>
      <c r="H389" s="23"/>
      <c r="I389" s="23"/>
      <c r="J389" s="23"/>
      <c r="K389" s="23"/>
      <c r="L389" s="23"/>
      <c r="M389" s="23"/>
      <c r="N389" s="555"/>
      <c r="O389" s="23"/>
      <c r="P389" s="23"/>
      <c r="Q389" s="139" t="s">
        <v>377</v>
      </c>
      <c r="R389" s="18" t="s">
        <v>6119</v>
      </c>
      <c r="S389" s="28">
        <v>1</v>
      </c>
      <c r="T389" s="19" t="e">
        <f>VLOOKUP(Q389,包材库存!B:E,4,0)</f>
        <v>#N/A</v>
      </c>
      <c r="U389" s="46" t="e">
        <f t="shared" si="63"/>
        <v>#REF!</v>
      </c>
      <c r="V389" s="19" t="e">
        <f>VLOOKUP(Q389,包材库存!B:F,5,0)</f>
        <v>#N/A</v>
      </c>
      <c r="W389" s="166"/>
      <c r="X389" s="164" t="e">
        <f t="shared" si="64"/>
        <v>#N/A</v>
      </c>
      <c r="Y389" s="169">
        <f t="shared" ref="Y389:Y452" si="73">COUNTIF(Q:Q,Q389)</f>
        <v>2</v>
      </c>
    </row>
    <row r="390" spans="1:25" s="48" customFormat="1">
      <c r="A390" s="6"/>
      <c r="B390" s="23"/>
      <c r="C390" s="23"/>
      <c r="D390" s="23"/>
      <c r="E390" s="23"/>
      <c r="F390" s="23"/>
      <c r="G390" s="23" t="e">
        <f>VLOOKUP(C390,#REF!,17,0)</f>
        <v>#REF!</v>
      </c>
      <c r="H390" s="23"/>
      <c r="I390" s="23"/>
      <c r="J390" s="23"/>
      <c r="K390" s="23"/>
      <c r="L390" s="23"/>
      <c r="M390" s="23"/>
      <c r="N390" s="555"/>
      <c r="O390" s="23"/>
      <c r="P390" s="23"/>
      <c r="Q390" s="139" t="s">
        <v>375</v>
      </c>
      <c r="R390" s="18" t="s">
        <v>526</v>
      </c>
      <c r="S390" s="28"/>
      <c r="T390" s="19">
        <f>VLOOKUP(Q390,包材库存!B:E,4,0)</f>
        <v>5965</v>
      </c>
      <c r="U390" s="46" t="e">
        <f t="shared" ref="U390:U453" si="74">M390/G390</f>
        <v>#REF!</v>
      </c>
      <c r="V390" s="19">
        <f>VLOOKUP(Q390,包材库存!B:F,5,0)</f>
        <v>0</v>
      </c>
      <c r="W390" s="166"/>
      <c r="X390" s="164" t="e">
        <f t="shared" ref="X390:X453" si="75">T390/G390</f>
        <v>#REF!</v>
      </c>
      <c r="Y390" s="169">
        <f t="shared" si="73"/>
        <v>2</v>
      </c>
    </row>
    <row r="391" spans="1:25" s="48" customFormat="1">
      <c r="A391" s="6"/>
      <c r="B391" s="23"/>
      <c r="C391" s="23"/>
      <c r="D391" s="23"/>
      <c r="E391" s="23"/>
      <c r="F391" s="23"/>
      <c r="G391" s="23" t="e">
        <f>VLOOKUP(C391,#REF!,17,0)</f>
        <v>#REF!</v>
      </c>
      <c r="H391" s="23"/>
      <c r="I391" s="23"/>
      <c r="J391" s="23"/>
      <c r="K391" s="23"/>
      <c r="L391" s="23"/>
      <c r="M391" s="23"/>
      <c r="N391" s="555"/>
      <c r="O391" s="23"/>
      <c r="P391" s="23"/>
      <c r="Q391" s="139" t="s">
        <v>527</v>
      </c>
      <c r="R391" s="18" t="s">
        <v>528</v>
      </c>
      <c r="S391" s="28"/>
      <c r="T391" s="19">
        <f>VLOOKUP(Q391,包材库存!B:E,4,0)</f>
        <v>198</v>
      </c>
      <c r="U391" s="46" t="e">
        <f t="shared" si="74"/>
        <v>#REF!</v>
      </c>
      <c r="V391" s="19">
        <f>VLOOKUP(Q391,包材库存!B:F,5,0)</f>
        <v>0</v>
      </c>
      <c r="W391" s="166"/>
      <c r="X391" s="164" t="e">
        <f t="shared" si="75"/>
        <v>#REF!</v>
      </c>
      <c r="Y391" s="169">
        <f t="shared" si="73"/>
        <v>1</v>
      </c>
    </row>
    <row r="392" spans="1:25" s="48" customFormat="1">
      <c r="A392" s="4"/>
      <c r="B392" s="22">
        <v>40</v>
      </c>
      <c r="C392" s="22" t="str">
        <f>VLOOKUP(B392,Sheet1!A:B,2,0)</f>
        <v>WA003</v>
      </c>
      <c r="D392" s="22" t="e">
        <f>VLOOKUP(C392,#REF!,2,0)</f>
        <v>#REF!</v>
      </c>
      <c r="E392" s="22" t="e">
        <f>VLOOKUP(C392,#REF!,4,0)</f>
        <v>#REF!</v>
      </c>
      <c r="F392" s="22" t="e">
        <f>VLOOKUP(C392,#REF!,6,0)</f>
        <v>#REF!</v>
      </c>
      <c r="G392" s="22" t="e">
        <f>VLOOKUP(C392,#REF!,17,0)</f>
        <v>#REF!</v>
      </c>
      <c r="H392" s="22" t="e">
        <f>VLOOKUP(C392,#REF!,19,0)</f>
        <v>#REF!</v>
      </c>
      <c r="I392" s="22" t="e">
        <f>VLOOKUP(C392,#REF!,20,0)</f>
        <v>#REF!</v>
      </c>
      <c r="J392" s="22">
        <f>VLOOKUP(C392,成品库存!B:L,11,0)</f>
        <v>10849</v>
      </c>
      <c r="K392" s="22" t="str">
        <f>IF(ISERROR(VLOOKUP(C392,#REF!,11,0)),"0",VLOOKUP(C392,#REF!,11,0))</f>
        <v>0</v>
      </c>
      <c r="L392" s="22"/>
      <c r="M392" s="22">
        <f t="shared" ref="M392:M393" si="76">J392+K392+L392</f>
        <v>10849</v>
      </c>
      <c r="N392" s="554" t="e">
        <f>M392/G392</f>
        <v>#REF!</v>
      </c>
      <c r="O392" s="22">
        <f>VLOOKUP(C392,膏体库存!A:F,6,0)</f>
        <v>61.5</v>
      </c>
      <c r="P392" s="22"/>
      <c r="Q392" s="140" t="s">
        <v>30</v>
      </c>
      <c r="R392" s="18" t="s">
        <v>31</v>
      </c>
      <c r="S392" s="28">
        <v>1</v>
      </c>
      <c r="T392" s="19">
        <f>VLOOKUP(Q392,包材库存!B:E,4,0)</f>
        <v>897</v>
      </c>
      <c r="U392" s="46" t="e">
        <f t="shared" si="74"/>
        <v>#REF!</v>
      </c>
      <c r="V392" s="19">
        <f>VLOOKUP(Q392,包材库存!B:F,5,0)</f>
        <v>0</v>
      </c>
      <c r="W392" s="164"/>
      <c r="X392" s="164" t="e">
        <f t="shared" si="75"/>
        <v>#REF!</v>
      </c>
      <c r="Y392" s="169">
        <f t="shared" si="73"/>
        <v>1</v>
      </c>
    </row>
    <row r="393" spans="1:25" s="48" customFormat="1">
      <c r="A393" s="6"/>
      <c r="B393" s="23"/>
      <c r="C393" s="23" t="str">
        <f>"S"&amp;C392</f>
        <v>SWA003</v>
      </c>
      <c r="D393" s="23" t="e">
        <f>VLOOKUP(C393,#REF!,2,0)</f>
        <v>#REF!</v>
      </c>
      <c r="E393" s="23" t="e">
        <f>VLOOKUP(C393,#REF!,4,0)</f>
        <v>#REF!</v>
      </c>
      <c r="F393" s="23" t="e">
        <f>VLOOKUP(C393,#REF!,6,0)</f>
        <v>#REF!</v>
      </c>
      <c r="G393" s="23" t="e">
        <f>VLOOKUP(C393,#REF!,17,0)</f>
        <v>#REF!</v>
      </c>
      <c r="H393" s="23"/>
      <c r="I393" s="23"/>
      <c r="J393" s="23">
        <f>VLOOKUP(C393,试用装库存!B:L,11,0)</f>
        <v>0</v>
      </c>
      <c r="K393" s="23"/>
      <c r="L393" s="23"/>
      <c r="M393" s="23">
        <f t="shared" si="76"/>
        <v>0</v>
      </c>
      <c r="N393" s="555"/>
      <c r="O393" s="23"/>
      <c r="P393" s="23"/>
      <c r="Q393" s="139" t="s">
        <v>32</v>
      </c>
      <c r="R393" s="18" t="s">
        <v>6120</v>
      </c>
      <c r="S393" s="28">
        <v>1</v>
      </c>
      <c r="T393" s="19">
        <f>VLOOKUP(Q393,包材库存!B:E,4,0)</f>
        <v>10043</v>
      </c>
      <c r="U393" s="46" t="e">
        <f t="shared" si="74"/>
        <v>#REF!</v>
      </c>
      <c r="V393" s="19">
        <f>VLOOKUP(Q393,包材库存!B:F,5,0)</f>
        <v>0</v>
      </c>
      <c r="W393" s="166"/>
      <c r="X393" s="164" t="e">
        <f t="shared" si="75"/>
        <v>#REF!</v>
      </c>
      <c r="Y393" s="169">
        <f t="shared" si="73"/>
        <v>1</v>
      </c>
    </row>
    <row r="394" spans="1:25" s="48" customFormat="1">
      <c r="A394" s="6"/>
      <c r="B394" s="23"/>
      <c r="C394" s="23"/>
      <c r="D394" s="23"/>
      <c r="E394" s="23"/>
      <c r="F394" s="23"/>
      <c r="G394" s="23" t="e">
        <f>VLOOKUP(C394,#REF!,17,0)</f>
        <v>#REF!</v>
      </c>
      <c r="H394" s="23"/>
      <c r="I394" s="23"/>
      <c r="J394" s="23"/>
      <c r="K394" s="23"/>
      <c r="L394" s="23"/>
      <c r="M394" s="23"/>
      <c r="N394" s="555"/>
      <c r="O394" s="23"/>
      <c r="P394" s="23"/>
      <c r="Q394" s="139" t="s">
        <v>36</v>
      </c>
      <c r="R394" s="18" t="s">
        <v>37</v>
      </c>
      <c r="S394" s="28">
        <v>1</v>
      </c>
      <c r="T394" s="19">
        <f>VLOOKUP(Q394,包材库存!B:E,4,0)</f>
        <v>16700</v>
      </c>
      <c r="U394" s="46" t="e">
        <f t="shared" si="74"/>
        <v>#REF!</v>
      </c>
      <c r="V394" s="19">
        <f>VLOOKUP(Q394,包材库存!B:F,5,0)</f>
        <v>0</v>
      </c>
      <c r="W394" s="166"/>
      <c r="X394" s="164" t="e">
        <f t="shared" si="75"/>
        <v>#REF!</v>
      </c>
      <c r="Y394" s="169">
        <f t="shared" si="73"/>
        <v>1</v>
      </c>
    </row>
    <row r="395" spans="1:25" s="48" customFormat="1">
      <c r="A395" s="6"/>
      <c r="B395" s="23"/>
      <c r="C395" s="23"/>
      <c r="D395" s="23"/>
      <c r="E395" s="23"/>
      <c r="F395" s="23"/>
      <c r="G395" s="23" t="e">
        <f>VLOOKUP(C395,#REF!,17,0)</f>
        <v>#REF!</v>
      </c>
      <c r="H395" s="23"/>
      <c r="I395" s="23"/>
      <c r="J395" s="23"/>
      <c r="K395" s="23"/>
      <c r="L395" s="23"/>
      <c r="M395" s="23"/>
      <c r="N395" s="555"/>
      <c r="O395" s="23"/>
      <c r="P395" s="23"/>
      <c r="Q395" s="139" t="s">
        <v>10</v>
      </c>
      <c r="R395" s="18" t="s">
        <v>1032</v>
      </c>
      <c r="S395" s="28">
        <v>1</v>
      </c>
      <c r="T395" s="19">
        <f>VLOOKUP(Q395,包材库存!B:E,4,0)</f>
        <v>67208</v>
      </c>
      <c r="U395" s="46" t="e">
        <f t="shared" si="74"/>
        <v>#REF!</v>
      </c>
      <c r="V395" s="19">
        <f>VLOOKUP(Q395,包材库存!B:F,5,0)</f>
        <v>0</v>
      </c>
      <c r="W395" s="166"/>
      <c r="X395" s="164" t="e">
        <f t="shared" si="75"/>
        <v>#REF!</v>
      </c>
      <c r="Y395" s="169">
        <f t="shared" si="73"/>
        <v>15</v>
      </c>
    </row>
    <row r="396" spans="1:25" s="48" customFormat="1">
      <c r="A396" s="6"/>
      <c r="B396" s="23"/>
      <c r="C396" s="23"/>
      <c r="D396" s="23"/>
      <c r="E396" s="23"/>
      <c r="F396" s="23"/>
      <c r="G396" s="23" t="e">
        <f>VLOOKUP(C396,#REF!,17,0)</f>
        <v>#REF!</v>
      </c>
      <c r="H396" s="23"/>
      <c r="I396" s="23"/>
      <c r="J396" s="23"/>
      <c r="K396" s="23"/>
      <c r="L396" s="23"/>
      <c r="M396" s="23"/>
      <c r="N396" s="555"/>
      <c r="O396" s="23"/>
      <c r="P396" s="23"/>
      <c r="Q396" s="139" t="s">
        <v>38</v>
      </c>
      <c r="R396" s="18" t="s">
        <v>6121</v>
      </c>
      <c r="S396" s="28">
        <v>1</v>
      </c>
      <c r="T396" s="19" t="e">
        <f>VLOOKUP(Q396,包材库存!B:E,4,0)</f>
        <v>#N/A</v>
      </c>
      <c r="U396" s="46" t="e">
        <f t="shared" si="74"/>
        <v>#REF!</v>
      </c>
      <c r="V396" s="19" t="e">
        <f>VLOOKUP(Q396,包材库存!B:F,5,0)</f>
        <v>#N/A</v>
      </c>
      <c r="W396" s="166"/>
      <c r="X396" s="164" t="e">
        <f t="shared" si="75"/>
        <v>#N/A</v>
      </c>
      <c r="Y396" s="169">
        <f t="shared" si="73"/>
        <v>2</v>
      </c>
    </row>
    <row r="397" spans="1:25" s="48" customFormat="1">
      <c r="A397" s="6"/>
      <c r="B397" s="23"/>
      <c r="C397" s="23"/>
      <c r="D397" s="23"/>
      <c r="E397" s="23"/>
      <c r="F397" s="23"/>
      <c r="G397" s="23" t="e">
        <f>VLOOKUP(C397,#REF!,17,0)</f>
        <v>#REF!</v>
      </c>
      <c r="H397" s="23"/>
      <c r="I397" s="23"/>
      <c r="J397" s="23"/>
      <c r="K397" s="23"/>
      <c r="L397" s="23"/>
      <c r="M397" s="23"/>
      <c r="N397" s="555"/>
      <c r="O397" s="23"/>
      <c r="P397" s="23"/>
      <c r="Q397" s="139" t="s">
        <v>39</v>
      </c>
      <c r="R397" s="18" t="s">
        <v>2502</v>
      </c>
      <c r="S397" s="28"/>
      <c r="T397" s="19">
        <f>VLOOKUP(Q397,包材库存!B:E,4,0)</f>
        <v>53</v>
      </c>
      <c r="U397" s="46" t="e">
        <f t="shared" si="74"/>
        <v>#REF!</v>
      </c>
      <c r="V397" s="19">
        <f>VLOOKUP(Q397,包材库存!B:F,5,0)</f>
        <v>0</v>
      </c>
      <c r="W397" s="166"/>
      <c r="X397" s="164" t="e">
        <f t="shared" si="75"/>
        <v>#REF!</v>
      </c>
      <c r="Y397" s="169">
        <f t="shared" si="73"/>
        <v>2</v>
      </c>
    </row>
    <row r="398" spans="1:25" s="48" customFormat="1">
      <c r="A398" s="4"/>
      <c r="B398" s="22">
        <v>41</v>
      </c>
      <c r="C398" s="22" t="str">
        <f>VLOOKUP(B398,Sheet1!A:B,2,0)</f>
        <v>WJ001b</v>
      </c>
      <c r="D398" s="22" t="e">
        <f>VLOOKUP(C398,#REF!,2,0)</f>
        <v>#REF!</v>
      </c>
      <c r="E398" s="22" t="e">
        <f>VLOOKUP(C398,#REF!,4,0)</f>
        <v>#REF!</v>
      </c>
      <c r="F398" s="22" t="e">
        <f>VLOOKUP(C398,#REF!,6,0)</f>
        <v>#REF!</v>
      </c>
      <c r="G398" s="22" t="e">
        <f>VLOOKUP(C398,#REF!,17,0)</f>
        <v>#REF!</v>
      </c>
      <c r="H398" s="22" t="e">
        <f>VLOOKUP(C398,#REF!,19,0)</f>
        <v>#REF!</v>
      </c>
      <c r="I398" s="22" t="e">
        <f>VLOOKUP(C398,#REF!,20,0)</f>
        <v>#REF!</v>
      </c>
      <c r="J398" s="22">
        <f>VLOOKUP(C398,成品库存!B:L,11,0)</f>
        <v>5963</v>
      </c>
      <c r="K398" s="22" t="str">
        <f>IF(ISERROR(VLOOKUP(C398,#REF!,11,0)),"0",VLOOKUP(C398,#REF!,11,0))</f>
        <v>0</v>
      </c>
      <c r="L398" s="22"/>
      <c r="M398" s="22">
        <f t="shared" ref="M398:M399" si="77">J398+K398+L398</f>
        <v>5963</v>
      </c>
      <c r="N398" s="554" t="e">
        <f>M398/G398</f>
        <v>#REF!</v>
      </c>
      <c r="O398" s="22">
        <f>VLOOKUP(C398,膏体库存!A:F,6,0)</f>
        <v>109.8</v>
      </c>
      <c r="P398" s="22"/>
      <c r="Q398" s="140" t="s">
        <v>328</v>
      </c>
      <c r="R398" s="18" t="s">
        <v>6122</v>
      </c>
      <c r="S398" s="28">
        <v>1</v>
      </c>
      <c r="T398" s="19">
        <f>VLOOKUP(Q398,包材库存!B:E,4,0)</f>
        <v>34210</v>
      </c>
      <c r="U398" s="46" t="e">
        <f t="shared" si="74"/>
        <v>#REF!</v>
      </c>
      <c r="V398" s="19">
        <f>VLOOKUP(Q398,包材库存!B:F,5,0)</f>
        <v>0</v>
      </c>
      <c r="W398" s="164"/>
      <c r="X398" s="164" t="e">
        <f t="shared" si="75"/>
        <v>#REF!</v>
      </c>
      <c r="Y398" s="169">
        <f t="shared" si="73"/>
        <v>3</v>
      </c>
    </row>
    <row r="399" spans="1:25" s="48" customFormat="1">
      <c r="A399" s="6"/>
      <c r="B399" s="23"/>
      <c r="C399" s="23" t="str">
        <f>"S"&amp;C398</f>
        <v>SWJ001b</v>
      </c>
      <c r="D399" s="23" t="e">
        <f>VLOOKUP(C399,#REF!,2,0)</f>
        <v>#REF!</v>
      </c>
      <c r="E399" s="23" t="e">
        <f>VLOOKUP(C399,#REF!,4,0)</f>
        <v>#REF!</v>
      </c>
      <c r="F399" s="23" t="e">
        <f>VLOOKUP(C399,#REF!,6,0)</f>
        <v>#REF!</v>
      </c>
      <c r="G399" s="23" t="e">
        <f>VLOOKUP(C399,#REF!,17,0)</f>
        <v>#REF!</v>
      </c>
      <c r="H399" s="23"/>
      <c r="I399" s="23"/>
      <c r="J399" s="23">
        <f>VLOOKUP(C399,试用装库存!B:L,11,0)</f>
        <v>915</v>
      </c>
      <c r="K399" s="23"/>
      <c r="L399" s="23"/>
      <c r="M399" s="23">
        <f t="shared" si="77"/>
        <v>915</v>
      </c>
      <c r="N399" s="555"/>
      <c r="O399" s="23"/>
      <c r="P399" s="23"/>
      <c r="Q399" s="139" t="s">
        <v>329</v>
      </c>
      <c r="R399" s="18" t="s">
        <v>1045</v>
      </c>
      <c r="S399" s="28">
        <v>1</v>
      </c>
      <c r="T399" s="19">
        <f>VLOOKUP(Q399,包材库存!B:E,4,0)</f>
        <v>20827</v>
      </c>
      <c r="U399" s="46" t="e">
        <f t="shared" si="74"/>
        <v>#REF!</v>
      </c>
      <c r="V399" s="19">
        <f>VLOOKUP(Q399,包材库存!B:F,5,0)</f>
        <v>0</v>
      </c>
      <c r="W399" s="166"/>
      <c r="X399" s="164" t="e">
        <f t="shared" si="75"/>
        <v>#REF!</v>
      </c>
      <c r="Y399" s="169">
        <f t="shared" si="73"/>
        <v>4</v>
      </c>
    </row>
    <row r="400" spans="1:25" s="48" customFormat="1">
      <c r="A400" s="6"/>
      <c r="B400" s="23"/>
      <c r="C400" s="23"/>
      <c r="D400" s="23"/>
      <c r="E400" s="23"/>
      <c r="F400" s="23"/>
      <c r="G400" s="23" t="e">
        <f>VLOOKUP(C400,#REF!,17,0)</f>
        <v>#REF!</v>
      </c>
      <c r="H400" s="23"/>
      <c r="I400" s="23"/>
      <c r="J400" s="23"/>
      <c r="K400" s="23"/>
      <c r="L400" s="23"/>
      <c r="M400" s="23"/>
      <c r="N400" s="555"/>
      <c r="O400" s="23"/>
      <c r="P400" s="23"/>
      <c r="Q400" s="139" t="s">
        <v>330</v>
      </c>
      <c r="R400" s="18" t="s">
        <v>1046</v>
      </c>
      <c r="S400" s="28">
        <v>1</v>
      </c>
      <c r="T400" s="19">
        <f>VLOOKUP(Q400,包材库存!B:E,4,0)</f>
        <v>19764</v>
      </c>
      <c r="U400" s="46" t="e">
        <f t="shared" si="74"/>
        <v>#REF!</v>
      </c>
      <c r="V400" s="19">
        <f>VLOOKUP(Q400,包材库存!B:F,5,0)</f>
        <v>0</v>
      </c>
      <c r="W400" s="166"/>
      <c r="X400" s="164" t="e">
        <f t="shared" si="75"/>
        <v>#REF!</v>
      </c>
      <c r="Y400" s="169">
        <f t="shared" si="73"/>
        <v>3</v>
      </c>
    </row>
    <row r="401" spans="1:25" s="48" customFormat="1">
      <c r="A401" s="6"/>
      <c r="B401" s="23"/>
      <c r="C401" s="23"/>
      <c r="D401" s="23"/>
      <c r="E401" s="23"/>
      <c r="F401" s="23"/>
      <c r="G401" s="23" t="e">
        <f>VLOOKUP(C401,#REF!,17,0)</f>
        <v>#REF!</v>
      </c>
      <c r="H401" s="23"/>
      <c r="I401" s="23"/>
      <c r="J401" s="23"/>
      <c r="K401" s="23"/>
      <c r="L401" s="23"/>
      <c r="M401" s="23"/>
      <c r="N401" s="555"/>
      <c r="O401" s="23"/>
      <c r="P401" s="23"/>
      <c r="Q401" s="139" t="s">
        <v>339</v>
      </c>
      <c r="R401" s="18" t="s">
        <v>2528</v>
      </c>
      <c r="S401" s="28">
        <v>1</v>
      </c>
      <c r="T401" s="19">
        <f>VLOOKUP(Q401,包材库存!B:E,4,0)</f>
        <v>1821</v>
      </c>
      <c r="U401" s="46" t="e">
        <f t="shared" si="74"/>
        <v>#REF!</v>
      </c>
      <c r="V401" s="19">
        <f>VLOOKUP(Q401,包材库存!B:F,5,0)</f>
        <v>0</v>
      </c>
      <c r="W401" s="166"/>
      <c r="X401" s="164" t="e">
        <f t="shared" si="75"/>
        <v>#REF!</v>
      </c>
      <c r="Y401" s="169">
        <f t="shared" si="73"/>
        <v>1</v>
      </c>
    </row>
    <row r="402" spans="1:25" s="48" customFormat="1">
      <c r="A402" s="6"/>
      <c r="B402" s="23"/>
      <c r="C402" s="23"/>
      <c r="D402" s="23"/>
      <c r="E402" s="23"/>
      <c r="F402" s="23"/>
      <c r="G402" s="23" t="e">
        <f>VLOOKUP(C402,#REF!,17,0)</f>
        <v>#REF!</v>
      </c>
      <c r="H402" s="23"/>
      <c r="I402" s="23"/>
      <c r="J402" s="23"/>
      <c r="K402" s="23"/>
      <c r="L402" s="23"/>
      <c r="M402" s="23"/>
      <c r="N402" s="555"/>
      <c r="O402" s="23"/>
      <c r="P402" s="23"/>
      <c r="Q402" s="139" t="s">
        <v>332</v>
      </c>
      <c r="R402" s="18" t="s">
        <v>1048</v>
      </c>
      <c r="S402" s="28">
        <v>1</v>
      </c>
      <c r="T402" s="19">
        <f>VLOOKUP(Q402,包材库存!B:E,4,0)</f>
        <v>31040</v>
      </c>
      <c r="U402" s="46" t="e">
        <f t="shared" si="74"/>
        <v>#REF!</v>
      </c>
      <c r="V402" s="19">
        <f>VLOOKUP(Q402,包材库存!B:F,5,0)</f>
        <v>0</v>
      </c>
      <c r="W402" s="166"/>
      <c r="X402" s="164" t="e">
        <f t="shared" si="75"/>
        <v>#REF!</v>
      </c>
      <c r="Y402" s="169">
        <f t="shared" si="73"/>
        <v>20</v>
      </c>
    </row>
    <row r="403" spans="1:25" s="48" customFormat="1">
      <c r="A403" s="6"/>
      <c r="B403" s="23"/>
      <c r="C403" s="23"/>
      <c r="D403" s="23"/>
      <c r="E403" s="23"/>
      <c r="F403" s="23"/>
      <c r="G403" s="23" t="e">
        <f>VLOOKUP(C403,#REF!,17,0)</f>
        <v>#REF!</v>
      </c>
      <c r="H403" s="23"/>
      <c r="I403" s="23"/>
      <c r="J403" s="23"/>
      <c r="K403" s="23"/>
      <c r="L403" s="23"/>
      <c r="M403" s="23"/>
      <c r="N403" s="555"/>
      <c r="O403" s="23"/>
      <c r="P403" s="23"/>
      <c r="Q403" s="139" t="s">
        <v>333</v>
      </c>
      <c r="R403" s="18" t="s">
        <v>6116</v>
      </c>
      <c r="S403" s="28"/>
      <c r="T403" s="19">
        <f>VLOOKUP(Q403,包材库存!B:E,4,0)</f>
        <v>11653</v>
      </c>
      <c r="U403" s="46" t="e">
        <f t="shared" si="74"/>
        <v>#REF!</v>
      </c>
      <c r="V403" s="19">
        <f>VLOOKUP(Q403,包材库存!B:F,5,0)</f>
        <v>0</v>
      </c>
      <c r="W403" s="166"/>
      <c r="X403" s="164" t="e">
        <f t="shared" si="75"/>
        <v>#REF!</v>
      </c>
      <c r="Y403" s="169">
        <f t="shared" si="73"/>
        <v>6</v>
      </c>
    </row>
    <row r="404" spans="1:25" s="48" customFormat="1">
      <c r="A404" s="6"/>
      <c r="B404" s="23"/>
      <c r="C404" s="23"/>
      <c r="D404" s="23"/>
      <c r="E404" s="23"/>
      <c r="F404" s="23"/>
      <c r="G404" s="23" t="e">
        <f>VLOOKUP(C404,#REF!,17,0)</f>
        <v>#REF!</v>
      </c>
      <c r="H404" s="23"/>
      <c r="I404" s="23"/>
      <c r="J404" s="23"/>
      <c r="K404" s="23"/>
      <c r="L404" s="23"/>
      <c r="M404" s="23"/>
      <c r="N404" s="555"/>
      <c r="O404" s="23"/>
      <c r="P404" s="23"/>
      <c r="Q404" s="139" t="s">
        <v>334</v>
      </c>
      <c r="R404" s="18" t="s">
        <v>6117</v>
      </c>
      <c r="S404" s="28"/>
      <c r="T404" s="19">
        <f>VLOOKUP(Q404,包材库存!B:E,4,0)</f>
        <v>317</v>
      </c>
      <c r="U404" s="46" t="e">
        <f t="shared" si="74"/>
        <v>#REF!</v>
      </c>
      <c r="V404" s="19">
        <f>VLOOKUP(Q404,包材库存!B:F,5,0)</f>
        <v>0</v>
      </c>
      <c r="W404" s="166"/>
      <c r="X404" s="164" t="e">
        <f t="shared" si="75"/>
        <v>#REF!</v>
      </c>
      <c r="Y404" s="169">
        <f t="shared" si="73"/>
        <v>4</v>
      </c>
    </row>
    <row r="405" spans="1:25" s="48" customFormat="1">
      <c r="A405" s="6"/>
      <c r="B405" s="23"/>
      <c r="C405" s="23"/>
      <c r="D405" s="23"/>
      <c r="E405" s="23"/>
      <c r="F405" s="23"/>
      <c r="G405" s="23" t="e">
        <f>VLOOKUP(C405,#REF!,17,0)</f>
        <v>#REF!</v>
      </c>
      <c r="H405" s="23"/>
      <c r="I405" s="23"/>
      <c r="J405" s="23"/>
      <c r="K405" s="23"/>
      <c r="L405" s="23"/>
      <c r="M405" s="23"/>
      <c r="N405" s="555"/>
      <c r="O405" s="23"/>
      <c r="P405" s="23"/>
      <c r="Q405" s="139" t="s">
        <v>335</v>
      </c>
      <c r="R405" s="18" t="s">
        <v>6118</v>
      </c>
      <c r="S405" s="28">
        <v>1</v>
      </c>
      <c r="T405" s="19" t="e">
        <f>VLOOKUP(Q405,包材库存!B:E,4,0)</f>
        <v>#N/A</v>
      </c>
      <c r="U405" s="46" t="e">
        <f t="shared" si="74"/>
        <v>#REF!</v>
      </c>
      <c r="V405" s="19" t="e">
        <f>VLOOKUP(Q405,包材库存!B:F,5,0)</f>
        <v>#N/A</v>
      </c>
      <c r="W405" s="166"/>
      <c r="X405" s="164" t="e">
        <f t="shared" si="75"/>
        <v>#N/A</v>
      </c>
      <c r="Y405" s="169">
        <f t="shared" si="73"/>
        <v>6</v>
      </c>
    </row>
    <row r="406" spans="1:25" s="48" customFormat="1">
      <c r="A406" s="6"/>
      <c r="B406" s="23"/>
      <c r="C406" s="23"/>
      <c r="D406" s="23"/>
      <c r="E406" s="23"/>
      <c r="F406" s="23"/>
      <c r="G406" s="23" t="e">
        <f>VLOOKUP(C406,#REF!,17,0)</f>
        <v>#REF!</v>
      </c>
      <c r="H406" s="23"/>
      <c r="I406" s="23"/>
      <c r="J406" s="23"/>
      <c r="K406" s="23"/>
      <c r="L406" s="23"/>
      <c r="M406" s="23"/>
      <c r="N406" s="555"/>
      <c r="O406" s="23"/>
      <c r="P406" s="23"/>
      <c r="Q406" s="139" t="s">
        <v>336</v>
      </c>
      <c r="R406" s="18" t="s">
        <v>337</v>
      </c>
      <c r="S406" s="28">
        <v>1</v>
      </c>
      <c r="T406" s="19">
        <f>VLOOKUP(Q406,包材库存!B:E,4,0)</f>
        <v>28441</v>
      </c>
      <c r="U406" s="46" t="e">
        <f t="shared" si="74"/>
        <v>#REF!</v>
      </c>
      <c r="V406" s="19">
        <f>VLOOKUP(Q406,包材库存!B:F,5,0)</f>
        <v>0</v>
      </c>
      <c r="W406" s="166"/>
      <c r="X406" s="164" t="e">
        <f t="shared" si="75"/>
        <v>#REF!</v>
      </c>
      <c r="Y406" s="169">
        <f t="shared" si="73"/>
        <v>3</v>
      </c>
    </row>
    <row r="407" spans="1:25" s="48" customFormat="1">
      <c r="A407" s="4"/>
      <c r="B407" s="22">
        <v>42</v>
      </c>
      <c r="C407" s="22" t="str">
        <f>VLOOKUP(B407,Sheet1!A:B,2,0)</f>
        <v>WQ006</v>
      </c>
      <c r="D407" s="22" t="e">
        <f>VLOOKUP(C407,#REF!,2,0)</f>
        <v>#REF!</v>
      </c>
      <c r="E407" s="22" t="e">
        <f>VLOOKUP(C407,#REF!,4,0)</f>
        <v>#REF!</v>
      </c>
      <c r="F407" s="22" t="e">
        <f>VLOOKUP(C407,#REF!,6,0)</f>
        <v>#REF!</v>
      </c>
      <c r="G407" s="22" t="e">
        <f>VLOOKUP(C407,#REF!,17,0)</f>
        <v>#REF!</v>
      </c>
      <c r="H407" s="22" t="e">
        <f>VLOOKUP(C407,#REF!,19,0)</f>
        <v>#REF!</v>
      </c>
      <c r="I407" s="22" t="e">
        <f>VLOOKUP(C407,#REF!,20,0)</f>
        <v>#REF!</v>
      </c>
      <c r="J407" s="22">
        <f>VLOOKUP(C407,成品库存!B:L,11,0)</f>
        <v>13248</v>
      </c>
      <c r="K407" s="22" t="str">
        <f>IF(ISERROR(VLOOKUP(C407,#REF!,11,0)),"0",VLOOKUP(C407,#REF!,11,0))</f>
        <v>0</v>
      </c>
      <c r="L407" s="22"/>
      <c r="M407" s="22">
        <f t="shared" ref="M407:M408" si="78">J407+K407+L407</f>
        <v>13248</v>
      </c>
      <c r="N407" s="554" t="e">
        <f>M407/G407</f>
        <v>#REF!</v>
      </c>
      <c r="O407" s="22">
        <f>VLOOKUP(C407,膏体库存!A:F,6,0)</f>
        <v>0</v>
      </c>
      <c r="P407" s="22"/>
      <c r="Q407" s="140" t="s">
        <v>664</v>
      </c>
      <c r="R407" s="18" t="s">
        <v>665</v>
      </c>
      <c r="S407" s="28">
        <v>1</v>
      </c>
      <c r="T407" s="19">
        <f>VLOOKUP(Q407,包材库存!B:E,4,0)</f>
        <v>10018</v>
      </c>
      <c r="U407" s="46" t="e">
        <f t="shared" si="74"/>
        <v>#REF!</v>
      </c>
      <c r="V407" s="19">
        <f>VLOOKUP(Q407,包材库存!B:F,5,0)</f>
        <v>0</v>
      </c>
      <c r="W407" s="164"/>
      <c r="X407" s="164" t="e">
        <f t="shared" si="75"/>
        <v>#REF!</v>
      </c>
      <c r="Y407" s="169">
        <f t="shared" si="73"/>
        <v>2</v>
      </c>
    </row>
    <row r="408" spans="1:25" s="48" customFormat="1">
      <c r="A408" s="6"/>
      <c r="B408" s="23"/>
      <c r="C408" s="23" t="str">
        <f>"S"&amp;C407</f>
        <v>SWQ006</v>
      </c>
      <c r="D408" s="23" t="e">
        <f>VLOOKUP(C408,#REF!,2,0)</f>
        <v>#REF!</v>
      </c>
      <c r="E408" s="23" t="e">
        <f>VLOOKUP(C408,#REF!,4,0)</f>
        <v>#REF!</v>
      </c>
      <c r="F408" s="23" t="e">
        <f>VLOOKUP(C408,#REF!,6,0)</f>
        <v>#REF!</v>
      </c>
      <c r="G408" s="23" t="e">
        <f>VLOOKUP(C408,#REF!,17,0)</f>
        <v>#REF!</v>
      </c>
      <c r="H408" s="23"/>
      <c r="I408" s="23"/>
      <c r="J408" s="23">
        <f>VLOOKUP(C408,试用装库存!B:L,11,0)</f>
        <v>1106</v>
      </c>
      <c r="K408" s="23"/>
      <c r="L408" s="23"/>
      <c r="M408" s="23">
        <f t="shared" si="78"/>
        <v>1106</v>
      </c>
      <c r="N408" s="555"/>
      <c r="O408" s="23"/>
      <c r="P408" s="23"/>
      <c r="Q408" s="139" t="s">
        <v>659</v>
      </c>
      <c r="R408" s="18" t="s">
        <v>660</v>
      </c>
      <c r="S408" s="28">
        <v>1</v>
      </c>
      <c r="T408" s="19">
        <f>VLOOKUP(Q408,包材库存!B:E,4,0)</f>
        <v>24987</v>
      </c>
      <c r="U408" s="46" t="e">
        <f t="shared" si="74"/>
        <v>#REF!</v>
      </c>
      <c r="V408" s="19">
        <f>VLOOKUP(Q408,包材库存!B:F,5,0)</f>
        <v>0</v>
      </c>
      <c r="W408" s="166"/>
      <c r="X408" s="164" t="e">
        <f t="shared" si="75"/>
        <v>#REF!</v>
      </c>
      <c r="Y408" s="169">
        <f t="shared" si="73"/>
        <v>4</v>
      </c>
    </row>
    <row r="409" spans="1:25" s="48" customFormat="1">
      <c r="A409" s="6"/>
      <c r="B409" s="23"/>
      <c r="C409" s="23"/>
      <c r="D409" s="23"/>
      <c r="E409" s="23"/>
      <c r="F409" s="23"/>
      <c r="G409" s="23" t="e">
        <f>VLOOKUP(C409,#REF!,17,0)</f>
        <v>#REF!</v>
      </c>
      <c r="H409" s="23"/>
      <c r="I409" s="23"/>
      <c r="J409" s="23"/>
      <c r="K409" s="23"/>
      <c r="L409" s="23"/>
      <c r="M409" s="23"/>
      <c r="N409" s="555"/>
      <c r="O409" s="23"/>
      <c r="P409" s="23"/>
      <c r="Q409" s="139" t="s">
        <v>657</v>
      </c>
      <c r="R409" s="18" t="s">
        <v>658</v>
      </c>
      <c r="S409" s="28">
        <v>1</v>
      </c>
      <c r="T409" s="19">
        <f>VLOOKUP(Q409,包材库存!B:E,4,0)</f>
        <v>25891</v>
      </c>
      <c r="U409" s="46" t="e">
        <f t="shared" si="74"/>
        <v>#REF!</v>
      </c>
      <c r="V409" s="19">
        <f>VLOOKUP(Q409,包材库存!B:F,5,0)</f>
        <v>0</v>
      </c>
      <c r="W409" s="166"/>
      <c r="X409" s="164" t="e">
        <f t="shared" si="75"/>
        <v>#REF!</v>
      </c>
      <c r="Y409" s="169">
        <f t="shared" si="73"/>
        <v>4</v>
      </c>
    </row>
    <row r="410" spans="1:25" s="48" customFormat="1">
      <c r="A410" s="6"/>
      <c r="B410" s="23"/>
      <c r="C410" s="23"/>
      <c r="D410" s="23"/>
      <c r="E410" s="23"/>
      <c r="F410" s="23"/>
      <c r="G410" s="23" t="e">
        <f>VLOOKUP(C410,#REF!,17,0)</f>
        <v>#REF!</v>
      </c>
      <c r="H410" s="23"/>
      <c r="I410" s="23"/>
      <c r="J410" s="23"/>
      <c r="K410" s="23"/>
      <c r="L410" s="23"/>
      <c r="M410" s="23"/>
      <c r="N410" s="555"/>
      <c r="O410" s="23"/>
      <c r="P410" s="23"/>
      <c r="Q410" s="139" t="s">
        <v>666</v>
      </c>
      <c r="R410" s="18" t="s">
        <v>667</v>
      </c>
      <c r="S410" s="28">
        <v>1</v>
      </c>
      <c r="T410" s="19">
        <f>VLOOKUP(Q410,包材库存!B:E,4,0)</f>
        <v>10632</v>
      </c>
      <c r="U410" s="46" t="e">
        <f t="shared" si="74"/>
        <v>#REF!</v>
      </c>
      <c r="V410" s="19">
        <f>VLOOKUP(Q410,包材库存!B:F,5,0)</f>
        <v>0</v>
      </c>
      <c r="W410" s="166"/>
      <c r="X410" s="164" t="e">
        <f t="shared" si="75"/>
        <v>#REF!</v>
      </c>
      <c r="Y410" s="169">
        <f t="shared" si="73"/>
        <v>1</v>
      </c>
    </row>
    <row r="411" spans="1:25" s="48" customFormat="1">
      <c r="A411" s="6"/>
      <c r="B411" s="23"/>
      <c r="C411" s="23"/>
      <c r="D411" s="23"/>
      <c r="E411" s="23"/>
      <c r="F411" s="23"/>
      <c r="G411" s="23" t="e">
        <f>VLOOKUP(C411,#REF!,17,0)</f>
        <v>#REF!</v>
      </c>
      <c r="H411" s="23"/>
      <c r="I411" s="23"/>
      <c r="J411" s="23"/>
      <c r="K411" s="23"/>
      <c r="L411" s="23"/>
      <c r="M411" s="23"/>
      <c r="N411" s="555"/>
      <c r="O411" s="23"/>
      <c r="P411" s="23"/>
      <c r="Q411" s="139" t="s">
        <v>61</v>
      </c>
      <c r="R411" s="18" t="s">
        <v>1041</v>
      </c>
      <c r="S411" s="28">
        <v>1</v>
      </c>
      <c r="T411" s="19">
        <f>VLOOKUP(Q411,包材库存!B:E,4,0)</f>
        <v>89897</v>
      </c>
      <c r="U411" s="46" t="e">
        <f t="shared" si="74"/>
        <v>#REF!</v>
      </c>
      <c r="V411" s="19">
        <f>VLOOKUP(Q411,包材库存!B:F,5,0)</f>
        <v>0</v>
      </c>
      <c r="W411" s="166"/>
      <c r="X411" s="164" t="e">
        <f t="shared" si="75"/>
        <v>#REF!</v>
      </c>
      <c r="Y411" s="169">
        <f t="shared" si="73"/>
        <v>13</v>
      </c>
    </row>
    <row r="412" spans="1:25" s="48" customFormat="1">
      <c r="A412" s="6"/>
      <c r="B412" s="23"/>
      <c r="C412" s="23"/>
      <c r="D412" s="23"/>
      <c r="E412" s="23"/>
      <c r="F412" s="23"/>
      <c r="G412" s="23" t="e">
        <f>VLOOKUP(C412,#REF!,17,0)</f>
        <v>#REF!</v>
      </c>
      <c r="H412" s="23"/>
      <c r="I412" s="23"/>
      <c r="J412" s="23"/>
      <c r="K412" s="23"/>
      <c r="L412" s="23"/>
      <c r="M412" s="23"/>
      <c r="N412" s="555"/>
      <c r="O412" s="23"/>
      <c r="P412" s="23"/>
      <c r="Q412" s="139" t="s">
        <v>635</v>
      </c>
      <c r="R412" s="18" t="s">
        <v>2560</v>
      </c>
      <c r="S412" s="28">
        <v>1</v>
      </c>
      <c r="T412" s="19">
        <f>VLOOKUP(Q412,包材库存!B:E,4,0)</f>
        <v>34380</v>
      </c>
      <c r="U412" s="46" t="e">
        <f t="shared" si="74"/>
        <v>#REF!</v>
      </c>
      <c r="V412" s="19">
        <f>VLOOKUP(Q412,包材库存!B:F,5,0)</f>
        <v>0</v>
      </c>
      <c r="W412" s="166"/>
      <c r="X412" s="164" t="e">
        <f t="shared" si="75"/>
        <v>#REF!</v>
      </c>
      <c r="Y412" s="169">
        <f t="shared" si="73"/>
        <v>14</v>
      </c>
    </row>
    <row r="413" spans="1:25" s="48" customFormat="1">
      <c r="A413" s="6"/>
      <c r="B413" s="23"/>
      <c r="C413" s="23"/>
      <c r="D413" s="23"/>
      <c r="E413" s="23"/>
      <c r="F413" s="23"/>
      <c r="G413" s="23" t="e">
        <f>VLOOKUP(C413,#REF!,17,0)</f>
        <v>#REF!</v>
      </c>
      <c r="H413" s="23"/>
      <c r="I413" s="23"/>
      <c r="J413" s="23"/>
      <c r="K413" s="23"/>
      <c r="L413" s="23"/>
      <c r="M413" s="23"/>
      <c r="N413" s="555"/>
      <c r="O413" s="23"/>
      <c r="P413" s="23"/>
      <c r="Q413" s="139" t="s">
        <v>663</v>
      </c>
      <c r="R413" s="18" t="s">
        <v>6091</v>
      </c>
      <c r="S413" s="28">
        <v>1</v>
      </c>
      <c r="T413" s="19" t="e">
        <f>VLOOKUP(Q413,包材库存!B:E,4,0)</f>
        <v>#N/A</v>
      </c>
      <c r="U413" s="46" t="e">
        <f t="shared" si="74"/>
        <v>#REF!</v>
      </c>
      <c r="V413" s="19" t="e">
        <f>VLOOKUP(Q413,包材库存!B:F,5,0)</f>
        <v>#N/A</v>
      </c>
      <c r="W413" s="166"/>
      <c r="X413" s="164" t="e">
        <f t="shared" si="75"/>
        <v>#N/A</v>
      </c>
      <c r="Y413" s="169">
        <f t="shared" si="73"/>
        <v>3</v>
      </c>
    </row>
    <row r="414" spans="1:25" s="48" customFormat="1">
      <c r="A414" s="6"/>
      <c r="B414" s="23"/>
      <c r="C414" s="23"/>
      <c r="D414" s="23"/>
      <c r="E414" s="23"/>
      <c r="F414" s="23"/>
      <c r="G414" s="23" t="e">
        <f>VLOOKUP(C414,#REF!,17,0)</f>
        <v>#REF!</v>
      </c>
      <c r="H414" s="23"/>
      <c r="I414" s="23"/>
      <c r="J414" s="23"/>
      <c r="K414" s="23"/>
      <c r="L414" s="23"/>
      <c r="M414" s="23"/>
      <c r="N414" s="555"/>
      <c r="O414" s="23"/>
      <c r="P414" s="23"/>
      <c r="Q414" s="139" t="s">
        <v>815</v>
      </c>
      <c r="R414" s="18" t="s">
        <v>2583</v>
      </c>
      <c r="S414" s="28"/>
      <c r="T414" s="19">
        <f>VLOOKUP(Q414,包材库存!B:E,4,0)</f>
        <v>4746</v>
      </c>
      <c r="U414" s="46" t="e">
        <f t="shared" si="74"/>
        <v>#REF!</v>
      </c>
      <c r="V414" s="19">
        <f>VLOOKUP(Q414,包材库存!B:F,5,0)</f>
        <v>0</v>
      </c>
      <c r="W414" s="166"/>
      <c r="X414" s="164" t="e">
        <f t="shared" si="75"/>
        <v>#REF!</v>
      </c>
      <c r="Y414" s="169">
        <f t="shared" si="73"/>
        <v>2</v>
      </c>
    </row>
    <row r="415" spans="1:25" s="48" customFormat="1">
      <c r="A415" s="6"/>
      <c r="B415" s="23"/>
      <c r="C415" s="23"/>
      <c r="D415" s="23"/>
      <c r="E415" s="23"/>
      <c r="F415" s="23"/>
      <c r="G415" s="23" t="e">
        <f>VLOOKUP(C415,#REF!,17,0)</f>
        <v>#REF!</v>
      </c>
      <c r="H415" s="23"/>
      <c r="I415" s="23"/>
      <c r="J415" s="23"/>
      <c r="K415" s="23"/>
      <c r="L415" s="23"/>
      <c r="M415" s="23"/>
      <c r="N415" s="555"/>
      <c r="O415" s="23"/>
      <c r="P415" s="23"/>
      <c r="Q415" s="139" t="s">
        <v>816</v>
      </c>
      <c r="R415" s="18" t="s">
        <v>2584</v>
      </c>
      <c r="S415" s="28"/>
      <c r="T415" s="19">
        <f>VLOOKUP(Q415,包材库存!B:E,4,0)</f>
        <v>355</v>
      </c>
      <c r="U415" s="46" t="e">
        <f t="shared" si="74"/>
        <v>#REF!</v>
      </c>
      <c r="V415" s="19">
        <f>VLOOKUP(Q415,包材库存!B:F,5,0)</f>
        <v>0</v>
      </c>
      <c r="W415" s="166"/>
      <c r="X415" s="164" t="e">
        <f t="shared" si="75"/>
        <v>#REF!</v>
      </c>
      <c r="Y415" s="169">
        <f t="shared" si="73"/>
        <v>2</v>
      </c>
    </row>
    <row r="416" spans="1:25" s="48" customFormat="1">
      <c r="A416" s="4"/>
      <c r="B416" s="22">
        <v>43</v>
      </c>
      <c r="C416" s="22" t="str">
        <f>VLOOKUP(B416,Sheet1!A:B,2,0)</f>
        <v>WM008a</v>
      </c>
      <c r="D416" s="22" t="e">
        <f>VLOOKUP(C416,#REF!,2,0)</f>
        <v>#REF!</v>
      </c>
      <c r="E416" s="22" t="e">
        <f>VLOOKUP(C416,#REF!,4,0)</f>
        <v>#REF!</v>
      </c>
      <c r="F416" s="22" t="e">
        <f>VLOOKUP(C416,#REF!,6,0)</f>
        <v>#REF!</v>
      </c>
      <c r="G416" s="22" t="e">
        <f>VLOOKUP(C416,#REF!,17,0)</f>
        <v>#REF!</v>
      </c>
      <c r="H416" s="22" t="e">
        <f>VLOOKUP(C416,#REF!,19,0)</f>
        <v>#REF!</v>
      </c>
      <c r="I416" s="22" t="e">
        <f>VLOOKUP(C416,#REF!,20,0)</f>
        <v>#REF!</v>
      </c>
      <c r="J416" s="22">
        <f>VLOOKUP(C416,成品库存!B:L,11,0)</f>
        <v>14216</v>
      </c>
      <c r="K416" s="22" t="str">
        <f>IF(ISERROR(VLOOKUP(C416,#REF!,11,0)),"0",VLOOKUP(C416,#REF!,11,0))</f>
        <v>0</v>
      </c>
      <c r="L416" s="22"/>
      <c r="M416" s="22">
        <f t="shared" ref="M416:M417" si="79">J416+K416+L416</f>
        <v>14216</v>
      </c>
      <c r="N416" s="554" t="e">
        <f>M416/G416</f>
        <v>#REF!</v>
      </c>
      <c r="O416" s="22">
        <f>VLOOKUP(C416,膏体库存!A:F,6,0)</f>
        <v>0</v>
      </c>
      <c r="P416" s="22"/>
      <c r="Q416" s="140" t="s">
        <v>591</v>
      </c>
      <c r="R416" s="18" t="s">
        <v>592</v>
      </c>
      <c r="S416" s="28">
        <v>1</v>
      </c>
      <c r="T416" s="19">
        <f>VLOOKUP(Q416,包材库存!B:E,4,0)</f>
        <v>16557</v>
      </c>
      <c r="U416" s="46" t="e">
        <f t="shared" si="74"/>
        <v>#REF!</v>
      </c>
      <c r="V416" s="19">
        <f>VLOOKUP(Q416,包材库存!B:F,5,0)</f>
        <v>0</v>
      </c>
      <c r="W416" s="164"/>
      <c r="X416" s="164" t="e">
        <f t="shared" si="75"/>
        <v>#REF!</v>
      </c>
      <c r="Y416" s="169">
        <f t="shared" si="73"/>
        <v>3</v>
      </c>
    </row>
    <row r="417" spans="1:25" s="48" customFormat="1">
      <c r="A417" s="6"/>
      <c r="B417" s="23"/>
      <c r="C417" s="23" t="s">
        <v>10433</v>
      </c>
      <c r="D417" s="23" t="e">
        <f>VLOOKUP(C417,#REF!,2,0)</f>
        <v>#REF!</v>
      </c>
      <c r="E417" s="23" t="e">
        <f>VLOOKUP(C417,#REF!,4,0)</f>
        <v>#REF!</v>
      </c>
      <c r="F417" s="23" t="e">
        <f>VLOOKUP(C417,#REF!,6,0)</f>
        <v>#REF!</v>
      </c>
      <c r="G417" s="23" t="e">
        <f>VLOOKUP(C417,#REF!,17,0)</f>
        <v>#REF!</v>
      </c>
      <c r="H417" s="23"/>
      <c r="I417" s="23"/>
      <c r="J417" s="23">
        <f>VLOOKUP(C417,试用装库存!B:L,11,0)</f>
        <v>171</v>
      </c>
      <c r="K417" s="23"/>
      <c r="L417" s="23"/>
      <c r="M417" s="23">
        <f t="shared" si="79"/>
        <v>171</v>
      </c>
      <c r="N417" s="555"/>
      <c r="O417" s="23"/>
      <c r="P417" s="23"/>
      <c r="Q417" s="139" t="s">
        <v>442</v>
      </c>
      <c r="R417" s="18" t="s">
        <v>2547</v>
      </c>
      <c r="S417" s="28">
        <v>1</v>
      </c>
      <c r="T417" s="19">
        <f>VLOOKUP(Q417,包材库存!B:E,4,0)</f>
        <v>14598</v>
      </c>
      <c r="U417" s="46" t="e">
        <f t="shared" si="74"/>
        <v>#REF!</v>
      </c>
      <c r="V417" s="19">
        <f>VLOOKUP(Q417,包材库存!B:F,5,0)</f>
        <v>0</v>
      </c>
      <c r="W417" s="166"/>
      <c r="X417" s="164" t="e">
        <f t="shared" si="75"/>
        <v>#REF!</v>
      </c>
      <c r="Y417" s="169">
        <f t="shared" si="73"/>
        <v>3</v>
      </c>
    </row>
    <row r="418" spans="1:25" s="48" customFormat="1">
      <c r="A418" s="6"/>
      <c r="B418" s="23"/>
      <c r="C418" s="23"/>
      <c r="D418" s="23"/>
      <c r="E418" s="23"/>
      <c r="F418" s="23"/>
      <c r="G418" s="23" t="e">
        <f>VLOOKUP(C418,#REF!,17,0)</f>
        <v>#REF!</v>
      </c>
      <c r="H418" s="23"/>
      <c r="I418" s="23"/>
      <c r="J418" s="23"/>
      <c r="K418" s="23"/>
      <c r="L418" s="23"/>
      <c r="M418" s="23"/>
      <c r="N418" s="555"/>
      <c r="O418" s="23"/>
      <c r="P418" s="23"/>
      <c r="Q418" s="139" t="s">
        <v>520</v>
      </c>
      <c r="R418" s="18" t="s">
        <v>521</v>
      </c>
      <c r="S418" s="28">
        <v>1</v>
      </c>
      <c r="T418" s="19">
        <f>VLOOKUP(Q418,包材库存!B:E,4,0)</f>
        <v>34835</v>
      </c>
      <c r="U418" s="46" t="e">
        <f t="shared" si="74"/>
        <v>#REF!</v>
      </c>
      <c r="V418" s="19">
        <f>VLOOKUP(Q418,包材库存!B:F,5,0)</f>
        <v>0</v>
      </c>
      <c r="W418" s="166"/>
      <c r="X418" s="164" t="e">
        <f t="shared" si="75"/>
        <v>#REF!</v>
      </c>
      <c r="Y418" s="169">
        <f t="shared" si="73"/>
        <v>9</v>
      </c>
    </row>
    <row r="419" spans="1:25" s="48" customFormat="1">
      <c r="A419" s="6"/>
      <c r="B419" s="23"/>
      <c r="C419" s="23"/>
      <c r="D419" s="23"/>
      <c r="E419" s="23"/>
      <c r="F419" s="23"/>
      <c r="G419" s="23" t="e">
        <f>VLOOKUP(C419,#REF!,17,0)</f>
        <v>#REF!</v>
      </c>
      <c r="H419" s="23"/>
      <c r="I419" s="23"/>
      <c r="J419" s="23"/>
      <c r="K419" s="23"/>
      <c r="L419" s="23"/>
      <c r="M419" s="23"/>
      <c r="N419" s="555"/>
      <c r="O419" s="23"/>
      <c r="P419" s="23"/>
      <c r="Q419" s="139" t="s">
        <v>5904</v>
      </c>
      <c r="R419" s="18" t="s">
        <v>2535</v>
      </c>
      <c r="S419" s="28">
        <v>1</v>
      </c>
      <c r="T419" s="19">
        <f>VLOOKUP(Q419,包材库存!B:E,4,0)</f>
        <v>0</v>
      </c>
      <c r="U419" s="46" t="e">
        <f t="shared" si="74"/>
        <v>#REF!</v>
      </c>
      <c r="V419" s="19">
        <f>VLOOKUP(Q419,包材库存!B:F,5,0)</f>
        <v>0</v>
      </c>
      <c r="W419" s="166"/>
      <c r="X419" s="164" t="e">
        <f t="shared" si="75"/>
        <v>#REF!</v>
      </c>
      <c r="Y419" s="169">
        <f t="shared" si="73"/>
        <v>5</v>
      </c>
    </row>
    <row r="420" spans="1:25" s="48" customFormat="1">
      <c r="A420" s="6"/>
      <c r="B420" s="23"/>
      <c r="C420" s="23"/>
      <c r="D420" s="23"/>
      <c r="E420" s="23"/>
      <c r="F420" s="23"/>
      <c r="G420" s="23" t="e">
        <f>VLOOKUP(C420,#REF!,17,0)</f>
        <v>#REF!</v>
      </c>
      <c r="H420" s="23"/>
      <c r="I420" s="23"/>
      <c r="J420" s="23"/>
      <c r="K420" s="23"/>
      <c r="L420" s="23"/>
      <c r="M420" s="23"/>
      <c r="N420" s="555"/>
      <c r="O420" s="23"/>
      <c r="P420" s="23"/>
      <c r="Q420" s="139" t="s">
        <v>593</v>
      </c>
      <c r="R420" s="18" t="s">
        <v>594</v>
      </c>
      <c r="S420" s="28">
        <v>1</v>
      </c>
      <c r="T420" s="19">
        <f>VLOOKUP(Q420,包材库存!B:E,4,0)</f>
        <v>8163</v>
      </c>
      <c r="U420" s="46" t="e">
        <f t="shared" si="74"/>
        <v>#REF!</v>
      </c>
      <c r="V420" s="19">
        <f>VLOOKUP(Q420,包材库存!B:F,5,0)</f>
        <v>0</v>
      </c>
      <c r="W420" s="166"/>
      <c r="X420" s="164" t="e">
        <f t="shared" si="75"/>
        <v>#REF!</v>
      </c>
      <c r="Y420" s="169">
        <f t="shared" si="73"/>
        <v>3</v>
      </c>
    </row>
    <row r="421" spans="1:25" s="48" customFormat="1">
      <c r="A421" s="6"/>
      <c r="B421" s="23"/>
      <c r="C421" s="23"/>
      <c r="D421" s="23"/>
      <c r="E421" s="23"/>
      <c r="F421" s="23"/>
      <c r="G421" s="23" t="e">
        <f>VLOOKUP(C421,#REF!,17,0)</f>
        <v>#REF!</v>
      </c>
      <c r="H421" s="23"/>
      <c r="I421" s="23"/>
      <c r="J421" s="23"/>
      <c r="K421" s="23"/>
      <c r="L421" s="23"/>
      <c r="M421" s="23"/>
      <c r="N421" s="555"/>
      <c r="O421" s="23"/>
      <c r="P421" s="23"/>
      <c r="Q421" s="139" t="s">
        <v>595</v>
      </c>
      <c r="R421" s="18" t="s">
        <v>596</v>
      </c>
      <c r="S421" s="28">
        <v>1</v>
      </c>
      <c r="T421" s="19">
        <f>VLOOKUP(Q421,包材库存!B:E,4,0)</f>
        <v>8554</v>
      </c>
      <c r="U421" s="46" t="e">
        <f t="shared" si="74"/>
        <v>#REF!</v>
      </c>
      <c r="V421" s="19">
        <f>VLOOKUP(Q421,包材库存!B:F,5,0)</f>
        <v>0</v>
      </c>
      <c r="W421" s="166"/>
      <c r="X421" s="164" t="e">
        <f t="shared" si="75"/>
        <v>#REF!</v>
      </c>
      <c r="Y421" s="169">
        <f t="shared" si="73"/>
        <v>3</v>
      </c>
    </row>
    <row r="422" spans="1:25" s="48" customFormat="1">
      <c r="A422" s="6"/>
      <c r="B422" s="23"/>
      <c r="C422" s="23"/>
      <c r="D422" s="23"/>
      <c r="E422" s="23"/>
      <c r="F422" s="23"/>
      <c r="G422" s="23" t="e">
        <f>VLOOKUP(C422,#REF!,17,0)</f>
        <v>#REF!</v>
      </c>
      <c r="H422" s="23"/>
      <c r="I422" s="23"/>
      <c r="J422" s="23"/>
      <c r="K422" s="23"/>
      <c r="L422" s="23"/>
      <c r="M422" s="23"/>
      <c r="N422" s="555"/>
      <c r="O422" s="23"/>
      <c r="P422" s="23"/>
      <c r="Q422" s="139" t="s">
        <v>597</v>
      </c>
      <c r="R422" s="18" t="s">
        <v>598</v>
      </c>
      <c r="S422" s="28"/>
      <c r="T422" s="19">
        <f>VLOOKUP(Q422,包材库存!B:E,4,0)</f>
        <v>17305</v>
      </c>
      <c r="U422" s="46" t="e">
        <f t="shared" si="74"/>
        <v>#REF!</v>
      </c>
      <c r="V422" s="19">
        <f>VLOOKUP(Q422,包材库存!B:F,5,0)</f>
        <v>0</v>
      </c>
      <c r="W422" s="166"/>
      <c r="X422" s="164" t="e">
        <f t="shared" si="75"/>
        <v>#REF!</v>
      </c>
      <c r="Y422" s="169">
        <f t="shared" si="73"/>
        <v>3</v>
      </c>
    </row>
    <row r="423" spans="1:25" s="48" customFormat="1">
      <c r="A423" s="6"/>
      <c r="B423" s="23"/>
      <c r="C423" s="23"/>
      <c r="D423" s="23"/>
      <c r="E423" s="23"/>
      <c r="F423" s="23"/>
      <c r="G423" s="23" t="e">
        <f>VLOOKUP(C423,#REF!,17,0)</f>
        <v>#REF!</v>
      </c>
      <c r="H423" s="23"/>
      <c r="I423" s="23"/>
      <c r="J423" s="23"/>
      <c r="K423" s="23"/>
      <c r="L423" s="23"/>
      <c r="M423" s="23"/>
      <c r="N423" s="555"/>
      <c r="O423" s="23"/>
      <c r="P423" s="23"/>
      <c r="Q423" s="139" t="s">
        <v>335</v>
      </c>
      <c r="R423" s="18" t="s">
        <v>6118</v>
      </c>
      <c r="S423" s="28">
        <v>1</v>
      </c>
      <c r="T423" s="19" t="e">
        <f>VLOOKUP(Q423,包材库存!B:E,4,0)</f>
        <v>#N/A</v>
      </c>
      <c r="U423" s="46" t="e">
        <f t="shared" si="74"/>
        <v>#REF!</v>
      </c>
      <c r="V423" s="19" t="e">
        <f>VLOOKUP(Q423,包材库存!B:F,5,0)</f>
        <v>#N/A</v>
      </c>
      <c r="W423" s="166"/>
      <c r="X423" s="164" t="e">
        <f t="shared" si="75"/>
        <v>#N/A</v>
      </c>
      <c r="Y423" s="169">
        <f t="shared" si="73"/>
        <v>6</v>
      </c>
    </row>
    <row r="424" spans="1:25" s="48" customFormat="1">
      <c r="A424" s="6"/>
      <c r="B424" s="23"/>
      <c r="C424" s="23"/>
      <c r="D424" s="23"/>
      <c r="E424" s="23"/>
      <c r="F424" s="23"/>
      <c r="G424" s="23" t="e">
        <f>VLOOKUP(C424,#REF!,17,0)</f>
        <v>#REF!</v>
      </c>
      <c r="H424" s="23"/>
      <c r="I424" s="23"/>
      <c r="J424" s="23"/>
      <c r="K424" s="23"/>
      <c r="L424" s="23"/>
      <c r="M424" s="23"/>
      <c r="N424" s="555"/>
      <c r="O424" s="23"/>
      <c r="P424" s="23"/>
      <c r="Q424" s="139" t="s">
        <v>333</v>
      </c>
      <c r="R424" s="18" t="s">
        <v>2548</v>
      </c>
      <c r="S424" s="28"/>
      <c r="T424" s="19">
        <f>VLOOKUP(Q424,包材库存!B:E,4,0)</f>
        <v>11653</v>
      </c>
      <c r="U424" s="46" t="e">
        <f t="shared" si="74"/>
        <v>#REF!</v>
      </c>
      <c r="V424" s="19">
        <f>VLOOKUP(Q424,包材库存!B:F,5,0)</f>
        <v>0</v>
      </c>
      <c r="W424" s="166"/>
      <c r="X424" s="164" t="e">
        <f t="shared" si="75"/>
        <v>#REF!</v>
      </c>
      <c r="Y424" s="169">
        <f t="shared" si="73"/>
        <v>6</v>
      </c>
    </row>
    <row r="425" spans="1:25" s="48" customFormat="1">
      <c r="A425" s="8"/>
      <c r="B425" s="24"/>
      <c r="C425" s="24"/>
      <c r="D425" s="24"/>
      <c r="E425" s="24"/>
      <c r="F425" s="24"/>
      <c r="G425" s="24" t="e">
        <f>VLOOKUP(C425,#REF!,17,0)</f>
        <v>#REF!</v>
      </c>
      <c r="H425" s="24"/>
      <c r="I425" s="24"/>
      <c r="J425" s="24"/>
      <c r="K425" s="24"/>
      <c r="L425" s="24"/>
      <c r="M425" s="24"/>
      <c r="N425" s="556"/>
      <c r="O425" s="24"/>
      <c r="P425" s="24"/>
      <c r="Q425" s="139" t="s">
        <v>599</v>
      </c>
      <c r="R425" s="18" t="s">
        <v>600</v>
      </c>
      <c r="S425" s="28"/>
      <c r="T425" s="19">
        <f>VLOOKUP(Q425,包材库存!B:E,4,0)</f>
        <v>177</v>
      </c>
      <c r="U425" s="46" t="e">
        <f t="shared" si="74"/>
        <v>#REF!</v>
      </c>
      <c r="V425" s="19">
        <f>VLOOKUP(Q425,包材库存!B:F,5,0)</f>
        <v>0</v>
      </c>
      <c r="W425" s="167"/>
      <c r="X425" s="164" t="e">
        <f t="shared" si="75"/>
        <v>#REF!</v>
      </c>
      <c r="Y425" s="169">
        <f t="shared" si="73"/>
        <v>2</v>
      </c>
    </row>
    <row r="426" spans="1:25" s="48" customFormat="1">
      <c r="A426" s="4"/>
      <c r="B426" s="22">
        <v>44</v>
      </c>
      <c r="C426" s="22" t="str">
        <f>VLOOKUP(B426,Sheet1!A:B,2,0)</f>
        <v>WJ011</v>
      </c>
      <c r="D426" s="22" t="e">
        <f>VLOOKUP(C426,#REF!,2,0)</f>
        <v>#REF!</v>
      </c>
      <c r="E426" s="22" t="e">
        <f>VLOOKUP(C426,#REF!,4,0)</f>
        <v>#REF!</v>
      </c>
      <c r="F426" s="22" t="e">
        <f>VLOOKUP(C426,#REF!,6,0)</f>
        <v>#REF!</v>
      </c>
      <c r="G426" s="22" t="e">
        <f>VLOOKUP(C426,#REF!,17,0)</f>
        <v>#REF!</v>
      </c>
      <c r="H426" s="22" t="e">
        <f>VLOOKUP(C426,#REF!,19,0)</f>
        <v>#REF!</v>
      </c>
      <c r="I426" s="22" t="e">
        <f>VLOOKUP(C426,#REF!,20,0)</f>
        <v>#REF!</v>
      </c>
      <c r="J426" s="22">
        <f>VLOOKUP(C426,成品库存!B:L,11,0)</f>
        <v>5214</v>
      </c>
      <c r="K426" s="22" t="str">
        <f>IF(ISERROR(VLOOKUP(C426,#REF!,11,0)),"0",VLOOKUP(C426,#REF!,11,0))</f>
        <v>0</v>
      </c>
      <c r="L426" s="22"/>
      <c r="M426" s="22">
        <f t="shared" ref="M426:M427" si="80">J426+K426+L426</f>
        <v>5214</v>
      </c>
      <c r="N426" s="554" t="e">
        <f>M426/G426</f>
        <v>#REF!</v>
      </c>
      <c r="O426" s="22">
        <f>VLOOKUP(C426,膏体库存!A:F,6,0)</f>
        <v>0</v>
      </c>
      <c r="P426" s="22"/>
      <c r="Q426" s="140" t="s">
        <v>446</v>
      </c>
      <c r="R426" s="18" t="s">
        <v>447</v>
      </c>
      <c r="S426" s="28">
        <v>1</v>
      </c>
      <c r="T426" s="19">
        <f>VLOOKUP(Q426,包材库存!B:E,4,0)</f>
        <v>8328</v>
      </c>
      <c r="U426" s="46" t="e">
        <f t="shared" si="74"/>
        <v>#REF!</v>
      </c>
      <c r="V426" s="19">
        <f>VLOOKUP(Q426,包材库存!B:F,5,0)</f>
        <v>0</v>
      </c>
      <c r="W426" s="164"/>
      <c r="X426" s="164" t="e">
        <f t="shared" si="75"/>
        <v>#REF!</v>
      </c>
      <c r="Y426" s="169">
        <f t="shared" si="73"/>
        <v>1</v>
      </c>
    </row>
    <row r="427" spans="1:25" s="48" customFormat="1">
      <c r="A427" s="6"/>
      <c r="B427" s="23"/>
      <c r="C427" s="23" t="str">
        <f>"S"&amp;C426</f>
        <v>SWJ011</v>
      </c>
      <c r="D427" s="23" t="e">
        <f>VLOOKUP(C427,#REF!,2,0)</f>
        <v>#REF!</v>
      </c>
      <c r="E427" s="23" t="e">
        <f>VLOOKUP(C427,#REF!,4,0)</f>
        <v>#REF!</v>
      </c>
      <c r="F427" s="23" t="e">
        <f>VLOOKUP(C427,#REF!,6,0)</f>
        <v>#REF!</v>
      </c>
      <c r="G427" s="23" t="e">
        <f>VLOOKUP(C427,#REF!,17,0)</f>
        <v>#REF!</v>
      </c>
      <c r="H427" s="23"/>
      <c r="I427" s="23"/>
      <c r="J427" s="23">
        <f>VLOOKUP(C427,试用装库存!B:L,11,0)</f>
        <v>634</v>
      </c>
      <c r="K427" s="23"/>
      <c r="L427" s="23"/>
      <c r="M427" s="23">
        <f t="shared" si="80"/>
        <v>634</v>
      </c>
      <c r="N427" s="555"/>
      <c r="O427" s="23"/>
      <c r="P427" s="23"/>
      <c r="Q427" s="139" t="s">
        <v>448</v>
      </c>
      <c r="R427" s="18" t="s">
        <v>2530</v>
      </c>
      <c r="S427" s="28">
        <v>1</v>
      </c>
      <c r="T427" s="19">
        <f>VLOOKUP(Q427,包材库存!B:E,4,0)</f>
        <v>9042</v>
      </c>
      <c r="U427" s="46" t="e">
        <f t="shared" si="74"/>
        <v>#REF!</v>
      </c>
      <c r="V427" s="19">
        <f>VLOOKUP(Q427,包材库存!B:F,5,0)</f>
        <v>0</v>
      </c>
      <c r="W427" s="166"/>
      <c r="X427" s="164" t="e">
        <f t="shared" si="75"/>
        <v>#REF!</v>
      </c>
      <c r="Y427" s="169">
        <f t="shared" si="73"/>
        <v>1</v>
      </c>
    </row>
    <row r="428" spans="1:25" s="48" customFormat="1">
      <c r="A428" s="6"/>
      <c r="B428" s="23"/>
      <c r="C428" s="23"/>
      <c r="D428" s="23"/>
      <c r="E428" s="23"/>
      <c r="F428" s="23"/>
      <c r="G428" s="23" t="e">
        <f>VLOOKUP(C428,#REF!,17,0)</f>
        <v>#REF!</v>
      </c>
      <c r="H428" s="23"/>
      <c r="I428" s="23"/>
      <c r="J428" s="23"/>
      <c r="K428" s="23"/>
      <c r="L428" s="23"/>
      <c r="M428" s="23"/>
      <c r="N428" s="555"/>
      <c r="O428" s="23"/>
      <c r="P428" s="23"/>
      <c r="Q428" s="139" t="s">
        <v>332</v>
      </c>
      <c r="R428" s="18" t="s">
        <v>1048</v>
      </c>
      <c r="S428" s="28">
        <v>1</v>
      </c>
      <c r="T428" s="19">
        <f>VLOOKUP(Q428,包材库存!B:E,4,0)</f>
        <v>31040</v>
      </c>
      <c r="U428" s="46" t="e">
        <f t="shared" si="74"/>
        <v>#REF!</v>
      </c>
      <c r="V428" s="19">
        <f>VLOOKUP(Q428,包材库存!B:F,5,0)</f>
        <v>0</v>
      </c>
      <c r="W428" s="166"/>
      <c r="X428" s="164" t="e">
        <f t="shared" si="75"/>
        <v>#REF!</v>
      </c>
      <c r="Y428" s="169">
        <f t="shared" si="73"/>
        <v>20</v>
      </c>
    </row>
    <row r="429" spans="1:25" s="48" customFormat="1">
      <c r="A429" s="6"/>
      <c r="B429" s="23"/>
      <c r="C429" s="23"/>
      <c r="D429" s="23"/>
      <c r="E429" s="23"/>
      <c r="F429" s="23"/>
      <c r="G429" s="23" t="e">
        <f>VLOOKUP(C429,#REF!,17,0)</f>
        <v>#REF!</v>
      </c>
      <c r="H429" s="23"/>
      <c r="I429" s="23"/>
      <c r="J429" s="23"/>
      <c r="K429" s="23"/>
      <c r="L429" s="23"/>
      <c r="M429" s="23"/>
      <c r="N429" s="555"/>
      <c r="O429" s="23"/>
      <c r="P429" s="23"/>
      <c r="Q429" s="139" t="s">
        <v>449</v>
      </c>
      <c r="R429" s="18" t="s">
        <v>6123</v>
      </c>
      <c r="S429" s="28">
        <v>1</v>
      </c>
      <c r="T429" s="19" t="e">
        <f>VLOOKUP(Q429,包材库存!B:E,4,0)</f>
        <v>#N/A</v>
      </c>
      <c r="U429" s="46" t="e">
        <f t="shared" si="74"/>
        <v>#REF!</v>
      </c>
      <c r="V429" s="19" t="e">
        <f>VLOOKUP(Q429,包材库存!B:F,5,0)</f>
        <v>#N/A</v>
      </c>
      <c r="W429" s="166"/>
      <c r="X429" s="164" t="e">
        <f t="shared" si="75"/>
        <v>#N/A</v>
      </c>
      <c r="Y429" s="169">
        <f t="shared" si="73"/>
        <v>1</v>
      </c>
    </row>
    <row r="430" spans="1:25" s="48" customFormat="1">
      <c r="A430" s="6"/>
      <c r="B430" s="23"/>
      <c r="C430" s="23"/>
      <c r="D430" s="23"/>
      <c r="E430" s="23"/>
      <c r="F430" s="23"/>
      <c r="G430" s="23" t="e">
        <f>VLOOKUP(C430,#REF!,17,0)</f>
        <v>#REF!</v>
      </c>
      <c r="H430" s="23"/>
      <c r="I430" s="23"/>
      <c r="J430" s="23"/>
      <c r="K430" s="23"/>
      <c r="L430" s="23"/>
      <c r="M430" s="23"/>
      <c r="N430" s="555"/>
      <c r="O430" s="23"/>
      <c r="P430" s="23"/>
      <c r="Q430" s="139" t="s">
        <v>450</v>
      </c>
      <c r="R430" s="18" t="s">
        <v>2531</v>
      </c>
      <c r="S430" s="28"/>
      <c r="T430" s="19">
        <f>VLOOKUP(Q430,包材库存!B:E,4,0)</f>
        <v>165</v>
      </c>
      <c r="U430" s="46" t="e">
        <f t="shared" si="74"/>
        <v>#REF!</v>
      </c>
      <c r="V430" s="19">
        <f>VLOOKUP(Q430,包材库存!B:F,5,0)</f>
        <v>0</v>
      </c>
      <c r="W430" s="166"/>
      <c r="X430" s="164" t="e">
        <f t="shared" si="75"/>
        <v>#REF!</v>
      </c>
      <c r="Y430" s="169">
        <f t="shared" si="73"/>
        <v>1</v>
      </c>
    </row>
    <row r="431" spans="1:25" s="48" customFormat="1">
      <c r="A431" s="4"/>
      <c r="B431" s="22">
        <v>45</v>
      </c>
      <c r="C431" s="22" t="str">
        <f>VLOOKUP(B431,Sheet1!A:B,2,0)</f>
        <v>WJ006</v>
      </c>
      <c r="D431" s="22" t="e">
        <f>VLOOKUP(C431,#REF!,2,0)</f>
        <v>#REF!</v>
      </c>
      <c r="E431" s="22" t="e">
        <f>VLOOKUP(C431,#REF!,4,0)</f>
        <v>#REF!</v>
      </c>
      <c r="F431" s="22" t="e">
        <f>VLOOKUP(C431,#REF!,6,0)</f>
        <v>#REF!</v>
      </c>
      <c r="G431" s="22" t="e">
        <f>VLOOKUP(C431,#REF!,17,0)</f>
        <v>#REF!</v>
      </c>
      <c r="H431" s="22" t="e">
        <f>VLOOKUP(C431,#REF!,19,0)</f>
        <v>#REF!</v>
      </c>
      <c r="I431" s="22" t="e">
        <f>VLOOKUP(C431,#REF!,20,0)</f>
        <v>#REF!</v>
      </c>
      <c r="J431" s="22">
        <f>VLOOKUP(C431,成品库存!B:L,11,0)</f>
        <v>6292</v>
      </c>
      <c r="K431" s="22" t="str">
        <f>IF(ISERROR(VLOOKUP(C431,#REF!,11,0)),"0",VLOOKUP(C431,#REF!,11,0))</f>
        <v>0</v>
      </c>
      <c r="L431" s="22"/>
      <c r="M431" s="22">
        <f t="shared" ref="M431:M432" si="81">J431+K431+L431</f>
        <v>6292</v>
      </c>
      <c r="N431" s="554" t="e">
        <f>M431/G431</f>
        <v>#REF!</v>
      </c>
      <c r="O431" s="22">
        <f>VLOOKUP(C431,膏体库存!A:F,6,0)</f>
        <v>49</v>
      </c>
      <c r="P431" s="22"/>
      <c r="Q431" s="140" t="s">
        <v>394</v>
      </c>
      <c r="R431" s="18" t="s">
        <v>395</v>
      </c>
      <c r="S431" s="28">
        <v>1</v>
      </c>
      <c r="T431" s="19">
        <f>VLOOKUP(Q431,包材库存!B:E,4,0)</f>
        <v>13143</v>
      </c>
      <c r="U431" s="46" t="e">
        <f t="shared" si="74"/>
        <v>#REF!</v>
      </c>
      <c r="V431" s="19">
        <f>VLOOKUP(Q431,包材库存!B:F,5,0)</f>
        <v>0</v>
      </c>
      <c r="W431" s="164"/>
      <c r="X431" s="164" t="e">
        <f t="shared" si="75"/>
        <v>#REF!</v>
      </c>
      <c r="Y431" s="169">
        <f t="shared" si="73"/>
        <v>2</v>
      </c>
    </row>
    <row r="432" spans="1:25" s="48" customFormat="1">
      <c r="A432" s="6"/>
      <c r="B432" s="23"/>
      <c r="C432" s="23" t="str">
        <f>"S"&amp;C431</f>
        <v>SWJ006</v>
      </c>
      <c r="D432" s="23" t="e">
        <f>VLOOKUP(C432,#REF!,2,0)</f>
        <v>#REF!</v>
      </c>
      <c r="E432" s="23" t="e">
        <f>VLOOKUP(C432,#REF!,4,0)</f>
        <v>#REF!</v>
      </c>
      <c r="F432" s="23" t="e">
        <f>VLOOKUP(C432,#REF!,6,0)</f>
        <v>#REF!</v>
      </c>
      <c r="G432" s="23" t="e">
        <f>VLOOKUP(C432,#REF!,17,0)</f>
        <v>#REF!</v>
      </c>
      <c r="H432" s="23"/>
      <c r="I432" s="23"/>
      <c r="J432" s="23">
        <f>VLOOKUP(C432,试用装库存!B:L,11,0)</f>
        <v>163</v>
      </c>
      <c r="K432" s="23"/>
      <c r="L432" s="23"/>
      <c r="M432" s="23">
        <f t="shared" si="81"/>
        <v>163</v>
      </c>
      <c r="N432" s="555"/>
      <c r="O432" s="23"/>
      <c r="P432" s="23"/>
      <c r="Q432" s="139" t="s">
        <v>396</v>
      </c>
      <c r="R432" s="18" t="s">
        <v>397</v>
      </c>
      <c r="S432" s="28">
        <v>1</v>
      </c>
      <c r="T432" s="19">
        <f>VLOOKUP(Q432,包材库存!B:E,4,0)</f>
        <v>13133</v>
      </c>
      <c r="U432" s="46" t="e">
        <f t="shared" si="74"/>
        <v>#REF!</v>
      </c>
      <c r="V432" s="19">
        <f>VLOOKUP(Q432,包材库存!B:F,5,0)</f>
        <v>-18</v>
      </c>
      <c r="W432" s="166"/>
      <c r="X432" s="164" t="e">
        <f t="shared" si="75"/>
        <v>#REF!</v>
      </c>
      <c r="Y432" s="169">
        <f t="shared" si="73"/>
        <v>4</v>
      </c>
    </row>
    <row r="433" spans="1:25" s="48" customFormat="1">
      <c r="A433" s="6"/>
      <c r="B433" s="23"/>
      <c r="C433" s="23"/>
      <c r="D433" s="23"/>
      <c r="E433" s="23"/>
      <c r="F433" s="23"/>
      <c r="G433" s="23" t="e">
        <f>VLOOKUP(C433,#REF!,17,0)</f>
        <v>#REF!</v>
      </c>
      <c r="H433" s="23"/>
      <c r="I433" s="23"/>
      <c r="J433" s="23"/>
      <c r="K433" s="23"/>
      <c r="L433" s="23"/>
      <c r="M433" s="23"/>
      <c r="N433" s="555"/>
      <c r="O433" s="23"/>
      <c r="P433" s="23"/>
      <c r="Q433" s="139" t="s">
        <v>398</v>
      </c>
      <c r="R433" s="18" t="s">
        <v>6124</v>
      </c>
      <c r="S433" s="28">
        <v>1</v>
      </c>
      <c r="T433" s="19">
        <f>VLOOKUP(Q433,包材库存!B:E,4,0)</f>
        <v>5396</v>
      </c>
      <c r="U433" s="46" t="e">
        <f t="shared" si="74"/>
        <v>#REF!</v>
      </c>
      <c r="V433" s="19">
        <f>VLOOKUP(Q433,包材库存!B:F,5,0)</f>
        <v>0</v>
      </c>
      <c r="W433" s="166"/>
      <c r="X433" s="164" t="e">
        <f t="shared" si="75"/>
        <v>#REF!</v>
      </c>
      <c r="Y433" s="169">
        <f t="shared" si="73"/>
        <v>1</v>
      </c>
    </row>
    <row r="434" spans="1:25" s="48" customFormat="1">
      <c r="A434" s="6"/>
      <c r="B434" s="23"/>
      <c r="C434" s="23"/>
      <c r="D434" s="23"/>
      <c r="E434" s="23"/>
      <c r="F434" s="23"/>
      <c r="G434" s="23" t="e">
        <f>VLOOKUP(C434,#REF!,17,0)</f>
        <v>#REF!</v>
      </c>
      <c r="H434" s="23"/>
      <c r="I434" s="23"/>
      <c r="J434" s="23"/>
      <c r="K434" s="23"/>
      <c r="L434" s="23"/>
      <c r="M434" s="23"/>
      <c r="N434" s="555"/>
      <c r="O434" s="23"/>
      <c r="P434" s="23"/>
      <c r="Q434" s="139" t="s">
        <v>332</v>
      </c>
      <c r="R434" s="18" t="s">
        <v>1048</v>
      </c>
      <c r="S434" s="28">
        <v>1</v>
      </c>
      <c r="T434" s="19">
        <f>VLOOKUP(Q434,包材库存!B:E,4,0)</f>
        <v>31040</v>
      </c>
      <c r="U434" s="46" t="e">
        <f t="shared" si="74"/>
        <v>#REF!</v>
      </c>
      <c r="V434" s="19">
        <f>VLOOKUP(Q434,包材库存!B:F,5,0)</f>
        <v>0</v>
      </c>
      <c r="W434" s="166"/>
      <c r="X434" s="164" t="e">
        <f t="shared" si="75"/>
        <v>#REF!</v>
      </c>
      <c r="Y434" s="169">
        <f t="shared" si="73"/>
        <v>20</v>
      </c>
    </row>
    <row r="435" spans="1:25" s="48" customFormat="1">
      <c r="A435" s="6"/>
      <c r="B435" s="23"/>
      <c r="C435" s="23"/>
      <c r="D435" s="23"/>
      <c r="E435" s="23"/>
      <c r="F435" s="23"/>
      <c r="G435" s="23" t="e">
        <f>VLOOKUP(C435,#REF!,17,0)</f>
        <v>#REF!</v>
      </c>
      <c r="H435" s="23"/>
      <c r="I435" s="23"/>
      <c r="J435" s="23"/>
      <c r="K435" s="23"/>
      <c r="L435" s="23"/>
      <c r="M435" s="23"/>
      <c r="N435" s="555"/>
      <c r="O435" s="23"/>
      <c r="P435" s="23"/>
      <c r="Q435" s="139" t="s">
        <v>399</v>
      </c>
      <c r="R435" s="18" t="s">
        <v>6125</v>
      </c>
      <c r="S435" s="28"/>
      <c r="T435" s="19">
        <f>VLOOKUP(Q435,包材库存!B:E,4,0)</f>
        <v>12128</v>
      </c>
      <c r="U435" s="46" t="e">
        <f t="shared" si="74"/>
        <v>#REF!</v>
      </c>
      <c r="V435" s="19">
        <f>VLOOKUP(Q435,包材库存!B:F,5,0)</f>
        <v>0</v>
      </c>
      <c r="W435" s="166"/>
      <c r="X435" s="164" t="e">
        <f t="shared" si="75"/>
        <v>#REF!</v>
      </c>
      <c r="Y435" s="169">
        <f t="shared" si="73"/>
        <v>4</v>
      </c>
    </row>
    <row r="436" spans="1:25" s="48" customFormat="1">
      <c r="A436" s="6"/>
      <c r="B436" s="23"/>
      <c r="C436" s="23"/>
      <c r="D436" s="23"/>
      <c r="E436" s="23"/>
      <c r="F436" s="23"/>
      <c r="G436" s="23" t="e">
        <f>VLOOKUP(C436,#REF!,17,0)</f>
        <v>#REF!</v>
      </c>
      <c r="H436" s="23"/>
      <c r="I436" s="23"/>
      <c r="J436" s="23"/>
      <c r="K436" s="23"/>
      <c r="L436" s="23"/>
      <c r="M436" s="23"/>
      <c r="N436" s="555"/>
      <c r="O436" s="23"/>
      <c r="P436" s="23"/>
      <c r="Q436" s="139" t="s">
        <v>400</v>
      </c>
      <c r="R436" s="18" t="s">
        <v>6126</v>
      </c>
      <c r="S436" s="28"/>
      <c r="T436" s="19">
        <f>VLOOKUP(Q436,包材库存!B:E,4,0)</f>
        <v>642</v>
      </c>
      <c r="U436" s="46" t="e">
        <f t="shared" si="74"/>
        <v>#REF!</v>
      </c>
      <c r="V436" s="19">
        <f>VLOOKUP(Q436,包材库存!B:F,5,0)</f>
        <v>0</v>
      </c>
      <c r="W436" s="166"/>
      <c r="X436" s="164" t="e">
        <f t="shared" si="75"/>
        <v>#REF!</v>
      </c>
      <c r="Y436" s="169">
        <f t="shared" si="73"/>
        <v>4</v>
      </c>
    </row>
    <row r="437" spans="1:25" s="48" customFormat="1">
      <c r="A437" s="6"/>
      <c r="B437" s="23"/>
      <c r="C437" s="23"/>
      <c r="D437" s="23"/>
      <c r="E437" s="23"/>
      <c r="F437" s="23"/>
      <c r="G437" s="23" t="e">
        <f>VLOOKUP(C437,#REF!,17,0)</f>
        <v>#REF!</v>
      </c>
      <c r="H437" s="23"/>
      <c r="I437" s="23"/>
      <c r="J437" s="23"/>
      <c r="K437" s="23"/>
      <c r="L437" s="23"/>
      <c r="M437" s="23"/>
      <c r="N437" s="555"/>
      <c r="O437" s="23"/>
      <c r="P437" s="23"/>
      <c r="Q437" s="139" t="s">
        <v>401</v>
      </c>
      <c r="R437" s="18" t="s">
        <v>402</v>
      </c>
      <c r="S437" s="28">
        <v>1</v>
      </c>
      <c r="T437" s="19">
        <f>VLOOKUP(Q437,包材库存!B:E,4,0)</f>
        <v>62823</v>
      </c>
      <c r="U437" s="46" t="e">
        <f t="shared" si="74"/>
        <v>#REF!</v>
      </c>
      <c r="V437" s="19">
        <f>VLOOKUP(Q437,包材库存!B:F,5,0)</f>
        <v>-18</v>
      </c>
      <c r="W437" s="166"/>
      <c r="X437" s="164" t="e">
        <f t="shared" si="75"/>
        <v>#REF!</v>
      </c>
      <c r="Y437" s="169">
        <f t="shared" si="73"/>
        <v>16</v>
      </c>
    </row>
    <row r="438" spans="1:25" s="48" customFormat="1">
      <c r="A438" s="6"/>
      <c r="B438" s="23"/>
      <c r="C438" s="23"/>
      <c r="D438" s="23"/>
      <c r="E438" s="23"/>
      <c r="F438" s="23"/>
      <c r="G438" s="23" t="e">
        <f>VLOOKUP(C438,#REF!,17,0)</f>
        <v>#REF!</v>
      </c>
      <c r="H438" s="23"/>
      <c r="I438" s="23"/>
      <c r="J438" s="23"/>
      <c r="K438" s="23"/>
      <c r="L438" s="23"/>
      <c r="M438" s="23"/>
      <c r="N438" s="555"/>
      <c r="O438" s="23"/>
      <c r="P438" s="23"/>
      <c r="Q438" s="139" t="s">
        <v>403</v>
      </c>
      <c r="R438" s="18" t="s">
        <v>5906</v>
      </c>
      <c r="S438" s="28">
        <v>1</v>
      </c>
      <c r="T438" s="19" t="e">
        <f>VLOOKUP(Q438,包材库存!B:E,4,0)</f>
        <v>#N/A</v>
      </c>
      <c r="U438" s="46" t="e">
        <f t="shared" si="74"/>
        <v>#REF!</v>
      </c>
      <c r="V438" s="19" t="e">
        <f>VLOOKUP(Q438,包材库存!B:F,5,0)</f>
        <v>#N/A</v>
      </c>
      <c r="W438" s="166"/>
      <c r="X438" s="164" t="e">
        <f t="shared" si="75"/>
        <v>#N/A</v>
      </c>
      <c r="Y438" s="169">
        <f t="shared" si="73"/>
        <v>5</v>
      </c>
    </row>
    <row r="439" spans="1:25" s="48" customFormat="1">
      <c r="A439" s="6"/>
      <c r="B439" s="23"/>
      <c r="C439" s="23"/>
      <c r="D439" s="23"/>
      <c r="E439" s="23"/>
      <c r="F439" s="23"/>
      <c r="G439" s="23" t="e">
        <f>VLOOKUP(C439,#REF!,17,0)</f>
        <v>#REF!</v>
      </c>
      <c r="H439" s="23"/>
      <c r="I439" s="23"/>
      <c r="J439" s="23"/>
      <c r="K439" s="23"/>
      <c r="L439" s="23"/>
      <c r="M439" s="23"/>
      <c r="N439" s="555"/>
      <c r="O439" s="23"/>
      <c r="P439" s="23"/>
      <c r="Q439" s="139" t="s">
        <v>404</v>
      </c>
      <c r="R439" s="18" t="s">
        <v>405</v>
      </c>
      <c r="S439" s="28">
        <v>1</v>
      </c>
      <c r="T439" s="19">
        <f>VLOOKUP(Q439,包材库存!B:E,4,0)</f>
        <v>5040</v>
      </c>
      <c r="U439" s="46" t="e">
        <f t="shared" si="74"/>
        <v>#REF!</v>
      </c>
      <c r="V439" s="19">
        <f>VLOOKUP(Q439,包材库存!B:F,5,0)</f>
        <v>0</v>
      </c>
      <c r="W439" s="166"/>
      <c r="X439" s="164" t="e">
        <f t="shared" si="75"/>
        <v>#REF!</v>
      </c>
      <c r="Y439" s="169">
        <f t="shared" si="73"/>
        <v>1</v>
      </c>
    </row>
    <row r="440" spans="1:25" s="48" customFormat="1">
      <c r="A440" s="4"/>
      <c r="B440" s="22">
        <v>46</v>
      </c>
      <c r="C440" s="22" t="str">
        <f>VLOOKUP(B440,Sheet1!A:B,2,0)</f>
        <v>WJ004</v>
      </c>
      <c r="D440" s="22" t="e">
        <f>VLOOKUP(C440,#REF!,2,0)</f>
        <v>#REF!</v>
      </c>
      <c r="E440" s="22" t="e">
        <f>VLOOKUP(C440,#REF!,4,0)</f>
        <v>#REF!</v>
      </c>
      <c r="F440" s="22" t="e">
        <f>VLOOKUP(C440,#REF!,6,0)</f>
        <v>#REF!</v>
      </c>
      <c r="G440" s="22" t="e">
        <f>VLOOKUP(C440,#REF!,17,0)</f>
        <v>#REF!</v>
      </c>
      <c r="H440" s="22" t="e">
        <f>VLOOKUP(C440,#REF!,19,0)</f>
        <v>#REF!</v>
      </c>
      <c r="I440" s="22" t="e">
        <f>VLOOKUP(C440,#REF!,20,0)</f>
        <v>#REF!</v>
      </c>
      <c r="J440" s="22">
        <f>VLOOKUP(C440,成品库存!B:L,11,0)</f>
        <v>1998</v>
      </c>
      <c r="K440" s="22" t="str">
        <f>IF(ISERROR(VLOOKUP(C440,#REF!,11,0)),"0",VLOOKUP(C440,#REF!,11,0))</f>
        <v>0</v>
      </c>
      <c r="L440" s="22"/>
      <c r="M440" s="22">
        <f t="shared" ref="M440:M441" si="82">J440+K440+L440</f>
        <v>1998</v>
      </c>
      <c r="N440" s="554" t="e">
        <f>M440/G440</f>
        <v>#REF!</v>
      </c>
      <c r="O440" s="22">
        <f>VLOOKUP(C440,膏体库存!A:F,6,0)</f>
        <v>0</v>
      </c>
      <c r="P440" s="22"/>
      <c r="Q440" s="140" t="s">
        <v>368</v>
      </c>
      <c r="R440" s="18" t="s">
        <v>369</v>
      </c>
      <c r="S440" s="28">
        <v>1</v>
      </c>
      <c r="T440" s="19">
        <f>VLOOKUP(Q440,包材库存!B:E,4,0)</f>
        <v>509</v>
      </c>
      <c r="U440" s="46" t="e">
        <f t="shared" si="74"/>
        <v>#REF!</v>
      </c>
      <c r="V440" s="19">
        <f>VLOOKUP(Q440,包材库存!B:F,5,0)</f>
        <v>0</v>
      </c>
      <c r="W440" s="164"/>
      <c r="X440" s="164" t="e">
        <f t="shared" si="75"/>
        <v>#REF!</v>
      </c>
      <c r="Y440" s="169">
        <f t="shared" si="73"/>
        <v>3</v>
      </c>
    </row>
    <row r="441" spans="1:25" s="48" customFormat="1">
      <c r="A441" s="6"/>
      <c r="B441" s="23"/>
      <c r="C441" s="23" t="str">
        <f>"S"&amp;C440</f>
        <v>SWJ004</v>
      </c>
      <c r="D441" s="23" t="e">
        <f>VLOOKUP(C441,#REF!,2,0)</f>
        <v>#REF!</v>
      </c>
      <c r="E441" s="23" t="e">
        <f>VLOOKUP(C441,#REF!,4,0)</f>
        <v>#REF!</v>
      </c>
      <c r="F441" s="23" t="e">
        <f>VLOOKUP(C441,#REF!,6,0)</f>
        <v>#REF!</v>
      </c>
      <c r="G441" s="23" t="e">
        <f>VLOOKUP(C441,#REF!,17,0)</f>
        <v>#REF!</v>
      </c>
      <c r="H441" s="23"/>
      <c r="I441" s="23"/>
      <c r="J441" s="23">
        <f>VLOOKUP(C441,试用装库存!B:L,11,0)</f>
        <v>909</v>
      </c>
      <c r="K441" s="23"/>
      <c r="L441" s="23"/>
      <c r="M441" s="23">
        <f t="shared" si="82"/>
        <v>909</v>
      </c>
      <c r="N441" s="555"/>
      <c r="O441" s="23"/>
      <c r="P441" s="23"/>
      <c r="Q441" s="139" t="s">
        <v>370</v>
      </c>
      <c r="R441" s="18" t="s">
        <v>371</v>
      </c>
      <c r="S441" s="28">
        <v>1</v>
      </c>
      <c r="T441" s="19">
        <f>VLOOKUP(Q441,包材库存!B:E,4,0)</f>
        <v>481</v>
      </c>
      <c r="U441" s="46" t="e">
        <f t="shared" si="74"/>
        <v>#REF!</v>
      </c>
      <c r="V441" s="19">
        <f>VLOOKUP(Q441,包材库存!B:F,5,0)</f>
        <v>0</v>
      </c>
      <c r="W441" s="166"/>
      <c r="X441" s="164" t="e">
        <f t="shared" si="75"/>
        <v>#REF!</v>
      </c>
      <c r="Y441" s="169">
        <f t="shared" si="73"/>
        <v>2</v>
      </c>
    </row>
    <row r="442" spans="1:25" s="48" customFormat="1">
      <c r="A442" s="6"/>
      <c r="B442" s="23"/>
      <c r="C442" s="23"/>
      <c r="D442" s="23"/>
      <c r="E442" s="23"/>
      <c r="F442" s="23"/>
      <c r="G442" s="23" t="e">
        <f>VLOOKUP(C442,#REF!,17,0)</f>
        <v>#REF!</v>
      </c>
      <c r="H442" s="23"/>
      <c r="I442" s="23"/>
      <c r="J442" s="23"/>
      <c r="K442" s="23"/>
      <c r="L442" s="23"/>
      <c r="M442" s="23"/>
      <c r="N442" s="555"/>
      <c r="O442" s="23"/>
      <c r="P442" s="23"/>
      <c r="Q442" s="139" t="s">
        <v>372</v>
      </c>
      <c r="R442" s="18" t="s">
        <v>373</v>
      </c>
      <c r="S442" s="28">
        <v>1</v>
      </c>
      <c r="T442" s="19">
        <f>VLOOKUP(Q442,包材库存!B:E,4,0)</f>
        <v>20471</v>
      </c>
      <c r="U442" s="46" t="e">
        <f t="shared" si="74"/>
        <v>#REF!</v>
      </c>
      <c r="V442" s="19">
        <f>VLOOKUP(Q442,包材库存!B:F,5,0)</f>
        <v>0</v>
      </c>
      <c r="W442" s="166"/>
      <c r="X442" s="164" t="e">
        <f t="shared" si="75"/>
        <v>#REF!</v>
      </c>
      <c r="Y442" s="169">
        <f t="shared" si="73"/>
        <v>9</v>
      </c>
    </row>
    <row r="443" spans="1:25" s="48" customFormat="1">
      <c r="A443" s="6"/>
      <c r="B443" s="23"/>
      <c r="C443" s="23"/>
      <c r="D443" s="23"/>
      <c r="E443" s="23"/>
      <c r="F443" s="23"/>
      <c r="G443" s="23" t="e">
        <f>VLOOKUP(C443,#REF!,17,0)</f>
        <v>#REF!</v>
      </c>
      <c r="H443" s="23"/>
      <c r="I443" s="23"/>
      <c r="J443" s="23"/>
      <c r="K443" s="23"/>
      <c r="L443" s="23"/>
      <c r="M443" s="23"/>
      <c r="N443" s="555"/>
      <c r="O443" s="23"/>
      <c r="P443" s="23"/>
      <c r="Q443" s="139" t="s">
        <v>374</v>
      </c>
      <c r="R443" s="18" t="s">
        <v>6127</v>
      </c>
      <c r="S443" s="28">
        <v>1</v>
      </c>
      <c r="T443" s="19">
        <f>VLOOKUP(Q443,包材库存!B:E,4,0)</f>
        <v>8632</v>
      </c>
      <c r="U443" s="46" t="e">
        <f t="shared" si="74"/>
        <v>#REF!</v>
      </c>
      <c r="V443" s="19">
        <f>VLOOKUP(Q443,包材库存!B:F,5,0)</f>
        <v>0</v>
      </c>
      <c r="W443" s="166"/>
      <c r="X443" s="164" t="e">
        <f t="shared" si="75"/>
        <v>#REF!</v>
      </c>
      <c r="Y443" s="169">
        <f t="shared" si="73"/>
        <v>1</v>
      </c>
    </row>
    <row r="444" spans="1:25" s="48" customFormat="1">
      <c r="A444" s="6"/>
      <c r="B444" s="23"/>
      <c r="C444" s="23"/>
      <c r="D444" s="23"/>
      <c r="E444" s="23"/>
      <c r="F444" s="23"/>
      <c r="G444" s="23" t="e">
        <f>VLOOKUP(C444,#REF!,17,0)</f>
        <v>#REF!</v>
      </c>
      <c r="H444" s="23"/>
      <c r="I444" s="23"/>
      <c r="J444" s="23"/>
      <c r="K444" s="23"/>
      <c r="L444" s="23"/>
      <c r="M444" s="23"/>
      <c r="N444" s="555"/>
      <c r="O444" s="23"/>
      <c r="P444" s="23"/>
      <c r="Q444" s="139" t="s">
        <v>332</v>
      </c>
      <c r="R444" s="18" t="s">
        <v>1048</v>
      </c>
      <c r="S444" s="28">
        <v>1</v>
      </c>
      <c r="T444" s="19">
        <f>VLOOKUP(Q444,包材库存!B:E,4,0)</f>
        <v>31040</v>
      </c>
      <c r="U444" s="46" t="e">
        <f t="shared" si="74"/>
        <v>#REF!</v>
      </c>
      <c r="V444" s="19">
        <f>VLOOKUP(Q444,包材库存!B:F,5,0)</f>
        <v>0</v>
      </c>
      <c r="W444" s="166"/>
      <c r="X444" s="164" t="e">
        <f t="shared" si="75"/>
        <v>#REF!</v>
      </c>
      <c r="Y444" s="169">
        <f t="shared" si="73"/>
        <v>20</v>
      </c>
    </row>
    <row r="445" spans="1:25" s="48" customFormat="1">
      <c r="A445" s="6"/>
      <c r="B445" s="23"/>
      <c r="C445" s="23"/>
      <c r="D445" s="23"/>
      <c r="E445" s="23"/>
      <c r="F445" s="23"/>
      <c r="G445" s="23" t="e">
        <f>VLOOKUP(C445,#REF!,17,0)</f>
        <v>#REF!</v>
      </c>
      <c r="H445" s="23"/>
      <c r="I445" s="23"/>
      <c r="J445" s="23"/>
      <c r="K445" s="23"/>
      <c r="L445" s="23"/>
      <c r="M445" s="23"/>
      <c r="N445" s="555"/>
      <c r="O445" s="23"/>
      <c r="P445" s="23"/>
      <c r="Q445" s="139" t="s">
        <v>375</v>
      </c>
      <c r="R445" s="18" t="s">
        <v>6128</v>
      </c>
      <c r="S445" s="28"/>
      <c r="T445" s="19">
        <f>VLOOKUP(Q445,包材库存!B:E,4,0)</f>
        <v>5965</v>
      </c>
      <c r="U445" s="46" t="e">
        <f t="shared" si="74"/>
        <v>#REF!</v>
      </c>
      <c r="V445" s="19">
        <f>VLOOKUP(Q445,包材库存!B:F,5,0)</f>
        <v>0</v>
      </c>
      <c r="W445" s="166"/>
      <c r="X445" s="164" t="e">
        <f t="shared" si="75"/>
        <v>#REF!</v>
      </c>
      <c r="Y445" s="169">
        <f t="shared" si="73"/>
        <v>2</v>
      </c>
    </row>
    <row r="446" spans="1:25" s="48" customFormat="1">
      <c r="A446" s="6"/>
      <c r="B446" s="23"/>
      <c r="C446" s="23"/>
      <c r="D446" s="23"/>
      <c r="E446" s="23"/>
      <c r="F446" s="23"/>
      <c r="G446" s="23" t="e">
        <f>VLOOKUP(C446,#REF!,17,0)</f>
        <v>#REF!</v>
      </c>
      <c r="H446" s="23"/>
      <c r="I446" s="23"/>
      <c r="J446" s="23"/>
      <c r="K446" s="23"/>
      <c r="L446" s="23"/>
      <c r="M446" s="23"/>
      <c r="N446" s="555"/>
      <c r="O446" s="23"/>
      <c r="P446" s="23"/>
      <c r="Q446" s="139" t="s">
        <v>376</v>
      </c>
      <c r="R446" s="18" t="s">
        <v>6129</v>
      </c>
      <c r="S446" s="28"/>
      <c r="T446" s="19">
        <f>VLOOKUP(Q446,包材库存!B:E,4,0)</f>
        <v>92</v>
      </c>
      <c r="U446" s="46" t="e">
        <f t="shared" si="74"/>
        <v>#REF!</v>
      </c>
      <c r="V446" s="19">
        <f>VLOOKUP(Q446,包材库存!B:F,5,0)</f>
        <v>0</v>
      </c>
      <c r="W446" s="166"/>
      <c r="X446" s="164" t="e">
        <f t="shared" si="75"/>
        <v>#REF!</v>
      </c>
      <c r="Y446" s="169">
        <f t="shared" si="73"/>
        <v>1</v>
      </c>
    </row>
    <row r="447" spans="1:25" s="48" customFormat="1">
      <c r="A447" s="6"/>
      <c r="B447" s="23"/>
      <c r="C447" s="23"/>
      <c r="D447" s="23"/>
      <c r="E447" s="23"/>
      <c r="F447" s="23"/>
      <c r="G447" s="23" t="e">
        <f>VLOOKUP(C447,#REF!,17,0)</f>
        <v>#REF!</v>
      </c>
      <c r="H447" s="23"/>
      <c r="I447" s="23"/>
      <c r="J447" s="23"/>
      <c r="K447" s="23"/>
      <c r="L447" s="23"/>
      <c r="M447" s="23"/>
      <c r="N447" s="555"/>
      <c r="O447" s="23"/>
      <c r="P447" s="23"/>
      <c r="Q447" s="139" t="s">
        <v>377</v>
      </c>
      <c r="R447" s="18" t="s">
        <v>6119</v>
      </c>
      <c r="S447" s="28">
        <v>1</v>
      </c>
      <c r="T447" s="19" t="e">
        <f>VLOOKUP(Q447,包材库存!B:E,4,0)</f>
        <v>#N/A</v>
      </c>
      <c r="U447" s="46" t="e">
        <f t="shared" si="74"/>
        <v>#REF!</v>
      </c>
      <c r="V447" s="19" t="e">
        <f>VLOOKUP(Q447,包材库存!B:F,5,0)</f>
        <v>#N/A</v>
      </c>
      <c r="W447" s="166"/>
      <c r="X447" s="164" t="e">
        <f t="shared" si="75"/>
        <v>#N/A</v>
      </c>
      <c r="Y447" s="169">
        <f t="shared" si="73"/>
        <v>2</v>
      </c>
    </row>
    <row r="448" spans="1:25" s="48" customFormat="1">
      <c r="A448" s="6"/>
      <c r="B448" s="23"/>
      <c r="C448" s="23"/>
      <c r="D448" s="23"/>
      <c r="E448" s="23"/>
      <c r="F448" s="23"/>
      <c r="G448" s="23" t="e">
        <f>VLOOKUP(C448,#REF!,17,0)</f>
        <v>#REF!</v>
      </c>
      <c r="H448" s="23"/>
      <c r="I448" s="23"/>
      <c r="J448" s="23"/>
      <c r="K448" s="23"/>
      <c r="L448" s="23"/>
      <c r="M448" s="23"/>
      <c r="N448" s="555"/>
      <c r="O448" s="23"/>
      <c r="P448" s="23"/>
      <c r="Q448" s="139" t="s">
        <v>378</v>
      </c>
      <c r="R448" s="18" t="s">
        <v>379</v>
      </c>
      <c r="S448" s="28">
        <v>1</v>
      </c>
      <c r="T448" s="19">
        <f>VLOOKUP(Q448,包材库存!B:E,4,0)</f>
        <v>9030</v>
      </c>
      <c r="U448" s="46" t="e">
        <f t="shared" si="74"/>
        <v>#REF!</v>
      </c>
      <c r="V448" s="19">
        <f>VLOOKUP(Q448,包材库存!B:F,5,0)</f>
        <v>0</v>
      </c>
      <c r="W448" s="166"/>
      <c r="X448" s="164" t="e">
        <f t="shared" si="75"/>
        <v>#REF!</v>
      </c>
      <c r="Y448" s="169">
        <f t="shared" si="73"/>
        <v>1</v>
      </c>
    </row>
    <row r="449" spans="1:25" s="48" customFormat="1">
      <c r="A449" s="4"/>
      <c r="B449" s="22">
        <v>47</v>
      </c>
      <c r="C449" s="22" t="str">
        <f>VLOOKUP(B449,Sheet1!A:B,2,0)</f>
        <v>WS005</v>
      </c>
      <c r="D449" s="22" t="e">
        <f>VLOOKUP(C449,#REF!,2,0)</f>
        <v>#REF!</v>
      </c>
      <c r="E449" s="22" t="e">
        <f>VLOOKUP(C449,#REF!,4,0)</f>
        <v>#REF!</v>
      </c>
      <c r="F449" s="22" t="e">
        <f>VLOOKUP(C449,#REF!,6,0)</f>
        <v>#REF!</v>
      </c>
      <c r="G449" s="22" t="e">
        <f>VLOOKUP(C449,#REF!,17,0)</f>
        <v>#REF!</v>
      </c>
      <c r="H449" s="22" t="e">
        <f>VLOOKUP(C449,#REF!,19,0)</f>
        <v>#REF!</v>
      </c>
      <c r="I449" s="22" t="e">
        <f>VLOOKUP(C449,#REF!,20,0)</f>
        <v>#REF!</v>
      </c>
      <c r="J449" s="22">
        <f>VLOOKUP(C449,成品库存!B:L,11,0)</f>
        <v>3198</v>
      </c>
      <c r="K449" s="22" t="str">
        <f>IF(ISERROR(VLOOKUP(C449,#REF!,11,0)),"0",VLOOKUP(C449,#REF!,11,0))</f>
        <v>0</v>
      </c>
      <c r="L449" s="22"/>
      <c r="M449" s="22">
        <f t="shared" ref="M449:M450" si="83">J449+K449+L449</f>
        <v>3198</v>
      </c>
      <c r="N449" s="554" t="e">
        <f>M449/G449</f>
        <v>#REF!</v>
      </c>
      <c r="O449" s="22">
        <f>VLOOKUP(C449,膏体库存!A:F,6,0)</f>
        <v>527</v>
      </c>
      <c r="P449" s="22"/>
      <c r="Q449" s="140" t="s">
        <v>870</v>
      </c>
      <c r="R449" s="18" t="s">
        <v>871</v>
      </c>
      <c r="S449" s="28">
        <v>1</v>
      </c>
      <c r="T449" s="19">
        <f>VLOOKUP(Q449,包材库存!B:E,4,0)</f>
        <v>1633</v>
      </c>
      <c r="U449" s="46" t="e">
        <f t="shared" si="74"/>
        <v>#REF!</v>
      </c>
      <c r="V449" s="19">
        <f>VLOOKUP(Q449,包材库存!B:F,5,0)</f>
        <v>0</v>
      </c>
      <c r="W449" s="164"/>
      <c r="X449" s="164" t="e">
        <f t="shared" si="75"/>
        <v>#REF!</v>
      </c>
      <c r="Y449" s="169">
        <f t="shared" si="73"/>
        <v>1</v>
      </c>
    </row>
    <row r="450" spans="1:25" s="48" customFormat="1">
      <c r="A450" s="6"/>
      <c r="B450" s="23"/>
      <c r="C450" s="23" t="str">
        <f>"S"&amp;C449</f>
        <v>SWS005</v>
      </c>
      <c r="D450" s="23" t="e">
        <f>VLOOKUP(C450,#REF!,2,0)</f>
        <v>#REF!</v>
      </c>
      <c r="E450" s="23" t="e">
        <f>VLOOKUP(C450,#REF!,4,0)</f>
        <v>#REF!</v>
      </c>
      <c r="F450" s="23" t="e">
        <f>VLOOKUP(C450,#REF!,6,0)</f>
        <v>#REF!</v>
      </c>
      <c r="G450" s="23" t="e">
        <f>VLOOKUP(C450,#REF!,17,0)</f>
        <v>#REF!</v>
      </c>
      <c r="H450" s="23"/>
      <c r="I450" s="23"/>
      <c r="J450" s="23">
        <f>VLOOKUP(C450,试用装库存!B:L,11,0)</f>
        <v>712</v>
      </c>
      <c r="K450" s="23"/>
      <c r="L450" s="23"/>
      <c r="M450" s="23">
        <f t="shared" si="83"/>
        <v>712</v>
      </c>
      <c r="N450" s="555"/>
      <c r="O450" s="23"/>
      <c r="P450" s="23"/>
      <c r="Q450" s="139" t="s">
        <v>872</v>
      </c>
      <c r="R450" s="18" t="s">
        <v>873</v>
      </c>
      <c r="S450" s="28">
        <v>1</v>
      </c>
      <c r="T450" s="19">
        <f>VLOOKUP(Q450,包材库存!B:E,4,0)</f>
        <v>1759</v>
      </c>
      <c r="U450" s="46" t="e">
        <f t="shared" si="74"/>
        <v>#REF!</v>
      </c>
      <c r="V450" s="19">
        <f>VLOOKUP(Q450,包材库存!B:F,5,0)</f>
        <v>0</v>
      </c>
      <c r="W450" s="166"/>
      <c r="X450" s="164" t="e">
        <f t="shared" si="75"/>
        <v>#REF!</v>
      </c>
      <c r="Y450" s="169">
        <f t="shared" si="73"/>
        <v>1</v>
      </c>
    </row>
    <row r="451" spans="1:25" s="48" customFormat="1">
      <c r="A451" s="6"/>
      <c r="B451" s="23"/>
      <c r="C451" s="23"/>
      <c r="D451" s="23"/>
      <c r="E451" s="23"/>
      <c r="F451" s="23"/>
      <c r="G451" s="23" t="e">
        <f>VLOOKUP(C451,#REF!,17,0)</f>
        <v>#REF!</v>
      </c>
      <c r="H451" s="23"/>
      <c r="I451" s="23"/>
      <c r="J451" s="23"/>
      <c r="K451" s="23"/>
      <c r="L451" s="23"/>
      <c r="M451" s="23"/>
      <c r="N451" s="555"/>
      <c r="O451" s="23"/>
      <c r="P451" s="23"/>
      <c r="Q451" s="139" t="s">
        <v>784</v>
      </c>
      <c r="R451" s="18" t="s">
        <v>874</v>
      </c>
      <c r="S451" s="28">
        <v>1</v>
      </c>
      <c r="T451" s="19">
        <f>VLOOKUP(Q451,包材库存!B:E,4,0)</f>
        <v>15063</v>
      </c>
      <c r="U451" s="46" t="e">
        <f t="shared" si="74"/>
        <v>#REF!</v>
      </c>
      <c r="V451" s="19">
        <f>VLOOKUP(Q451,包材库存!B:F,5,0)</f>
        <v>0</v>
      </c>
      <c r="W451" s="166"/>
      <c r="X451" s="164" t="e">
        <f t="shared" si="75"/>
        <v>#REF!</v>
      </c>
      <c r="Y451" s="169">
        <f t="shared" si="73"/>
        <v>1</v>
      </c>
    </row>
    <row r="452" spans="1:25" s="48" customFormat="1">
      <c r="A452" s="6"/>
      <c r="B452" s="23"/>
      <c r="C452" s="23"/>
      <c r="D452" s="23"/>
      <c r="E452" s="23"/>
      <c r="F452" s="23"/>
      <c r="G452" s="23" t="e">
        <f>VLOOKUP(C452,#REF!,17,0)</f>
        <v>#REF!</v>
      </c>
      <c r="H452" s="23"/>
      <c r="I452" s="23"/>
      <c r="J452" s="23"/>
      <c r="K452" s="23"/>
      <c r="L452" s="23"/>
      <c r="M452" s="23"/>
      <c r="N452" s="555"/>
      <c r="O452" s="23"/>
      <c r="P452" s="23"/>
      <c r="Q452" s="139" t="s">
        <v>875</v>
      </c>
      <c r="R452" s="18" t="s">
        <v>876</v>
      </c>
      <c r="S452" s="28">
        <v>1</v>
      </c>
      <c r="T452" s="19">
        <f>VLOOKUP(Q452,包材库存!B:E,4,0)</f>
        <v>0</v>
      </c>
      <c r="U452" s="46" t="e">
        <f t="shared" si="74"/>
        <v>#REF!</v>
      </c>
      <c r="V452" s="19">
        <f>VLOOKUP(Q452,包材库存!B:F,5,0)</f>
        <v>30</v>
      </c>
      <c r="W452" s="166"/>
      <c r="X452" s="164" t="e">
        <f t="shared" si="75"/>
        <v>#REF!</v>
      </c>
      <c r="Y452" s="169">
        <f t="shared" si="73"/>
        <v>1</v>
      </c>
    </row>
    <row r="453" spans="1:25" s="48" customFormat="1">
      <c r="A453" s="6"/>
      <c r="B453" s="23"/>
      <c r="C453" s="23"/>
      <c r="D453" s="23"/>
      <c r="E453" s="23"/>
      <c r="F453" s="23"/>
      <c r="G453" s="23" t="e">
        <f>VLOOKUP(C453,#REF!,17,0)</f>
        <v>#REF!</v>
      </c>
      <c r="H453" s="23"/>
      <c r="I453" s="23"/>
      <c r="J453" s="23"/>
      <c r="K453" s="23"/>
      <c r="L453" s="23"/>
      <c r="M453" s="23"/>
      <c r="N453" s="555"/>
      <c r="O453" s="23"/>
      <c r="P453" s="23"/>
      <c r="Q453" s="139" t="s">
        <v>877</v>
      </c>
      <c r="R453" s="18" t="s">
        <v>878</v>
      </c>
      <c r="S453" s="28">
        <v>1</v>
      </c>
      <c r="T453" s="19">
        <f>VLOOKUP(Q453,包材库存!B:E,4,0)</f>
        <v>3511</v>
      </c>
      <c r="U453" s="46" t="e">
        <f t="shared" si="74"/>
        <v>#REF!</v>
      </c>
      <c r="V453" s="19">
        <f>VLOOKUP(Q453,包材库存!B:F,5,0)</f>
        <v>0</v>
      </c>
      <c r="W453" s="166"/>
      <c r="X453" s="164" t="e">
        <f t="shared" si="75"/>
        <v>#REF!</v>
      </c>
      <c r="Y453" s="169">
        <f t="shared" ref="Y453:Y516" si="84">COUNTIF(Q:Q,Q453)</f>
        <v>1</v>
      </c>
    </row>
    <row r="454" spans="1:25" s="48" customFormat="1">
      <c r="A454" s="6"/>
      <c r="B454" s="23"/>
      <c r="C454" s="23"/>
      <c r="D454" s="23"/>
      <c r="E454" s="23"/>
      <c r="F454" s="23"/>
      <c r="G454" s="23" t="e">
        <f>VLOOKUP(C454,#REF!,17,0)</f>
        <v>#REF!</v>
      </c>
      <c r="H454" s="23"/>
      <c r="I454" s="23"/>
      <c r="J454" s="23"/>
      <c r="K454" s="23"/>
      <c r="L454" s="23"/>
      <c r="M454" s="23"/>
      <c r="N454" s="555"/>
      <c r="O454" s="23"/>
      <c r="P454" s="23"/>
      <c r="Q454" s="139" t="s">
        <v>838</v>
      </c>
      <c r="R454" s="18" t="s">
        <v>2591</v>
      </c>
      <c r="S454" s="28">
        <v>1</v>
      </c>
      <c r="T454" s="19">
        <f>VLOOKUP(Q454,包材库存!B:E,4,0)</f>
        <v>85351</v>
      </c>
      <c r="U454" s="46" t="e">
        <f t="shared" ref="U454:U517" si="85">M454/G454</f>
        <v>#REF!</v>
      </c>
      <c r="V454" s="19">
        <f>VLOOKUP(Q454,包材库存!B:F,5,0)</f>
        <v>0</v>
      </c>
      <c r="W454" s="166"/>
      <c r="X454" s="164" t="e">
        <f t="shared" ref="X454:X517" si="86">T454/G454</f>
        <v>#REF!</v>
      </c>
      <c r="Y454" s="169">
        <f t="shared" si="84"/>
        <v>11</v>
      </c>
    </row>
    <row r="455" spans="1:25" s="48" customFormat="1">
      <c r="A455" s="6"/>
      <c r="B455" s="23"/>
      <c r="C455" s="23"/>
      <c r="D455" s="23"/>
      <c r="E455" s="23"/>
      <c r="F455" s="23"/>
      <c r="G455" s="23" t="e">
        <f>VLOOKUP(C455,#REF!,17,0)</f>
        <v>#REF!</v>
      </c>
      <c r="H455" s="23"/>
      <c r="I455" s="23"/>
      <c r="J455" s="23"/>
      <c r="K455" s="23"/>
      <c r="L455" s="23"/>
      <c r="M455" s="23"/>
      <c r="N455" s="555"/>
      <c r="O455" s="23"/>
      <c r="P455" s="23"/>
      <c r="Q455" s="139" t="s">
        <v>879</v>
      </c>
      <c r="R455" s="18" t="s">
        <v>880</v>
      </c>
      <c r="S455" s="28"/>
      <c r="T455" s="19">
        <f>VLOOKUP(Q455,包材库存!B:E,4,0)</f>
        <v>4</v>
      </c>
      <c r="U455" s="46" t="e">
        <f t="shared" si="85"/>
        <v>#REF!</v>
      </c>
      <c r="V455" s="19">
        <f>VLOOKUP(Q455,包材库存!B:F,5,0)</f>
        <v>0</v>
      </c>
      <c r="W455" s="166"/>
      <c r="X455" s="164" t="e">
        <f t="shared" si="86"/>
        <v>#REF!</v>
      </c>
      <c r="Y455" s="169">
        <f t="shared" si="84"/>
        <v>1</v>
      </c>
    </row>
    <row r="456" spans="1:25" s="48" customFormat="1">
      <c r="A456" s="6"/>
      <c r="B456" s="23"/>
      <c r="C456" s="23"/>
      <c r="D456" s="23"/>
      <c r="E456" s="23"/>
      <c r="F456" s="23"/>
      <c r="G456" s="23" t="e">
        <f>VLOOKUP(C456,#REF!,17,0)</f>
        <v>#REF!</v>
      </c>
      <c r="H456" s="23"/>
      <c r="I456" s="23"/>
      <c r="J456" s="23"/>
      <c r="K456" s="23"/>
      <c r="L456" s="23"/>
      <c r="M456" s="23"/>
      <c r="N456" s="555"/>
      <c r="O456" s="23"/>
      <c r="P456" s="23"/>
      <c r="Q456" s="139" t="s">
        <v>881</v>
      </c>
      <c r="R456" s="18" t="s">
        <v>882</v>
      </c>
      <c r="S456" s="28"/>
      <c r="T456" s="19">
        <f>VLOOKUP(Q456,包材库存!B:E,4,0)</f>
        <v>43</v>
      </c>
      <c r="U456" s="46" t="e">
        <f t="shared" si="85"/>
        <v>#REF!</v>
      </c>
      <c r="V456" s="19">
        <f>VLOOKUP(Q456,包材库存!B:F,5,0)</f>
        <v>0</v>
      </c>
      <c r="W456" s="166"/>
      <c r="X456" s="164" t="e">
        <f t="shared" si="86"/>
        <v>#REF!</v>
      </c>
      <c r="Y456" s="169">
        <f t="shared" si="84"/>
        <v>1</v>
      </c>
    </row>
    <row r="457" spans="1:25" s="48" customFormat="1">
      <c r="A457" s="6"/>
      <c r="B457" s="23"/>
      <c r="C457" s="23"/>
      <c r="D457" s="23"/>
      <c r="E457" s="23"/>
      <c r="F457" s="23"/>
      <c r="G457" s="23" t="e">
        <f>VLOOKUP(C457,#REF!,17,0)</f>
        <v>#REF!</v>
      </c>
      <c r="H457" s="23"/>
      <c r="I457" s="23"/>
      <c r="J457" s="23"/>
      <c r="K457" s="23"/>
      <c r="L457" s="23"/>
      <c r="M457" s="23"/>
      <c r="N457" s="555"/>
      <c r="O457" s="23"/>
      <c r="P457" s="23"/>
      <c r="Q457" s="139" t="s">
        <v>556</v>
      </c>
      <c r="R457" s="18" t="s">
        <v>6130</v>
      </c>
      <c r="S457" s="28">
        <v>1</v>
      </c>
      <c r="T457" s="19" t="e">
        <f>VLOOKUP(Q457,包材库存!B:E,4,0)</f>
        <v>#N/A</v>
      </c>
      <c r="U457" s="46" t="e">
        <f t="shared" si="85"/>
        <v>#REF!</v>
      </c>
      <c r="V457" s="19" t="e">
        <f>VLOOKUP(Q457,包材库存!B:F,5,0)</f>
        <v>#N/A</v>
      </c>
      <c r="W457" s="166"/>
      <c r="X457" s="164" t="e">
        <f t="shared" si="86"/>
        <v>#N/A</v>
      </c>
      <c r="Y457" s="169">
        <f t="shared" si="84"/>
        <v>4</v>
      </c>
    </row>
    <row r="458" spans="1:25" s="48" customFormat="1">
      <c r="A458" s="8"/>
      <c r="B458" s="24"/>
      <c r="C458" s="24"/>
      <c r="D458" s="24"/>
      <c r="E458" s="24"/>
      <c r="F458" s="24"/>
      <c r="G458" s="24" t="e">
        <f>VLOOKUP(C458,#REF!,17,0)</f>
        <v>#REF!</v>
      </c>
      <c r="H458" s="24"/>
      <c r="I458" s="24"/>
      <c r="J458" s="24"/>
      <c r="K458" s="24"/>
      <c r="L458" s="24"/>
      <c r="M458" s="24"/>
      <c r="N458" s="556"/>
      <c r="O458" s="24"/>
      <c r="P458" s="24"/>
      <c r="Q458" s="139" t="s">
        <v>883</v>
      </c>
      <c r="R458" s="18" t="s">
        <v>2596</v>
      </c>
      <c r="S458" s="28">
        <v>1</v>
      </c>
      <c r="T458" s="19">
        <f>VLOOKUP(Q458,包材库存!B:E,4,0)</f>
        <v>1</v>
      </c>
      <c r="U458" s="46" t="e">
        <f t="shared" si="85"/>
        <v>#REF!</v>
      </c>
      <c r="V458" s="19">
        <f>VLOOKUP(Q458,包材库存!B:F,5,0)</f>
        <v>0</v>
      </c>
      <c r="W458" s="167"/>
      <c r="X458" s="164" t="e">
        <f t="shared" si="86"/>
        <v>#REF!</v>
      </c>
      <c r="Y458" s="169">
        <f t="shared" si="84"/>
        <v>1</v>
      </c>
    </row>
    <row r="459" spans="1:25" s="48" customFormat="1">
      <c r="A459" s="4"/>
      <c r="B459" s="22">
        <v>48</v>
      </c>
      <c r="C459" s="22" t="str">
        <f>VLOOKUP(B459,Sheet1!A:B,2,0)</f>
        <v>WS008</v>
      </c>
      <c r="D459" s="22" t="e">
        <f>VLOOKUP(C459,#REF!,2,0)</f>
        <v>#REF!</v>
      </c>
      <c r="E459" s="22" t="e">
        <f>VLOOKUP(C459,#REF!,4,0)</f>
        <v>#REF!</v>
      </c>
      <c r="F459" s="22" t="e">
        <f>VLOOKUP(C459,#REF!,6,0)</f>
        <v>#REF!</v>
      </c>
      <c r="G459" s="22" t="e">
        <f>VLOOKUP(C459,#REF!,17,0)</f>
        <v>#REF!</v>
      </c>
      <c r="H459" s="22" t="e">
        <f>VLOOKUP(C459,#REF!,19,0)</f>
        <v>#REF!</v>
      </c>
      <c r="I459" s="22" t="e">
        <f>VLOOKUP(C459,#REF!,20,0)</f>
        <v>#REF!</v>
      </c>
      <c r="J459" s="22">
        <f>VLOOKUP(C459,成品库存!B:L,11,0)</f>
        <v>5314</v>
      </c>
      <c r="K459" s="22" t="str">
        <f>IF(ISERROR(VLOOKUP(C459,#REF!,11,0)),"0",VLOOKUP(C459,#REF!,11,0))</f>
        <v>0</v>
      </c>
      <c r="L459" s="22"/>
      <c r="M459" s="22">
        <f t="shared" ref="M459:M460" si="87">J459+K459+L459</f>
        <v>5314</v>
      </c>
      <c r="N459" s="554" t="e">
        <f>M459/G459</f>
        <v>#REF!</v>
      </c>
      <c r="O459" s="22">
        <f>VLOOKUP(C459,膏体库存!A:F,6,0)</f>
        <v>200</v>
      </c>
      <c r="P459" s="22"/>
      <c r="Q459" s="140" t="s">
        <v>911</v>
      </c>
      <c r="R459" s="18" t="s">
        <v>912</v>
      </c>
      <c r="S459" s="28">
        <v>1</v>
      </c>
      <c r="T459" s="19">
        <f>VLOOKUP(Q459,包材库存!B:E,4,0)</f>
        <v>374</v>
      </c>
      <c r="U459" s="46" t="e">
        <f t="shared" si="85"/>
        <v>#REF!</v>
      </c>
      <c r="V459" s="19">
        <f>VLOOKUP(Q459,包材库存!B:F,5,0)</f>
        <v>0</v>
      </c>
      <c r="W459" s="164"/>
      <c r="X459" s="164" t="e">
        <f t="shared" si="86"/>
        <v>#REF!</v>
      </c>
      <c r="Y459" s="169">
        <f t="shared" si="84"/>
        <v>2</v>
      </c>
    </row>
    <row r="460" spans="1:25" s="48" customFormat="1">
      <c r="A460" s="6"/>
      <c r="B460" s="23"/>
      <c r="C460" s="23" t="str">
        <f>"S"&amp;C459</f>
        <v>SWS008</v>
      </c>
      <c r="D460" s="23" t="e">
        <f>VLOOKUP(C460,#REF!,2,0)</f>
        <v>#REF!</v>
      </c>
      <c r="E460" s="23" t="e">
        <f>VLOOKUP(C460,#REF!,4,0)</f>
        <v>#REF!</v>
      </c>
      <c r="F460" s="23" t="e">
        <f>VLOOKUP(C460,#REF!,6,0)</f>
        <v>#REF!</v>
      </c>
      <c r="G460" s="23" t="e">
        <f>VLOOKUP(C460,#REF!,17,0)</f>
        <v>#REF!</v>
      </c>
      <c r="H460" s="23"/>
      <c r="I460" s="23"/>
      <c r="J460" s="23">
        <f>VLOOKUP(C460,试用装库存!B:L,11,0)</f>
        <v>153</v>
      </c>
      <c r="K460" s="23"/>
      <c r="L460" s="23"/>
      <c r="M460" s="23">
        <f t="shared" si="87"/>
        <v>153</v>
      </c>
      <c r="N460" s="555"/>
      <c r="O460" s="23"/>
      <c r="P460" s="23"/>
      <c r="Q460" s="139" t="s">
        <v>913</v>
      </c>
      <c r="R460" s="18" t="s">
        <v>914</v>
      </c>
      <c r="S460" s="28">
        <v>1</v>
      </c>
      <c r="T460" s="19">
        <f>VLOOKUP(Q460,包材库存!B:E,4,0)</f>
        <v>1960</v>
      </c>
      <c r="U460" s="46" t="e">
        <f t="shared" si="85"/>
        <v>#REF!</v>
      </c>
      <c r="V460" s="19">
        <f>VLOOKUP(Q460,包材库存!B:F,5,0)</f>
        <v>0</v>
      </c>
      <c r="W460" s="166"/>
      <c r="X460" s="164" t="e">
        <f t="shared" si="86"/>
        <v>#REF!</v>
      </c>
      <c r="Y460" s="169">
        <f t="shared" si="84"/>
        <v>2</v>
      </c>
    </row>
    <row r="461" spans="1:25" s="48" customFormat="1">
      <c r="A461" s="6"/>
      <c r="B461" s="23"/>
      <c r="C461" s="23"/>
      <c r="D461" s="23"/>
      <c r="E461" s="23"/>
      <c r="F461" s="23"/>
      <c r="G461" s="23" t="e">
        <f>VLOOKUP(C461,#REF!,17,0)</f>
        <v>#REF!</v>
      </c>
      <c r="H461" s="23"/>
      <c r="I461" s="23"/>
      <c r="J461" s="23"/>
      <c r="K461" s="23"/>
      <c r="L461" s="23"/>
      <c r="M461" s="23"/>
      <c r="N461" s="555"/>
      <c r="O461" s="23"/>
      <c r="P461" s="23"/>
      <c r="Q461" s="139" t="s">
        <v>915</v>
      </c>
      <c r="R461" s="18" t="s">
        <v>916</v>
      </c>
      <c r="S461" s="28">
        <v>1</v>
      </c>
      <c r="T461" s="19">
        <f>VLOOKUP(Q461,包材库存!B:E,4,0)</f>
        <v>532</v>
      </c>
      <c r="U461" s="46" t="e">
        <f t="shared" si="85"/>
        <v>#REF!</v>
      </c>
      <c r="V461" s="19">
        <f>VLOOKUP(Q461,包材库存!B:F,5,0)</f>
        <v>30</v>
      </c>
      <c r="W461" s="166"/>
      <c r="X461" s="164" t="e">
        <f t="shared" si="86"/>
        <v>#REF!</v>
      </c>
      <c r="Y461" s="169">
        <f t="shared" si="84"/>
        <v>2</v>
      </c>
    </row>
    <row r="462" spans="1:25" s="48" customFormat="1">
      <c r="A462" s="6"/>
      <c r="B462" s="23"/>
      <c r="C462" s="23"/>
      <c r="D462" s="23"/>
      <c r="E462" s="23"/>
      <c r="F462" s="23"/>
      <c r="G462" s="23" t="e">
        <f>VLOOKUP(C462,#REF!,17,0)</f>
        <v>#REF!</v>
      </c>
      <c r="H462" s="23"/>
      <c r="I462" s="23"/>
      <c r="J462" s="23"/>
      <c r="K462" s="23"/>
      <c r="L462" s="23"/>
      <c r="M462" s="23"/>
      <c r="N462" s="555"/>
      <c r="O462" s="23"/>
      <c r="P462" s="23"/>
      <c r="Q462" s="139" t="s">
        <v>917</v>
      </c>
      <c r="R462" s="18" t="s">
        <v>918</v>
      </c>
      <c r="S462" s="28">
        <v>1</v>
      </c>
      <c r="T462" s="19">
        <f>VLOOKUP(Q462,包材库存!B:E,4,0)</f>
        <v>6327</v>
      </c>
      <c r="U462" s="46" t="e">
        <f t="shared" si="85"/>
        <v>#REF!</v>
      </c>
      <c r="V462" s="19">
        <f>VLOOKUP(Q462,包材库存!B:F,5,0)</f>
        <v>0</v>
      </c>
      <c r="W462" s="166"/>
      <c r="X462" s="164" t="e">
        <f t="shared" si="86"/>
        <v>#REF!</v>
      </c>
      <c r="Y462" s="169">
        <f t="shared" si="84"/>
        <v>1</v>
      </c>
    </row>
    <row r="463" spans="1:25" s="48" customFormat="1">
      <c r="A463" s="6"/>
      <c r="B463" s="23"/>
      <c r="C463" s="23"/>
      <c r="D463" s="23"/>
      <c r="E463" s="23"/>
      <c r="F463" s="23"/>
      <c r="G463" s="23" t="e">
        <f>VLOOKUP(C463,#REF!,17,0)</f>
        <v>#REF!</v>
      </c>
      <c r="H463" s="23"/>
      <c r="I463" s="23"/>
      <c r="J463" s="23"/>
      <c r="K463" s="23"/>
      <c r="L463" s="23"/>
      <c r="M463" s="23"/>
      <c r="N463" s="555"/>
      <c r="O463" s="23"/>
      <c r="P463" s="23"/>
      <c r="Q463" s="139" t="s">
        <v>838</v>
      </c>
      <c r="R463" s="18" t="s">
        <v>2591</v>
      </c>
      <c r="S463" s="28">
        <v>1</v>
      </c>
      <c r="T463" s="19">
        <f>VLOOKUP(Q463,包材库存!B:E,4,0)</f>
        <v>85351</v>
      </c>
      <c r="U463" s="46" t="e">
        <f t="shared" si="85"/>
        <v>#REF!</v>
      </c>
      <c r="V463" s="19">
        <f>VLOOKUP(Q463,包材库存!B:F,5,0)</f>
        <v>0</v>
      </c>
      <c r="W463" s="166"/>
      <c r="X463" s="164" t="e">
        <f t="shared" si="86"/>
        <v>#REF!</v>
      </c>
      <c r="Y463" s="169">
        <f t="shared" si="84"/>
        <v>11</v>
      </c>
    </row>
    <row r="464" spans="1:25" s="48" customFormat="1">
      <c r="A464" s="6"/>
      <c r="B464" s="23"/>
      <c r="C464" s="23"/>
      <c r="D464" s="23"/>
      <c r="E464" s="23"/>
      <c r="F464" s="23"/>
      <c r="G464" s="23" t="e">
        <f>VLOOKUP(C464,#REF!,17,0)</f>
        <v>#REF!</v>
      </c>
      <c r="H464" s="23"/>
      <c r="I464" s="23"/>
      <c r="J464" s="23"/>
      <c r="K464" s="23"/>
      <c r="L464" s="23"/>
      <c r="M464" s="23"/>
      <c r="N464" s="555"/>
      <c r="O464" s="23"/>
      <c r="P464" s="23"/>
      <c r="Q464" s="139" t="s">
        <v>919</v>
      </c>
      <c r="R464" s="18" t="s">
        <v>2601</v>
      </c>
      <c r="S464" s="28"/>
      <c r="T464" s="19">
        <f>VLOOKUP(Q464,包材库存!B:E,4,0)</f>
        <v>11</v>
      </c>
      <c r="U464" s="46" t="e">
        <f t="shared" si="85"/>
        <v>#REF!</v>
      </c>
      <c r="V464" s="19">
        <f>VLOOKUP(Q464,包材库存!B:F,5,0)</f>
        <v>0</v>
      </c>
      <c r="W464" s="166"/>
      <c r="X464" s="164" t="e">
        <f t="shared" si="86"/>
        <v>#REF!</v>
      </c>
      <c r="Y464" s="169">
        <f t="shared" si="84"/>
        <v>1</v>
      </c>
    </row>
    <row r="465" spans="1:25" s="48" customFormat="1">
      <c r="A465" s="6"/>
      <c r="B465" s="23"/>
      <c r="C465" s="23"/>
      <c r="D465" s="23"/>
      <c r="E465" s="23"/>
      <c r="F465" s="23"/>
      <c r="G465" s="23" t="e">
        <f>VLOOKUP(C465,#REF!,17,0)</f>
        <v>#REF!</v>
      </c>
      <c r="H465" s="23"/>
      <c r="I465" s="23"/>
      <c r="J465" s="23"/>
      <c r="K465" s="23"/>
      <c r="L465" s="23"/>
      <c r="M465" s="23"/>
      <c r="N465" s="555"/>
      <c r="O465" s="23"/>
      <c r="P465" s="23"/>
      <c r="Q465" s="139" t="s">
        <v>920</v>
      </c>
      <c r="R465" s="18" t="s">
        <v>2602</v>
      </c>
      <c r="S465" s="28"/>
      <c r="T465" s="19">
        <f>VLOOKUP(Q465,包材库存!B:E,4,0)</f>
        <v>247</v>
      </c>
      <c r="U465" s="46" t="e">
        <f t="shared" si="85"/>
        <v>#REF!</v>
      </c>
      <c r="V465" s="19">
        <f>VLOOKUP(Q465,包材库存!B:F,5,0)</f>
        <v>0</v>
      </c>
      <c r="W465" s="166"/>
      <c r="X465" s="164" t="e">
        <f t="shared" si="86"/>
        <v>#REF!</v>
      </c>
      <c r="Y465" s="169">
        <f t="shared" si="84"/>
        <v>1</v>
      </c>
    </row>
    <row r="466" spans="1:25" s="48" customFormat="1">
      <c r="A466" s="6"/>
      <c r="B466" s="23"/>
      <c r="C466" s="23"/>
      <c r="D466" s="23"/>
      <c r="E466" s="23"/>
      <c r="F466" s="23"/>
      <c r="G466" s="23" t="e">
        <f>VLOOKUP(C466,#REF!,17,0)</f>
        <v>#REF!</v>
      </c>
      <c r="H466" s="23"/>
      <c r="I466" s="23"/>
      <c r="J466" s="23"/>
      <c r="K466" s="23"/>
      <c r="L466" s="23"/>
      <c r="M466" s="23"/>
      <c r="N466" s="555"/>
      <c r="O466" s="23"/>
      <c r="P466" s="23"/>
      <c r="Q466" s="139" t="s">
        <v>535</v>
      </c>
      <c r="R466" s="18" t="s">
        <v>6131</v>
      </c>
      <c r="S466" s="28">
        <v>1</v>
      </c>
      <c r="T466" s="19" t="e">
        <f>VLOOKUP(Q466,包材库存!B:E,4,0)</f>
        <v>#N/A</v>
      </c>
      <c r="U466" s="46" t="e">
        <f t="shared" si="85"/>
        <v>#REF!</v>
      </c>
      <c r="V466" s="19" t="e">
        <f>VLOOKUP(Q466,包材库存!B:F,5,0)</f>
        <v>#N/A</v>
      </c>
      <c r="W466" s="166"/>
      <c r="X466" s="164" t="e">
        <f t="shared" si="86"/>
        <v>#N/A</v>
      </c>
      <c r="Y466" s="169">
        <f t="shared" si="84"/>
        <v>5</v>
      </c>
    </row>
    <row r="467" spans="1:25" s="48" customFormat="1">
      <c r="A467" s="6"/>
      <c r="B467" s="23"/>
      <c r="C467" s="23"/>
      <c r="D467" s="23"/>
      <c r="E467" s="23"/>
      <c r="F467" s="23"/>
      <c r="G467" s="23" t="e">
        <f>VLOOKUP(C467,#REF!,17,0)</f>
        <v>#REF!</v>
      </c>
      <c r="H467" s="23"/>
      <c r="I467" s="23"/>
      <c r="J467" s="23"/>
      <c r="K467" s="23"/>
      <c r="L467" s="23"/>
      <c r="M467" s="23"/>
      <c r="N467" s="555"/>
      <c r="O467" s="23"/>
      <c r="P467" s="23"/>
      <c r="Q467" s="139" t="s">
        <v>921</v>
      </c>
      <c r="R467" s="18" t="s">
        <v>2603</v>
      </c>
      <c r="S467" s="28">
        <v>1</v>
      </c>
      <c r="T467" s="19">
        <f>VLOOKUP(Q467,包材库存!B:E,4,0)</f>
        <v>4658</v>
      </c>
      <c r="U467" s="46" t="e">
        <f t="shared" si="85"/>
        <v>#REF!</v>
      </c>
      <c r="V467" s="19">
        <f>VLOOKUP(Q467,包材库存!B:F,5,0)</f>
        <v>0</v>
      </c>
      <c r="W467" s="166"/>
      <c r="X467" s="164" t="e">
        <f t="shared" si="86"/>
        <v>#REF!</v>
      </c>
      <c r="Y467" s="169">
        <f t="shared" si="84"/>
        <v>2</v>
      </c>
    </row>
    <row r="468" spans="1:25" s="48" customFormat="1">
      <c r="A468" s="4"/>
      <c r="B468" s="22">
        <v>49</v>
      </c>
      <c r="C468" s="22" t="str">
        <f>VLOOKUP(B468,Sheet1!A:B,2,0)</f>
        <v>WJ014</v>
      </c>
      <c r="D468" s="22" t="e">
        <f>VLOOKUP(C468,#REF!,2,0)</f>
        <v>#REF!</v>
      </c>
      <c r="E468" s="22" t="e">
        <f>VLOOKUP(C468,#REF!,4,0)</f>
        <v>#REF!</v>
      </c>
      <c r="F468" s="22" t="e">
        <f>VLOOKUP(C468,#REF!,6,0)</f>
        <v>#REF!</v>
      </c>
      <c r="G468" s="22" t="e">
        <f>VLOOKUP(C468,#REF!,17,0)</f>
        <v>#REF!</v>
      </c>
      <c r="H468" s="22" t="e">
        <f>VLOOKUP(C468,#REF!,19,0)</f>
        <v>#REF!</v>
      </c>
      <c r="I468" s="22" t="e">
        <f>VLOOKUP(C468,#REF!,20,0)</f>
        <v>#REF!</v>
      </c>
      <c r="J468" s="22">
        <f>VLOOKUP(C468,成品库存!B:L,11,0)</f>
        <v>3752</v>
      </c>
      <c r="K468" s="22" t="str">
        <f>IF(ISERROR(VLOOKUP(C468,#REF!,11,0)),"0",VLOOKUP(C468,#REF!,11,0))</f>
        <v>0</v>
      </c>
      <c r="L468" s="22"/>
      <c r="M468" s="22">
        <f t="shared" ref="M468:M469" si="88">J468+K468+L468</f>
        <v>3752</v>
      </c>
      <c r="N468" s="554" t="e">
        <f>M468/G468</f>
        <v>#REF!</v>
      </c>
      <c r="O468" s="22">
        <f>VLOOKUP(C468,膏体库存!A:F,6,0)</f>
        <v>217.2</v>
      </c>
      <c r="P468" s="22"/>
      <c r="Q468" s="140" t="s">
        <v>459</v>
      </c>
      <c r="R468" s="18" t="s">
        <v>6132</v>
      </c>
      <c r="S468" s="28">
        <v>1</v>
      </c>
      <c r="T468" s="19">
        <f>VLOOKUP(Q468,包材库存!B:E,4,0)</f>
        <v>2413</v>
      </c>
      <c r="U468" s="46" t="e">
        <f t="shared" si="85"/>
        <v>#REF!</v>
      </c>
      <c r="V468" s="19">
        <f>VLOOKUP(Q468,包材库存!B:F,5,0)</f>
        <v>-18</v>
      </c>
      <c r="W468" s="164"/>
      <c r="X468" s="164" t="e">
        <f t="shared" si="86"/>
        <v>#REF!</v>
      </c>
      <c r="Y468" s="169">
        <f t="shared" si="84"/>
        <v>1</v>
      </c>
    </row>
    <row r="469" spans="1:25" s="48" customFormat="1">
      <c r="A469" s="6"/>
      <c r="B469" s="23"/>
      <c r="C469" s="23" t="str">
        <f>"S"&amp;C468</f>
        <v>SWJ014</v>
      </c>
      <c r="D469" s="23" t="e">
        <f>VLOOKUP(C469,#REF!,2,0)</f>
        <v>#REF!</v>
      </c>
      <c r="E469" s="23" t="e">
        <f>VLOOKUP(C469,#REF!,4,0)</f>
        <v>#REF!</v>
      </c>
      <c r="F469" s="23" t="e">
        <f>VLOOKUP(C469,#REF!,6,0)</f>
        <v>#REF!</v>
      </c>
      <c r="G469" s="23" t="e">
        <f>VLOOKUP(C469,#REF!,17,0)</f>
        <v>#REF!</v>
      </c>
      <c r="H469" s="23"/>
      <c r="I469" s="23"/>
      <c r="J469" s="23">
        <f>VLOOKUP(C469,试用装库存!B:L,11,0)</f>
        <v>857</v>
      </c>
      <c r="K469" s="23"/>
      <c r="L469" s="23"/>
      <c r="M469" s="23">
        <f t="shared" si="88"/>
        <v>857</v>
      </c>
      <c r="N469" s="555"/>
      <c r="O469" s="23"/>
      <c r="P469" s="23"/>
      <c r="Q469" s="139" t="s">
        <v>396</v>
      </c>
      <c r="R469" s="18" t="s">
        <v>6133</v>
      </c>
      <c r="S469" s="28">
        <v>1</v>
      </c>
      <c r="T469" s="19">
        <f>VLOOKUP(Q469,包材库存!B:E,4,0)</f>
        <v>13133</v>
      </c>
      <c r="U469" s="46" t="e">
        <f t="shared" si="85"/>
        <v>#REF!</v>
      </c>
      <c r="V469" s="19">
        <f>VLOOKUP(Q469,包材库存!B:F,5,0)</f>
        <v>-18</v>
      </c>
      <c r="W469" s="166"/>
      <c r="X469" s="164" t="e">
        <f t="shared" si="86"/>
        <v>#REF!</v>
      </c>
      <c r="Y469" s="169">
        <f t="shared" si="84"/>
        <v>4</v>
      </c>
    </row>
    <row r="470" spans="1:25" s="48" customFormat="1">
      <c r="A470" s="6"/>
      <c r="B470" s="23"/>
      <c r="C470" s="23"/>
      <c r="D470" s="23"/>
      <c r="E470" s="23"/>
      <c r="F470" s="23"/>
      <c r="G470" s="23" t="e">
        <f>VLOOKUP(C470,#REF!,17,0)</f>
        <v>#REF!</v>
      </c>
      <c r="H470" s="23"/>
      <c r="I470" s="23"/>
      <c r="J470" s="23"/>
      <c r="K470" s="23"/>
      <c r="L470" s="23"/>
      <c r="M470" s="23"/>
      <c r="N470" s="555"/>
      <c r="O470" s="23"/>
      <c r="P470" s="23"/>
      <c r="Q470" s="139" t="s">
        <v>6134</v>
      </c>
      <c r="R470" s="18" t="s">
        <v>6135</v>
      </c>
      <c r="S470" s="28">
        <v>1</v>
      </c>
      <c r="T470" s="19">
        <f>VLOOKUP(Q470,包材库存!B:E,4,0)</f>
        <v>4253</v>
      </c>
      <c r="U470" s="46" t="e">
        <f t="shared" si="85"/>
        <v>#REF!</v>
      </c>
      <c r="V470" s="19">
        <f>VLOOKUP(Q470,包材库存!B:F,5,0)</f>
        <v>0</v>
      </c>
      <c r="W470" s="166"/>
      <c r="X470" s="164" t="e">
        <f t="shared" si="86"/>
        <v>#REF!</v>
      </c>
      <c r="Y470" s="169">
        <f t="shared" si="84"/>
        <v>1</v>
      </c>
    </row>
    <row r="471" spans="1:25" s="48" customFormat="1">
      <c r="A471" s="6"/>
      <c r="B471" s="23"/>
      <c r="C471" s="23"/>
      <c r="D471" s="23"/>
      <c r="E471" s="23"/>
      <c r="F471" s="23"/>
      <c r="G471" s="23" t="e">
        <f>VLOOKUP(C471,#REF!,17,0)</f>
        <v>#REF!</v>
      </c>
      <c r="H471" s="23"/>
      <c r="I471" s="23"/>
      <c r="J471" s="23"/>
      <c r="K471" s="23"/>
      <c r="L471" s="23"/>
      <c r="M471" s="23"/>
      <c r="N471" s="555"/>
      <c r="O471" s="23"/>
      <c r="P471" s="23"/>
      <c r="Q471" s="139" t="s">
        <v>332</v>
      </c>
      <c r="R471" s="18" t="s">
        <v>1048</v>
      </c>
      <c r="S471" s="28">
        <v>1</v>
      </c>
      <c r="T471" s="19">
        <f>VLOOKUP(Q471,包材库存!B:E,4,0)</f>
        <v>31040</v>
      </c>
      <c r="U471" s="46" t="e">
        <f t="shared" si="85"/>
        <v>#REF!</v>
      </c>
      <c r="V471" s="19">
        <f>VLOOKUP(Q471,包材库存!B:F,5,0)</f>
        <v>0</v>
      </c>
      <c r="W471" s="166"/>
      <c r="X471" s="164" t="e">
        <f t="shared" si="86"/>
        <v>#REF!</v>
      </c>
      <c r="Y471" s="169">
        <f t="shared" si="84"/>
        <v>20</v>
      </c>
    </row>
    <row r="472" spans="1:25" s="48" customFormat="1">
      <c r="A472" s="6"/>
      <c r="B472" s="23"/>
      <c r="C472" s="23"/>
      <c r="D472" s="23"/>
      <c r="E472" s="23"/>
      <c r="F472" s="23"/>
      <c r="G472" s="23" t="e">
        <f>VLOOKUP(C472,#REF!,17,0)</f>
        <v>#REF!</v>
      </c>
      <c r="H472" s="23"/>
      <c r="I472" s="23"/>
      <c r="J472" s="23"/>
      <c r="K472" s="23"/>
      <c r="L472" s="23"/>
      <c r="M472" s="23"/>
      <c r="N472" s="555"/>
      <c r="O472" s="23"/>
      <c r="P472" s="23"/>
      <c r="Q472" s="139" t="s">
        <v>399</v>
      </c>
      <c r="R472" s="18" t="s">
        <v>6125</v>
      </c>
      <c r="S472" s="28"/>
      <c r="T472" s="19">
        <f>VLOOKUP(Q472,包材库存!B:E,4,0)</f>
        <v>12128</v>
      </c>
      <c r="U472" s="46" t="e">
        <f t="shared" si="85"/>
        <v>#REF!</v>
      </c>
      <c r="V472" s="19">
        <f>VLOOKUP(Q472,包材库存!B:F,5,0)</f>
        <v>0</v>
      </c>
      <c r="W472" s="166"/>
      <c r="X472" s="164" t="e">
        <f t="shared" si="86"/>
        <v>#REF!</v>
      </c>
      <c r="Y472" s="169">
        <f t="shared" si="84"/>
        <v>4</v>
      </c>
    </row>
    <row r="473" spans="1:25" s="48" customFormat="1">
      <c r="A473" s="6"/>
      <c r="B473" s="23"/>
      <c r="C473" s="23"/>
      <c r="D473" s="23"/>
      <c r="E473" s="23"/>
      <c r="F473" s="23"/>
      <c r="G473" s="23" t="e">
        <f>VLOOKUP(C473,#REF!,17,0)</f>
        <v>#REF!</v>
      </c>
      <c r="H473" s="23"/>
      <c r="I473" s="23"/>
      <c r="J473" s="23"/>
      <c r="K473" s="23"/>
      <c r="L473" s="23"/>
      <c r="M473" s="23"/>
      <c r="N473" s="555"/>
      <c r="O473" s="23"/>
      <c r="P473" s="23"/>
      <c r="Q473" s="139" t="s">
        <v>400</v>
      </c>
      <c r="R473" s="18" t="s">
        <v>6126</v>
      </c>
      <c r="S473" s="28"/>
      <c r="T473" s="19">
        <f>VLOOKUP(Q473,包材库存!B:E,4,0)</f>
        <v>642</v>
      </c>
      <c r="U473" s="46" t="e">
        <f t="shared" si="85"/>
        <v>#REF!</v>
      </c>
      <c r="V473" s="19">
        <f>VLOOKUP(Q473,包材库存!B:F,5,0)</f>
        <v>0</v>
      </c>
      <c r="W473" s="166"/>
      <c r="X473" s="164" t="e">
        <f t="shared" si="86"/>
        <v>#REF!</v>
      </c>
      <c r="Y473" s="169">
        <f t="shared" si="84"/>
        <v>4</v>
      </c>
    </row>
    <row r="474" spans="1:25" s="48" customFormat="1">
      <c r="A474" s="6"/>
      <c r="B474" s="23"/>
      <c r="C474" s="23"/>
      <c r="D474" s="23"/>
      <c r="E474" s="23"/>
      <c r="F474" s="23"/>
      <c r="G474" s="23" t="e">
        <f>VLOOKUP(C474,#REF!,17,0)</f>
        <v>#REF!</v>
      </c>
      <c r="H474" s="23"/>
      <c r="I474" s="23"/>
      <c r="J474" s="23"/>
      <c r="K474" s="23"/>
      <c r="L474" s="23"/>
      <c r="M474" s="23"/>
      <c r="N474" s="555"/>
      <c r="O474" s="23"/>
      <c r="P474" s="23"/>
      <c r="Q474" s="139" t="s">
        <v>401</v>
      </c>
      <c r="R474" s="18" t="s">
        <v>402</v>
      </c>
      <c r="S474" s="28">
        <v>1</v>
      </c>
      <c r="T474" s="19">
        <f>VLOOKUP(Q474,包材库存!B:E,4,0)</f>
        <v>62823</v>
      </c>
      <c r="U474" s="46" t="e">
        <f t="shared" si="85"/>
        <v>#REF!</v>
      </c>
      <c r="V474" s="19">
        <f>VLOOKUP(Q474,包材库存!B:F,5,0)</f>
        <v>-18</v>
      </c>
      <c r="W474" s="166"/>
      <c r="X474" s="164" t="e">
        <f t="shared" si="86"/>
        <v>#REF!</v>
      </c>
      <c r="Y474" s="169">
        <f t="shared" si="84"/>
        <v>16</v>
      </c>
    </row>
    <row r="475" spans="1:25" s="48" customFormat="1">
      <c r="A475" s="6"/>
      <c r="B475" s="23"/>
      <c r="C475" s="23"/>
      <c r="D475" s="23"/>
      <c r="E475" s="23"/>
      <c r="F475" s="23"/>
      <c r="G475" s="23" t="e">
        <f>VLOOKUP(C475,#REF!,17,0)</f>
        <v>#REF!</v>
      </c>
      <c r="H475" s="23"/>
      <c r="I475" s="23"/>
      <c r="J475" s="23"/>
      <c r="K475" s="23"/>
      <c r="L475" s="23"/>
      <c r="M475" s="23"/>
      <c r="N475" s="555"/>
      <c r="O475" s="23"/>
      <c r="P475" s="23"/>
      <c r="Q475" s="139" t="s">
        <v>403</v>
      </c>
      <c r="R475" s="18" t="s">
        <v>5906</v>
      </c>
      <c r="S475" s="28">
        <v>1</v>
      </c>
      <c r="T475" s="19" t="e">
        <f>VLOOKUP(Q475,包材库存!B:E,4,0)</f>
        <v>#N/A</v>
      </c>
      <c r="U475" s="46" t="e">
        <f t="shared" si="85"/>
        <v>#REF!</v>
      </c>
      <c r="V475" s="19" t="e">
        <f>VLOOKUP(Q475,包材库存!B:F,5,0)</f>
        <v>#N/A</v>
      </c>
      <c r="W475" s="166"/>
      <c r="X475" s="164" t="e">
        <f t="shared" si="86"/>
        <v>#N/A</v>
      </c>
      <c r="Y475" s="169">
        <f t="shared" si="84"/>
        <v>5</v>
      </c>
    </row>
    <row r="476" spans="1:25" s="48" customFormat="1">
      <c r="A476" s="6"/>
      <c r="B476" s="23"/>
      <c r="C476" s="23"/>
      <c r="D476" s="23"/>
      <c r="E476" s="23"/>
      <c r="F476" s="23"/>
      <c r="G476" s="23" t="e">
        <f>VLOOKUP(C476,#REF!,17,0)</f>
        <v>#REF!</v>
      </c>
      <c r="H476" s="23"/>
      <c r="I476" s="23"/>
      <c r="J476" s="23"/>
      <c r="K476" s="23"/>
      <c r="L476" s="23"/>
      <c r="M476" s="23"/>
      <c r="N476" s="555"/>
      <c r="O476" s="23"/>
      <c r="P476" s="23"/>
      <c r="Q476" s="139" t="s">
        <v>460</v>
      </c>
      <c r="R476" s="18" t="s">
        <v>461</v>
      </c>
      <c r="S476" s="28">
        <v>1</v>
      </c>
      <c r="T476" s="19">
        <f>VLOOKUP(Q476,包材库存!B:E,4,0)</f>
        <v>3113</v>
      </c>
      <c r="U476" s="46" t="e">
        <f t="shared" si="85"/>
        <v>#REF!</v>
      </c>
      <c r="V476" s="19">
        <f>VLOOKUP(Q476,包材库存!B:F,5,0)</f>
        <v>0</v>
      </c>
      <c r="W476" s="166"/>
      <c r="X476" s="164" t="e">
        <f t="shared" si="86"/>
        <v>#REF!</v>
      </c>
      <c r="Y476" s="169">
        <f t="shared" si="84"/>
        <v>1</v>
      </c>
    </row>
    <row r="477" spans="1:25" s="48" customFormat="1">
      <c r="A477" s="4"/>
      <c r="B477" s="22">
        <v>50</v>
      </c>
      <c r="C477" s="22" t="str">
        <f>VLOOKUP(B477,Sheet1!A:B,2,0)</f>
        <v>WJ009</v>
      </c>
      <c r="D477" s="22" t="e">
        <f>VLOOKUP(C477,#REF!,2,0)</f>
        <v>#REF!</v>
      </c>
      <c r="E477" s="22" t="e">
        <f>VLOOKUP(C477,#REF!,4,0)</f>
        <v>#REF!</v>
      </c>
      <c r="F477" s="22" t="e">
        <f>VLOOKUP(C477,#REF!,6,0)</f>
        <v>#REF!</v>
      </c>
      <c r="G477" s="22" t="e">
        <f>VLOOKUP(C477,#REF!,17,0)</f>
        <v>#REF!</v>
      </c>
      <c r="H477" s="22" t="e">
        <f>VLOOKUP(C477,#REF!,19,0)</f>
        <v>#REF!</v>
      </c>
      <c r="I477" s="22" t="e">
        <f>VLOOKUP(C477,#REF!,20,0)</f>
        <v>#REF!</v>
      </c>
      <c r="J477" s="22">
        <f>VLOOKUP(C477,成品库存!B:L,11,0)</f>
        <v>4571</v>
      </c>
      <c r="K477" s="22" t="str">
        <f>IF(ISERROR(VLOOKUP(C477,#REF!,11,0)),"0",VLOOKUP(C477,#REF!,11,0))</f>
        <v>0</v>
      </c>
      <c r="L477" s="22"/>
      <c r="M477" s="22">
        <f t="shared" ref="M477:M478" si="89">J477+K477+L477</f>
        <v>4571</v>
      </c>
      <c r="N477" s="554" t="e">
        <f>M477/G477</f>
        <v>#REF!</v>
      </c>
      <c r="O477" s="22">
        <f>VLOOKUP(C477,膏体库存!A:F,6,0)</f>
        <v>0</v>
      </c>
      <c r="P477" s="22"/>
      <c r="Q477" s="140" t="s">
        <v>425</v>
      </c>
      <c r="R477" s="18" t="s">
        <v>6136</v>
      </c>
      <c r="S477" s="28">
        <v>1</v>
      </c>
      <c r="T477" s="19">
        <f>VLOOKUP(Q477,包材库存!B:E,4,0)</f>
        <v>10341</v>
      </c>
      <c r="U477" s="46" t="e">
        <f t="shared" si="85"/>
        <v>#REF!</v>
      </c>
      <c r="V477" s="19">
        <f>VLOOKUP(Q477,包材库存!B:F,5,0)</f>
        <v>0</v>
      </c>
      <c r="W477" s="164"/>
      <c r="X477" s="164" t="e">
        <f t="shared" si="86"/>
        <v>#REF!</v>
      </c>
      <c r="Y477" s="169">
        <f t="shared" si="84"/>
        <v>3</v>
      </c>
    </row>
    <row r="478" spans="1:25" s="48" customFormat="1">
      <c r="A478" s="6"/>
      <c r="B478" s="23"/>
      <c r="C478" s="23" t="str">
        <f>"S"&amp;C477</f>
        <v>SWJ009</v>
      </c>
      <c r="D478" s="23" t="e">
        <f>VLOOKUP(C478,#REF!,2,0)</f>
        <v>#REF!</v>
      </c>
      <c r="E478" s="23" t="e">
        <f>VLOOKUP(C478,#REF!,4,0)</f>
        <v>#REF!</v>
      </c>
      <c r="F478" s="23" t="e">
        <f>VLOOKUP(C478,#REF!,6,0)</f>
        <v>#REF!</v>
      </c>
      <c r="G478" s="23" t="e">
        <f>VLOOKUP(C478,#REF!,17,0)</f>
        <v>#REF!</v>
      </c>
      <c r="H478" s="23"/>
      <c r="I478" s="23"/>
      <c r="J478" s="23">
        <f>VLOOKUP(C478,试用装库存!B:L,11,0)</f>
        <v>783</v>
      </c>
      <c r="K478" s="23"/>
      <c r="L478" s="23"/>
      <c r="M478" s="23">
        <f t="shared" si="89"/>
        <v>783</v>
      </c>
      <c r="N478" s="555"/>
      <c r="O478" s="23"/>
      <c r="P478" s="23"/>
      <c r="Q478" s="139" t="s">
        <v>426</v>
      </c>
      <c r="R478" s="18" t="s">
        <v>6137</v>
      </c>
      <c r="S478" s="28">
        <v>1</v>
      </c>
      <c r="T478" s="19">
        <f>VLOOKUP(Q478,包材库存!B:E,4,0)</f>
        <v>11025</v>
      </c>
      <c r="U478" s="46" t="e">
        <f t="shared" si="85"/>
        <v>#REF!</v>
      </c>
      <c r="V478" s="19">
        <f>VLOOKUP(Q478,包材库存!B:F,5,0)</f>
        <v>0</v>
      </c>
      <c r="W478" s="166"/>
      <c r="X478" s="164" t="e">
        <f t="shared" si="86"/>
        <v>#REF!</v>
      </c>
      <c r="Y478" s="169">
        <f t="shared" si="84"/>
        <v>3</v>
      </c>
    </row>
    <row r="479" spans="1:25" s="48" customFormat="1">
      <c r="A479" s="6"/>
      <c r="B479" s="23"/>
      <c r="C479" s="23"/>
      <c r="D479" s="23"/>
      <c r="E479" s="23"/>
      <c r="F479" s="23"/>
      <c r="G479" s="23" t="e">
        <f>VLOOKUP(C479,#REF!,17,0)</f>
        <v>#REF!</v>
      </c>
      <c r="H479" s="23"/>
      <c r="I479" s="23"/>
      <c r="J479" s="23"/>
      <c r="K479" s="23"/>
      <c r="L479" s="23"/>
      <c r="M479" s="23"/>
      <c r="N479" s="555"/>
      <c r="O479" s="23"/>
      <c r="P479" s="23"/>
      <c r="Q479" s="139" t="s">
        <v>427</v>
      </c>
      <c r="R479" s="18" t="s">
        <v>6138</v>
      </c>
      <c r="S479" s="28">
        <v>1</v>
      </c>
      <c r="T479" s="19">
        <f>VLOOKUP(Q479,包材库存!B:E,4,0)</f>
        <v>1969</v>
      </c>
      <c r="U479" s="46" t="e">
        <f t="shared" si="85"/>
        <v>#REF!</v>
      </c>
      <c r="V479" s="19">
        <f>VLOOKUP(Q479,包材库存!B:F,5,0)</f>
        <v>0</v>
      </c>
      <c r="W479" s="166"/>
      <c r="X479" s="164" t="e">
        <f t="shared" si="86"/>
        <v>#REF!</v>
      </c>
      <c r="Y479" s="169">
        <f t="shared" si="84"/>
        <v>1</v>
      </c>
    </row>
    <row r="480" spans="1:25" s="48" customFormat="1">
      <c r="A480" s="6"/>
      <c r="B480" s="23"/>
      <c r="C480" s="23"/>
      <c r="D480" s="23"/>
      <c r="E480" s="23"/>
      <c r="F480" s="23"/>
      <c r="G480" s="23" t="e">
        <f>VLOOKUP(C480,#REF!,17,0)</f>
        <v>#REF!</v>
      </c>
      <c r="H480" s="23"/>
      <c r="I480" s="23"/>
      <c r="J480" s="23"/>
      <c r="K480" s="23"/>
      <c r="L480" s="23"/>
      <c r="M480" s="23"/>
      <c r="N480" s="555"/>
      <c r="O480" s="23"/>
      <c r="P480" s="23"/>
      <c r="Q480" s="139" t="s">
        <v>332</v>
      </c>
      <c r="R480" s="18" t="s">
        <v>1048</v>
      </c>
      <c r="S480" s="28">
        <v>1</v>
      </c>
      <c r="T480" s="19">
        <f>VLOOKUP(Q480,包材库存!B:E,4,0)</f>
        <v>31040</v>
      </c>
      <c r="U480" s="46" t="e">
        <f t="shared" si="85"/>
        <v>#REF!</v>
      </c>
      <c r="V480" s="19">
        <f>VLOOKUP(Q480,包材库存!B:F,5,0)</f>
        <v>0</v>
      </c>
      <c r="W480" s="166"/>
      <c r="X480" s="164" t="e">
        <f t="shared" si="86"/>
        <v>#REF!</v>
      </c>
      <c r="Y480" s="169">
        <f t="shared" si="84"/>
        <v>20</v>
      </c>
    </row>
    <row r="481" spans="1:25" s="48" customFormat="1">
      <c r="A481" s="6"/>
      <c r="B481" s="23"/>
      <c r="C481" s="23"/>
      <c r="D481" s="23"/>
      <c r="E481" s="23"/>
      <c r="F481" s="23"/>
      <c r="G481" s="23" t="e">
        <f>VLOOKUP(C481,#REF!,17,0)</f>
        <v>#REF!</v>
      </c>
      <c r="H481" s="23"/>
      <c r="I481" s="23"/>
      <c r="J481" s="23"/>
      <c r="K481" s="23"/>
      <c r="L481" s="23"/>
      <c r="M481" s="23"/>
      <c r="N481" s="555"/>
      <c r="O481" s="23"/>
      <c r="P481" s="23"/>
      <c r="Q481" s="139" t="s">
        <v>428</v>
      </c>
      <c r="R481" s="18" t="s">
        <v>6139</v>
      </c>
      <c r="S481" s="28">
        <v>1</v>
      </c>
      <c r="T481" s="19">
        <f>VLOOKUP(Q481,包材库存!B:E,4,0)</f>
        <v>12548</v>
      </c>
      <c r="U481" s="46" t="e">
        <f t="shared" si="85"/>
        <v>#REF!</v>
      </c>
      <c r="V481" s="19">
        <f>VLOOKUP(Q481,包材库存!B:F,5,0)</f>
        <v>0</v>
      </c>
      <c r="W481" s="166"/>
      <c r="X481" s="164" t="e">
        <f t="shared" si="86"/>
        <v>#REF!</v>
      </c>
      <c r="Y481" s="169">
        <f t="shared" si="84"/>
        <v>3</v>
      </c>
    </row>
    <row r="482" spans="1:25" s="48" customFormat="1">
      <c r="A482" s="6"/>
      <c r="B482" s="23"/>
      <c r="C482" s="23"/>
      <c r="D482" s="23"/>
      <c r="E482" s="23"/>
      <c r="F482" s="23"/>
      <c r="G482" s="23" t="e">
        <f>VLOOKUP(C482,#REF!,17,0)</f>
        <v>#REF!</v>
      </c>
      <c r="H482" s="23"/>
      <c r="I482" s="23"/>
      <c r="J482" s="23"/>
      <c r="K482" s="23"/>
      <c r="L482" s="23"/>
      <c r="M482" s="23"/>
      <c r="N482" s="555"/>
      <c r="O482" s="23"/>
      <c r="P482" s="23"/>
      <c r="Q482" s="139" t="s">
        <v>429</v>
      </c>
      <c r="R482" s="18" t="s">
        <v>6140</v>
      </c>
      <c r="S482" s="28"/>
      <c r="T482" s="19">
        <f>VLOOKUP(Q482,包材库存!B:E,4,0)</f>
        <v>23</v>
      </c>
      <c r="U482" s="46" t="e">
        <f t="shared" si="85"/>
        <v>#REF!</v>
      </c>
      <c r="V482" s="19">
        <f>VLOOKUP(Q482,包材库存!B:F,5,0)</f>
        <v>0</v>
      </c>
      <c r="W482" s="166"/>
      <c r="X482" s="164" t="e">
        <f t="shared" si="86"/>
        <v>#REF!</v>
      </c>
      <c r="Y482" s="169">
        <f t="shared" si="84"/>
        <v>1</v>
      </c>
    </row>
    <row r="483" spans="1:25" s="48" customFormat="1">
      <c r="A483" s="6"/>
      <c r="B483" s="23"/>
      <c r="C483" s="23"/>
      <c r="D483" s="23"/>
      <c r="E483" s="23"/>
      <c r="F483" s="23"/>
      <c r="G483" s="23" t="e">
        <f>VLOOKUP(C483,#REF!,17,0)</f>
        <v>#REF!</v>
      </c>
      <c r="H483" s="23"/>
      <c r="I483" s="23"/>
      <c r="J483" s="23"/>
      <c r="K483" s="23"/>
      <c r="L483" s="23"/>
      <c r="M483" s="23"/>
      <c r="N483" s="555"/>
      <c r="O483" s="23"/>
      <c r="P483" s="23"/>
      <c r="Q483" s="139" t="s">
        <v>430</v>
      </c>
      <c r="R483" s="18" t="s">
        <v>6141</v>
      </c>
      <c r="S483" s="28"/>
      <c r="T483" s="19">
        <f>VLOOKUP(Q483,包材库存!B:E,4,0)</f>
        <v>1198</v>
      </c>
      <c r="U483" s="46" t="e">
        <f t="shared" si="85"/>
        <v>#REF!</v>
      </c>
      <c r="V483" s="19">
        <f>VLOOKUP(Q483,包材库存!B:F,5,0)</f>
        <v>0</v>
      </c>
      <c r="W483" s="166"/>
      <c r="X483" s="164" t="e">
        <f t="shared" si="86"/>
        <v>#REF!</v>
      </c>
      <c r="Y483" s="169">
        <f t="shared" si="84"/>
        <v>1</v>
      </c>
    </row>
    <row r="484" spans="1:25" s="48" customFormat="1">
      <c r="A484" s="6"/>
      <c r="B484" s="23"/>
      <c r="C484" s="23"/>
      <c r="D484" s="23"/>
      <c r="E484" s="23"/>
      <c r="F484" s="23"/>
      <c r="G484" s="23" t="e">
        <f>VLOOKUP(C484,#REF!,17,0)</f>
        <v>#REF!</v>
      </c>
      <c r="H484" s="23"/>
      <c r="I484" s="23"/>
      <c r="J484" s="23"/>
      <c r="K484" s="23"/>
      <c r="L484" s="23"/>
      <c r="M484" s="23"/>
      <c r="N484" s="555"/>
      <c r="O484" s="23"/>
      <c r="P484" s="23"/>
      <c r="Q484" s="139" t="s">
        <v>431</v>
      </c>
      <c r="R484" s="18" t="s">
        <v>6142</v>
      </c>
      <c r="S484" s="28">
        <v>1</v>
      </c>
      <c r="T484" s="19" t="e">
        <f>VLOOKUP(Q484,包材库存!B:E,4,0)</f>
        <v>#N/A</v>
      </c>
      <c r="U484" s="46" t="e">
        <f t="shared" si="85"/>
        <v>#REF!</v>
      </c>
      <c r="V484" s="19" t="e">
        <f>VLOOKUP(Q484,包材库存!B:F,5,0)</f>
        <v>#N/A</v>
      </c>
      <c r="W484" s="166"/>
      <c r="X484" s="164" t="e">
        <f t="shared" si="86"/>
        <v>#N/A</v>
      </c>
      <c r="Y484" s="169">
        <f t="shared" si="84"/>
        <v>1</v>
      </c>
    </row>
    <row r="485" spans="1:25" s="48" customFormat="1">
      <c r="A485" s="6"/>
      <c r="B485" s="23"/>
      <c r="C485" s="23"/>
      <c r="D485" s="23"/>
      <c r="E485" s="23"/>
      <c r="F485" s="23"/>
      <c r="G485" s="23" t="e">
        <f>VLOOKUP(C485,#REF!,17,0)</f>
        <v>#REF!</v>
      </c>
      <c r="H485" s="23"/>
      <c r="I485" s="23"/>
      <c r="J485" s="23"/>
      <c r="K485" s="23"/>
      <c r="L485" s="23"/>
      <c r="M485" s="23"/>
      <c r="N485" s="555"/>
      <c r="O485" s="23"/>
      <c r="P485" s="23"/>
      <c r="Q485" s="139" t="s">
        <v>432</v>
      </c>
      <c r="R485" s="18" t="s">
        <v>433</v>
      </c>
      <c r="S485" s="28">
        <v>1</v>
      </c>
      <c r="T485" s="19">
        <f>VLOOKUP(Q485,包材库存!B:E,4,0)</f>
        <v>1892</v>
      </c>
      <c r="U485" s="46" t="e">
        <f t="shared" si="85"/>
        <v>#REF!</v>
      </c>
      <c r="V485" s="19">
        <f>VLOOKUP(Q485,包材库存!B:F,5,0)</f>
        <v>0</v>
      </c>
      <c r="W485" s="166"/>
      <c r="X485" s="164" t="e">
        <f t="shared" si="86"/>
        <v>#REF!</v>
      </c>
      <c r="Y485" s="169">
        <f t="shared" si="84"/>
        <v>1</v>
      </c>
    </row>
    <row r="486" spans="1:25" s="48" customFormat="1">
      <c r="A486" s="4"/>
      <c r="B486" s="22">
        <v>51</v>
      </c>
      <c r="C486" s="22" t="str">
        <f>VLOOKUP(B486,Sheet1!A:B,2,0)</f>
        <v>WS006</v>
      </c>
      <c r="D486" s="22" t="e">
        <f>VLOOKUP(C486,#REF!,2,0)</f>
        <v>#REF!</v>
      </c>
      <c r="E486" s="22" t="e">
        <f>VLOOKUP(C486,#REF!,4,0)</f>
        <v>#REF!</v>
      </c>
      <c r="F486" s="22" t="e">
        <f>VLOOKUP(C486,#REF!,6,0)</f>
        <v>#REF!</v>
      </c>
      <c r="G486" s="22" t="e">
        <f>VLOOKUP(C486,#REF!,17,0)</f>
        <v>#REF!</v>
      </c>
      <c r="H486" s="22" t="e">
        <f>VLOOKUP(C486,#REF!,19,0)</f>
        <v>#REF!</v>
      </c>
      <c r="I486" s="22" t="e">
        <f>VLOOKUP(C486,#REF!,20,0)</f>
        <v>#REF!</v>
      </c>
      <c r="J486" s="22">
        <f>VLOOKUP(C486,成品库存!B:L,11,0)</f>
        <v>963</v>
      </c>
      <c r="K486" s="22" t="str">
        <f>IF(ISERROR(VLOOKUP(C486,#REF!,11,0)),"0",VLOOKUP(C486,#REF!,11,0))</f>
        <v>0</v>
      </c>
      <c r="L486" s="22"/>
      <c r="M486" s="22">
        <f t="shared" ref="M486:M487" si="90">J486+K486+L486</f>
        <v>963</v>
      </c>
      <c r="N486" s="554" t="e">
        <f>M486/G486</f>
        <v>#REF!</v>
      </c>
      <c r="O486" s="22">
        <f>VLOOKUP(C486,膏体库存!A:F,6,0)</f>
        <v>500</v>
      </c>
      <c r="P486" s="22"/>
      <c r="Q486" s="140" t="s">
        <v>886</v>
      </c>
      <c r="R486" s="18" t="s">
        <v>887</v>
      </c>
      <c r="S486" s="28">
        <v>1</v>
      </c>
      <c r="T486" s="19">
        <f>VLOOKUP(Q486,包材库存!B:E,4,0)</f>
        <v>1774</v>
      </c>
      <c r="U486" s="46" t="e">
        <f t="shared" si="85"/>
        <v>#REF!</v>
      </c>
      <c r="V486" s="19">
        <f>VLOOKUP(Q486,包材库存!B:F,5,0)</f>
        <v>0</v>
      </c>
      <c r="W486" s="164"/>
      <c r="X486" s="164" t="e">
        <f t="shared" si="86"/>
        <v>#REF!</v>
      </c>
      <c r="Y486" s="169">
        <f t="shared" si="84"/>
        <v>1</v>
      </c>
    </row>
    <row r="487" spans="1:25" s="48" customFormat="1">
      <c r="A487" s="6"/>
      <c r="B487" s="23"/>
      <c r="C487" s="23" t="str">
        <f>"S"&amp;C486</f>
        <v>SWS006</v>
      </c>
      <c r="D487" s="23" t="e">
        <f>VLOOKUP(C487,#REF!,2,0)</f>
        <v>#REF!</v>
      </c>
      <c r="E487" s="23" t="e">
        <f>VLOOKUP(C487,#REF!,4,0)</f>
        <v>#REF!</v>
      </c>
      <c r="F487" s="23" t="e">
        <f>VLOOKUP(C487,#REF!,6,0)</f>
        <v>#REF!</v>
      </c>
      <c r="G487" s="23" t="e">
        <f>VLOOKUP(C487,#REF!,17,0)</f>
        <v>#REF!</v>
      </c>
      <c r="H487" s="23"/>
      <c r="I487" s="23"/>
      <c r="J487" s="23">
        <f>VLOOKUP(C487,试用装库存!B:L,11,0)</f>
        <v>468</v>
      </c>
      <c r="K487" s="23"/>
      <c r="L487" s="23"/>
      <c r="M487" s="23">
        <f t="shared" si="90"/>
        <v>468</v>
      </c>
      <c r="N487" s="555"/>
      <c r="O487" s="23"/>
      <c r="P487" s="23"/>
      <c r="Q487" s="139" t="s">
        <v>576</v>
      </c>
      <c r="R487" s="18" t="s">
        <v>888</v>
      </c>
      <c r="S487" s="28">
        <v>1</v>
      </c>
      <c r="T487" s="19">
        <f>VLOOKUP(Q487,包材库存!B:E,4,0)</f>
        <v>70462</v>
      </c>
      <c r="U487" s="46" t="e">
        <f t="shared" si="85"/>
        <v>#REF!</v>
      </c>
      <c r="V487" s="19">
        <f>VLOOKUP(Q487,包材库存!B:F,5,0)</f>
        <v>0</v>
      </c>
      <c r="W487" s="166"/>
      <c r="X487" s="164" t="e">
        <f t="shared" si="86"/>
        <v>#REF!</v>
      </c>
      <c r="Y487" s="169">
        <f t="shared" si="84"/>
        <v>7</v>
      </c>
    </row>
    <row r="488" spans="1:25" s="48" customFormat="1">
      <c r="A488" s="6"/>
      <c r="B488" s="23"/>
      <c r="C488" s="23"/>
      <c r="D488" s="23"/>
      <c r="E488" s="23"/>
      <c r="F488" s="23"/>
      <c r="G488" s="23" t="e">
        <f>VLOOKUP(C488,#REF!,17,0)</f>
        <v>#REF!</v>
      </c>
      <c r="H488" s="23"/>
      <c r="I488" s="23"/>
      <c r="J488" s="23"/>
      <c r="K488" s="23"/>
      <c r="L488" s="23"/>
      <c r="M488" s="23"/>
      <c r="N488" s="555"/>
      <c r="O488" s="23"/>
      <c r="P488" s="23"/>
      <c r="Q488" s="139" t="s">
        <v>889</v>
      </c>
      <c r="R488" s="18" t="s">
        <v>890</v>
      </c>
      <c r="S488" s="28">
        <v>1</v>
      </c>
      <c r="T488" s="19">
        <f>VLOOKUP(Q488,包材库存!B:E,4,0)</f>
        <v>9685</v>
      </c>
      <c r="U488" s="46" t="e">
        <f t="shared" si="85"/>
        <v>#REF!</v>
      </c>
      <c r="V488" s="19">
        <f>VLOOKUP(Q488,包材库存!B:F,5,0)</f>
        <v>0</v>
      </c>
      <c r="W488" s="166"/>
      <c r="X488" s="164" t="e">
        <f t="shared" si="86"/>
        <v>#REF!</v>
      </c>
      <c r="Y488" s="169">
        <f t="shared" si="84"/>
        <v>2</v>
      </c>
    </row>
    <row r="489" spans="1:25" s="48" customFormat="1">
      <c r="A489" s="6"/>
      <c r="B489" s="23"/>
      <c r="C489" s="23"/>
      <c r="D489" s="23"/>
      <c r="E489" s="23"/>
      <c r="F489" s="23"/>
      <c r="G489" s="23" t="e">
        <f>VLOOKUP(C489,#REF!,17,0)</f>
        <v>#REF!</v>
      </c>
      <c r="H489" s="23"/>
      <c r="I489" s="23"/>
      <c r="J489" s="23"/>
      <c r="K489" s="23"/>
      <c r="L489" s="23"/>
      <c r="M489" s="23"/>
      <c r="N489" s="555"/>
      <c r="O489" s="23"/>
      <c r="P489" s="23"/>
      <c r="Q489" s="139" t="s">
        <v>891</v>
      </c>
      <c r="R489" s="18" t="s">
        <v>892</v>
      </c>
      <c r="S489" s="28">
        <v>1</v>
      </c>
      <c r="T489" s="19">
        <f>VLOOKUP(Q489,包材库存!B:E,4,0)</f>
        <v>3226</v>
      </c>
      <c r="U489" s="46" t="e">
        <f t="shared" si="85"/>
        <v>#REF!</v>
      </c>
      <c r="V489" s="19">
        <f>VLOOKUP(Q489,包材库存!B:F,5,0)</f>
        <v>30</v>
      </c>
      <c r="W489" s="166"/>
      <c r="X489" s="164" t="e">
        <f t="shared" si="86"/>
        <v>#REF!</v>
      </c>
      <c r="Y489" s="169">
        <f t="shared" si="84"/>
        <v>1</v>
      </c>
    </row>
    <row r="490" spans="1:25" s="48" customFormat="1">
      <c r="A490" s="6"/>
      <c r="B490" s="23"/>
      <c r="C490" s="23"/>
      <c r="D490" s="23"/>
      <c r="E490" s="23"/>
      <c r="F490" s="23"/>
      <c r="G490" s="23" t="e">
        <f>VLOOKUP(C490,#REF!,17,0)</f>
        <v>#REF!</v>
      </c>
      <c r="H490" s="23"/>
      <c r="I490" s="23"/>
      <c r="J490" s="23"/>
      <c r="K490" s="23"/>
      <c r="L490" s="23"/>
      <c r="M490" s="23"/>
      <c r="N490" s="555"/>
      <c r="O490" s="23"/>
      <c r="P490" s="23"/>
      <c r="Q490" s="139" t="s">
        <v>893</v>
      </c>
      <c r="R490" s="18" t="s">
        <v>894</v>
      </c>
      <c r="S490" s="28">
        <v>1</v>
      </c>
      <c r="T490" s="19">
        <f>VLOOKUP(Q490,包材库存!B:E,4,0)</f>
        <v>9083</v>
      </c>
      <c r="U490" s="46" t="e">
        <f t="shared" si="85"/>
        <v>#REF!</v>
      </c>
      <c r="V490" s="19">
        <f>VLOOKUP(Q490,包材库存!B:F,5,0)</f>
        <v>0</v>
      </c>
      <c r="W490" s="166"/>
      <c r="X490" s="164" t="e">
        <f t="shared" si="86"/>
        <v>#REF!</v>
      </c>
      <c r="Y490" s="169">
        <f t="shared" si="84"/>
        <v>2</v>
      </c>
    </row>
    <row r="491" spans="1:25" s="48" customFormat="1">
      <c r="A491" s="6"/>
      <c r="B491" s="23"/>
      <c r="C491" s="23"/>
      <c r="D491" s="23"/>
      <c r="E491" s="23"/>
      <c r="F491" s="23"/>
      <c r="G491" s="23" t="e">
        <f>VLOOKUP(C491,#REF!,17,0)</f>
        <v>#REF!</v>
      </c>
      <c r="H491" s="23"/>
      <c r="I491" s="23"/>
      <c r="J491" s="23"/>
      <c r="K491" s="23"/>
      <c r="L491" s="23"/>
      <c r="M491" s="23"/>
      <c r="N491" s="555"/>
      <c r="O491" s="23"/>
      <c r="P491" s="23"/>
      <c r="Q491" s="139" t="s">
        <v>838</v>
      </c>
      <c r="R491" s="18" t="s">
        <v>2591</v>
      </c>
      <c r="S491" s="28">
        <v>1</v>
      </c>
      <c r="T491" s="19">
        <f>VLOOKUP(Q491,包材库存!B:E,4,0)</f>
        <v>85351</v>
      </c>
      <c r="U491" s="46" t="e">
        <f t="shared" si="85"/>
        <v>#REF!</v>
      </c>
      <c r="V491" s="19">
        <f>VLOOKUP(Q491,包材库存!B:F,5,0)</f>
        <v>0</v>
      </c>
      <c r="W491" s="166"/>
      <c r="X491" s="164" t="e">
        <f t="shared" si="86"/>
        <v>#REF!</v>
      </c>
      <c r="Y491" s="169">
        <f t="shared" si="84"/>
        <v>11</v>
      </c>
    </row>
    <row r="492" spans="1:25" s="48" customFormat="1">
      <c r="A492" s="6"/>
      <c r="B492" s="23"/>
      <c r="C492" s="23"/>
      <c r="D492" s="23"/>
      <c r="E492" s="23"/>
      <c r="F492" s="23"/>
      <c r="G492" s="23" t="e">
        <f>VLOOKUP(C492,#REF!,17,0)</f>
        <v>#REF!</v>
      </c>
      <c r="H492" s="23"/>
      <c r="I492" s="23"/>
      <c r="J492" s="23"/>
      <c r="K492" s="23"/>
      <c r="L492" s="23"/>
      <c r="M492" s="23"/>
      <c r="N492" s="555"/>
      <c r="O492" s="23"/>
      <c r="P492" s="23"/>
      <c r="Q492" s="139" t="s">
        <v>895</v>
      </c>
      <c r="R492" s="18" t="s">
        <v>896</v>
      </c>
      <c r="S492" s="28"/>
      <c r="T492" s="19">
        <f>VLOOKUP(Q492,包材库存!B:E,4,0)</f>
        <v>80</v>
      </c>
      <c r="U492" s="46" t="e">
        <f t="shared" si="85"/>
        <v>#REF!</v>
      </c>
      <c r="V492" s="19">
        <f>VLOOKUP(Q492,包材库存!B:F,5,0)</f>
        <v>0</v>
      </c>
      <c r="W492" s="166"/>
      <c r="X492" s="164" t="e">
        <f t="shared" si="86"/>
        <v>#REF!</v>
      </c>
      <c r="Y492" s="169">
        <f t="shared" si="84"/>
        <v>2</v>
      </c>
    </row>
    <row r="493" spans="1:25" s="48" customFormat="1">
      <c r="A493" s="6"/>
      <c r="B493" s="23"/>
      <c r="C493" s="23"/>
      <c r="D493" s="23"/>
      <c r="E493" s="23"/>
      <c r="F493" s="23"/>
      <c r="G493" s="23" t="e">
        <f>VLOOKUP(C493,#REF!,17,0)</f>
        <v>#REF!</v>
      </c>
      <c r="H493" s="23"/>
      <c r="I493" s="23"/>
      <c r="J493" s="23"/>
      <c r="K493" s="23"/>
      <c r="L493" s="23"/>
      <c r="M493" s="23"/>
      <c r="N493" s="555"/>
      <c r="O493" s="23"/>
      <c r="P493" s="23"/>
      <c r="Q493" s="139" t="s">
        <v>897</v>
      </c>
      <c r="R493" s="18" t="s">
        <v>898</v>
      </c>
      <c r="S493" s="28"/>
      <c r="T493" s="19">
        <f>VLOOKUP(Q493,包材库存!B:E,4,0)</f>
        <v>1121</v>
      </c>
      <c r="U493" s="46" t="e">
        <f t="shared" si="85"/>
        <v>#REF!</v>
      </c>
      <c r="V493" s="19">
        <f>VLOOKUP(Q493,包材库存!B:F,5,0)</f>
        <v>0</v>
      </c>
      <c r="W493" s="166"/>
      <c r="X493" s="164" t="e">
        <f t="shared" si="86"/>
        <v>#REF!</v>
      </c>
      <c r="Y493" s="169">
        <f t="shared" si="84"/>
        <v>2</v>
      </c>
    </row>
    <row r="494" spans="1:25" s="48" customFormat="1">
      <c r="A494" s="6"/>
      <c r="B494" s="23"/>
      <c r="C494" s="23"/>
      <c r="D494" s="23"/>
      <c r="E494" s="23"/>
      <c r="F494" s="23"/>
      <c r="G494" s="23" t="e">
        <f>VLOOKUP(C494,#REF!,17,0)</f>
        <v>#REF!</v>
      </c>
      <c r="H494" s="23"/>
      <c r="I494" s="23"/>
      <c r="J494" s="23"/>
      <c r="K494" s="23"/>
      <c r="L494" s="23"/>
      <c r="M494" s="23"/>
      <c r="N494" s="555"/>
      <c r="O494" s="23"/>
      <c r="P494" s="23"/>
      <c r="Q494" s="139" t="s">
        <v>577</v>
      </c>
      <c r="R494" s="18" t="s">
        <v>6143</v>
      </c>
      <c r="S494" s="28">
        <v>1</v>
      </c>
      <c r="T494" s="19" t="e">
        <f>VLOOKUP(Q494,包材库存!B:E,4,0)</f>
        <v>#N/A</v>
      </c>
      <c r="U494" s="46" t="e">
        <f t="shared" si="85"/>
        <v>#REF!</v>
      </c>
      <c r="V494" s="19" t="e">
        <f>VLOOKUP(Q494,包材库存!B:F,5,0)</f>
        <v>#N/A</v>
      </c>
      <c r="W494" s="166"/>
      <c r="X494" s="164" t="e">
        <f t="shared" si="86"/>
        <v>#N/A</v>
      </c>
      <c r="Y494" s="169">
        <f t="shared" si="84"/>
        <v>7</v>
      </c>
    </row>
    <row r="495" spans="1:25" s="48" customFormat="1">
      <c r="A495" s="6"/>
      <c r="B495" s="23"/>
      <c r="C495" s="23"/>
      <c r="D495" s="23"/>
      <c r="E495" s="23"/>
      <c r="F495" s="23"/>
      <c r="G495" s="23" t="e">
        <f>VLOOKUP(C495,#REF!,17,0)</f>
        <v>#REF!</v>
      </c>
      <c r="H495" s="23"/>
      <c r="I495" s="23"/>
      <c r="J495" s="23"/>
      <c r="K495" s="23"/>
      <c r="L495" s="23"/>
      <c r="M495" s="23"/>
      <c r="N495" s="555"/>
      <c r="O495" s="23"/>
      <c r="P495" s="23"/>
      <c r="Q495" s="139" t="s">
        <v>899</v>
      </c>
      <c r="R495" s="18" t="s">
        <v>2597</v>
      </c>
      <c r="S495" s="28">
        <v>1</v>
      </c>
      <c r="T495" s="19">
        <f>VLOOKUP(Q495,包材库存!B:E,4,0)</f>
        <v>2906</v>
      </c>
      <c r="U495" s="46" t="e">
        <f t="shared" si="85"/>
        <v>#REF!</v>
      </c>
      <c r="V495" s="19">
        <f>VLOOKUP(Q495,包材库存!B:F,5,0)</f>
        <v>0</v>
      </c>
      <c r="W495" s="166"/>
      <c r="X495" s="164" t="e">
        <f t="shared" si="86"/>
        <v>#REF!</v>
      </c>
      <c r="Y495" s="169">
        <f t="shared" si="84"/>
        <v>1</v>
      </c>
    </row>
    <row r="496" spans="1:25" s="48" customFormat="1">
      <c r="A496" s="8"/>
      <c r="B496" s="24"/>
      <c r="C496" s="24"/>
      <c r="D496" s="24"/>
      <c r="E496" s="24"/>
      <c r="F496" s="24"/>
      <c r="G496" s="24" t="e">
        <f>VLOOKUP(C496,#REF!,17,0)</f>
        <v>#REF!</v>
      </c>
      <c r="H496" s="24"/>
      <c r="I496" s="24"/>
      <c r="J496" s="24"/>
      <c r="K496" s="24"/>
      <c r="L496" s="24"/>
      <c r="M496" s="24"/>
      <c r="N496" s="556"/>
      <c r="O496" s="24"/>
      <c r="P496" s="24"/>
      <c r="Q496" s="139" t="s">
        <v>900</v>
      </c>
      <c r="R496" s="18" t="s">
        <v>2598</v>
      </c>
      <c r="S496" s="28">
        <v>1</v>
      </c>
      <c r="T496" s="19">
        <f>VLOOKUP(Q496,包材库存!B:E,4,0)</f>
        <v>2906</v>
      </c>
      <c r="U496" s="46" t="e">
        <f t="shared" si="85"/>
        <v>#REF!</v>
      </c>
      <c r="V496" s="19">
        <f>VLOOKUP(Q496,包材库存!B:F,5,0)</f>
        <v>0</v>
      </c>
      <c r="W496" s="167"/>
      <c r="X496" s="164" t="e">
        <f t="shared" si="86"/>
        <v>#REF!</v>
      </c>
      <c r="Y496" s="169">
        <f t="shared" si="84"/>
        <v>1</v>
      </c>
    </row>
    <row r="497" spans="1:25" s="48" customFormat="1">
      <c r="A497" s="4"/>
      <c r="B497" s="22">
        <v>52</v>
      </c>
      <c r="C497" s="22" t="str">
        <f>VLOOKUP(B497,Sheet1!A:B,2,0)</f>
        <v>WA008</v>
      </c>
      <c r="D497" s="22" t="e">
        <f>VLOOKUP(C497,#REF!,2,0)</f>
        <v>#REF!</v>
      </c>
      <c r="E497" s="22" t="e">
        <f>VLOOKUP(C497,#REF!,4,0)</f>
        <v>#REF!</v>
      </c>
      <c r="F497" s="22" t="e">
        <f>VLOOKUP(C497,#REF!,6,0)</f>
        <v>#REF!</v>
      </c>
      <c r="G497" s="22" t="e">
        <f>VLOOKUP(C497,#REF!,17,0)</f>
        <v>#REF!</v>
      </c>
      <c r="H497" s="22" t="e">
        <f>VLOOKUP(C497,#REF!,19,0)</f>
        <v>#REF!</v>
      </c>
      <c r="I497" s="22" t="e">
        <f>VLOOKUP(C497,#REF!,20,0)</f>
        <v>#REF!</v>
      </c>
      <c r="J497" s="22">
        <f>VLOOKUP(C497,成品库存!B:L,11,0)</f>
        <v>6438</v>
      </c>
      <c r="K497" s="22" t="str">
        <f>IF(ISERROR(VLOOKUP(C497,#REF!,11,0)),"0",VLOOKUP(C497,#REF!,11,0))</f>
        <v>0</v>
      </c>
      <c r="L497" s="22"/>
      <c r="M497" s="22">
        <f t="shared" ref="M497:M498" si="91">J497+K497+L497</f>
        <v>6438</v>
      </c>
      <c r="N497" s="554" t="e">
        <f>M497/G497</f>
        <v>#REF!</v>
      </c>
      <c r="O497" s="22">
        <f>VLOOKUP(C497,膏体库存!A:F,6,0)</f>
        <v>120.69999999999999</v>
      </c>
      <c r="P497" s="22"/>
      <c r="Q497" s="140" t="s">
        <v>84</v>
      </c>
      <c r="R497" s="18" t="s">
        <v>85</v>
      </c>
      <c r="S497" s="28">
        <v>1</v>
      </c>
      <c r="T497" s="19">
        <f>VLOOKUP(Q497,包材库存!B:E,4,0)</f>
        <v>22683</v>
      </c>
      <c r="U497" s="46" t="e">
        <f t="shared" si="85"/>
        <v>#REF!</v>
      </c>
      <c r="V497" s="19">
        <f>VLOOKUP(Q497,包材库存!B:F,5,0)</f>
        <v>0</v>
      </c>
      <c r="W497" s="164"/>
      <c r="X497" s="164" t="e">
        <f t="shared" si="86"/>
        <v>#REF!</v>
      </c>
      <c r="Y497" s="169">
        <f t="shared" si="84"/>
        <v>1</v>
      </c>
    </row>
    <row r="498" spans="1:25" s="48" customFormat="1">
      <c r="A498" s="6"/>
      <c r="B498" s="23"/>
      <c r="C498" s="23" t="str">
        <f>"S"&amp;C497</f>
        <v>SWA008</v>
      </c>
      <c r="D498" s="23" t="e">
        <f>VLOOKUP(C498,#REF!,2,0)</f>
        <v>#REF!</v>
      </c>
      <c r="E498" s="23" t="e">
        <f>VLOOKUP(C498,#REF!,4,0)</f>
        <v>#REF!</v>
      </c>
      <c r="F498" s="23" t="e">
        <f>VLOOKUP(C498,#REF!,6,0)</f>
        <v>#REF!</v>
      </c>
      <c r="G498" s="23" t="e">
        <f>VLOOKUP(C498,#REF!,17,0)</f>
        <v>#REF!</v>
      </c>
      <c r="H498" s="23"/>
      <c r="I498" s="23"/>
      <c r="J498" s="23">
        <f>VLOOKUP(C498,试用装库存!B:L,11,0)</f>
        <v>729</v>
      </c>
      <c r="K498" s="23"/>
      <c r="L498" s="23"/>
      <c r="M498" s="23">
        <f t="shared" si="91"/>
        <v>729</v>
      </c>
      <c r="N498" s="555"/>
      <c r="O498" s="23"/>
      <c r="P498" s="23"/>
      <c r="Q498" s="139" t="s">
        <v>86</v>
      </c>
      <c r="R498" s="18" t="s">
        <v>2512</v>
      </c>
      <c r="S498" s="28">
        <v>1</v>
      </c>
      <c r="T498" s="19">
        <f>VLOOKUP(Q498,包材库存!B:E,4,0)</f>
        <v>112795</v>
      </c>
      <c r="U498" s="46" t="e">
        <f t="shared" si="85"/>
        <v>#REF!</v>
      </c>
      <c r="V498" s="19">
        <f>VLOOKUP(Q498,包材库存!B:F,5,0)</f>
        <v>0</v>
      </c>
      <c r="W498" s="166"/>
      <c r="X498" s="164" t="e">
        <f t="shared" si="86"/>
        <v>#REF!</v>
      </c>
      <c r="Y498" s="169">
        <f t="shared" si="84"/>
        <v>2</v>
      </c>
    </row>
    <row r="499" spans="1:25" s="48" customFormat="1">
      <c r="A499" s="6"/>
      <c r="B499" s="23"/>
      <c r="C499" s="23"/>
      <c r="D499" s="23"/>
      <c r="E499" s="23"/>
      <c r="F499" s="23"/>
      <c r="G499" s="23" t="e">
        <f>VLOOKUP(C499,#REF!,17,0)</f>
        <v>#REF!</v>
      </c>
      <c r="H499" s="23"/>
      <c r="I499" s="23"/>
      <c r="J499" s="23"/>
      <c r="K499" s="23"/>
      <c r="L499" s="23"/>
      <c r="M499" s="23"/>
      <c r="N499" s="555"/>
      <c r="O499" s="23"/>
      <c r="P499" s="23"/>
      <c r="Q499" s="139" t="s">
        <v>87</v>
      </c>
      <c r="R499" s="18" t="s">
        <v>88</v>
      </c>
      <c r="S499" s="28">
        <v>1</v>
      </c>
      <c r="T499" s="19">
        <f>VLOOKUP(Q499,包材库存!B:E,4,0)</f>
        <v>21776</v>
      </c>
      <c r="U499" s="46" t="e">
        <f t="shared" si="85"/>
        <v>#REF!</v>
      </c>
      <c r="V499" s="19">
        <f>VLOOKUP(Q499,包材库存!B:F,5,0)</f>
        <v>0</v>
      </c>
      <c r="W499" s="166"/>
      <c r="X499" s="164" t="e">
        <f t="shared" si="86"/>
        <v>#REF!</v>
      </c>
      <c r="Y499" s="169">
        <f t="shared" si="84"/>
        <v>1</v>
      </c>
    </row>
    <row r="500" spans="1:25" s="48" customFormat="1">
      <c r="A500" s="6"/>
      <c r="B500" s="23"/>
      <c r="C500" s="23"/>
      <c r="D500" s="23"/>
      <c r="E500" s="23"/>
      <c r="F500" s="23"/>
      <c r="G500" s="23" t="e">
        <f>VLOOKUP(C500,#REF!,17,0)</f>
        <v>#REF!</v>
      </c>
      <c r="H500" s="23"/>
      <c r="I500" s="23"/>
      <c r="J500" s="23"/>
      <c r="K500" s="23"/>
      <c r="L500" s="23"/>
      <c r="M500" s="23"/>
      <c r="N500" s="555"/>
      <c r="O500" s="23"/>
      <c r="P500" s="23"/>
      <c r="Q500" s="139" t="s">
        <v>10</v>
      </c>
      <c r="R500" s="18" t="s">
        <v>1032</v>
      </c>
      <c r="S500" s="28">
        <v>1</v>
      </c>
      <c r="T500" s="19">
        <f>VLOOKUP(Q500,包材库存!B:E,4,0)</f>
        <v>67208</v>
      </c>
      <c r="U500" s="46" t="e">
        <f t="shared" si="85"/>
        <v>#REF!</v>
      </c>
      <c r="V500" s="19">
        <f>VLOOKUP(Q500,包材库存!B:F,5,0)</f>
        <v>0</v>
      </c>
      <c r="W500" s="166"/>
      <c r="X500" s="164" t="e">
        <f t="shared" si="86"/>
        <v>#REF!</v>
      </c>
      <c r="Y500" s="169">
        <f t="shared" si="84"/>
        <v>15</v>
      </c>
    </row>
    <row r="501" spans="1:25" s="48" customFormat="1">
      <c r="A501" s="6"/>
      <c r="B501" s="23"/>
      <c r="C501" s="23"/>
      <c r="D501" s="23"/>
      <c r="E501" s="23"/>
      <c r="F501" s="23"/>
      <c r="G501" s="23" t="e">
        <f>VLOOKUP(C501,#REF!,17,0)</f>
        <v>#REF!</v>
      </c>
      <c r="H501" s="23"/>
      <c r="I501" s="23"/>
      <c r="J501" s="23"/>
      <c r="K501" s="23"/>
      <c r="L501" s="23"/>
      <c r="M501" s="23"/>
      <c r="N501" s="555"/>
      <c r="O501" s="23"/>
      <c r="P501" s="23"/>
      <c r="Q501" s="139" t="s">
        <v>6144</v>
      </c>
      <c r="R501" s="18" t="s">
        <v>1043</v>
      </c>
      <c r="S501" s="28"/>
      <c r="T501" s="19">
        <f>VLOOKUP(Q501,包材库存!B:E,4,0)</f>
        <v>3</v>
      </c>
      <c r="U501" s="46" t="e">
        <f t="shared" si="85"/>
        <v>#REF!</v>
      </c>
      <c r="V501" s="19">
        <f>VLOOKUP(Q501,包材库存!B:F,5,0)</f>
        <v>0</v>
      </c>
      <c r="W501" s="166"/>
      <c r="X501" s="164" t="e">
        <f t="shared" si="86"/>
        <v>#REF!</v>
      </c>
      <c r="Y501" s="169">
        <f t="shared" si="84"/>
        <v>1</v>
      </c>
    </row>
    <row r="502" spans="1:25" s="48" customFormat="1">
      <c r="A502" s="6"/>
      <c r="B502" s="23"/>
      <c r="C502" s="23"/>
      <c r="D502" s="23"/>
      <c r="E502" s="23"/>
      <c r="F502" s="23"/>
      <c r="G502" s="23" t="e">
        <f>VLOOKUP(C502,#REF!,17,0)</f>
        <v>#REF!</v>
      </c>
      <c r="H502" s="23"/>
      <c r="I502" s="23"/>
      <c r="J502" s="23"/>
      <c r="K502" s="23"/>
      <c r="L502" s="23"/>
      <c r="M502" s="23"/>
      <c r="N502" s="555"/>
      <c r="O502" s="23"/>
      <c r="P502" s="23"/>
      <c r="Q502" s="139" t="s">
        <v>91</v>
      </c>
      <c r="R502" s="18" t="s">
        <v>92</v>
      </c>
      <c r="S502" s="28">
        <v>1</v>
      </c>
      <c r="T502" s="19">
        <f>VLOOKUP(Q502,包材库存!B:E,4,0)</f>
        <v>144337</v>
      </c>
      <c r="U502" s="46" t="e">
        <f t="shared" si="85"/>
        <v>#REF!</v>
      </c>
      <c r="V502" s="19">
        <f>VLOOKUP(Q502,包材库存!B:F,5,0)</f>
        <v>0</v>
      </c>
      <c r="W502" s="166"/>
      <c r="X502" s="164" t="e">
        <f t="shared" si="86"/>
        <v>#REF!</v>
      </c>
      <c r="Y502" s="169">
        <f t="shared" si="84"/>
        <v>7</v>
      </c>
    </row>
    <row r="503" spans="1:25" s="48" customFormat="1">
      <c r="A503" s="6"/>
      <c r="B503" s="23"/>
      <c r="C503" s="23"/>
      <c r="D503" s="23"/>
      <c r="E503" s="23"/>
      <c r="F503" s="23"/>
      <c r="G503" s="23" t="e">
        <f>VLOOKUP(C503,#REF!,17,0)</f>
        <v>#REF!</v>
      </c>
      <c r="H503" s="23"/>
      <c r="I503" s="23"/>
      <c r="J503" s="23"/>
      <c r="K503" s="23"/>
      <c r="L503" s="23"/>
      <c r="M503" s="23"/>
      <c r="N503" s="555"/>
      <c r="O503" s="23"/>
      <c r="P503" s="23"/>
      <c r="Q503" s="139" t="s">
        <v>93</v>
      </c>
      <c r="R503" s="18" t="s">
        <v>6145</v>
      </c>
      <c r="S503" s="28">
        <v>1</v>
      </c>
      <c r="T503" s="19" t="e">
        <f>VLOOKUP(Q503,包材库存!B:E,4,0)</f>
        <v>#N/A</v>
      </c>
      <c r="U503" s="46" t="e">
        <f t="shared" si="85"/>
        <v>#REF!</v>
      </c>
      <c r="V503" s="19" t="e">
        <f>VLOOKUP(Q503,包材库存!B:F,5,0)</f>
        <v>#N/A</v>
      </c>
      <c r="W503" s="166"/>
      <c r="X503" s="164" t="e">
        <f t="shared" si="86"/>
        <v>#N/A</v>
      </c>
      <c r="Y503" s="169">
        <f t="shared" si="84"/>
        <v>2</v>
      </c>
    </row>
    <row r="504" spans="1:25" s="48" customFormat="1">
      <c r="A504" s="4"/>
      <c r="B504" s="22">
        <v>53</v>
      </c>
      <c r="C504" s="22" t="str">
        <f>VLOOKUP(B504,Sheet1!A:B,2,0)</f>
        <v>WS002</v>
      </c>
      <c r="D504" s="22" t="e">
        <f>VLOOKUP(C504,#REF!,2,0)</f>
        <v>#REF!</v>
      </c>
      <c r="E504" s="22" t="e">
        <f>VLOOKUP(C504,#REF!,4,0)</f>
        <v>#REF!</v>
      </c>
      <c r="F504" s="22" t="e">
        <f>VLOOKUP(C504,#REF!,6,0)</f>
        <v>#REF!</v>
      </c>
      <c r="G504" s="22" t="e">
        <f>VLOOKUP(C504,#REF!,17,0)</f>
        <v>#REF!</v>
      </c>
      <c r="H504" s="22" t="e">
        <f>VLOOKUP(C504,#REF!,19,0)</f>
        <v>#REF!</v>
      </c>
      <c r="I504" s="22" t="e">
        <f>VLOOKUP(C504,#REF!,20,0)</f>
        <v>#REF!</v>
      </c>
      <c r="J504" s="22">
        <f>VLOOKUP(C504,成品库存!B:L,11,0)</f>
        <v>10017</v>
      </c>
      <c r="K504" s="22" t="str">
        <f>IF(ISERROR(VLOOKUP(C504,#REF!,11,0)),"0",VLOOKUP(C504,#REF!,11,0))</f>
        <v>0</v>
      </c>
      <c r="L504" s="22"/>
      <c r="M504" s="22">
        <f t="shared" ref="M504:M505" si="92">J504+K504+L504</f>
        <v>10017</v>
      </c>
      <c r="N504" s="554" t="e">
        <f>M504/G504</f>
        <v>#REF!</v>
      </c>
      <c r="O504" s="22">
        <f>VLOOKUP(C504,膏体库存!A:F,6,0)</f>
        <v>1000</v>
      </c>
      <c r="P504" s="22"/>
      <c r="Q504" s="140" t="s">
        <v>837</v>
      </c>
      <c r="R504" s="18" t="s">
        <v>6146</v>
      </c>
      <c r="S504" s="28">
        <v>1</v>
      </c>
      <c r="T504" s="19">
        <f>VLOOKUP(Q504,包材库存!B:E,4,0)</f>
        <v>108</v>
      </c>
      <c r="U504" s="46" t="e">
        <f t="shared" si="85"/>
        <v>#REF!</v>
      </c>
      <c r="V504" s="19">
        <f>VLOOKUP(Q504,包材库存!B:F,5,0)</f>
        <v>0</v>
      </c>
      <c r="W504" s="164"/>
      <c r="X504" s="164" t="e">
        <f t="shared" si="86"/>
        <v>#REF!</v>
      </c>
      <c r="Y504" s="169">
        <f t="shared" si="84"/>
        <v>1</v>
      </c>
    </row>
    <row r="505" spans="1:25" s="48" customFormat="1">
      <c r="A505" s="6"/>
      <c r="B505" s="23"/>
      <c r="C505" s="23" t="str">
        <f>"S"&amp;C504</f>
        <v>SWS002</v>
      </c>
      <c r="D505" s="23" t="e">
        <f>VLOOKUP(C505,#REF!,2,0)</f>
        <v>#REF!</v>
      </c>
      <c r="E505" s="23" t="e">
        <f>VLOOKUP(C505,#REF!,4,0)</f>
        <v>#REF!</v>
      </c>
      <c r="F505" s="23" t="e">
        <f>VLOOKUP(C505,#REF!,6,0)</f>
        <v>#REF!</v>
      </c>
      <c r="G505" s="23" t="e">
        <f>VLOOKUP(C505,#REF!,17,0)</f>
        <v>#REF!</v>
      </c>
      <c r="H505" s="23"/>
      <c r="I505" s="23"/>
      <c r="J505" s="23">
        <f>VLOOKUP(C505,试用装库存!B:L,11,0)</f>
        <v>754</v>
      </c>
      <c r="K505" s="23"/>
      <c r="L505" s="23"/>
      <c r="M505" s="23">
        <f t="shared" si="92"/>
        <v>754</v>
      </c>
      <c r="N505" s="555"/>
      <c r="O505" s="23"/>
      <c r="P505" s="23"/>
      <c r="Q505" s="139" t="s">
        <v>6147</v>
      </c>
      <c r="R505" s="18" t="s">
        <v>6148</v>
      </c>
      <c r="S505" s="28">
        <v>1</v>
      </c>
      <c r="T505" s="19">
        <f>VLOOKUP(Q505,包材库存!B:E,4,0)</f>
        <v>106</v>
      </c>
      <c r="U505" s="46" t="e">
        <f t="shared" si="85"/>
        <v>#REF!</v>
      </c>
      <c r="V505" s="19">
        <f>VLOOKUP(Q505,包材库存!B:F,5,0)</f>
        <v>0</v>
      </c>
      <c r="W505" s="166"/>
      <c r="X505" s="164" t="e">
        <f t="shared" si="86"/>
        <v>#REF!</v>
      </c>
      <c r="Y505" s="169">
        <f t="shared" si="84"/>
        <v>1</v>
      </c>
    </row>
    <row r="506" spans="1:25" s="48" customFormat="1">
      <c r="A506" s="6"/>
      <c r="B506" s="23"/>
      <c r="C506" s="23"/>
      <c r="D506" s="23"/>
      <c r="E506" s="23"/>
      <c r="F506" s="23"/>
      <c r="G506" s="23" t="e">
        <f>VLOOKUP(C506,#REF!,17,0)</f>
        <v>#REF!</v>
      </c>
      <c r="H506" s="23"/>
      <c r="I506" s="23"/>
      <c r="J506" s="23"/>
      <c r="K506" s="23"/>
      <c r="L506" s="23"/>
      <c r="M506" s="23"/>
      <c r="N506" s="555"/>
      <c r="O506" s="23"/>
      <c r="P506" s="23"/>
      <c r="Q506" s="139" t="s">
        <v>6149</v>
      </c>
      <c r="R506" s="18" t="s">
        <v>6150</v>
      </c>
      <c r="S506" s="28">
        <v>1</v>
      </c>
      <c r="T506" s="19">
        <f>VLOOKUP(Q506,包材库存!B:E,4,0)</f>
        <v>465</v>
      </c>
      <c r="U506" s="46" t="e">
        <f t="shared" si="85"/>
        <v>#REF!</v>
      </c>
      <c r="V506" s="19">
        <f>VLOOKUP(Q506,包材库存!B:F,5,0)</f>
        <v>30</v>
      </c>
      <c r="W506" s="166"/>
      <c r="X506" s="164" t="e">
        <f t="shared" si="86"/>
        <v>#REF!</v>
      </c>
      <c r="Y506" s="169">
        <f t="shared" si="84"/>
        <v>1</v>
      </c>
    </row>
    <row r="507" spans="1:25" s="48" customFormat="1">
      <c r="A507" s="6"/>
      <c r="B507" s="23"/>
      <c r="C507" s="23"/>
      <c r="D507" s="23"/>
      <c r="E507" s="23"/>
      <c r="F507" s="23"/>
      <c r="G507" s="23" t="e">
        <f>VLOOKUP(C507,#REF!,17,0)</f>
        <v>#REF!</v>
      </c>
      <c r="H507" s="23"/>
      <c r="I507" s="23"/>
      <c r="J507" s="23"/>
      <c r="K507" s="23"/>
      <c r="L507" s="23"/>
      <c r="M507" s="23"/>
      <c r="N507" s="555"/>
      <c r="O507" s="23"/>
      <c r="P507" s="23"/>
      <c r="Q507" s="139" t="s">
        <v>838</v>
      </c>
      <c r="R507" s="18" t="s">
        <v>2591</v>
      </c>
      <c r="S507" s="28">
        <v>1</v>
      </c>
      <c r="T507" s="19">
        <f>VLOOKUP(Q507,包材库存!B:E,4,0)</f>
        <v>85351</v>
      </c>
      <c r="U507" s="46" t="e">
        <f t="shared" si="85"/>
        <v>#REF!</v>
      </c>
      <c r="V507" s="19">
        <f>VLOOKUP(Q507,包材库存!B:F,5,0)</f>
        <v>0</v>
      </c>
      <c r="W507" s="166"/>
      <c r="X507" s="164" t="e">
        <f t="shared" si="86"/>
        <v>#REF!</v>
      </c>
      <c r="Y507" s="169">
        <f t="shared" si="84"/>
        <v>11</v>
      </c>
    </row>
    <row r="508" spans="1:25" s="48" customFormat="1">
      <c r="A508" s="6"/>
      <c r="B508" s="23"/>
      <c r="C508" s="23"/>
      <c r="D508" s="23"/>
      <c r="E508" s="23"/>
      <c r="F508" s="23"/>
      <c r="G508" s="23" t="e">
        <f>VLOOKUP(C508,#REF!,17,0)</f>
        <v>#REF!</v>
      </c>
      <c r="H508" s="23"/>
      <c r="I508" s="23"/>
      <c r="J508" s="23"/>
      <c r="K508" s="23"/>
      <c r="L508" s="23"/>
      <c r="M508" s="23"/>
      <c r="N508" s="555"/>
      <c r="O508" s="23"/>
      <c r="P508" s="23"/>
      <c r="Q508" s="139" t="s">
        <v>839</v>
      </c>
      <c r="R508" s="18" t="s">
        <v>840</v>
      </c>
      <c r="S508" s="28"/>
      <c r="T508" s="19">
        <f>VLOOKUP(Q508,包材库存!B:E,4,0)</f>
        <v>288</v>
      </c>
      <c r="U508" s="46" t="e">
        <f t="shared" si="85"/>
        <v>#REF!</v>
      </c>
      <c r="V508" s="19">
        <f>VLOOKUP(Q508,包材库存!B:F,5,0)</f>
        <v>0</v>
      </c>
      <c r="W508" s="166"/>
      <c r="X508" s="164" t="e">
        <f t="shared" si="86"/>
        <v>#REF!</v>
      </c>
      <c r="Y508" s="169">
        <f t="shared" si="84"/>
        <v>2</v>
      </c>
    </row>
    <row r="509" spans="1:25" s="48" customFormat="1">
      <c r="A509" s="6"/>
      <c r="B509" s="23"/>
      <c r="C509" s="23"/>
      <c r="D509" s="23"/>
      <c r="E509" s="23"/>
      <c r="F509" s="23"/>
      <c r="G509" s="23" t="e">
        <f>VLOOKUP(C509,#REF!,17,0)</f>
        <v>#REF!</v>
      </c>
      <c r="H509" s="23"/>
      <c r="I509" s="23"/>
      <c r="J509" s="23"/>
      <c r="K509" s="23"/>
      <c r="L509" s="23"/>
      <c r="M509" s="23"/>
      <c r="N509" s="555"/>
      <c r="O509" s="23"/>
      <c r="P509" s="23"/>
      <c r="Q509" s="139" t="s">
        <v>841</v>
      </c>
      <c r="R509" s="18" t="s">
        <v>842</v>
      </c>
      <c r="S509" s="28"/>
      <c r="T509" s="19">
        <f>VLOOKUP(Q509,包材库存!B:E,4,0)</f>
        <v>4048</v>
      </c>
      <c r="U509" s="46" t="e">
        <f t="shared" si="85"/>
        <v>#REF!</v>
      </c>
      <c r="V509" s="19">
        <f>VLOOKUP(Q509,包材库存!B:F,5,0)</f>
        <v>0</v>
      </c>
      <c r="W509" s="166"/>
      <c r="X509" s="164" t="e">
        <f t="shared" si="86"/>
        <v>#REF!</v>
      </c>
      <c r="Y509" s="169">
        <f t="shared" si="84"/>
        <v>2</v>
      </c>
    </row>
    <row r="510" spans="1:25" s="48" customFormat="1">
      <c r="A510" s="6"/>
      <c r="B510" s="23"/>
      <c r="C510" s="23"/>
      <c r="D510" s="23"/>
      <c r="E510" s="23"/>
      <c r="F510" s="23"/>
      <c r="G510" s="23" t="e">
        <f>VLOOKUP(C510,#REF!,17,0)</f>
        <v>#REF!</v>
      </c>
      <c r="H510" s="23"/>
      <c r="I510" s="23"/>
      <c r="J510" s="23"/>
      <c r="K510" s="23"/>
      <c r="L510" s="23"/>
      <c r="M510" s="23"/>
      <c r="N510" s="555"/>
      <c r="O510" s="23"/>
      <c r="P510" s="23"/>
      <c r="Q510" s="139" t="s">
        <v>497</v>
      </c>
      <c r="R510" s="18" t="s">
        <v>2538</v>
      </c>
      <c r="S510" s="28">
        <v>1</v>
      </c>
      <c r="T510" s="19" t="e">
        <f>VLOOKUP(Q510,包材库存!B:E,4,0)</f>
        <v>#N/A</v>
      </c>
      <c r="U510" s="46" t="e">
        <f t="shared" si="85"/>
        <v>#REF!</v>
      </c>
      <c r="V510" s="19" t="e">
        <f>VLOOKUP(Q510,包材库存!B:F,5,0)</f>
        <v>#N/A</v>
      </c>
      <c r="W510" s="166"/>
      <c r="X510" s="164" t="e">
        <f t="shared" si="86"/>
        <v>#N/A</v>
      </c>
      <c r="Y510" s="169">
        <f t="shared" si="84"/>
        <v>9</v>
      </c>
    </row>
    <row r="511" spans="1:25" s="48" customFormat="1">
      <c r="A511" s="6"/>
      <c r="B511" s="23"/>
      <c r="C511" s="23"/>
      <c r="D511" s="23"/>
      <c r="E511" s="23"/>
      <c r="F511" s="23"/>
      <c r="G511" s="23" t="e">
        <f>VLOOKUP(C511,#REF!,17,0)</f>
        <v>#REF!</v>
      </c>
      <c r="H511" s="23"/>
      <c r="I511" s="23"/>
      <c r="J511" s="23"/>
      <c r="K511" s="23"/>
      <c r="L511" s="23"/>
      <c r="M511" s="23"/>
      <c r="N511" s="555"/>
      <c r="O511" s="23"/>
      <c r="P511" s="23"/>
      <c r="Q511" s="139" t="s">
        <v>843</v>
      </c>
      <c r="R511" s="18" t="s">
        <v>2590</v>
      </c>
      <c r="S511" s="28">
        <v>1</v>
      </c>
      <c r="T511" s="19">
        <f>VLOOKUP(Q511,包材库存!B:E,4,0)</f>
        <v>485</v>
      </c>
      <c r="U511" s="46" t="e">
        <f t="shared" si="85"/>
        <v>#REF!</v>
      </c>
      <c r="V511" s="19">
        <f>VLOOKUP(Q511,包材库存!B:F,5,0)</f>
        <v>0</v>
      </c>
      <c r="W511" s="166"/>
      <c r="X511" s="164" t="e">
        <f t="shared" si="86"/>
        <v>#REF!</v>
      </c>
      <c r="Y511" s="169">
        <f t="shared" si="84"/>
        <v>1</v>
      </c>
    </row>
    <row r="512" spans="1:25" s="48" customFormat="1">
      <c r="A512" s="4"/>
      <c r="B512" s="22">
        <v>54</v>
      </c>
      <c r="C512" s="22" t="str">
        <f>VLOOKUP(B512,Sheet1!A:B,2,0)</f>
        <v>WT004</v>
      </c>
      <c r="D512" s="22" t="e">
        <f>VLOOKUP(C512,#REF!,2,0)</f>
        <v>#REF!</v>
      </c>
      <c r="E512" s="22" t="e">
        <f>VLOOKUP(C512,#REF!,4,0)</f>
        <v>#REF!</v>
      </c>
      <c r="F512" s="22" t="e">
        <f>VLOOKUP(C512,#REF!,6,0)</f>
        <v>#REF!</v>
      </c>
      <c r="G512" s="22" t="e">
        <f>VLOOKUP(C512,#REF!,17,0)</f>
        <v>#REF!</v>
      </c>
      <c r="H512" s="22" t="e">
        <f>VLOOKUP(C512,#REF!,19,0)</f>
        <v>#REF!</v>
      </c>
      <c r="I512" s="22" t="e">
        <f>VLOOKUP(C512,#REF!,20,0)</f>
        <v>#REF!</v>
      </c>
      <c r="J512" s="22">
        <f>VLOOKUP(C512,成品库存!B:L,11,0)</f>
        <v>10483</v>
      </c>
      <c r="K512" s="22" t="str">
        <f>IF(ISERROR(VLOOKUP(C512,#REF!,11,0)),"0",VLOOKUP(C512,#REF!,11,0))</f>
        <v>0</v>
      </c>
      <c r="L512" s="22"/>
      <c r="M512" s="22">
        <f t="shared" ref="M512:M513" si="93">J512+K512+L512</f>
        <v>10483</v>
      </c>
      <c r="N512" s="554" t="e">
        <f>M512/G512</f>
        <v>#REF!</v>
      </c>
      <c r="O512" s="22">
        <f>VLOOKUP(C512,膏体库存!A:F,6,0)</f>
        <v>94.500000000000227</v>
      </c>
      <c r="P512" s="22"/>
      <c r="Q512" s="140" t="s">
        <v>6151</v>
      </c>
      <c r="R512" s="18" t="s">
        <v>6152</v>
      </c>
      <c r="S512" s="28">
        <v>1</v>
      </c>
      <c r="T512" s="19">
        <f>VLOOKUP(Q512,包材库存!B:E,4,0)</f>
        <v>1036</v>
      </c>
      <c r="U512" s="46" t="e">
        <f t="shared" si="85"/>
        <v>#REF!</v>
      </c>
      <c r="V512" s="19">
        <f>VLOOKUP(Q512,包材库存!B:F,5,0)</f>
        <v>0</v>
      </c>
      <c r="W512" s="164"/>
      <c r="X512" s="164" t="e">
        <f t="shared" si="86"/>
        <v>#REF!</v>
      </c>
      <c r="Y512" s="169">
        <f t="shared" si="84"/>
        <v>1</v>
      </c>
    </row>
    <row r="513" spans="1:25" s="48" customFormat="1">
      <c r="A513" s="6"/>
      <c r="B513" s="23"/>
      <c r="C513" s="23" t="str">
        <f>"S"&amp;C512</f>
        <v>SWT004</v>
      </c>
      <c r="D513" s="23" t="e">
        <f>VLOOKUP(C513,#REF!,2,0)</f>
        <v>#REF!</v>
      </c>
      <c r="E513" s="23" t="e">
        <f>VLOOKUP(C513,#REF!,4,0)</f>
        <v>#REF!</v>
      </c>
      <c r="F513" s="23" t="e">
        <f>VLOOKUP(C513,#REF!,6,0)</f>
        <v>#REF!</v>
      </c>
      <c r="G513" s="23" t="e">
        <f>VLOOKUP(C513,#REF!,17,0)</f>
        <v>#REF!</v>
      </c>
      <c r="H513" s="23"/>
      <c r="I513" s="23"/>
      <c r="J513" s="23">
        <f>VLOOKUP(C513,试用装库存!B:L,11,0)</f>
        <v>883</v>
      </c>
      <c r="K513" s="23"/>
      <c r="L513" s="23"/>
      <c r="M513" s="23">
        <f t="shared" si="93"/>
        <v>883</v>
      </c>
      <c r="N513" s="555"/>
      <c r="O513" s="23"/>
      <c r="P513" s="23"/>
      <c r="Q513" s="139" t="s">
        <v>6153</v>
      </c>
      <c r="R513" s="18" t="s">
        <v>6154</v>
      </c>
      <c r="S513" s="28">
        <v>1</v>
      </c>
      <c r="T513" s="19">
        <f>VLOOKUP(Q513,包材库存!B:E,4,0)</f>
        <v>1012</v>
      </c>
      <c r="U513" s="46" t="e">
        <f t="shared" si="85"/>
        <v>#REF!</v>
      </c>
      <c r="V513" s="19">
        <f>VLOOKUP(Q513,包材库存!B:F,5,0)</f>
        <v>0</v>
      </c>
      <c r="W513" s="166"/>
      <c r="X513" s="164" t="e">
        <f t="shared" si="86"/>
        <v>#REF!</v>
      </c>
      <c r="Y513" s="169">
        <f t="shared" si="84"/>
        <v>1</v>
      </c>
    </row>
    <row r="514" spans="1:25" s="48" customFormat="1">
      <c r="A514" s="6"/>
      <c r="B514" s="23"/>
      <c r="C514" s="23"/>
      <c r="D514" s="23"/>
      <c r="E514" s="23"/>
      <c r="F514" s="23"/>
      <c r="G514" s="23" t="e">
        <f>VLOOKUP(C514,#REF!,17,0)</f>
        <v>#REF!</v>
      </c>
      <c r="H514" s="23"/>
      <c r="I514" s="23"/>
      <c r="J514" s="23"/>
      <c r="K514" s="23"/>
      <c r="L514" s="23"/>
      <c r="M514" s="23"/>
      <c r="N514" s="555"/>
      <c r="O514" s="23"/>
      <c r="P514" s="23"/>
      <c r="Q514" s="139" t="s">
        <v>976</v>
      </c>
      <c r="R514" s="18" t="s">
        <v>6155</v>
      </c>
      <c r="S514" s="28">
        <v>1</v>
      </c>
      <c r="T514" s="19">
        <f>VLOOKUP(Q514,包材库存!B:E,4,0)</f>
        <v>1029</v>
      </c>
      <c r="U514" s="46" t="e">
        <f t="shared" si="85"/>
        <v>#REF!</v>
      </c>
      <c r="V514" s="19">
        <f>VLOOKUP(Q514,包材库存!B:F,5,0)</f>
        <v>0</v>
      </c>
      <c r="W514" s="166"/>
      <c r="X514" s="164" t="e">
        <f t="shared" si="86"/>
        <v>#REF!</v>
      </c>
      <c r="Y514" s="169">
        <f t="shared" si="84"/>
        <v>1</v>
      </c>
    </row>
    <row r="515" spans="1:25" s="48" customFormat="1">
      <c r="A515" s="6"/>
      <c r="B515" s="23"/>
      <c r="C515" s="23"/>
      <c r="D515" s="23"/>
      <c r="E515" s="23"/>
      <c r="F515" s="23"/>
      <c r="G515" s="23" t="e">
        <f>VLOOKUP(C515,#REF!,17,0)</f>
        <v>#REF!</v>
      </c>
      <c r="H515" s="23"/>
      <c r="I515" s="23"/>
      <c r="J515" s="23"/>
      <c r="K515" s="23"/>
      <c r="L515" s="23"/>
      <c r="M515" s="23"/>
      <c r="N515" s="555"/>
      <c r="O515" s="23"/>
      <c r="P515" s="23"/>
      <c r="Q515" s="139" t="s">
        <v>969</v>
      </c>
      <c r="R515" s="18" t="s">
        <v>6156</v>
      </c>
      <c r="S515" s="28">
        <v>1</v>
      </c>
      <c r="T515" s="19">
        <f>VLOOKUP(Q515,包材库存!B:E,4,0)</f>
        <v>31141</v>
      </c>
      <c r="U515" s="46" t="e">
        <f t="shared" si="85"/>
        <v>#REF!</v>
      </c>
      <c r="V515" s="19">
        <f>VLOOKUP(Q515,包材库存!B:F,5,0)</f>
        <v>0</v>
      </c>
      <c r="W515" s="166"/>
      <c r="X515" s="164" t="e">
        <f t="shared" si="86"/>
        <v>#REF!</v>
      </c>
      <c r="Y515" s="169">
        <f t="shared" si="84"/>
        <v>9</v>
      </c>
    </row>
    <row r="516" spans="1:25" s="48" customFormat="1">
      <c r="A516" s="6"/>
      <c r="B516" s="23"/>
      <c r="C516" s="23"/>
      <c r="D516" s="23"/>
      <c r="E516" s="23"/>
      <c r="F516" s="23"/>
      <c r="G516" s="23" t="e">
        <f>VLOOKUP(C516,#REF!,17,0)</f>
        <v>#REF!</v>
      </c>
      <c r="H516" s="23"/>
      <c r="I516" s="23"/>
      <c r="J516" s="23"/>
      <c r="K516" s="23"/>
      <c r="L516" s="23"/>
      <c r="M516" s="23"/>
      <c r="N516" s="555"/>
      <c r="O516" s="23"/>
      <c r="P516" s="23"/>
      <c r="Q516" s="139" t="s">
        <v>977</v>
      </c>
      <c r="R516" s="18" t="s">
        <v>6157</v>
      </c>
      <c r="S516" s="28">
        <v>1</v>
      </c>
      <c r="T516" s="19">
        <f>VLOOKUP(Q516,包材库存!B:E,4,0)</f>
        <v>4833</v>
      </c>
      <c r="U516" s="46" t="e">
        <f t="shared" si="85"/>
        <v>#REF!</v>
      </c>
      <c r="V516" s="19">
        <f>VLOOKUP(Q516,包材库存!B:F,5,0)</f>
        <v>0</v>
      </c>
      <c r="W516" s="166"/>
      <c r="X516" s="164" t="e">
        <f t="shared" si="86"/>
        <v>#REF!</v>
      </c>
      <c r="Y516" s="169">
        <f t="shared" si="84"/>
        <v>1</v>
      </c>
    </row>
    <row r="517" spans="1:25" s="48" customFormat="1">
      <c r="A517" s="6"/>
      <c r="B517" s="23"/>
      <c r="C517" s="23"/>
      <c r="D517" s="23"/>
      <c r="E517" s="23"/>
      <c r="F517" s="23"/>
      <c r="G517" s="23" t="e">
        <f>VLOOKUP(C517,#REF!,17,0)</f>
        <v>#REF!</v>
      </c>
      <c r="H517" s="23"/>
      <c r="I517" s="23"/>
      <c r="J517" s="23"/>
      <c r="K517" s="23"/>
      <c r="L517" s="23"/>
      <c r="M517" s="23"/>
      <c r="N517" s="555"/>
      <c r="O517" s="23"/>
      <c r="P517" s="23"/>
      <c r="Q517" s="139" t="s">
        <v>556</v>
      </c>
      <c r="R517" s="18" t="s">
        <v>6130</v>
      </c>
      <c r="S517" s="28">
        <v>1</v>
      </c>
      <c r="T517" s="19" t="e">
        <f>VLOOKUP(Q517,包材库存!B:E,4,0)</f>
        <v>#N/A</v>
      </c>
      <c r="U517" s="46" t="e">
        <f t="shared" si="85"/>
        <v>#REF!</v>
      </c>
      <c r="V517" s="19" t="e">
        <f>VLOOKUP(Q517,包材库存!B:F,5,0)</f>
        <v>#N/A</v>
      </c>
      <c r="W517" s="166"/>
      <c r="X517" s="164" t="e">
        <f t="shared" si="86"/>
        <v>#N/A</v>
      </c>
      <c r="Y517" s="169">
        <f t="shared" ref="Y517:Y580" si="94">COUNTIF(Q:Q,Q517)</f>
        <v>4</v>
      </c>
    </row>
    <row r="518" spans="1:25" s="48" customFormat="1">
      <c r="A518" s="6"/>
      <c r="B518" s="23"/>
      <c r="C518" s="23"/>
      <c r="D518" s="23"/>
      <c r="E518" s="23"/>
      <c r="F518" s="23"/>
      <c r="G518" s="23" t="e">
        <f>VLOOKUP(C518,#REF!,17,0)</f>
        <v>#REF!</v>
      </c>
      <c r="H518" s="23"/>
      <c r="I518" s="23"/>
      <c r="J518" s="23"/>
      <c r="K518" s="23"/>
      <c r="L518" s="23"/>
      <c r="M518" s="23"/>
      <c r="N518" s="555"/>
      <c r="O518" s="23"/>
      <c r="P518" s="23"/>
      <c r="Q518" s="139" t="s">
        <v>558</v>
      </c>
      <c r="R518" s="18" t="s">
        <v>2609</v>
      </c>
      <c r="S518" s="28"/>
      <c r="T518" s="19">
        <f>VLOOKUP(Q518,包材库存!B:E,4,0)</f>
        <v>3002</v>
      </c>
      <c r="U518" s="46" t="e">
        <f t="shared" ref="U518:U581" si="95">M518/G518</f>
        <v>#REF!</v>
      </c>
      <c r="V518" s="19">
        <f>VLOOKUP(Q518,包材库存!B:F,5,0)</f>
        <v>0</v>
      </c>
      <c r="W518" s="166"/>
      <c r="X518" s="164" t="e">
        <f t="shared" ref="X518:X581" si="96">T518/G518</f>
        <v>#REF!</v>
      </c>
      <c r="Y518" s="169">
        <f t="shared" si="94"/>
        <v>2</v>
      </c>
    </row>
    <row r="519" spans="1:25" s="48" customFormat="1">
      <c r="A519" s="6"/>
      <c r="B519" s="23"/>
      <c r="C519" s="23"/>
      <c r="D519" s="23"/>
      <c r="E519" s="23"/>
      <c r="F519" s="23"/>
      <c r="G519" s="23" t="e">
        <f>VLOOKUP(C519,#REF!,17,0)</f>
        <v>#REF!</v>
      </c>
      <c r="H519" s="23"/>
      <c r="I519" s="23"/>
      <c r="J519" s="23"/>
      <c r="K519" s="23"/>
      <c r="L519" s="23"/>
      <c r="M519" s="23"/>
      <c r="N519" s="555"/>
      <c r="O519" s="23"/>
      <c r="P519" s="23"/>
      <c r="Q519" s="139" t="s">
        <v>557</v>
      </c>
      <c r="R519" s="18" t="s">
        <v>2610</v>
      </c>
      <c r="S519" s="28"/>
      <c r="T519" s="19">
        <f>VLOOKUP(Q519,包材库存!B:E,4,0)</f>
        <v>751</v>
      </c>
      <c r="U519" s="46" t="e">
        <f t="shared" si="95"/>
        <v>#REF!</v>
      </c>
      <c r="V519" s="19">
        <f>VLOOKUP(Q519,包材库存!B:F,5,0)</f>
        <v>0</v>
      </c>
      <c r="W519" s="166"/>
      <c r="X519" s="164" t="e">
        <f t="shared" si="96"/>
        <v>#REF!</v>
      </c>
      <c r="Y519" s="169">
        <f t="shared" si="94"/>
        <v>2</v>
      </c>
    </row>
    <row r="520" spans="1:25" s="48" customFormat="1">
      <c r="A520" s="4"/>
      <c r="B520" s="22">
        <v>55</v>
      </c>
      <c r="C520" s="22" t="str">
        <f>VLOOKUP(B520,Sheet1!A:B,2,0)</f>
        <v>WS009</v>
      </c>
      <c r="D520" s="22" t="e">
        <f>VLOOKUP(C520,#REF!,2,0)</f>
        <v>#REF!</v>
      </c>
      <c r="E520" s="22" t="e">
        <f>VLOOKUP(C520,#REF!,4,0)</f>
        <v>#REF!</v>
      </c>
      <c r="F520" s="22" t="e">
        <f>VLOOKUP(C520,#REF!,6,0)</f>
        <v>#REF!</v>
      </c>
      <c r="G520" s="22" t="e">
        <f>VLOOKUP(C520,#REF!,17,0)</f>
        <v>#REF!</v>
      </c>
      <c r="H520" s="22" t="e">
        <f>VLOOKUP(C520,#REF!,19,0)</f>
        <v>#REF!</v>
      </c>
      <c r="I520" s="22" t="e">
        <f>VLOOKUP(C520,#REF!,20,0)</f>
        <v>#REF!</v>
      </c>
      <c r="J520" s="22">
        <f>VLOOKUP(C520,成品库存!B:L,11,0)</f>
        <v>1402</v>
      </c>
      <c r="K520" s="22" t="str">
        <f>IF(ISERROR(VLOOKUP(C520,#REF!,11,0)),"0",VLOOKUP(C520,#REF!,11,0))</f>
        <v>0</v>
      </c>
      <c r="L520" s="22"/>
      <c r="M520" s="22">
        <f t="shared" ref="M520:M521" si="97">J520+K520+L520</f>
        <v>1402</v>
      </c>
      <c r="N520" s="554" t="e">
        <f>M520/G520</f>
        <v>#REF!</v>
      </c>
      <c r="O520" s="22">
        <f>VLOOKUP(C520,膏体库存!A:F,6,0)</f>
        <v>200</v>
      </c>
      <c r="P520" s="22"/>
      <c r="Q520" s="140" t="s">
        <v>924</v>
      </c>
      <c r="R520" s="18" t="s">
        <v>925</v>
      </c>
      <c r="S520" s="28">
        <v>1</v>
      </c>
      <c r="T520" s="19">
        <f>VLOOKUP(Q520,包材库存!B:E,4,0)</f>
        <v>373</v>
      </c>
      <c r="U520" s="46" t="e">
        <f t="shared" si="95"/>
        <v>#REF!</v>
      </c>
      <c r="V520" s="19">
        <f>VLOOKUP(Q520,包材库存!B:F,5,0)</f>
        <v>0</v>
      </c>
      <c r="W520" s="164"/>
      <c r="X520" s="164" t="e">
        <f t="shared" si="96"/>
        <v>#REF!</v>
      </c>
      <c r="Y520" s="169">
        <f t="shared" si="94"/>
        <v>1</v>
      </c>
    </row>
    <row r="521" spans="1:25" s="48" customFormat="1">
      <c r="A521" s="6"/>
      <c r="B521" s="23"/>
      <c r="C521" s="23" t="str">
        <f>"S"&amp;C520</f>
        <v>SWS009</v>
      </c>
      <c r="D521" s="23" t="e">
        <f>VLOOKUP(C521,#REF!,2,0)</f>
        <v>#REF!</v>
      </c>
      <c r="E521" s="23" t="e">
        <f>VLOOKUP(C521,#REF!,4,0)</f>
        <v>#REF!</v>
      </c>
      <c r="F521" s="23" t="e">
        <f>VLOOKUP(C521,#REF!,6,0)</f>
        <v>#REF!</v>
      </c>
      <c r="G521" s="23" t="e">
        <f>VLOOKUP(C521,#REF!,17,0)</f>
        <v>#REF!</v>
      </c>
      <c r="H521" s="23"/>
      <c r="I521" s="23"/>
      <c r="J521" s="23">
        <f>VLOOKUP(C521,试用装库存!B:L,11,0)</f>
        <v>998</v>
      </c>
      <c r="K521" s="23"/>
      <c r="L521" s="23"/>
      <c r="M521" s="23">
        <f t="shared" si="97"/>
        <v>998</v>
      </c>
      <c r="N521" s="555"/>
      <c r="O521" s="23"/>
      <c r="P521" s="23"/>
      <c r="Q521" s="139" t="s">
        <v>926</v>
      </c>
      <c r="R521" s="18" t="s">
        <v>927</v>
      </c>
      <c r="S521" s="28">
        <v>1</v>
      </c>
      <c r="T521" s="19">
        <f>VLOOKUP(Q521,包材库存!B:E,4,0)</f>
        <v>870</v>
      </c>
      <c r="U521" s="46" t="e">
        <f t="shared" si="95"/>
        <v>#REF!</v>
      </c>
      <c r="V521" s="19">
        <f>VLOOKUP(Q521,包材库存!B:F,5,0)</f>
        <v>0</v>
      </c>
      <c r="W521" s="166"/>
      <c r="X521" s="164" t="e">
        <f t="shared" si="96"/>
        <v>#REF!</v>
      </c>
      <c r="Y521" s="169">
        <f t="shared" si="94"/>
        <v>1</v>
      </c>
    </row>
    <row r="522" spans="1:25" s="48" customFormat="1">
      <c r="A522" s="6"/>
      <c r="B522" s="23"/>
      <c r="C522" s="23"/>
      <c r="D522" s="23"/>
      <c r="E522" s="23"/>
      <c r="F522" s="23"/>
      <c r="G522" s="23" t="e">
        <f>VLOOKUP(C522,#REF!,17,0)</f>
        <v>#REF!</v>
      </c>
      <c r="H522" s="23"/>
      <c r="I522" s="23"/>
      <c r="J522" s="23"/>
      <c r="K522" s="23"/>
      <c r="L522" s="23"/>
      <c r="M522" s="23"/>
      <c r="N522" s="555"/>
      <c r="O522" s="23"/>
      <c r="P522" s="23"/>
      <c r="Q522" s="139" t="s">
        <v>928</v>
      </c>
      <c r="R522" s="18" t="s">
        <v>929</v>
      </c>
      <c r="S522" s="28">
        <v>1</v>
      </c>
      <c r="T522" s="19">
        <f>VLOOKUP(Q522,包材库存!B:E,4,0)</f>
        <v>669</v>
      </c>
      <c r="U522" s="46" t="e">
        <f t="shared" si="95"/>
        <v>#REF!</v>
      </c>
      <c r="V522" s="19">
        <f>VLOOKUP(Q522,包材库存!B:F,5,0)</f>
        <v>0</v>
      </c>
      <c r="W522" s="166"/>
      <c r="X522" s="164" t="e">
        <f t="shared" si="96"/>
        <v>#REF!</v>
      </c>
      <c r="Y522" s="169">
        <f t="shared" si="94"/>
        <v>1</v>
      </c>
    </row>
    <row r="523" spans="1:25" s="48" customFormat="1">
      <c r="A523" s="6"/>
      <c r="B523" s="23"/>
      <c r="C523" s="23"/>
      <c r="D523" s="23"/>
      <c r="E523" s="23"/>
      <c r="F523" s="23"/>
      <c r="G523" s="23" t="e">
        <f>VLOOKUP(C523,#REF!,17,0)</f>
        <v>#REF!</v>
      </c>
      <c r="H523" s="23"/>
      <c r="I523" s="23"/>
      <c r="J523" s="23"/>
      <c r="K523" s="23"/>
      <c r="L523" s="23"/>
      <c r="M523" s="23"/>
      <c r="N523" s="555"/>
      <c r="O523" s="23"/>
      <c r="P523" s="23"/>
      <c r="Q523" s="139" t="s">
        <v>930</v>
      </c>
      <c r="R523" s="18" t="s">
        <v>931</v>
      </c>
      <c r="S523" s="28">
        <v>1</v>
      </c>
      <c r="T523" s="19">
        <f>VLOOKUP(Q523,包材库存!B:E,4,0)</f>
        <v>1129</v>
      </c>
      <c r="U523" s="46" t="e">
        <f t="shared" si="95"/>
        <v>#REF!</v>
      </c>
      <c r="V523" s="19">
        <f>VLOOKUP(Q523,包材库存!B:F,5,0)</f>
        <v>30</v>
      </c>
      <c r="W523" s="166"/>
      <c r="X523" s="164" t="e">
        <f t="shared" si="96"/>
        <v>#REF!</v>
      </c>
      <c r="Y523" s="169">
        <f t="shared" si="94"/>
        <v>1</v>
      </c>
    </row>
    <row r="524" spans="1:25" s="48" customFormat="1">
      <c r="A524" s="6"/>
      <c r="B524" s="23"/>
      <c r="C524" s="23"/>
      <c r="D524" s="23"/>
      <c r="E524" s="23"/>
      <c r="F524" s="23"/>
      <c r="G524" s="23" t="e">
        <f>VLOOKUP(C524,#REF!,17,0)</f>
        <v>#REF!</v>
      </c>
      <c r="H524" s="23"/>
      <c r="I524" s="23"/>
      <c r="J524" s="23"/>
      <c r="K524" s="23"/>
      <c r="L524" s="23"/>
      <c r="M524" s="23"/>
      <c r="N524" s="555"/>
      <c r="O524" s="23"/>
      <c r="P524" s="23"/>
      <c r="Q524" s="139" t="s">
        <v>932</v>
      </c>
      <c r="R524" s="18" t="s">
        <v>933</v>
      </c>
      <c r="S524" s="28">
        <v>1</v>
      </c>
      <c r="T524" s="19">
        <f>VLOOKUP(Q524,包材库存!B:E,4,0)</f>
        <v>7064</v>
      </c>
      <c r="U524" s="46" t="e">
        <f t="shared" si="95"/>
        <v>#REF!</v>
      </c>
      <c r="V524" s="19">
        <f>VLOOKUP(Q524,包材库存!B:F,5,0)</f>
        <v>0</v>
      </c>
      <c r="W524" s="166"/>
      <c r="X524" s="164" t="e">
        <f t="shared" si="96"/>
        <v>#REF!</v>
      </c>
      <c r="Y524" s="169">
        <f t="shared" si="94"/>
        <v>1</v>
      </c>
    </row>
    <row r="525" spans="1:25" s="48" customFormat="1">
      <c r="A525" s="6"/>
      <c r="B525" s="23"/>
      <c r="C525" s="23"/>
      <c r="D525" s="23"/>
      <c r="E525" s="23"/>
      <c r="F525" s="23"/>
      <c r="G525" s="23" t="e">
        <f>VLOOKUP(C525,#REF!,17,0)</f>
        <v>#REF!</v>
      </c>
      <c r="H525" s="23"/>
      <c r="I525" s="23"/>
      <c r="J525" s="23"/>
      <c r="K525" s="23"/>
      <c r="L525" s="23"/>
      <c r="M525" s="23"/>
      <c r="N525" s="555"/>
      <c r="O525" s="23"/>
      <c r="P525" s="23"/>
      <c r="Q525" s="139" t="s">
        <v>838</v>
      </c>
      <c r="R525" s="18" t="s">
        <v>2591</v>
      </c>
      <c r="S525" s="28">
        <v>1</v>
      </c>
      <c r="T525" s="19">
        <f>VLOOKUP(Q525,包材库存!B:E,4,0)</f>
        <v>85351</v>
      </c>
      <c r="U525" s="46" t="e">
        <f t="shared" si="95"/>
        <v>#REF!</v>
      </c>
      <c r="V525" s="19">
        <f>VLOOKUP(Q525,包材库存!B:F,5,0)</f>
        <v>0</v>
      </c>
      <c r="W525" s="166"/>
      <c r="X525" s="164" t="e">
        <f t="shared" si="96"/>
        <v>#REF!</v>
      </c>
      <c r="Y525" s="169">
        <f t="shared" si="94"/>
        <v>11</v>
      </c>
    </row>
    <row r="526" spans="1:25" s="48" customFormat="1">
      <c r="A526" s="6"/>
      <c r="B526" s="23"/>
      <c r="C526" s="23"/>
      <c r="D526" s="23"/>
      <c r="E526" s="23"/>
      <c r="F526" s="23"/>
      <c r="G526" s="23" t="e">
        <f>VLOOKUP(C526,#REF!,17,0)</f>
        <v>#REF!</v>
      </c>
      <c r="H526" s="23"/>
      <c r="I526" s="23"/>
      <c r="J526" s="23"/>
      <c r="K526" s="23"/>
      <c r="L526" s="23"/>
      <c r="M526" s="23"/>
      <c r="N526" s="555"/>
      <c r="O526" s="23"/>
      <c r="P526" s="23"/>
      <c r="Q526" s="139" t="s">
        <v>934</v>
      </c>
      <c r="R526" s="18" t="s">
        <v>935</v>
      </c>
      <c r="S526" s="28"/>
      <c r="T526" s="19">
        <f>VLOOKUP(Q526,包材库存!B:E,4,0)</f>
        <v>28</v>
      </c>
      <c r="U526" s="46" t="e">
        <f t="shared" si="95"/>
        <v>#REF!</v>
      </c>
      <c r="V526" s="19">
        <f>VLOOKUP(Q526,包材库存!B:F,5,0)</f>
        <v>0</v>
      </c>
      <c r="W526" s="166"/>
      <c r="X526" s="164" t="e">
        <f t="shared" si="96"/>
        <v>#REF!</v>
      </c>
      <c r="Y526" s="169">
        <f t="shared" si="94"/>
        <v>1</v>
      </c>
    </row>
    <row r="527" spans="1:25" s="48" customFormat="1">
      <c r="A527" s="6"/>
      <c r="B527" s="23"/>
      <c r="C527" s="23"/>
      <c r="D527" s="23"/>
      <c r="E527" s="23"/>
      <c r="F527" s="23"/>
      <c r="G527" s="23" t="e">
        <f>VLOOKUP(C527,#REF!,17,0)</f>
        <v>#REF!</v>
      </c>
      <c r="H527" s="23"/>
      <c r="I527" s="23"/>
      <c r="J527" s="23"/>
      <c r="K527" s="23"/>
      <c r="L527" s="23"/>
      <c r="M527" s="23"/>
      <c r="N527" s="555"/>
      <c r="O527" s="23"/>
      <c r="P527" s="23"/>
      <c r="Q527" s="139" t="s">
        <v>936</v>
      </c>
      <c r="R527" s="18" t="s">
        <v>937</v>
      </c>
      <c r="S527" s="28"/>
      <c r="T527" s="19">
        <f>VLOOKUP(Q527,包材库存!B:E,4,0)</f>
        <v>263</v>
      </c>
      <c r="U527" s="46" t="e">
        <f t="shared" si="95"/>
        <v>#REF!</v>
      </c>
      <c r="V527" s="19">
        <f>VLOOKUP(Q527,包材库存!B:F,5,0)</f>
        <v>0</v>
      </c>
      <c r="W527" s="166"/>
      <c r="X527" s="164" t="e">
        <f t="shared" si="96"/>
        <v>#REF!</v>
      </c>
      <c r="Y527" s="169">
        <f t="shared" si="94"/>
        <v>1</v>
      </c>
    </row>
    <row r="528" spans="1:25" s="48" customFormat="1">
      <c r="A528" s="6"/>
      <c r="B528" s="23"/>
      <c r="C528" s="23"/>
      <c r="D528" s="23"/>
      <c r="E528" s="23"/>
      <c r="F528" s="23"/>
      <c r="G528" s="23" t="e">
        <f>VLOOKUP(C528,#REF!,17,0)</f>
        <v>#REF!</v>
      </c>
      <c r="H528" s="23"/>
      <c r="I528" s="23"/>
      <c r="J528" s="23"/>
      <c r="K528" s="23"/>
      <c r="L528" s="23"/>
      <c r="M528" s="23"/>
      <c r="N528" s="555"/>
      <c r="O528" s="23"/>
      <c r="P528" s="23"/>
      <c r="Q528" s="139" t="s">
        <v>607</v>
      </c>
      <c r="R528" s="18" t="s">
        <v>6158</v>
      </c>
      <c r="S528" s="28">
        <v>1</v>
      </c>
      <c r="T528" s="19" t="e">
        <f>VLOOKUP(Q528,包材库存!B:E,4,0)</f>
        <v>#N/A</v>
      </c>
      <c r="U528" s="46" t="e">
        <f t="shared" si="95"/>
        <v>#REF!</v>
      </c>
      <c r="V528" s="19" t="e">
        <f>VLOOKUP(Q528,包材库存!B:F,5,0)</f>
        <v>#N/A</v>
      </c>
      <c r="W528" s="166"/>
      <c r="X528" s="164" t="e">
        <f t="shared" si="96"/>
        <v>#N/A</v>
      </c>
      <c r="Y528" s="169">
        <f t="shared" si="94"/>
        <v>3</v>
      </c>
    </row>
    <row r="529" spans="1:25" s="48" customFormat="1">
      <c r="A529" s="8"/>
      <c r="B529" s="24"/>
      <c r="C529" s="24"/>
      <c r="D529" s="24"/>
      <c r="E529" s="24"/>
      <c r="F529" s="24"/>
      <c r="G529" s="24" t="e">
        <f>VLOOKUP(C529,#REF!,17,0)</f>
        <v>#REF!</v>
      </c>
      <c r="H529" s="24"/>
      <c r="I529" s="24"/>
      <c r="J529" s="24"/>
      <c r="K529" s="24"/>
      <c r="L529" s="24"/>
      <c r="M529" s="24"/>
      <c r="N529" s="556"/>
      <c r="O529" s="24"/>
      <c r="P529" s="24"/>
      <c r="Q529" s="139" t="s">
        <v>938</v>
      </c>
      <c r="R529" s="18" t="s">
        <v>2604</v>
      </c>
      <c r="S529" s="28">
        <v>1</v>
      </c>
      <c r="T529" s="19">
        <f>VLOOKUP(Q529,包材库存!B:E,4,0)</f>
        <v>0</v>
      </c>
      <c r="U529" s="46" t="e">
        <f t="shared" si="95"/>
        <v>#REF!</v>
      </c>
      <c r="V529" s="19">
        <f>VLOOKUP(Q529,包材库存!B:F,5,0)</f>
        <v>0</v>
      </c>
      <c r="W529" s="167"/>
      <c r="X529" s="164" t="e">
        <f t="shared" si="96"/>
        <v>#REF!</v>
      </c>
      <c r="Y529" s="169">
        <f t="shared" si="94"/>
        <v>1</v>
      </c>
    </row>
    <row r="530" spans="1:25" s="48" customFormat="1">
      <c r="A530" s="4"/>
      <c r="B530" s="22">
        <v>56</v>
      </c>
      <c r="C530" s="22" t="str">
        <f>VLOOKUP(B530,Sheet1!A:B,2,0)</f>
        <v>WS007</v>
      </c>
      <c r="D530" s="22" t="e">
        <f>VLOOKUP(C530,#REF!,2,0)</f>
        <v>#REF!</v>
      </c>
      <c r="E530" s="22" t="e">
        <f>VLOOKUP(C530,#REF!,4,0)</f>
        <v>#REF!</v>
      </c>
      <c r="F530" s="22" t="e">
        <f>VLOOKUP(C530,#REF!,6,0)</f>
        <v>#REF!</v>
      </c>
      <c r="G530" s="22" t="e">
        <f>VLOOKUP(C530,#REF!,17,0)</f>
        <v>#REF!</v>
      </c>
      <c r="H530" s="22" t="e">
        <f>VLOOKUP(C530,#REF!,19,0)</f>
        <v>#REF!</v>
      </c>
      <c r="I530" s="22" t="e">
        <f>VLOOKUP(C530,#REF!,20,0)</f>
        <v>#REF!</v>
      </c>
      <c r="J530" s="22">
        <f>VLOOKUP(C530,成品库存!B:L,11,0)</f>
        <v>5069</v>
      </c>
      <c r="K530" s="22" t="str">
        <f>IF(ISERROR(VLOOKUP(C530,#REF!,11,0)),"0",VLOOKUP(C530,#REF!,11,0))</f>
        <v>0</v>
      </c>
      <c r="L530" s="22"/>
      <c r="M530" s="22">
        <f t="shared" ref="M530:M531" si="98">J530+K530+L530</f>
        <v>5069</v>
      </c>
      <c r="N530" s="554" t="e">
        <f>M530/G530</f>
        <v>#REF!</v>
      </c>
      <c r="O530" s="22">
        <f>VLOOKUP(C530,膏体库存!A:F,6,0)</f>
        <v>444.5</v>
      </c>
      <c r="P530" s="22"/>
      <c r="Q530" s="140" t="s">
        <v>903</v>
      </c>
      <c r="R530" s="18" t="s">
        <v>904</v>
      </c>
      <c r="S530" s="28">
        <v>1</v>
      </c>
      <c r="T530" s="19">
        <f>VLOOKUP(Q530,包材库存!B:E,4,0)</f>
        <v>208</v>
      </c>
      <c r="U530" s="46" t="e">
        <f t="shared" si="95"/>
        <v>#REF!</v>
      </c>
      <c r="V530" s="19">
        <f>VLOOKUP(Q530,包材库存!B:F,5,0)</f>
        <v>0</v>
      </c>
      <c r="W530" s="164"/>
      <c r="X530" s="164" t="e">
        <f t="shared" si="96"/>
        <v>#REF!</v>
      </c>
      <c r="Y530" s="169">
        <f t="shared" si="94"/>
        <v>1</v>
      </c>
    </row>
    <row r="531" spans="1:25" s="48" customFormat="1">
      <c r="A531" s="6"/>
      <c r="B531" s="23"/>
      <c r="C531" s="23" t="str">
        <f>"S"&amp;C530</f>
        <v>SWS007</v>
      </c>
      <c r="D531" s="23" t="e">
        <f>VLOOKUP(C531,#REF!,2,0)</f>
        <v>#REF!</v>
      </c>
      <c r="E531" s="23" t="e">
        <f>VLOOKUP(C531,#REF!,4,0)</f>
        <v>#REF!</v>
      </c>
      <c r="F531" s="23" t="e">
        <f>VLOOKUP(C531,#REF!,6,0)</f>
        <v>#REF!</v>
      </c>
      <c r="G531" s="23" t="e">
        <f>VLOOKUP(C531,#REF!,17,0)</f>
        <v>#REF!</v>
      </c>
      <c r="H531" s="23"/>
      <c r="I531" s="23"/>
      <c r="J531" s="23">
        <f>VLOOKUP(C531,试用装库存!B:L,11,0)</f>
        <v>297</v>
      </c>
      <c r="K531" s="23"/>
      <c r="L531" s="23"/>
      <c r="M531" s="23">
        <f t="shared" si="98"/>
        <v>297</v>
      </c>
      <c r="N531" s="555"/>
      <c r="O531" s="23"/>
      <c r="P531" s="23"/>
      <c r="Q531" s="139" t="s">
        <v>576</v>
      </c>
      <c r="R531" s="18" t="s">
        <v>888</v>
      </c>
      <c r="S531" s="28">
        <v>1</v>
      </c>
      <c r="T531" s="19">
        <f>VLOOKUP(Q531,包材库存!B:E,4,0)</f>
        <v>70462</v>
      </c>
      <c r="U531" s="46" t="e">
        <f t="shared" si="95"/>
        <v>#REF!</v>
      </c>
      <c r="V531" s="19">
        <f>VLOOKUP(Q531,包材库存!B:F,5,0)</f>
        <v>0</v>
      </c>
      <c r="W531" s="166"/>
      <c r="X531" s="164" t="e">
        <f t="shared" si="96"/>
        <v>#REF!</v>
      </c>
      <c r="Y531" s="169">
        <f t="shared" si="94"/>
        <v>7</v>
      </c>
    </row>
    <row r="532" spans="1:25" s="48" customFormat="1">
      <c r="A532" s="6"/>
      <c r="B532" s="23"/>
      <c r="C532" s="23"/>
      <c r="D532" s="23"/>
      <c r="E532" s="23"/>
      <c r="F532" s="23"/>
      <c r="G532" s="23" t="e">
        <f>VLOOKUP(C532,#REF!,17,0)</f>
        <v>#REF!</v>
      </c>
      <c r="H532" s="23"/>
      <c r="I532" s="23"/>
      <c r="J532" s="23"/>
      <c r="K532" s="23"/>
      <c r="L532" s="23"/>
      <c r="M532" s="23"/>
      <c r="N532" s="555"/>
      <c r="O532" s="23"/>
      <c r="P532" s="23"/>
      <c r="Q532" s="139" t="s">
        <v>889</v>
      </c>
      <c r="R532" s="18" t="s">
        <v>890</v>
      </c>
      <c r="S532" s="28">
        <v>1</v>
      </c>
      <c r="T532" s="19">
        <f>VLOOKUP(Q532,包材库存!B:E,4,0)</f>
        <v>9685</v>
      </c>
      <c r="U532" s="46" t="e">
        <f t="shared" si="95"/>
        <v>#REF!</v>
      </c>
      <c r="V532" s="19">
        <f>VLOOKUP(Q532,包材库存!B:F,5,0)</f>
        <v>0</v>
      </c>
      <c r="W532" s="166"/>
      <c r="X532" s="164" t="e">
        <f t="shared" si="96"/>
        <v>#REF!</v>
      </c>
      <c r="Y532" s="169">
        <f t="shared" si="94"/>
        <v>2</v>
      </c>
    </row>
    <row r="533" spans="1:25" s="48" customFormat="1">
      <c r="A533" s="6"/>
      <c r="B533" s="23"/>
      <c r="C533" s="23"/>
      <c r="D533" s="23"/>
      <c r="E533" s="23"/>
      <c r="F533" s="23"/>
      <c r="G533" s="23" t="e">
        <f>VLOOKUP(C533,#REF!,17,0)</f>
        <v>#REF!</v>
      </c>
      <c r="H533" s="23"/>
      <c r="I533" s="23"/>
      <c r="J533" s="23"/>
      <c r="K533" s="23"/>
      <c r="L533" s="23"/>
      <c r="M533" s="23"/>
      <c r="N533" s="555"/>
      <c r="O533" s="23"/>
      <c r="P533" s="23"/>
      <c r="Q533" s="139" t="s">
        <v>905</v>
      </c>
      <c r="R533" s="18" t="s">
        <v>906</v>
      </c>
      <c r="S533" s="28">
        <v>1</v>
      </c>
      <c r="T533" s="19">
        <f>VLOOKUP(Q533,包材库存!B:E,4,0)</f>
        <v>770</v>
      </c>
      <c r="U533" s="46" t="e">
        <f t="shared" si="95"/>
        <v>#REF!</v>
      </c>
      <c r="V533" s="19">
        <f>VLOOKUP(Q533,包材库存!B:F,5,0)</f>
        <v>30</v>
      </c>
      <c r="W533" s="166"/>
      <c r="X533" s="164" t="e">
        <f t="shared" si="96"/>
        <v>#REF!</v>
      </c>
      <c r="Y533" s="169">
        <f t="shared" si="94"/>
        <v>1</v>
      </c>
    </row>
    <row r="534" spans="1:25" s="48" customFormat="1">
      <c r="A534" s="6"/>
      <c r="B534" s="23"/>
      <c r="C534" s="23"/>
      <c r="D534" s="23"/>
      <c r="E534" s="23"/>
      <c r="F534" s="23"/>
      <c r="G534" s="23" t="e">
        <f>VLOOKUP(C534,#REF!,17,0)</f>
        <v>#REF!</v>
      </c>
      <c r="H534" s="23"/>
      <c r="I534" s="23"/>
      <c r="J534" s="23"/>
      <c r="K534" s="23"/>
      <c r="L534" s="23"/>
      <c r="M534" s="23"/>
      <c r="N534" s="555"/>
      <c r="O534" s="23"/>
      <c r="P534" s="23"/>
      <c r="Q534" s="139" t="s">
        <v>893</v>
      </c>
      <c r="R534" s="18" t="s">
        <v>894</v>
      </c>
      <c r="S534" s="28">
        <v>1</v>
      </c>
      <c r="T534" s="19">
        <f>VLOOKUP(Q534,包材库存!B:E,4,0)</f>
        <v>9083</v>
      </c>
      <c r="U534" s="46" t="e">
        <f t="shared" si="95"/>
        <v>#REF!</v>
      </c>
      <c r="V534" s="19">
        <f>VLOOKUP(Q534,包材库存!B:F,5,0)</f>
        <v>0</v>
      </c>
      <c r="W534" s="166"/>
      <c r="X534" s="164" t="e">
        <f t="shared" si="96"/>
        <v>#REF!</v>
      </c>
      <c r="Y534" s="169">
        <f t="shared" si="94"/>
        <v>2</v>
      </c>
    </row>
    <row r="535" spans="1:25" s="48" customFormat="1">
      <c r="A535" s="6"/>
      <c r="B535" s="23"/>
      <c r="C535" s="23"/>
      <c r="D535" s="23"/>
      <c r="E535" s="23"/>
      <c r="F535" s="23"/>
      <c r="G535" s="23" t="e">
        <f>VLOOKUP(C535,#REF!,17,0)</f>
        <v>#REF!</v>
      </c>
      <c r="H535" s="23"/>
      <c r="I535" s="23"/>
      <c r="J535" s="23"/>
      <c r="K535" s="23"/>
      <c r="L535" s="23"/>
      <c r="M535" s="23"/>
      <c r="N535" s="555"/>
      <c r="O535" s="23"/>
      <c r="P535" s="23"/>
      <c r="Q535" s="139" t="s">
        <v>838</v>
      </c>
      <c r="R535" s="18" t="s">
        <v>2591</v>
      </c>
      <c r="S535" s="28">
        <v>1</v>
      </c>
      <c r="T535" s="19">
        <f>VLOOKUP(Q535,包材库存!B:E,4,0)</f>
        <v>85351</v>
      </c>
      <c r="U535" s="46" t="e">
        <f t="shared" si="95"/>
        <v>#REF!</v>
      </c>
      <c r="V535" s="19">
        <f>VLOOKUP(Q535,包材库存!B:F,5,0)</f>
        <v>0</v>
      </c>
      <c r="W535" s="166"/>
      <c r="X535" s="164" t="e">
        <f t="shared" si="96"/>
        <v>#REF!</v>
      </c>
      <c r="Y535" s="169">
        <f t="shared" si="94"/>
        <v>11</v>
      </c>
    </row>
    <row r="536" spans="1:25" s="48" customFormat="1">
      <c r="A536" s="6"/>
      <c r="B536" s="23"/>
      <c r="C536" s="23"/>
      <c r="D536" s="23"/>
      <c r="E536" s="23"/>
      <c r="F536" s="23"/>
      <c r="G536" s="23" t="e">
        <f>VLOOKUP(C536,#REF!,17,0)</f>
        <v>#REF!</v>
      </c>
      <c r="H536" s="23"/>
      <c r="I536" s="23"/>
      <c r="J536" s="23"/>
      <c r="K536" s="23"/>
      <c r="L536" s="23"/>
      <c r="M536" s="23"/>
      <c r="N536" s="555"/>
      <c r="O536" s="23"/>
      <c r="P536" s="23"/>
      <c r="Q536" s="139" t="s">
        <v>895</v>
      </c>
      <c r="R536" s="18" t="s">
        <v>896</v>
      </c>
      <c r="S536" s="28"/>
      <c r="T536" s="19">
        <f>VLOOKUP(Q536,包材库存!B:E,4,0)</f>
        <v>80</v>
      </c>
      <c r="U536" s="46" t="e">
        <f t="shared" si="95"/>
        <v>#REF!</v>
      </c>
      <c r="V536" s="19">
        <f>VLOOKUP(Q536,包材库存!B:F,5,0)</f>
        <v>0</v>
      </c>
      <c r="W536" s="166"/>
      <c r="X536" s="164" t="e">
        <f t="shared" si="96"/>
        <v>#REF!</v>
      </c>
      <c r="Y536" s="169">
        <f t="shared" si="94"/>
        <v>2</v>
      </c>
    </row>
    <row r="537" spans="1:25" s="48" customFormat="1">
      <c r="A537" s="6"/>
      <c r="B537" s="23"/>
      <c r="C537" s="23"/>
      <c r="D537" s="23"/>
      <c r="E537" s="23"/>
      <c r="F537" s="23"/>
      <c r="G537" s="23" t="e">
        <f>VLOOKUP(C537,#REF!,17,0)</f>
        <v>#REF!</v>
      </c>
      <c r="H537" s="23"/>
      <c r="I537" s="23"/>
      <c r="J537" s="23"/>
      <c r="K537" s="23"/>
      <c r="L537" s="23"/>
      <c r="M537" s="23"/>
      <c r="N537" s="555"/>
      <c r="O537" s="23"/>
      <c r="P537" s="23"/>
      <c r="Q537" s="139" t="s">
        <v>897</v>
      </c>
      <c r="R537" s="18" t="s">
        <v>898</v>
      </c>
      <c r="S537" s="28"/>
      <c r="T537" s="19">
        <f>VLOOKUP(Q537,包材库存!B:E,4,0)</f>
        <v>1121</v>
      </c>
      <c r="U537" s="46" t="e">
        <f t="shared" si="95"/>
        <v>#REF!</v>
      </c>
      <c r="V537" s="19">
        <f>VLOOKUP(Q537,包材库存!B:F,5,0)</f>
        <v>0</v>
      </c>
      <c r="W537" s="166"/>
      <c r="X537" s="164" t="e">
        <f t="shared" si="96"/>
        <v>#REF!</v>
      </c>
      <c r="Y537" s="169">
        <f t="shared" si="94"/>
        <v>2</v>
      </c>
    </row>
    <row r="538" spans="1:25" s="48" customFormat="1">
      <c r="A538" s="6"/>
      <c r="B538" s="23"/>
      <c r="C538" s="23"/>
      <c r="D538" s="23"/>
      <c r="E538" s="23"/>
      <c r="F538" s="23"/>
      <c r="G538" s="23" t="e">
        <f>VLOOKUP(C538,#REF!,17,0)</f>
        <v>#REF!</v>
      </c>
      <c r="H538" s="23"/>
      <c r="I538" s="23"/>
      <c r="J538" s="23"/>
      <c r="K538" s="23"/>
      <c r="L538" s="23"/>
      <c r="M538" s="23"/>
      <c r="N538" s="555"/>
      <c r="O538" s="23"/>
      <c r="P538" s="23"/>
      <c r="Q538" s="139" t="s">
        <v>577</v>
      </c>
      <c r="R538" s="18" t="s">
        <v>6143</v>
      </c>
      <c r="S538" s="28">
        <v>1</v>
      </c>
      <c r="T538" s="19" t="e">
        <f>VLOOKUP(Q538,包材库存!B:E,4,0)</f>
        <v>#N/A</v>
      </c>
      <c r="U538" s="46" t="e">
        <f t="shared" si="95"/>
        <v>#REF!</v>
      </c>
      <c r="V538" s="19" t="e">
        <f>VLOOKUP(Q538,包材库存!B:F,5,0)</f>
        <v>#N/A</v>
      </c>
      <c r="W538" s="166"/>
      <c r="X538" s="164" t="e">
        <f t="shared" si="96"/>
        <v>#N/A</v>
      </c>
      <c r="Y538" s="169">
        <f t="shared" si="94"/>
        <v>7</v>
      </c>
    </row>
    <row r="539" spans="1:25" s="48" customFormat="1">
      <c r="A539" s="6"/>
      <c r="B539" s="23"/>
      <c r="C539" s="23"/>
      <c r="D539" s="23"/>
      <c r="E539" s="23"/>
      <c r="F539" s="23"/>
      <c r="G539" s="23" t="e">
        <f>VLOOKUP(C539,#REF!,17,0)</f>
        <v>#REF!</v>
      </c>
      <c r="H539" s="23"/>
      <c r="I539" s="23"/>
      <c r="J539" s="23"/>
      <c r="K539" s="23"/>
      <c r="L539" s="23"/>
      <c r="M539" s="23"/>
      <c r="N539" s="555"/>
      <c r="O539" s="23"/>
      <c r="P539" s="23"/>
      <c r="Q539" s="139" t="s">
        <v>907</v>
      </c>
      <c r="R539" s="18" t="s">
        <v>2599</v>
      </c>
      <c r="S539" s="28">
        <v>1</v>
      </c>
      <c r="T539" s="19">
        <f>VLOOKUP(Q539,包材库存!B:E,4,0)</f>
        <v>3265</v>
      </c>
      <c r="U539" s="46" t="e">
        <f t="shared" si="95"/>
        <v>#REF!</v>
      </c>
      <c r="V539" s="19">
        <f>VLOOKUP(Q539,包材库存!B:F,5,0)</f>
        <v>0</v>
      </c>
      <c r="W539" s="166"/>
      <c r="X539" s="164" t="e">
        <f t="shared" si="96"/>
        <v>#REF!</v>
      </c>
      <c r="Y539" s="169">
        <f t="shared" si="94"/>
        <v>1</v>
      </c>
    </row>
    <row r="540" spans="1:25" s="48" customFormat="1">
      <c r="A540" s="8"/>
      <c r="B540" s="24"/>
      <c r="C540" s="24"/>
      <c r="D540" s="24"/>
      <c r="E540" s="24"/>
      <c r="F540" s="24"/>
      <c r="G540" s="24" t="e">
        <f>VLOOKUP(C540,#REF!,17,0)</f>
        <v>#REF!</v>
      </c>
      <c r="H540" s="24"/>
      <c r="I540" s="24"/>
      <c r="J540" s="24"/>
      <c r="K540" s="24"/>
      <c r="L540" s="24"/>
      <c r="M540" s="24"/>
      <c r="N540" s="556"/>
      <c r="O540" s="24"/>
      <c r="P540" s="24"/>
      <c r="Q540" s="139" t="s">
        <v>908</v>
      </c>
      <c r="R540" s="18" t="s">
        <v>2600</v>
      </c>
      <c r="S540" s="28">
        <v>1</v>
      </c>
      <c r="T540" s="19">
        <f>VLOOKUP(Q540,包材库存!B:E,4,0)</f>
        <v>3265</v>
      </c>
      <c r="U540" s="46" t="e">
        <f t="shared" si="95"/>
        <v>#REF!</v>
      </c>
      <c r="V540" s="19">
        <f>VLOOKUP(Q540,包材库存!B:F,5,0)</f>
        <v>0</v>
      </c>
      <c r="W540" s="167"/>
      <c r="X540" s="164" t="e">
        <f t="shared" si="96"/>
        <v>#REF!</v>
      </c>
      <c r="Y540" s="169">
        <f t="shared" si="94"/>
        <v>1</v>
      </c>
    </row>
    <row r="541" spans="1:25" s="48" customFormat="1">
      <c r="A541" s="4"/>
      <c r="B541" s="22">
        <v>57</v>
      </c>
      <c r="C541" s="22" t="str">
        <f>VLOOKUP(B541,Sheet1!A:B,2,0)</f>
        <v>WJ008</v>
      </c>
      <c r="D541" s="22" t="e">
        <f>VLOOKUP(C541,#REF!,2,0)</f>
        <v>#REF!</v>
      </c>
      <c r="E541" s="22" t="e">
        <f>VLOOKUP(C541,#REF!,4,0)</f>
        <v>#REF!</v>
      </c>
      <c r="F541" s="22" t="e">
        <f>VLOOKUP(C541,#REF!,6,0)</f>
        <v>#REF!</v>
      </c>
      <c r="G541" s="22" t="e">
        <f>VLOOKUP(C541,#REF!,17,0)</f>
        <v>#REF!</v>
      </c>
      <c r="H541" s="22" t="e">
        <f>VLOOKUP(C541,#REF!,19,0)</f>
        <v>#REF!</v>
      </c>
      <c r="I541" s="22" t="e">
        <f>VLOOKUP(C541,#REF!,20,0)</f>
        <v>#REF!</v>
      </c>
      <c r="J541" s="22">
        <f>VLOOKUP(C541,成品库存!B:L,11,0)</f>
        <v>3749</v>
      </c>
      <c r="K541" s="22" t="str">
        <f>IF(ISERROR(VLOOKUP(C541,#REF!,11,0)),"0",VLOOKUP(C541,#REF!,11,0))</f>
        <v>0</v>
      </c>
      <c r="L541" s="22"/>
      <c r="M541" s="22">
        <f t="shared" ref="M541:M542" si="99">J541+K541+L541</f>
        <v>3749</v>
      </c>
      <c r="N541" s="554" t="e">
        <f>M541/G541</f>
        <v>#REF!</v>
      </c>
      <c r="O541" s="22">
        <f>VLOOKUP(C541,膏体库存!A:F,6,0)</f>
        <v>0</v>
      </c>
      <c r="P541" s="22"/>
      <c r="Q541" s="140" t="s">
        <v>415</v>
      </c>
      <c r="R541" s="18" t="s">
        <v>6159</v>
      </c>
      <c r="S541" s="28">
        <v>1</v>
      </c>
      <c r="T541" s="19">
        <f>VLOOKUP(Q541,包材库存!B:E,4,0)</f>
        <v>15360</v>
      </c>
      <c r="U541" s="46" t="e">
        <f t="shared" si="95"/>
        <v>#REF!</v>
      </c>
      <c r="V541" s="19">
        <f>VLOOKUP(Q541,包材库存!B:F,5,0)</f>
        <v>0</v>
      </c>
      <c r="W541" s="164"/>
      <c r="X541" s="164" t="e">
        <f t="shared" si="96"/>
        <v>#REF!</v>
      </c>
      <c r="Y541" s="169">
        <f t="shared" si="94"/>
        <v>2</v>
      </c>
    </row>
    <row r="542" spans="1:25" s="48" customFormat="1">
      <c r="A542" s="6"/>
      <c r="B542" s="23"/>
      <c r="C542" s="23" t="str">
        <f>"S"&amp;C541</f>
        <v>SWJ008</v>
      </c>
      <c r="D542" s="23" t="e">
        <f>VLOOKUP(C542,#REF!,2,0)</f>
        <v>#REF!</v>
      </c>
      <c r="E542" s="23" t="e">
        <f>VLOOKUP(C542,#REF!,4,0)</f>
        <v>#REF!</v>
      </c>
      <c r="F542" s="23" t="e">
        <f>VLOOKUP(C542,#REF!,6,0)</f>
        <v>#REF!</v>
      </c>
      <c r="G542" s="23" t="e">
        <f>VLOOKUP(C542,#REF!,17,0)</f>
        <v>#REF!</v>
      </c>
      <c r="H542" s="23"/>
      <c r="I542" s="23"/>
      <c r="J542" s="23">
        <f>VLOOKUP(C542,试用装库存!B:L,11,0)</f>
        <v>54</v>
      </c>
      <c r="K542" s="23"/>
      <c r="L542" s="23"/>
      <c r="M542" s="23">
        <f t="shared" si="99"/>
        <v>54</v>
      </c>
      <c r="N542" s="555"/>
      <c r="O542" s="23"/>
      <c r="P542" s="23"/>
      <c r="Q542" s="139" t="s">
        <v>416</v>
      </c>
      <c r="R542" s="18" t="s">
        <v>6160</v>
      </c>
      <c r="S542" s="28">
        <v>1</v>
      </c>
      <c r="T542" s="19">
        <f>VLOOKUP(Q542,包材库存!B:E,4,0)</f>
        <v>62592</v>
      </c>
      <c r="U542" s="46" t="e">
        <f t="shared" si="95"/>
        <v>#REF!</v>
      </c>
      <c r="V542" s="19">
        <f>VLOOKUP(Q542,包材库存!B:F,5,0)</f>
        <v>0</v>
      </c>
      <c r="W542" s="166"/>
      <c r="X542" s="164" t="e">
        <f t="shared" si="96"/>
        <v>#REF!</v>
      </c>
      <c r="Y542" s="169">
        <f t="shared" si="94"/>
        <v>4</v>
      </c>
    </row>
    <row r="543" spans="1:25" s="48" customFormat="1">
      <c r="A543" s="6"/>
      <c r="B543" s="23"/>
      <c r="C543" s="23"/>
      <c r="D543" s="23"/>
      <c r="E543" s="23"/>
      <c r="F543" s="23"/>
      <c r="G543" s="23" t="e">
        <f>VLOOKUP(C543,#REF!,17,0)</f>
        <v>#REF!</v>
      </c>
      <c r="H543" s="23"/>
      <c r="I543" s="23"/>
      <c r="J543" s="23"/>
      <c r="K543" s="23"/>
      <c r="L543" s="23"/>
      <c r="M543" s="23"/>
      <c r="N543" s="555"/>
      <c r="O543" s="23"/>
      <c r="P543" s="23"/>
      <c r="Q543" s="139" t="s">
        <v>417</v>
      </c>
      <c r="R543" s="18" t="s">
        <v>6161</v>
      </c>
      <c r="S543" s="28">
        <v>1</v>
      </c>
      <c r="T543" s="19">
        <f>VLOOKUP(Q543,包材库存!B:E,4,0)</f>
        <v>190</v>
      </c>
      <c r="U543" s="46" t="e">
        <f t="shared" si="95"/>
        <v>#REF!</v>
      </c>
      <c r="V543" s="19">
        <f>VLOOKUP(Q543,包材库存!B:F,5,0)</f>
        <v>0</v>
      </c>
      <c r="W543" s="166"/>
      <c r="X543" s="164" t="e">
        <f t="shared" si="96"/>
        <v>#REF!</v>
      </c>
      <c r="Y543" s="169">
        <f t="shared" si="94"/>
        <v>1</v>
      </c>
    </row>
    <row r="544" spans="1:25" s="48" customFormat="1">
      <c r="A544" s="6"/>
      <c r="B544" s="23"/>
      <c r="C544" s="23"/>
      <c r="D544" s="23"/>
      <c r="E544" s="23"/>
      <c r="F544" s="23"/>
      <c r="G544" s="23" t="e">
        <f>VLOOKUP(C544,#REF!,17,0)</f>
        <v>#REF!</v>
      </c>
      <c r="H544" s="23"/>
      <c r="I544" s="23"/>
      <c r="J544" s="23"/>
      <c r="K544" s="23"/>
      <c r="L544" s="23"/>
      <c r="M544" s="23"/>
      <c r="N544" s="555"/>
      <c r="O544" s="23"/>
      <c r="P544" s="23"/>
      <c r="Q544" s="139" t="s">
        <v>332</v>
      </c>
      <c r="R544" s="18" t="s">
        <v>1048</v>
      </c>
      <c r="S544" s="28">
        <v>1</v>
      </c>
      <c r="T544" s="19">
        <f>VLOOKUP(Q544,包材库存!B:E,4,0)</f>
        <v>31040</v>
      </c>
      <c r="U544" s="46" t="e">
        <f t="shared" si="95"/>
        <v>#REF!</v>
      </c>
      <c r="V544" s="19">
        <f>VLOOKUP(Q544,包材库存!B:F,5,0)</f>
        <v>0</v>
      </c>
      <c r="W544" s="166"/>
      <c r="X544" s="164" t="e">
        <f t="shared" si="96"/>
        <v>#REF!</v>
      </c>
      <c r="Y544" s="169">
        <f t="shared" si="94"/>
        <v>20</v>
      </c>
    </row>
    <row r="545" spans="1:25" s="48" customFormat="1">
      <c r="A545" s="6"/>
      <c r="B545" s="23"/>
      <c r="C545" s="23"/>
      <c r="D545" s="23"/>
      <c r="E545" s="23"/>
      <c r="F545" s="23"/>
      <c r="G545" s="23" t="e">
        <f>VLOOKUP(C545,#REF!,17,0)</f>
        <v>#REF!</v>
      </c>
      <c r="H545" s="23"/>
      <c r="I545" s="23"/>
      <c r="J545" s="23"/>
      <c r="K545" s="23"/>
      <c r="L545" s="23"/>
      <c r="M545" s="23"/>
      <c r="N545" s="555"/>
      <c r="O545" s="23"/>
      <c r="P545" s="23"/>
      <c r="Q545" s="139" t="s">
        <v>418</v>
      </c>
      <c r="R545" s="18" t="s">
        <v>6162</v>
      </c>
      <c r="S545" s="28"/>
      <c r="T545" s="19">
        <f>VLOOKUP(Q545,包材库存!B:E,4,0)</f>
        <v>529</v>
      </c>
      <c r="U545" s="46" t="e">
        <f t="shared" si="95"/>
        <v>#REF!</v>
      </c>
      <c r="V545" s="19">
        <f>VLOOKUP(Q545,包材库存!B:F,5,0)</f>
        <v>0</v>
      </c>
      <c r="W545" s="166"/>
      <c r="X545" s="164" t="e">
        <f t="shared" si="96"/>
        <v>#REF!</v>
      </c>
      <c r="Y545" s="169">
        <f t="shared" si="94"/>
        <v>1</v>
      </c>
    </row>
    <row r="546" spans="1:25" s="48" customFormat="1">
      <c r="A546" s="6"/>
      <c r="B546" s="23"/>
      <c r="C546" s="23"/>
      <c r="D546" s="23"/>
      <c r="E546" s="23"/>
      <c r="F546" s="23"/>
      <c r="G546" s="23" t="e">
        <f>VLOOKUP(C546,#REF!,17,0)</f>
        <v>#REF!</v>
      </c>
      <c r="H546" s="23"/>
      <c r="I546" s="23"/>
      <c r="J546" s="23"/>
      <c r="K546" s="23"/>
      <c r="L546" s="23"/>
      <c r="M546" s="23"/>
      <c r="N546" s="555"/>
      <c r="O546" s="23"/>
      <c r="P546" s="23"/>
      <c r="Q546" s="139" t="s">
        <v>419</v>
      </c>
      <c r="R546" s="18" t="s">
        <v>6163</v>
      </c>
      <c r="S546" s="28"/>
      <c r="T546" s="19">
        <f>VLOOKUP(Q546,包材库存!B:E,4,0)</f>
        <v>2</v>
      </c>
      <c r="U546" s="46" t="e">
        <f t="shared" si="95"/>
        <v>#REF!</v>
      </c>
      <c r="V546" s="19">
        <f>VLOOKUP(Q546,包材库存!B:F,5,0)</f>
        <v>0</v>
      </c>
      <c r="W546" s="166"/>
      <c r="X546" s="164" t="e">
        <f t="shared" si="96"/>
        <v>#REF!</v>
      </c>
      <c r="Y546" s="169">
        <f t="shared" si="94"/>
        <v>1</v>
      </c>
    </row>
    <row r="547" spans="1:25" s="48" customFormat="1">
      <c r="A547" s="6"/>
      <c r="B547" s="23"/>
      <c r="C547" s="23"/>
      <c r="D547" s="23"/>
      <c r="E547" s="23"/>
      <c r="F547" s="23"/>
      <c r="G547" s="23" t="e">
        <f>VLOOKUP(C547,#REF!,17,0)</f>
        <v>#REF!</v>
      </c>
      <c r="H547" s="23"/>
      <c r="I547" s="23"/>
      <c r="J547" s="23"/>
      <c r="K547" s="23"/>
      <c r="L547" s="23"/>
      <c r="M547" s="23"/>
      <c r="N547" s="555"/>
      <c r="O547" s="23"/>
      <c r="P547" s="23"/>
      <c r="Q547" s="139" t="s">
        <v>420</v>
      </c>
      <c r="R547" s="18" t="s">
        <v>6164</v>
      </c>
      <c r="S547" s="28">
        <v>1</v>
      </c>
      <c r="T547" s="19" t="e">
        <f>VLOOKUP(Q547,包材库存!B:E,4,0)</f>
        <v>#N/A</v>
      </c>
      <c r="U547" s="46" t="e">
        <f t="shared" si="95"/>
        <v>#REF!</v>
      </c>
      <c r="V547" s="19" t="e">
        <f>VLOOKUP(Q547,包材库存!B:F,5,0)</f>
        <v>#N/A</v>
      </c>
      <c r="W547" s="166"/>
      <c r="X547" s="164" t="e">
        <f t="shared" si="96"/>
        <v>#N/A</v>
      </c>
      <c r="Y547" s="169">
        <f t="shared" si="94"/>
        <v>1</v>
      </c>
    </row>
    <row r="548" spans="1:25" s="48" customFormat="1">
      <c r="A548" s="6"/>
      <c r="B548" s="23"/>
      <c r="C548" s="23"/>
      <c r="D548" s="23"/>
      <c r="E548" s="23"/>
      <c r="F548" s="23"/>
      <c r="G548" s="23" t="e">
        <f>VLOOKUP(C548,#REF!,17,0)</f>
        <v>#REF!</v>
      </c>
      <c r="H548" s="23"/>
      <c r="I548" s="23"/>
      <c r="J548" s="23"/>
      <c r="K548" s="23"/>
      <c r="L548" s="23"/>
      <c r="M548" s="23"/>
      <c r="N548" s="555"/>
      <c r="O548" s="23"/>
      <c r="P548" s="23"/>
      <c r="Q548" s="139" t="s">
        <v>421</v>
      </c>
      <c r="R548" s="18" t="s">
        <v>422</v>
      </c>
      <c r="S548" s="28">
        <v>1</v>
      </c>
      <c r="T548" s="19">
        <f>VLOOKUP(Q548,包材库存!B:E,4,0)</f>
        <v>1</v>
      </c>
      <c r="U548" s="46" t="e">
        <f t="shared" si="95"/>
        <v>#REF!</v>
      </c>
      <c r="V548" s="19">
        <f>VLOOKUP(Q548,包材库存!B:F,5,0)</f>
        <v>0</v>
      </c>
      <c r="W548" s="166"/>
      <c r="X548" s="164" t="e">
        <f t="shared" si="96"/>
        <v>#REF!</v>
      </c>
      <c r="Y548" s="169">
        <f t="shared" si="94"/>
        <v>1</v>
      </c>
    </row>
    <row r="549" spans="1:25" s="48" customFormat="1">
      <c r="A549" s="4"/>
      <c r="B549" s="22">
        <v>58</v>
      </c>
      <c r="C549" s="22" t="str">
        <f>VLOOKUP(B549,Sheet1!A:B,2,0)</f>
        <v>WS004</v>
      </c>
      <c r="D549" s="22" t="e">
        <f>VLOOKUP(C549,#REF!,2,0)</f>
        <v>#REF!</v>
      </c>
      <c r="E549" s="22" t="e">
        <f>VLOOKUP(C549,#REF!,4,0)</f>
        <v>#REF!</v>
      </c>
      <c r="F549" s="22" t="e">
        <f>VLOOKUP(C549,#REF!,6,0)</f>
        <v>#REF!</v>
      </c>
      <c r="G549" s="22" t="e">
        <f>VLOOKUP(C549,#REF!,17,0)</f>
        <v>#REF!</v>
      </c>
      <c r="H549" s="22" t="e">
        <f>VLOOKUP(C549,#REF!,19,0)</f>
        <v>#REF!</v>
      </c>
      <c r="I549" s="22" t="e">
        <f>VLOOKUP(C549,#REF!,20,0)</f>
        <v>#REF!</v>
      </c>
      <c r="J549" s="22">
        <f>VLOOKUP(C549,成品库存!B:L,11,0)</f>
        <v>5992</v>
      </c>
      <c r="K549" s="22" t="str">
        <f>IF(ISERROR(VLOOKUP(C549,#REF!,11,0)),"0",VLOOKUP(C549,#REF!,11,0))</f>
        <v>0</v>
      </c>
      <c r="L549" s="22"/>
      <c r="M549" s="22">
        <f t="shared" ref="M549:M550" si="100">J549+K549+L549</f>
        <v>5992</v>
      </c>
      <c r="N549" s="554" t="e">
        <f>M549/G549</f>
        <v>#REF!</v>
      </c>
      <c r="O549" s="22" t="e">
        <f>VLOOKUP(C549,膏体库存!A:F,6,0)</f>
        <v>#N/A</v>
      </c>
      <c r="P549" s="22"/>
      <c r="Q549" s="140" t="s">
        <v>855</v>
      </c>
      <c r="R549" s="18" t="s">
        <v>856</v>
      </c>
      <c r="S549" s="28">
        <v>1</v>
      </c>
      <c r="T549" s="19">
        <f>VLOOKUP(Q549,包材库存!B:E,4,0)</f>
        <v>4555</v>
      </c>
      <c r="U549" s="46" t="e">
        <f t="shared" si="95"/>
        <v>#REF!</v>
      </c>
      <c r="V549" s="19">
        <f>VLOOKUP(Q549,包材库存!B:F,5,0)</f>
        <v>0</v>
      </c>
      <c r="W549" s="164"/>
      <c r="X549" s="164" t="e">
        <f t="shared" si="96"/>
        <v>#REF!</v>
      </c>
      <c r="Y549" s="169">
        <f t="shared" si="94"/>
        <v>2</v>
      </c>
    </row>
    <row r="550" spans="1:25" s="48" customFormat="1">
      <c r="A550" s="6"/>
      <c r="B550" s="23"/>
      <c r="C550" s="23" t="str">
        <f>"S"&amp;C549</f>
        <v>SWS004</v>
      </c>
      <c r="D550" s="23" t="e">
        <f>VLOOKUP(C550,#REF!,2,0)</f>
        <v>#REF!</v>
      </c>
      <c r="E550" s="23" t="e">
        <f>VLOOKUP(C550,#REF!,4,0)</f>
        <v>#REF!</v>
      </c>
      <c r="F550" s="23" t="e">
        <f>VLOOKUP(C550,#REF!,6,0)</f>
        <v>#REF!</v>
      </c>
      <c r="G550" s="23" t="e">
        <f>VLOOKUP(C550,#REF!,17,0)</f>
        <v>#REF!</v>
      </c>
      <c r="H550" s="23"/>
      <c r="I550" s="23"/>
      <c r="J550" s="23">
        <f>VLOOKUP(C550,试用装库存!B:L,11,0)</f>
        <v>0</v>
      </c>
      <c r="K550" s="23"/>
      <c r="L550" s="23"/>
      <c r="M550" s="23">
        <f t="shared" si="100"/>
        <v>0</v>
      </c>
      <c r="N550" s="555"/>
      <c r="O550" s="23"/>
      <c r="P550" s="23"/>
      <c r="Q550" s="139" t="s">
        <v>857</v>
      </c>
      <c r="R550" s="18" t="s">
        <v>858</v>
      </c>
      <c r="S550" s="28">
        <v>1</v>
      </c>
      <c r="T550" s="19">
        <f>VLOOKUP(Q550,包材库存!B:E,4,0)</f>
        <v>4528</v>
      </c>
      <c r="U550" s="46" t="e">
        <f t="shared" si="95"/>
        <v>#REF!</v>
      </c>
      <c r="V550" s="19">
        <f>VLOOKUP(Q550,包材库存!B:F,5,0)</f>
        <v>0</v>
      </c>
      <c r="W550" s="166"/>
      <c r="X550" s="164" t="e">
        <f t="shared" si="96"/>
        <v>#REF!</v>
      </c>
      <c r="Y550" s="169">
        <f t="shared" si="94"/>
        <v>2</v>
      </c>
    </row>
    <row r="551" spans="1:25" s="48" customFormat="1">
      <c r="A551" s="6"/>
      <c r="B551" s="23"/>
      <c r="C551" s="23"/>
      <c r="D551" s="23"/>
      <c r="E551" s="23"/>
      <c r="F551" s="23"/>
      <c r="G551" s="23" t="e">
        <f>VLOOKUP(C551,#REF!,17,0)</f>
        <v>#REF!</v>
      </c>
      <c r="H551" s="23"/>
      <c r="I551" s="23"/>
      <c r="J551" s="23"/>
      <c r="K551" s="23"/>
      <c r="L551" s="23"/>
      <c r="M551" s="23"/>
      <c r="N551" s="555"/>
      <c r="O551" s="23"/>
      <c r="P551" s="23"/>
      <c r="Q551" s="139" t="s">
        <v>859</v>
      </c>
      <c r="R551" s="18" t="s">
        <v>860</v>
      </c>
      <c r="S551" s="28">
        <v>1</v>
      </c>
      <c r="T551" s="19">
        <f>VLOOKUP(Q551,包材库存!B:E,4,0)</f>
        <v>1301</v>
      </c>
      <c r="U551" s="46" t="e">
        <f t="shared" si="95"/>
        <v>#REF!</v>
      </c>
      <c r="V551" s="19">
        <f>VLOOKUP(Q551,包材库存!B:F,5,0)</f>
        <v>30</v>
      </c>
      <c r="W551" s="166"/>
      <c r="X551" s="164" t="e">
        <f t="shared" si="96"/>
        <v>#REF!</v>
      </c>
      <c r="Y551" s="169">
        <f t="shared" si="94"/>
        <v>2</v>
      </c>
    </row>
    <row r="552" spans="1:25" s="48" customFormat="1">
      <c r="A552" s="6"/>
      <c r="B552" s="23"/>
      <c r="C552" s="23"/>
      <c r="D552" s="23"/>
      <c r="E552" s="23"/>
      <c r="F552" s="23"/>
      <c r="G552" s="23" t="e">
        <f>VLOOKUP(C552,#REF!,17,0)</f>
        <v>#REF!</v>
      </c>
      <c r="H552" s="23"/>
      <c r="I552" s="23"/>
      <c r="J552" s="23"/>
      <c r="K552" s="23"/>
      <c r="L552" s="23"/>
      <c r="M552" s="23"/>
      <c r="N552" s="555"/>
      <c r="O552" s="23"/>
      <c r="P552" s="23"/>
      <c r="Q552" s="139" t="s">
        <v>861</v>
      </c>
      <c r="R552" s="18" t="s">
        <v>862</v>
      </c>
      <c r="S552" s="28">
        <v>1</v>
      </c>
      <c r="T552" s="19">
        <f>VLOOKUP(Q552,包材库存!B:E,4,0)</f>
        <v>3000</v>
      </c>
      <c r="U552" s="46" t="e">
        <f t="shared" si="95"/>
        <v>#REF!</v>
      </c>
      <c r="V552" s="19">
        <f>VLOOKUP(Q552,包材库存!B:F,5,0)</f>
        <v>0</v>
      </c>
      <c r="W552" s="166"/>
      <c r="X552" s="164" t="e">
        <f t="shared" si="96"/>
        <v>#REF!</v>
      </c>
      <c r="Y552" s="169">
        <f t="shared" si="94"/>
        <v>2</v>
      </c>
    </row>
    <row r="553" spans="1:25" s="48" customFormat="1">
      <c r="A553" s="6"/>
      <c r="B553" s="23"/>
      <c r="C553" s="23"/>
      <c r="D553" s="23"/>
      <c r="E553" s="23"/>
      <c r="F553" s="23"/>
      <c r="G553" s="23" t="e">
        <f>VLOOKUP(C553,#REF!,17,0)</f>
        <v>#REF!</v>
      </c>
      <c r="H553" s="23"/>
      <c r="I553" s="23"/>
      <c r="J553" s="23"/>
      <c r="K553" s="23"/>
      <c r="L553" s="23"/>
      <c r="M553" s="23"/>
      <c r="N553" s="555"/>
      <c r="O553" s="23"/>
      <c r="P553" s="23"/>
      <c r="Q553" s="139" t="s">
        <v>838</v>
      </c>
      <c r="R553" s="18" t="s">
        <v>2591</v>
      </c>
      <c r="S553" s="28">
        <v>1</v>
      </c>
      <c r="T553" s="19">
        <f>VLOOKUP(Q553,包材库存!B:E,4,0)</f>
        <v>85351</v>
      </c>
      <c r="U553" s="46" t="e">
        <f t="shared" si="95"/>
        <v>#REF!</v>
      </c>
      <c r="V553" s="19">
        <f>VLOOKUP(Q553,包材库存!B:F,5,0)</f>
        <v>0</v>
      </c>
      <c r="W553" s="166"/>
      <c r="X553" s="164" t="e">
        <f t="shared" si="96"/>
        <v>#REF!</v>
      </c>
      <c r="Y553" s="169">
        <f t="shared" si="94"/>
        <v>11</v>
      </c>
    </row>
    <row r="554" spans="1:25" s="48" customFormat="1">
      <c r="A554" s="6"/>
      <c r="B554" s="23"/>
      <c r="C554" s="23"/>
      <c r="D554" s="23"/>
      <c r="E554" s="23"/>
      <c r="F554" s="23"/>
      <c r="G554" s="23" t="e">
        <f>VLOOKUP(C554,#REF!,17,0)</f>
        <v>#REF!</v>
      </c>
      <c r="H554" s="23"/>
      <c r="I554" s="23"/>
      <c r="J554" s="23"/>
      <c r="K554" s="23"/>
      <c r="L554" s="23"/>
      <c r="M554" s="23"/>
      <c r="N554" s="555"/>
      <c r="O554" s="23"/>
      <c r="P554" s="23"/>
      <c r="Q554" s="139" t="s">
        <v>863</v>
      </c>
      <c r="R554" s="18" t="s">
        <v>864</v>
      </c>
      <c r="S554" s="28"/>
      <c r="T554" s="19">
        <f>VLOOKUP(Q554,包材库存!B:E,4,0)</f>
        <v>27</v>
      </c>
      <c r="U554" s="46" t="e">
        <f t="shared" si="95"/>
        <v>#REF!</v>
      </c>
      <c r="V554" s="19">
        <f>VLOOKUP(Q554,包材库存!B:F,5,0)</f>
        <v>0</v>
      </c>
      <c r="W554" s="166"/>
      <c r="X554" s="164" t="e">
        <f t="shared" si="96"/>
        <v>#REF!</v>
      </c>
      <c r="Y554" s="169">
        <f t="shared" si="94"/>
        <v>1</v>
      </c>
    </row>
    <row r="555" spans="1:25" s="48" customFormat="1">
      <c r="A555" s="6"/>
      <c r="B555" s="23"/>
      <c r="C555" s="23"/>
      <c r="D555" s="23"/>
      <c r="E555" s="23"/>
      <c r="F555" s="23"/>
      <c r="G555" s="23" t="e">
        <f>VLOOKUP(C555,#REF!,17,0)</f>
        <v>#REF!</v>
      </c>
      <c r="H555" s="23"/>
      <c r="I555" s="23"/>
      <c r="J555" s="23"/>
      <c r="K555" s="23"/>
      <c r="L555" s="23"/>
      <c r="M555" s="23"/>
      <c r="N555" s="555"/>
      <c r="O555" s="23"/>
      <c r="P555" s="23"/>
      <c r="Q555" s="139" t="s">
        <v>865</v>
      </c>
      <c r="R555" s="18" t="s">
        <v>2593</v>
      </c>
      <c r="S555" s="28"/>
      <c r="T555" s="19">
        <f>VLOOKUP(Q555,包材库存!B:E,4,0)</f>
        <v>1159</v>
      </c>
      <c r="U555" s="46" t="e">
        <f t="shared" si="95"/>
        <v>#REF!</v>
      </c>
      <c r="V555" s="19">
        <f>VLOOKUP(Q555,包材库存!B:F,5,0)</f>
        <v>0</v>
      </c>
      <c r="W555" s="166"/>
      <c r="X555" s="164" t="e">
        <f t="shared" si="96"/>
        <v>#REF!</v>
      </c>
      <c r="Y555" s="169">
        <f t="shared" si="94"/>
        <v>1</v>
      </c>
    </row>
    <row r="556" spans="1:25" s="48" customFormat="1">
      <c r="A556" s="6"/>
      <c r="B556" s="23"/>
      <c r="C556" s="23"/>
      <c r="D556" s="23"/>
      <c r="E556" s="23"/>
      <c r="F556" s="23"/>
      <c r="G556" s="23" t="e">
        <f>VLOOKUP(C556,#REF!,17,0)</f>
        <v>#REF!</v>
      </c>
      <c r="H556" s="23"/>
      <c r="I556" s="23"/>
      <c r="J556" s="23"/>
      <c r="K556" s="23"/>
      <c r="L556" s="23"/>
      <c r="M556" s="23"/>
      <c r="N556" s="555"/>
      <c r="O556" s="23"/>
      <c r="P556" s="23"/>
      <c r="Q556" s="139" t="s">
        <v>188</v>
      </c>
      <c r="R556" s="18" t="s">
        <v>6082</v>
      </c>
      <c r="S556" s="28">
        <v>1</v>
      </c>
      <c r="T556" s="19" t="e">
        <f>VLOOKUP(Q556,包材库存!B:E,4,0)</f>
        <v>#N/A</v>
      </c>
      <c r="U556" s="46" t="e">
        <f t="shared" si="95"/>
        <v>#REF!</v>
      </c>
      <c r="V556" s="19" t="e">
        <f>VLOOKUP(Q556,包材库存!B:F,5,0)</f>
        <v>#N/A</v>
      </c>
      <c r="W556" s="166"/>
      <c r="X556" s="164" t="e">
        <f t="shared" si="96"/>
        <v>#N/A</v>
      </c>
      <c r="Y556" s="169">
        <f t="shared" si="94"/>
        <v>8</v>
      </c>
    </row>
    <row r="557" spans="1:25" s="48" customFormat="1">
      <c r="A557" s="6"/>
      <c r="B557" s="23"/>
      <c r="C557" s="23"/>
      <c r="D557" s="23"/>
      <c r="E557" s="23"/>
      <c r="F557" s="23"/>
      <c r="G557" s="23" t="e">
        <f>VLOOKUP(C557,#REF!,17,0)</f>
        <v>#REF!</v>
      </c>
      <c r="H557" s="23"/>
      <c r="I557" s="23"/>
      <c r="J557" s="23"/>
      <c r="K557" s="23"/>
      <c r="L557" s="23"/>
      <c r="M557" s="23"/>
      <c r="N557" s="555"/>
      <c r="O557" s="23"/>
      <c r="P557" s="23"/>
      <c r="Q557" s="139" t="s">
        <v>866</v>
      </c>
      <c r="R557" s="18" t="s">
        <v>2594</v>
      </c>
      <c r="S557" s="28">
        <v>1</v>
      </c>
      <c r="T557" s="19">
        <f>VLOOKUP(Q557,包材库存!B:E,4,0)</f>
        <v>1397</v>
      </c>
      <c r="U557" s="46" t="e">
        <f t="shared" si="95"/>
        <v>#REF!</v>
      </c>
      <c r="V557" s="19">
        <f>VLOOKUP(Q557,包材库存!B:F,5,0)</f>
        <v>0</v>
      </c>
      <c r="W557" s="166"/>
      <c r="X557" s="164" t="e">
        <f t="shared" si="96"/>
        <v>#REF!</v>
      </c>
      <c r="Y557" s="169">
        <f t="shared" si="94"/>
        <v>2</v>
      </c>
    </row>
    <row r="558" spans="1:25" s="48" customFormat="1">
      <c r="A558" s="8"/>
      <c r="B558" s="24"/>
      <c r="C558" s="24"/>
      <c r="D558" s="24"/>
      <c r="E558" s="24"/>
      <c r="F558" s="24"/>
      <c r="G558" s="24" t="e">
        <f>VLOOKUP(C558,#REF!,17,0)</f>
        <v>#REF!</v>
      </c>
      <c r="H558" s="24"/>
      <c r="I558" s="24"/>
      <c r="J558" s="24"/>
      <c r="K558" s="24"/>
      <c r="L558" s="24"/>
      <c r="M558" s="24"/>
      <c r="N558" s="556"/>
      <c r="O558" s="24"/>
      <c r="P558" s="24"/>
      <c r="Q558" s="139" t="s">
        <v>867</v>
      </c>
      <c r="R558" s="18" t="s">
        <v>2595</v>
      </c>
      <c r="S558" s="28">
        <v>1</v>
      </c>
      <c r="T558" s="19">
        <f>VLOOKUP(Q558,包材库存!B:E,4,0)</f>
        <v>1397</v>
      </c>
      <c r="U558" s="46" t="e">
        <f t="shared" si="95"/>
        <v>#REF!</v>
      </c>
      <c r="V558" s="19">
        <f>VLOOKUP(Q558,包材库存!B:F,5,0)</f>
        <v>0</v>
      </c>
      <c r="W558" s="167"/>
      <c r="X558" s="164" t="e">
        <f t="shared" si="96"/>
        <v>#REF!</v>
      </c>
      <c r="Y558" s="169">
        <f t="shared" si="94"/>
        <v>2</v>
      </c>
    </row>
    <row r="559" spans="1:25" s="48" customFormat="1">
      <c r="A559" s="4"/>
      <c r="B559" s="22">
        <v>59</v>
      </c>
      <c r="C559" s="22" t="str">
        <f>VLOOKUP(B559,Sheet1!A:B,2,0)</f>
        <v>WT001</v>
      </c>
      <c r="D559" s="22" t="e">
        <f>VLOOKUP(C559,#REF!,2,0)</f>
        <v>#REF!</v>
      </c>
      <c r="E559" s="22" t="e">
        <f>VLOOKUP(C559,#REF!,4,0)</f>
        <v>#REF!</v>
      </c>
      <c r="F559" s="22" t="e">
        <f>VLOOKUP(C559,#REF!,6,0)</f>
        <v>#REF!</v>
      </c>
      <c r="G559" s="22" t="e">
        <f>VLOOKUP(C559,#REF!,17,0)</f>
        <v>#REF!</v>
      </c>
      <c r="H559" s="22" t="e">
        <f>VLOOKUP(C559,#REF!,19,0)</f>
        <v>#REF!</v>
      </c>
      <c r="I559" s="22" t="e">
        <f>VLOOKUP(C559,#REF!,20,0)</f>
        <v>#REF!</v>
      </c>
      <c r="J559" s="22">
        <f>VLOOKUP(C559,成品库存!B:L,11,0)</f>
        <v>10958</v>
      </c>
      <c r="K559" s="22" t="str">
        <f>IF(ISERROR(VLOOKUP(C559,#REF!,11,0)),"0",VLOOKUP(C559,#REF!,11,0))</f>
        <v>0</v>
      </c>
      <c r="L559" s="22"/>
      <c r="M559" s="22">
        <f t="shared" ref="M559:M560" si="101">J559+K559+L559</f>
        <v>10958</v>
      </c>
      <c r="N559" s="554" t="e">
        <f>M559/G559</f>
        <v>#REF!</v>
      </c>
      <c r="O559" s="22">
        <f>VLOOKUP(C559,膏体库存!A:F,6,0)</f>
        <v>0</v>
      </c>
      <c r="P559" s="22"/>
      <c r="Q559" s="140" t="s">
        <v>968</v>
      </c>
      <c r="R559" s="18" t="s">
        <v>6165</v>
      </c>
      <c r="S559" s="28">
        <v>1</v>
      </c>
      <c r="T559" s="19">
        <f>VLOOKUP(Q559,包材库存!B:E,4,0)</f>
        <v>1277</v>
      </c>
      <c r="U559" s="46" t="e">
        <f t="shared" si="95"/>
        <v>#REF!</v>
      </c>
      <c r="V559" s="19">
        <f>VLOOKUP(Q559,包材库存!B:F,5,0)</f>
        <v>0</v>
      </c>
      <c r="W559" s="164"/>
      <c r="X559" s="164" t="e">
        <f t="shared" si="96"/>
        <v>#REF!</v>
      </c>
      <c r="Y559" s="169">
        <f t="shared" si="94"/>
        <v>1</v>
      </c>
    </row>
    <row r="560" spans="1:25" s="48" customFormat="1">
      <c r="A560" s="6"/>
      <c r="B560" s="23"/>
      <c r="C560" s="23" t="str">
        <f>"S"&amp;C559</f>
        <v>SWT001</v>
      </c>
      <c r="D560" s="23" t="e">
        <f>VLOOKUP(C560,#REF!,2,0)</f>
        <v>#REF!</v>
      </c>
      <c r="E560" s="23" t="e">
        <f>VLOOKUP(C560,#REF!,4,0)</f>
        <v>#REF!</v>
      </c>
      <c r="F560" s="23" t="e">
        <f>VLOOKUP(C560,#REF!,6,0)</f>
        <v>#REF!</v>
      </c>
      <c r="G560" s="23" t="e">
        <f>VLOOKUP(C560,#REF!,17,0)</f>
        <v>#REF!</v>
      </c>
      <c r="H560" s="23"/>
      <c r="I560" s="23"/>
      <c r="J560" s="23">
        <f>VLOOKUP(C560,试用装库存!B:L,11,0)</f>
        <v>664</v>
      </c>
      <c r="K560" s="23"/>
      <c r="L560" s="23"/>
      <c r="M560" s="23">
        <f t="shared" si="101"/>
        <v>664</v>
      </c>
      <c r="N560" s="555"/>
      <c r="O560" s="23"/>
      <c r="P560" s="23"/>
      <c r="Q560" s="139" t="s">
        <v>6166</v>
      </c>
      <c r="R560" s="18" t="s">
        <v>6167</v>
      </c>
      <c r="S560" s="28">
        <v>1</v>
      </c>
      <c r="T560" s="19">
        <f>VLOOKUP(Q560,包材库存!B:E,4,0)</f>
        <v>9872</v>
      </c>
      <c r="U560" s="46" t="e">
        <f t="shared" si="95"/>
        <v>#REF!</v>
      </c>
      <c r="V560" s="19">
        <f>VLOOKUP(Q560,包材库存!B:F,5,0)</f>
        <v>0</v>
      </c>
      <c r="W560" s="166"/>
      <c r="X560" s="164" t="e">
        <f t="shared" si="96"/>
        <v>#REF!</v>
      </c>
      <c r="Y560" s="169">
        <f t="shared" si="94"/>
        <v>2</v>
      </c>
    </row>
    <row r="561" spans="1:25" s="48" customFormat="1">
      <c r="A561" s="6"/>
      <c r="B561" s="23"/>
      <c r="C561" s="23"/>
      <c r="D561" s="23"/>
      <c r="E561" s="23"/>
      <c r="F561" s="23"/>
      <c r="G561" s="23" t="e">
        <f>VLOOKUP(C561,#REF!,17,0)</f>
        <v>#REF!</v>
      </c>
      <c r="H561" s="23"/>
      <c r="I561" s="23"/>
      <c r="J561" s="23"/>
      <c r="K561" s="23"/>
      <c r="L561" s="23"/>
      <c r="M561" s="23"/>
      <c r="N561" s="555"/>
      <c r="O561" s="23"/>
      <c r="P561" s="23"/>
      <c r="Q561" s="139" t="s">
        <v>969</v>
      </c>
      <c r="R561" s="18" t="s">
        <v>6156</v>
      </c>
      <c r="S561" s="28">
        <v>1</v>
      </c>
      <c r="T561" s="19">
        <f>VLOOKUP(Q561,包材库存!B:E,4,0)</f>
        <v>31141</v>
      </c>
      <c r="U561" s="46" t="e">
        <f t="shared" si="95"/>
        <v>#REF!</v>
      </c>
      <c r="V561" s="19">
        <f>VLOOKUP(Q561,包材库存!B:F,5,0)</f>
        <v>0</v>
      </c>
      <c r="W561" s="166"/>
      <c r="X561" s="164" t="e">
        <f t="shared" si="96"/>
        <v>#REF!</v>
      </c>
      <c r="Y561" s="169">
        <f t="shared" si="94"/>
        <v>9</v>
      </c>
    </row>
    <row r="562" spans="1:25" s="48" customFormat="1">
      <c r="A562" s="6"/>
      <c r="B562" s="23"/>
      <c r="C562" s="23"/>
      <c r="D562" s="23"/>
      <c r="E562" s="23"/>
      <c r="F562" s="23"/>
      <c r="G562" s="23" t="e">
        <f>VLOOKUP(C562,#REF!,17,0)</f>
        <v>#REF!</v>
      </c>
      <c r="H562" s="23"/>
      <c r="I562" s="23"/>
      <c r="J562" s="23"/>
      <c r="K562" s="23"/>
      <c r="L562" s="23"/>
      <c r="M562" s="23"/>
      <c r="N562" s="555"/>
      <c r="O562" s="23"/>
      <c r="P562" s="23"/>
      <c r="Q562" s="139" t="s">
        <v>970</v>
      </c>
      <c r="R562" s="18" t="s">
        <v>6168</v>
      </c>
      <c r="S562" s="28">
        <v>1</v>
      </c>
      <c r="T562" s="19">
        <f>VLOOKUP(Q562,包材库存!B:E,4,0)</f>
        <v>271</v>
      </c>
      <c r="U562" s="46" t="e">
        <f t="shared" si="95"/>
        <v>#REF!</v>
      </c>
      <c r="V562" s="19">
        <f>VLOOKUP(Q562,包材库存!B:F,5,0)</f>
        <v>0</v>
      </c>
      <c r="W562" s="166"/>
      <c r="X562" s="164" t="e">
        <f t="shared" si="96"/>
        <v>#REF!</v>
      </c>
      <c r="Y562" s="169">
        <f t="shared" si="94"/>
        <v>1</v>
      </c>
    </row>
    <row r="563" spans="1:25" s="48" customFormat="1">
      <c r="A563" s="6"/>
      <c r="B563" s="23"/>
      <c r="C563" s="23"/>
      <c r="D563" s="23"/>
      <c r="E563" s="23"/>
      <c r="F563" s="23"/>
      <c r="G563" s="23" t="e">
        <f>VLOOKUP(C563,#REF!,17,0)</f>
        <v>#REF!</v>
      </c>
      <c r="H563" s="23"/>
      <c r="I563" s="23"/>
      <c r="J563" s="23"/>
      <c r="K563" s="23"/>
      <c r="L563" s="23"/>
      <c r="M563" s="23"/>
      <c r="N563" s="555"/>
      <c r="O563" s="23"/>
      <c r="P563" s="23"/>
      <c r="Q563" s="139" t="s">
        <v>8</v>
      </c>
      <c r="R563" s="18" t="s">
        <v>9</v>
      </c>
      <c r="S563" s="28">
        <v>1</v>
      </c>
      <c r="T563" s="19">
        <f>VLOOKUP(Q563,包材库存!B:E,4,0)</f>
        <v>220778</v>
      </c>
      <c r="U563" s="46" t="e">
        <f t="shared" si="95"/>
        <v>#REF!</v>
      </c>
      <c r="V563" s="19">
        <f>VLOOKUP(Q563,包材库存!B:F,5,0)</f>
        <v>0</v>
      </c>
      <c r="W563" s="166"/>
      <c r="X563" s="164" t="e">
        <f t="shared" si="96"/>
        <v>#REF!</v>
      </c>
      <c r="Y563" s="169">
        <f t="shared" si="94"/>
        <v>21</v>
      </c>
    </row>
    <row r="564" spans="1:25" s="48" customFormat="1">
      <c r="A564" s="6"/>
      <c r="B564" s="23"/>
      <c r="C564" s="23"/>
      <c r="D564" s="23"/>
      <c r="E564" s="23"/>
      <c r="F564" s="23"/>
      <c r="G564" s="23" t="e">
        <f>VLOOKUP(C564,#REF!,17,0)</f>
        <v>#REF!</v>
      </c>
      <c r="H564" s="23"/>
      <c r="I564" s="23"/>
      <c r="J564" s="23"/>
      <c r="K564" s="23"/>
      <c r="L564" s="23"/>
      <c r="M564" s="23"/>
      <c r="N564" s="555"/>
      <c r="O564" s="23"/>
      <c r="P564" s="23"/>
      <c r="Q564" s="139" t="s">
        <v>497</v>
      </c>
      <c r="R564" s="18" t="s">
        <v>2538</v>
      </c>
      <c r="S564" s="28">
        <v>1</v>
      </c>
      <c r="T564" s="19" t="e">
        <f>VLOOKUP(Q564,包材库存!B:E,4,0)</f>
        <v>#N/A</v>
      </c>
      <c r="U564" s="46" t="e">
        <f t="shared" si="95"/>
        <v>#REF!</v>
      </c>
      <c r="V564" s="19" t="e">
        <f>VLOOKUP(Q564,包材库存!B:F,5,0)</f>
        <v>#N/A</v>
      </c>
      <c r="W564" s="166"/>
      <c r="X564" s="164" t="e">
        <f t="shared" si="96"/>
        <v>#N/A</v>
      </c>
      <c r="Y564" s="169">
        <f t="shared" si="94"/>
        <v>9</v>
      </c>
    </row>
    <row r="565" spans="1:25" s="48" customFormat="1">
      <c r="A565" s="6"/>
      <c r="B565" s="23"/>
      <c r="C565" s="23"/>
      <c r="D565" s="23"/>
      <c r="E565" s="23"/>
      <c r="F565" s="23"/>
      <c r="G565" s="23" t="e">
        <f>VLOOKUP(C565,#REF!,17,0)</f>
        <v>#REF!</v>
      </c>
      <c r="H565" s="23"/>
      <c r="I565" s="23"/>
      <c r="J565" s="23"/>
      <c r="K565" s="23"/>
      <c r="L565" s="23"/>
      <c r="M565" s="23"/>
      <c r="N565" s="555"/>
      <c r="O565" s="23"/>
      <c r="P565" s="23"/>
      <c r="Q565" s="139" t="s">
        <v>499</v>
      </c>
      <c r="R565" s="18" t="s">
        <v>2607</v>
      </c>
      <c r="S565" s="28"/>
      <c r="T565" s="19">
        <f>VLOOKUP(Q565,包材库存!B:E,4,0)</f>
        <v>8480</v>
      </c>
      <c r="U565" s="46" t="e">
        <f t="shared" si="95"/>
        <v>#REF!</v>
      </c>
      <c r="V565" s="19">
        <f>VLOOKUP(Q565,包材库存!B:F,5,0)</f>
        <v>0</v>
      </c>
      <c r="W565" s="166"/>
      <c r="X565" s="164" t="e">
        <f t="shared" si="96"/>
        <v>#REF!</v>
      </c>
      <c r="Y565" s="169">
        <f t="shared" si="94"/>
        <v>5</v>
      </c>
    </row>
    <row r="566" spans="1:25" s="48" customFormat="1">
      <c r="A566" s="6"/>
      <c r="B566" s="23"/>
      <c r="C566" s="23"/>
      <c r="D566" s="23"/>
      <c r="E566" s="23"/>
      <c r="F566" s="23"/>
      <c r="G566" s="23" t="e">
        <f>VLOOKUP(C566,#REF!,17,0)</f>
        <v>#REF!</v>
      </c>
      <c r="H566" s="23"/>
      <c r="I566" s="23"/>
      <c r="J566" s="23"/>
      <c r="K566" s="23"/>
      <c r="L566" s="23"/>
      <c r="M566" s="23"/>
      <c r="N566" s="555"/>
      <c r="O566" s="23"/>
      <c r="P566" s="23"/>
      <c r="Q566" s="139" t="s">
        <v>498</v>
      </c>
      <c r="R566" s="18" t="s">
        <v>2608</v>
      </c>
      <c r="S566" s="28"/>
      <c r="T566" s="19">
        <f>VLOOKUP(Q566,包材库存!B:E,4,0)</f>
        <v>652</v>
      </c>
      <c r="U566" s="46" t="e">
        <f t="shared" si="95"/>
        <v>#REF!</v>
      </c>
      <c r="V566" s="19">
        <f>VLOOKUP(Q566,包材库存!B:F,5,0)</f>
        <v>0</v>
      </c>
      <c r="W566" s="166"/>
      <c r="X566" s="164" t="e">
        <f t="shared" si="96"/>
        <v>#REF!</v>
      </c>
      <c r="Y566" s="169">
        <f t="shared" si="94"/>
        <v>6</v>
      </c>
    </row>
    <row r="567" spans="1:25" s="48" customFormat="1">
      <c r="A567" s="4"/>
      <c r="B567" s="22">
        <v>60</v>
      </c>
      <c r="C567" s="22" t="str">
        <f>VLOOKUP(B567,Sheet1!A:B,2,0)</f>
        <v>WM216</v>
      </c>
      <c r="D567" s="22" t="e">
        <f>VLOOKUP(C567,#REF!,2,0)</f>
        <v>#REF!</v>
      </c>
      <c r="E567" s="22" t="e">
        <f>VLOOKUP(C567,#REF!,4,0)</f>
        <v>#REF!</v>
      </c>
      <c r="F567" s="22" t="e">
        <f>VLOOKUP(C567,#REF!,6,0)</f>
        <v>#REF!</v>
      </c>
      <c r="G567" s="22" t="e">
        <f>VLOOKUP(C567,#REF!,17,0)</f>
        <v>#REF!</v>
      </c>
      <c r="H567" s="22" t="e">
        <f>VLOOKUP(C567,#REF!,19,0)</f>
        <v>#REF!</v>
      </c>
      <c r="I567" s="22" t="e">
        <f>VLOOKUP(C567,#REF!,20,0)</f>
        <v>#REF!</v>
      </c>
      <c r="J567" s="22">
        <f>VLOOKUP(C567,成品库存!B:L,11,0)</f>
        <v>2894</v>
      </c>
      <c r="K567" s="22" t="str">
        <f>IF(ISERROR(VLOOKUP(C567,#REF!,11,0)),"0",VLOOKUP(C567,#REF!,11,0))</f>
        <v>0</v>
      </c>
      <c r="L567" s="22"/>
      <c r="M567" s="22">
        <f t="shared" ref="M567:M568" si="102">J567+K567+L567</f>
        <v>2894</v>
      </c>
      <c r="N567" s="554" t="e">
        <f>M567/G567</f>
        <v>#REF!</v>
      </c>
      <c r="O567" s="22">
        <f>VLOOKUP(C567,膏体库存!A:F,6,0)</f>
        <v>58.5</v>
      </c>
      <c r="P567" s="22"/>
      <c r="Q567" s="140" t="s">
        <v>6169</v>
      </c>
      <c r="R567" s="18" t="s">
        <v>6170</v>
      </c>
      <c r="S567" s="28">
        <v>1</v>
      </c>
      <c r="T567" s="19">
        <f>VLOOKUP(Q567,包材库存!B:E,4,0)</f>
        <v>19765</v>
      </c>
      <c r="U567" s="46" t="e">
        <f t="shared" si="95"/>
        <v>#REF!</v>
      </c>
      <c r="V567" s="19">
        <f>VLOOKUP(Q567,包材库存!B:F,5,0)</f>
        <v>0</v>
      </c>
      <c r="W567" s="164"/>
      <c r="X567" s="164" t="e">
        <f t="shared" si="96"/>
        <v>#REF!</v>
      </c>
      <c r="Y567" s="169">
        <f t="shared" si="94"/>
        <v>2</v>
      </c>
    </row>
    <row r="568" spans="1:25" s="48" customFormat="1">
      <c r="A568" s="6"/>
      <c r="B568" s="23"/>
      <c r="C568" s="23" t="str">
        <f>"S"&amp;C567</f>
        <v>SWM216</v>
      </c>
      <c r="D568" s="23" t="e">
        <f>VLOOKUP(C568,#REF!,2,0)</f>
        <v>#REF!</v>
      </c>
      <c r="E568" s="23" t="e">
        <f>VLOOKUP(C568,#REF!,4,0)</f>
        <v>#REF!</v>
      </c>
      <c r="F568" s="23" t="e">
        <f>VLOOKUP(C568,#REF!,6,0)</f>
        <v>#REF!</v>
      </c>
      <c r="G568" s="23" t="e">
        <f>VLOOKUP(C568,#REF!,17,0)</f>
        <v>#REF!</v>
      </c>
      <c r="H568" s="23"/>
      <c r="I568" s="23"/>
      <c r="J568" s="23">
        <f>VLOOKUP(C568,试用装库存!B:L,11,0)</f>
        <v>1040</v>
      </c>
      <c r="K568" s="23"/>
      <c r="L568" s="23"/>
      <c r="M568" s="23">
        <f t="shared" si="102"/>
        <v>1040</v>
      </c>
      <c r="N568" s="555"/>
      <c r="O568" s="23"/>
      <c r="P568" s="23"/>
      <c r="Q568" s="139" t="s">
        <v>6171</v>
      </c>
      <c r="R568" s="18" t="s">
        <v>6172</v>
      </c>
      <c r="S568" s="28">
        <v>1</v>
      </c>
      <c r="T568" s="19">
        <f>VLOOKUP(Q568,包材库存!B:E,4,0)</f>
        <v>19625</v>
      </c>
      <c r="U568" s="46" t="e">
        <f t="shared" si="95"/>
        <v>#REF!</v>
      </c>
      <c r="V568" s="19">
        <f>VLOOKUP(Q568,包材库存!B:F,5,0)</f>
        <v>0</v>
      </c>
      <c r="W568" s="166"/>
      <c r="X568" s="164" t="e">
        <f t="shared" si="96"/>
        <v>#REF!</v>
      </c>
      <c r="Y568" s="169">
        <f t="shared" si="94"/>
        <v>2</v>
      </c>
    </row>
    <row r="569" spans="1:25" s="48" customFormat="1">
      <c r="A569" s="6"/>
      <c r="B569" s="23"/>
      <c r="C569" s="23"/>
      <c r="D569" s="23"/>
      <c r="E569" s="23"/>
      <c r="F569" s="23"/>
      <c r="G569" s="23" t="e">
        <f>VLOOKUP(C569,#REF!,17,0)</f>
        <v>#REF!</v>
      </c>
      <c r="H569" s="23"/>
      <c r="I569" s="23"/>
      <c r="J569" s="23"/>
      <c r="K569" s="23"/>
      <c r="L569" s="23"/>
      <c r="M569" s="23"/>
      <c r="N569" s="555"/>
      <c r="O569" s="23"/>
      <c r="P569" s="23"/>
      <c r="Q569" s="139" t="s">
        <v>605</v>
      </c>
      <c r="R569" s="18" t="s">
        <v>6173</v>
      </c>
      <c r="S569" s="28">
        <v>1</v>
      </c>
      <c r="T569" s="19">
        <f>VLOOKUP(Q569,包材库存!B:E,4,0)</f>
        <v>18958</v>
      </c>
      <c r="U569" s="46" t="e">
        <f t="shared" si="95"/>
        <v>#REF!</v>
      </c>
      <c r="V569" s="19">
        <f>VLOOKUP(Q569,包材库存!B:F,5,0)</f>
        <v>0</v>
      </c>
      <c r="W569" s="166"/>
      <c r="X569" s="164" t="e">
        <f t="shared" si="96"/>
        <v>#REF!</v>
      </c>
      <c r="Y569" s="169">
        <f t="shared" si="94"/>
        <v>2</v>
      </c>
    </row>
    <row r="570" spans="1:25" s="48" customFormat="1">
      <c r="A570" s="6"/>
      <c r="B570" s="23"/>
      <c r="C570" s="23"/>
      <c r="D570" s="23"/>
      <c r="E570" s="23"/>
      <c r="F570" s="23"/>
      <c r="G570" s="23" t="e">
        <f>VLOOKUP(C570,#REF!,17,0)</f>
        <v>#REF!</v>
      </c>
      <c r="H570" s="23"/>
      <c r="I570" s="23"/>
      <c r="J570" s="23"/>
      <c r="K570" s="23"/>
      <c r="L570" s="23"/>
      <c r="M570" s="23"/>
      <c r="N570" s="555"/>
      <c r="O570" s="23"/>
      <c r="P570" s="23"/>
      <c r="Q570" s="139" t="s">
        <v>493</v>
      </c>
      <c r="R570" s="18" t="s">
        <v>494</v>
      </c>
      <c r="S570" s="28">
        <v>1</v>
      </c>
      <c r="T570" s="19">
        <f>VLOOKUP(Q570,包材库存!B:E,4,0)</f>
        <v>44317</v>
      </c>
      <c r="U570" s="46" t="e">
        <f t="shared" si="95"/>
        <v>#REF!</v>
      </c>
      <c r="V570" s="19">
        <f>VLOOKUP(Q570,包材库存!B:F,5,0)</f>
        <v>0</v>
      </c>
      <c r="W570" s="166"/>
      <c r="X570" s="164" t="e">
        <f t="shared" si="96"/>
        <v>#REF!</v>
      </c>
      <c r="Y570" s="169">
        <f t="shared" si="94"/>
        <v>11</v>
      </c>
    </row>
    <row r="571" spans="1:25" s="48" customFormat="1">
      <c r="A571" s="6"/>
      <c r="B571" s="23"/>
      <c r="C571" s="23"/>
      <c r="D571" s="23"/>
      <c r="E571" s="23"/>
      <c r="F571" s="23"/>
      <c r="G571" s="23" t="e">
        <f>VLOOKUP(C571,#REF!,17,0)</f>
        <v>#REF!</v>
      </c>
      <c r="H571" s="23"/>
      <c r="I571" s="23"/>
      <c r="J571" s="23"/>
      <c r="K571" s="23"/>
      <c r="L571" s="23"/>
      <c r="M571" s="23"/>
      <c r="N571" s="555"/>
      <c r="O571" s="23"/>
      <c r="P571" s="23"/>
      <c r="Q571" s="139" t="s">
        <v>6174</v>
      </c>
      <c r="R571" s="18" t="s">
        <v>6175</v>
      </c>
      <c r="S571" s="28">
        <v>1</v>
      </c>
      <c r="T571" s="19">
        <f>VLOOKUP(Q571,包材库存!B:E,4,0)</f>
        <v>6346</v>
      </c>
      <c r="U571" s="46" t="e">
        <f t="shared" si="95"/>
        <v>#REF!</v>
      </c>
      <c r="V571" s="19">
        <f>VLOOKUP(Q571,包材库存!B:F,5,0)</f>
        <v>0</v>
      </c>
      <c r="W571" s="166"/>
      <c r="X571" s="164" t="e">
        <f t="shared" si="96"/>
        <v>#REF!</v>
      </c>
      <c r="Y571" s="169">
        <f t="shared" si="94"/>
        <v>2</v>
      </c>
    </row>
    <row r="572" spans="1:25" s="48" customFormat="1">
      <c r="A572" s="6"/>
      <c r="B572" s="23"/>
      <c r="C572" s="23"/>
      <c r="D572" s="23"/>
      <c r="E572" s="23"/>
      <c r="F572" s="23"/>
      <c r="G572" s="23" t="e">
        <f>VLOOKUP(C572,#REF!,17,0)</f>
        <v>#REF!</v>
      </c>
      <c r="H572" s="23"/>
      <c r="I572" s="23"/>
      <c r="J572" s="23"/>
      <c r="K572" s="23"/>
      <c r="L572" s="23"/>
      <c r="M572" s="23"/>
      <c r="N572" s="555"/>
      <c r="O572" s="23"/>
      <c r="P572" s="23"/>
      <c r="Q572" s="139" t="s">
        <v>606</v>
      </c>
      <c r="R572" s="18" t="s">
        <v>2549</v>
      </c>
      <c r="S572" s="28">
        <v>1</v>
      </c>
      <c r="T572" s="19">
        <f>VLOOKUP(Q572,包材库存!B:E,4,0)</f>
        <v>14180</v>
      </c>
      <c r="U572" s="46" t="e">
        <f t="shared" si="95"/>
        <v>#REF!</v>
      </c>
      <c r="V572" s="19">
        <f>VLOOKUP(Q572,包材库存!B:F,5,0)</f>
        <v>0</v>
      </c>
      <c r="W572" s="166"/>
      <c r="X572" s="164" t="e">
        <f t="shared" si="96"/>
        <v>#REF!</v>
      </c>
      <c r="Y572" s="169">
        <f t="shared" si="94"/>
        <v>2</v>
      </c>
    </row>
    <row r="573" spans="1:25" s="48" customFormat="1">
      <c r="A573" s="6"/>
      <c r="B573" s="23"/>
      <c r="C573" s="23"/>
      <c r="D573" s="23"/>
      <c r="E573" s="23"/>
      <c r="F573" s="23"/>
      <c r="G573" s="23" t="e">
        <f>VLOOKUP(C573,#REF!,17,0)</f>
        <v>#REF!</v>
      </c>
      <c r="H573" s="23"/>
      <c r="I573" s="23"/>
      <c r="J573" s="23"/>
      <c r="K573" s="23"/>
      <c r="L573" s="23"/>
      <c r="M573" s="23"/>
      <c r="N573" s="555"/>
      <c r="O573" s="23"/>
      <c r="P573" s="23"/>
      <c r="Q573" s="139" t="s">
        <v>607</v>
      </c>
      <c r="R573" s="18" t="s">
        <v>6158</v>
      </c>
      <c r="S573" s="28">
        <v>1</v>
      </c>
      <c r="T573" s="19" t="e">
        <f>VLOOKUP(Q573,包材库存!B:E,4,0)</f>
        <v>#N/A</v>
      </c>
      <c r="U573" s="46" t="e">
        <f t="shared" si="95"/>
        <v>#REF!</v>
      </c>
      <c r="V573" s="19" t="e">
        <f>VLOOKUP(Q573,包材库存!B:F,5,0)</f>
        <v>#N/A</v>
      </c>
      <c r="W573" s="166"/>
      <c r="X573" s="164" t="e">
        <f t="shared" si="96"/>
        <v>#N/A</v>
      </c>
      <c r="Y573" s="169">
        <f t="shared" si="94"/>
        <v>3</v>
      </c>
    </row>
    <row r="574" spans="1:25" s="48" customFormat="1">
      <c r="A574" s="6"/>
      <c r="B574" s="23"/>
      <c r="C574" s="23"/>
      <c r="D574" s="23"/>
      <c r="E574" s="23"/>
      <c r="F574" s="23"/>
      <c r="G574" s="23" t="e">
        <f>VLOOKUP(C574,#REF!,17,0)</f>
        <v>#REF!</v>
      </c>
      <c r="H574" s="23"/>
      <c r="I574" s="23"/>
      <c r="J574" s="23"/>
      <c r="K574" s="23"/>
      <c r="L574" s="23"/>
      <c r="M574" s="23"/>
      <c r="N574" s="555"/>
      <c r="O574" s="23"/>
      <c r="P574" s="23"/>
      <c r="Q574" s="139" t="s">
        <v>6176</v>
      </c>
      <c r="R574" s="18" t="s">
        <v>6177</v>
      </c>
      <c r="S574" s="28"/>
      <c r="T574" s="19">
        <f>VLOOKUP(Q574,包材库存!B:E,4,0)</f>
        <v>136</v>
      </c>
      <c r="U574" s="46" t="e">
        <f t="shared" si="95"/>
        <v>#REF!</v>
      </c>
      <c r="V574" s="19">
        <f>VLOOKUP(Q574,包材库存!B:F,5,0)</f>
        <v>0</v>
      </c>
      <c r="W574" s="166"/>
      <c r="X574" s="164" t="e">
        <f t="shared" si="96"/>
        <v>#REF!</v>
      </c>
      <c r="Y574" s="169">
        <f t="shared" si="94"/>
        <v>2</v>
      </c>
    </row>
    <row r="575" spans="1:25" s="48" customFormat="1">
      <c r="A575" s="6"/>
      <c r="B575" s="23"/>
      <c r="C575" s="23"/>
      <c r="D575" s="23"/>
      <c r="E575" s="23"/>
      <c r="F575" s="23"/>
      <c r="G575" s="23" t="e">
        <f>VLOOKUP(C575,#REF!,17,0)</f>
        <v>#REF!</v>
      </c>
      <c r="H575" s="23"/>
      <c r="I575" s="23"/>
      <c r="J575" s="23"/>
      <c r="K575" s="23"/>
      <c r="L575" s="23"/>
      <c r="M575" s="23"/>
      <c r="N575" s="555"/>
      <c r="O575" s="23"/>
      <c r="P575" s="23"/>
      <c r="Q575" s="139" t="s">
        <v>6178</v>
      </c>
      <c r="R575" s="18" t="s">
        <v>6179</v>
      </c>
      <c r="S575" s="28"/>
      <c r="T575" s="19">
        <f>VLOOKUP(Q575,包材库存!B:E,4,0)</f>
        <v>2347</v>
      </c>
      <c r="U575" s="46" t="e">
        <f t="shared" si="95"/>
        <v>#REF!</v>
      </c>
      <c r="V575" s="19">
        <f>VLOOKUP(Q575,包材库存!B:F,5,0)</f>
        <v>0</v>
      </c>
      <c r="W575" s="166"/>
      <c r="X575" s="164" t="e">
        <f t="shared" si="96"/>
        <v>#REF!</v>
      </c>
      <c r="Y575" s="169">
        <f t="shared" si="94"/>
        <v>2</v>
      </c>
    </row>
    <row r="576" spans="1:25" s="48" customFormat="1">
      <c r="A576" s="4"/>
      <c r="B576" s="22">
        <v>61</v>
      </c>
      <c r="C576" s="22" t="str">
        <f>VLOOKUP(B576,Sheet1!A:B,2,0)</f>
        <v>WT008</v>
      </c>
      <c r="D576" s="22" t="e">
        <f>VLOOKUP(C576,#REF!,2,0)</f>
        <v>#REF!</v>
      </c>
      <c r="E576" s="22" t="e">
        <f>VLOOKUP(C576,#REF!,4,0)</f>
        <v>#REF!</v>
      </c>
      <c r="F576" s="22" t="e">
        <f>VLOOKUP(C576,#REF!,6,0)</f>
        <v>#REF!</v>
      </c>
      <c r="G576" s="22" t="e">
        <f>VLOOKUP(C576,#REF!,17,0)</f>
        <v>#REF!</v>
      </c>
      <c r="H576" s="22" t="e">
        <f>VLOOKUP(C576,#REF!,19,0)</f>
        <v>#REF!</v>
      </c>
      <c r="I576" s="22" t="e">
        <f>VLOOKUP(C576,#REF!,20,0)</f>
        <v>#REF!</v>
      </c>
      <c r="J576" s="22">
        <f>VLOOKUP(C576,成品库存!B:L,11,0)</f>
        <v>13312</v>
      </c>
      <c r="K576" s="22" t="str">
        <f>IF(ISERROR(VLOOKUP(C576,#REF!,11,0)),"0",VLOOKUP(C576,#REF!,11,0))</f>
        <v>0</v>
      </c>
      <c r="L576" s="22"/>
      <c r="M576" s="22">
        <f t="shared" ref="M576:M577" si="103">J576+K576+L576</f>
        <v>13312</v>
      </c>
      <c r="N576" s="554" t="e">
        <f>M576/G576</f>
        <v>#REF!</v>
      </c>
      <c r="O576" s="22">
        <f>VLOOKUP(C576,膏体库存!A:F,6,0)</f>
        <v>0</v>
      </c>
      <c r="P576" s="22"/>
      <c r="Q576" s="140" t="s">
        <v>996</v>
      </c>
      <c r="R576" s="18" t="s">
        <v>6180</v>
      </c>
      <c r="S576" s="28">
        <v>1</v>
      </c>
      <c r="T576" s="19">
        <f>VLOOKUP(Q576,包材库存!B:E,4,0)</f>
        <v>15681</v>
      </c>
      <c r="U576" s="46" t="e">
        <f t="shared" si="95"/>
        <v>#REF!</v>
      </c>
      <c r="V576" s="19">
        <f>VLOOKUP(Q576,包材库存!B:F,5,0)</f>
        <v>0</v>
      </c>
      <c r="W576" s="164"/>
      <c r="X576" s="164" t="e">
        <f t="shared" si="96"/>
        <v>#REF!</v>
      </c>
      <c r="Y576" s="169">
        <f t="shared" si="94"/>
        <v>1</v>
      </c>
    </row>
    <row r="577" spans="1:25" s="48" customFormat="1">
      <c r="A577" s="6"/>
      <c r="B577" s="23"/>
      <c r="C577" s="23" t="str">
        <f>"S"&amp;C576</f>
        <v>SWT008</v>
      </c>
      <c r="D577" s="23" t="e">
        <f>VLOOKUP(C577,#REF!,2,0)</f>
        <v>#REF!</v>
      </c>
      <c r="E577" s="23" t="e">
        <f>VLOOKUP(C577,#REF!,4,0)</f>
        <v>#REF!</v>
      </c>
      <c r="F577" s="23" t="e">
        <f>VLOOKUP(C577,#REF!,6,0)</f>
        <v>#REF!</v>
      </c>
      <c r="G577" s="23" t="e">
        <f>VLOOKUP(C577,#REF!,17,0)</f>
        <v>#REF!</v>
      </c>
      <c r="H577" s="23"/>
      <c r="I577" s="23"/>
      <c r="J577" s="23">
        <f>VLOOKUP(C577,试用装库存!B:L,11,0)</f>
        <v>501</v>
      </c>
      <c r="K577" s="23"/>
      <c r="L577" s="23"/>
      <c r="M577" s="23">
        <f t="shared" si="103"/>
        <v>501</v>
      </c>
      <c r="N577" s="555"/>
      <c r="O577" s="23"/>
      <c r="P577" s="23"/>
      <c r="Q577" s="139" t="s">
        <v>997</v>
      </c>
      <c r="R577" s="18" t="s">
        <v>2613</v>
      </c>
      <c r="S577" s="28">
        <v>1</v>
      </c>
      <c r="T577" s="19">
        <f>VLOOKUP(Q577,包材库存!B:E,4,0)</f>
        <v>7792</v>
      </c>
      <c r="U577" s="46" t="e">
        <f t="shared" si="95"/>
        <v>#REF!</v>
      </c>
      <c r="V577" s="19">
        <f>VLOOKUP(Q577,包材库存!B:F,5,0)</f>
        <v>0</v>
      </c>
      <c r="W577" s="166"/>
      <c r="X577" s="164" t="e">
        <f t="shared" si="96"/>
        <v>#REF!</v>
      </c>
      <c r="Y577" s="169">
        <f t="shared" si="94"/>
        <v>1</v>
      </c>
    </row>
    <row r="578" spans="1:25" s="48" customFormat="1">
      <c r="A578" s="6"/>
      <c r="B578" s="23"/>
      <c r="C578" s="23"/>
      <c r="D578" s="23"/>
      <c r="E578" s="23"/>
      <c r="F578" s="23"/>
      <c r="G578" s="23" t="e">
        <f>VLOOKUP(C578,#REF!,17,0)</f>
        <v>#REF!</v>
      </c>
      <c r="H578" s="23"/>
      <c r="I578" s="23"/>
      <c r="J578" s="23"/>
      <c r="K578" s="23"/>
      <c r="L578" s="23"/>
      <c r="M578" s="23"/>
      <c r="N578" s="555"/>
      <c r="O578" s="23"/>
      <c r="P578" s="23"/>
      <c r="Q578" s="139" t="s">
        <v>91</v>
      </c>
      <c r="R578" s="18" t="s">
        <v>92</v>
      </c>
      <c r="S578" s="28">
        <v>1</v>
      </c>
      <c r="T578" s="19">
        <f>VLOOKUP(Q578,包材库存!B:E,4,0)</f>
        <v>144337</v>
      </c>
      <c r="U578" s="46" t="e">
        <f t="shared" si="95"/>
        <v>#REF!</v>
      </c>
      <c r="V578" s="19">
        <f>VLOOKUP(Q578,包材库存!B:F,5,0)</f>
        <v>0</v>
      </c>
      <c r="W578" s="166"/>
      <c r="X578" s="164" t="e">
        <f t="shared" si="96"/>
        <v>#REF!</v>
      </c>
      <c r="Y578" s="169">
        <f t="shared" si="94"/>
        <v>7</v>
      </c>
    </row>
    <row r="579" spans="1:25" s="48" customFormat="1">
      <c r="A579" s="6"/>
      <c r="B579" s="23"/>
      <c r="C579" s="23"/>
      <c r="D579" s="23"/>
      <c r="E579" s="23"/>
      <c r="F579" s="23"/>
      <c r="G579" s="23" t="e">
        <f>VLOOKUP(C579,#REF!,17,0)</f>
        <v>#REF!</v>
      </c>
      <c r="H579" s="23"/>
      <c r="I579" s="23"/>
      <c r="J579" s="23"/>
      <c r="K579" s="23"/>
      <c r="L579" s="23"/>
      <c r="M579" s="23"/>
      <c r="N579" s="555"/>
      <c r="O579" s="23"/>
      <c r="P579" s="23"/>
      <c r="Q579" s="139" t="s">
        <v>969</v>
      </c>
      <c r="R579" s="18" t="s">
        <v>6156</v>
      </c>
      <c r="S579" s="28">
        <v>1</v>
      </c>
      <c r="T579" s="19">
        <f>VLOOKUP(Q579,包材库存!B:E,4,0)</f>
        <v>31141</v>
      </c>
      <c r="U579" s="46" t="e">
        <f t="shared" si="95"/>
        <v>#REF!</v>
      </c>
      <c r="V579" s="19">
        <f>VLOOKUP(Q579,包材库存!B:F,5,0)</f>
        <v>0</v>
      </c>
      <c r="W579" s="166"/>
      <c r="X579" s="164" t="e">
        <f t="shared" si="96"/>
        <v>#REF!</v>
      </c>
      <c r="Y579" s="169">
        <f t="shared" si="94"/>
        <v>9</v>
      </c>
    </row>
    <row r="580" spans="1:25" s="48" customFormat="1">
      <c r="A580" s="6"/>
      <c r="B580" s="23"/>
      <c r="C580" s="23"/>
      <c r="D580" s="23"/>
      <c r="E580" s="23"/>
      <c r="F580" s="23"/>
      <c r="G580" s="23" t="e">
        <f>VLOOKUP(C580,#REF!,17,0)</f>
        <v>#REF!</v>
      </c>
      <c r="H580" s="23"/>
      <c r="I580" s="23"/>
      <c r="J580" s="23"/>
      <c r="K580" s="23"/>
      <c r="L580" s="23"/>
      <c r="M580" s="23"/>
      <c r="N580" s="555"/>
      <c r="O580" s="23"/>
      <c r="P580" s="23"/>
      <c r="Q580" s="139" t="s">
        <v>998</v>
      </c>
      <c r="R580" s="18" t="s">
        <v>6181</v>
      </c>
      <c r="S580" s="28">
        <v>1</v>
      </c>
      <c r="T580" s="19">
        <f>VLOOKUP(Q580,包材库存!B:E,4,0)</f>
        <v>1032</v>
      </c>
      <c r="U580" s="46" t="e">
        <f t="shared" si="95"/>
        <v>#REF!</v>
      </c>
      <c r="V580" s="19">
        <f>VLOOKUP(Q580,包材库存!B:F,5,0)</f>
        <v>0</v>
      </c>
      <c r="W580" s="166"/>
      <c r="X580" s="164" t="e">
        <f t="shared" si="96"/>
        <v>#REF!</v>
      </c>
      <c r="Y580" s="169">
        <f t="shared" si="94"/>
        <v>1</v>
      </c>
    </row>
    <row r="581" spans="1:25" s="48" customFormat="1">
      <c r="A581" s="6"/>
      <c r="B581" s="23"/>
      <c r="C581" s="23"/>
      <c r="D581" s="23"/>
      <c r="E581" s="23"/>
      <c r="F581" s="23"/>
      <c r="G581" s="23" t="e">
        <f>VLOOKUP(C581,#REF!,17,0)</f>
        <v>#REF!</v>
      </c>
      <c r="H581" s="23"/>
      <c r="I581" s="23"/>
      <c r="J581" s="23"/>
      <c r="K581" s="23"/>
      <c r="L581" s="23"/>
      <c r="M581" s="23"/>
      <c r="N581" s="555"/>
      <c r="O581" s="23"/>
      <c r="P581" s="23"/>
      <c r="Q581" s="139" t="s">
        <v>535</v>
      </c>
      <c r="R581" s="18" t="s">
        <v>6131</v>
      </c>
      <c r="S581" s="28">
        <v>1</v>
      </c>
      <c r="T581" s="19" t="e">
        <f>VLOOKUP(Q581,包材库存!B:E,4,0)</f>
        <v>#N/A</v>
      </c>
      <c r="U581" s="46" t="e">
        <f t="shared" si="95"/>
        <v>#REF!</v>
      </c>
      <c r="V581" s="19" t="e">
        <f>VLOOKUP(Q581,包材库存!B:F,5,0)</f>
        <v>#N/A</v>
      </c>
      <c r="W581" s="166"/>
      <c r="X581" s="164" t="e">
        <f t="shared" si="96"/>
        <v>#N/A</v>
      </c>
      <c r="Y581" s="169">
        <f t="shared" ref="Y581:Y644" si="104">COUNTIF(Q:Q,Q581)</f>
        <v>5</v>
      </c>
    </row>
    <row r="582" spans="1:25" s="48" customFormat="1">
      <c r="A582" s="6"/>
      <c r="B582" s="23"/>
      <c r="C582" s="23"/>
      <c r="D582" s="23"/>
      <c r="E582" s="23"/>
      <c r="F582" s="23"/>
      <c r="G582" s="23" t="e">
        <f>VLOOKUP(C582,#REF!,17,0)</f>
        <v>#REF!</v>
      </c>
      <c r="H582" s="23"/>
      <c r="I582" s="23"/>
      <c r="J582" s="23"/>
      <c r="K582" s="23"/>
      <c r="L582" s="23"/>
      <c r="M582" s="23"/>
      <c r="N582" s="555"/>
      <c r="O582" s="23"/>
      <c r="P582" s="23"/>
      <c r="Q582" s="139" t="s">
        <v>536</v>
      </c>
      <c r="R582" s="18" t="s">
        <v>6182</v>
      </c>
      <c r="S582" s="28"/>
      <c r="T582" s="19">
        <f>VLOOKUP(Q582,包材库存!B:E,4,0)</f>
        <v>254</v>
      </c>
      <c r="U582" s="46" t="e">
        <f t="shared" ref="U582:U645" si="105">M582/G582</f>
        <v>#REF!</v>
      </c>
      <c r="V582" s="19">
        <f>VLOOKUP(Q582,包材库存!B:F,5,0)</f>
        <v>0</v>
      </c>
      <c r="W582" s="166"/>
      <c r="X582" s="164" t="e">
        <f t="shared" ref="X582:X645" si="106">T582/G582</f>
        <v>#REF!</v>
      </c>
      <c r="Y582" s="169">
        <f t="shared" si="104"/>
        <v>3</v>
      </c>
    </row>
    <row r="583" spans="1:25" s="48" customFormat="1">
      <c r="A583" s="6"/>
      <c r="B583" s="23"/>
      <c r="C583" s="23"/>
      <c r="D583" s="23"/>
      <c r="E583" s="23"/>
      <c r="F583" s="23"/>
      <c r="G583" s="23" t="e">
        <f>VLOOKUP(C583,#REF!,17,0)</f>
        <v>#REF!</v>
      </c>
      <c r="H583" s="23"/>
      <c r="I583" s="23"/>
      <c r="J583" s="23"/>
      <c r="K583" s="23"/>
      <c r="L583" s="23"/>
      <c r="M583" s="23"/>
      <c r="N583" s="555"/>
      <c r="O583" s="23"/>
      <c r="P583" s="23"/>
      <c r="Q583" s="139" t="s">
        <v>537</v>
      </c>
      <c r="R583" s="18" t="s">
        <v>6183</v>
      </c>
      <c r="S583" s="28"/>
      <c r="T583" s="19">
        <f>VLOOKUP(Q583,包材库存!B:E,4,0)</f>
        <v>3633</v>
      </c>
      <c r="U583" s="46" t="e">
        <f t="shared" si="105"/>
        <v>#REF!</v>
      </c>
      <c r="V583" s="19">
        <f>VLOOKUP(Q583,包材库存!B:F,5,0)</f>
        <v>0</v>
      </c>
      <c r="W583" s="166"/>
      <c r="X583" s="164" t="e">
        <f t="shared" si="106"/>
        <v>#REF!</v>
      </c>
      <c r="Y583" s="169">
        <f t="shared" si="104"/>
        <v>3</v>
      </c>
    </row>
    <row r="584" spans="1:25" s="48" customFormat="1">
      <c r="A584" s="4"/>
      <c r="B584" s="22">
        <v>62</v>
      </c>
      <c r="C584" s="22" t="str">
        <f>VLOOKUP(B584,Sheet1!A:B,2,0)</f>
        <v>WT003</v>
      </c>
      <c r="D584" s="22" t="e">
        <f>VLOOKUP(C584,#REF!,2,0)</f>
        <v>#REF!</v>
      </c>
      <c r="E584" s="22" t="e">
        <f>VLOOKUP(C584,#REF!,4,0)</f>
        <v>#REF!</v>
      </c>
      <c r="F584" s="22" t="e">
        <f>VLOOKUP(C584,#REF!,6,0)</f>
        <v>#REF!</v>
      </c>
      <c r="G584" s="22" t="e">
        <f>VLOOKUP(C584,#REF!,17,0)</f>
        <v>#REF!</v>
      </c>
      <c r="H584" s="22" t="e">
        <f>VLOOKUP(C584,#REF!,19,0)</f>
        <v>#REF!</v>
      </c>
      <c r="I584" s="22" t="e">
        <f>VLOOKUP(C584,#REF!,20,0)</f>
        <v>#REF!</v>
      </c>
      <c r="J584" s="22">
        <f>VLOOKUP(C584,成品库存!B:L,11,0)</f>
        <v>3708</v>
      </c>
      <c r="K584" s="22" t="str">
        <f>IF(ISERROR(VLOOKUP(C584,#REF!,11,0)),"0",VLOOKUP(C584,#REF!,11,0))</f>
        <v>0</v>
      </c>
      <c r="L584" s="22"/>
      <c r="M584" s="22">
        <f t="shared" ref="M584:M585" si="107">J584+K584+L584</f>
        <v>3708</v>
      </c>
      <c r="N584" s="554" t="e">
        <f>M584/G584</f>
        <v>#REF!</v>
      </c>
      <c r="O584" s="22">
        <f>VLOOKUP(C584,膏体库存!A:F,6,0)</f>
        <v>121.6</v>
      </c>
      <c r="P584" s="22"/>
      <c r="Q584" s="140" t="s">
        <v>993</v>
      </c>
      <c r="R584" s="18" t="s">
        <v>6184</v>
      </c>
      <c r="S584" s="28">
        <v>1</v>
      </c>
      <c r="T584" s="19">
        <f>VLOOKUP(Q584,包材库存!B:E,4,0)</f>
        <v>12569</v>
      </c>
      <c r="U584" s="46" t="e">
        <f t="shared" si="105"/>
        <v>#REF!</v>
      </c>
      <c r="V584" s="19">
        <f>VLOOKUP(Q584,包材库存!B:F,5,0)</f>
        <v>0</v>
      </c>
      <c r="W584" s="164"/>
      <c r="X584" s="164" t="e">
        <f t="shared" si="106"/>
        <v>#REF!</v>
      </c>
      <c r="Y584" s="169">
        <f t="shared" si="104"/>
        <v>1</v>
      </c>
    </row>
    <row r="585" spans="1:25" s="48" customFormat="1">
      <c r="A585" s="6"/>
      <c r="B585" s="23"/>
      <c r="C585" s="23" t="str">
        <f>"S"&amp;C584</f>
        <v>SWT003</v>
      </c>
      <c r="D585" s="23" t="e">
        <f>VLOOKUP(C585,#REF!,2,0)</f>
        <v>#REF!</v>
      </c>
      <c r="E585" s="23" t="e">
        <f>VLOOKUP(C585,#REF!,4,0)</f>
        <v>#REF!</v>
      </c>
      <c r="F585" s="23" t="e">
        <f>VLOOKUP(C585,#REF!,6,0)</f>
        <v>#REF!</v>
      </c>
      <c r="G585" s="23" t="e">
        <f>VLOOKUP(C585,#REF!,17,0)</f>
        <v>#REF!</v>
      </c>
      <c r="H585" s="23"/>
      <c r="I585" s="23"/>
      <c r="J585" s="23">
        <f>VLOOKUP(C585,试用装库存!B:L,11,0)</f>
        <v>814</v>
      </c>
      <c r="K585" s="23"/>
      <c r="L585" s="23"/>
      <c r="M585" s="23">
        <f t="shared" si="107"/>
        <v>814</v>
      </c>
      <c r="N585" s="555"/>
      <c r="O585" s="23"/>
      <c r="P585" s="23"/>
      <c r="Q585" s="139" t="s">
        <v>533</v>
      </c>
      <c r="R585" s="18" t="s">
        <v>2541</v>
      </c>
      <c r="S585" s="28">
        <v>1</v>
      </c>
      <c r="T585" s="19">
        <f>VLOOKUP(Q585,包材库存!B:E,4,0)</f>
        <v>26844</v>
      </c>
      <c r="U585" s="46" t="e">
        <f t="shared" si="105"/>
        <v>#REF!</v>
      </c>
      <c r="V585" s="19">
        <f>VLOOKUP(Q585,包材库存!B:F,5,0)</f>
        <v>0</v>
      </c>
      <c r="W585" s="166"/>
      <c r="X585" s="164" t="e">
        <f t="shared" si="106"/>
        <v>#REF!</v>
      </c>
      <c r="Y585" s="169">
        <f t="shared" si="104"/>
        <v>4</v>
      </c>
    </row>
    <row r="586" spans="1:25" s="48" customFormat="1">
      <c r="A586" s="6"/>
      <c r="B586" s="23"/>
      <c r="C586" s="23"/>
      <c r="D586" s="23"/>
      <c r="E586" s="23"/>
      <c r="F586" s="23"/>
      <c r="G586" s="23" t="e">
        <f>VLOOKUP(C586,#REF!,17,0)</f>
        <v>#REF!</v>
      </c>
      <c r="H586" s="23"/>
      <c r="I586" s="23"/>
      <c r="J586" s="23"/>
      <c r="K586" s="23"/>
      <c r="L586" s="23"/>
      <c r="M586" s="23"/>
      <c r="N586" s="555"/>
      <c r="O586" s="23"/>
      <c r="P586" s="23"/>
      <c r="Q586" s="139" t="s">
        <v>6185</v>
      </c>
      <c r="R586" s="18" t="s">
        <v>6186</v>
      </c>
      <c r="S586" s="28">
        <v>1</v>
      </c>
      <c r="T586" s="19">
        <f>VLOOKUP(Q586,包材库存!B:E,4,0)</f>
        <v>13086</v>
      </c>
      <c r="U586" s="46" t="e">
        <f t="shared" si="105"/>
        <v>#REF!</v>
      </c>
      <c r="V586" s="19">
        <f>VLOOKUP(Q586,包材库存!B:F,5,0)</f>
        <v>0</v>
      </c>
      <c r="W586" s="166"/>
      <c r="X586" s="164" t="e">
        <f t="shared" si="106"/>
        <v>#REF!</v>
      </c>
      <c r="Y586" s="169">
        <f t="shared" si="104"/>
        <v>1</v>
      </c>
    </row>
    <row r="587" spans="1:25" s="48" customFormat="1">
      <c r="A587" s="6"/>
      <c r="B587" s="23"/>
      <c r="C587" s="23"/>
      <c r="D587" s="23"/>
      <c r="E587" s="23"/>
      <c r="F587" s="23"/>
      <c r="G587" s="23" t="e">
        <f>VLOOKUP(C587,#REF!,17,0)</f>
        <v>#REF!</v>
      </c>
      <c r="H587" s="23"/>
      <c r="I587" s="23"/>
      <c r="J587" s="23"/>
      <c r="K587" s="23"/>
      <c r="L587" s="23"/>
      <c r="M587" s="23"/>
      <c r="N587" s="555"/>
      <c r="O587" s="23"/>
      <c r="P587" s="23"/>
      <c r="Q587" s="139" t="s">
        <v>969</v>
      </c>
      <c r="R587" s="18" t="s">
        <v>6156</v>
      </c>
      <c r="S587" s="28">
        <v>1</v>
      </c>
      <c r="T587" s="19">
        <f>VLOOKUP(Q587,包材库存!B:E,4,0)</f>
        <v>31141</v>
      </c>
      <c r="U587" s="46" t="e">
        <f t="shared" si="105"/>
        <v>#REF!</v>
      </c>
      <c r="V587" s="19">
        <f>VLOOKUP(Q587,包材库存!B:F,5,0)</f>
        <v>0</v>
      </c>
      <c r="W587" s="166"/>
      <c r="X587" s="164" t="e">
        <f t="shared" si="106"/>
        <v>#REF!</v>
      </c>
      <c r="Y587" s="169">
        <f t="shared" si="104"/>
        <v>9</v>
      </c>
    </row>
    <row r="588" spans="1:25" s="48" customFormat="1">
      <c r="A588" s="6"/>
      <c r="B588" s="23"/>
      <c r="C588" s="23"/>
      <c r="D588" s="23"/>
      <c r="E588" s="23"/>
      <c r="F588" s="23"/>
      <c r="G588" s="23" t="e">
        <f>VLOOKUP(C588,#REF!,17,0)</f>
        <v>#REF!</v>
      </c>
      <c r="H588" s="23"/>
      <c r="I588" s="23"/>
      <c r="J588" s="23"/>
      <c r="K588" s="23"/>
      <c r="L588" s="23"/>
      <c r="M588" s="23"/>
      <c r="N588" s="555"/>
      <c r="O588" s="23"/>
      <c r="P588" s="23"/>
      <c r="Q588" s="139" t="s">
        <v>994</v>
      </c>
      <c r="R588" s="18" t="s">
        <v>6187</v>
      </c>
      <c r="S588" s="28">
        <v>1</v>
      </c>
      <c r="T588" s="19">
        <f>VLOOKUP(Q588,包材库存!B:E,4,0)</f>
        <v>6777</v>
      </c>
      <c r="U588" s="46" t="e">
        <f t="shared" si="105"/>
        <v>#REF!</v>
      </c>
      <c r="V588" s="19">
        <f>VLOOKUP(Q588,包材库存!B:F,5,0)</f>
        <v>0</v>
      </c>
      <c r="W588" s="166"/>
      <c r="X588" s="164" t="e">
        <f t="shared" si="106"/>
        <v>#REF!</v>
      </c>
      <c r="Y588" s="169">
        <f t="shared" si="104"/>
        <v>1</v>
      </c>
    </row>
    <row r="589" spans="1:25" s="48" customFormat="1">
      <c r="A589" s="6"/>
      <c r="B589" s="23"/>
      <c r="C589" s="23"/>
      <c r="D589" s="23"/>
      <c r="E589" s="23"/>
      <c r="F589" s="23"/>
      <c r="G589" s="23" t="e">
        <f>VLOOKUP(C589,#REF!,17,0)</f>
        <v>#REF!</v>
      </c>
      <c r="H589" s="23"/>
      <c r="I589" s="23"/>
      <c r="J589" s="23"/>
      <c r="K589" s="23"/>
      <c r="L589" s="23"/>
      <c r="M589" s="23"/>
      <c r="N589" s="555"/>
      <c r="O589" s="23"/>
      <c r="P589" s="23"/>
      <c r="Q589" s="139" t="s">
        <v>535</v>
      </c>
      <c r="R589" s="18" t="s">
        <v>6131</v>
      </c>
      <c r="S589" s="28">
        <v>1</v>
      </c>
      <c r="T589" s="19" t="e">
        <f>VLOOKUP(Q589,包材库存!B:E,4,0)</f>
        <v>#N/A</v>
      </c>
      <c r="U589" s="46" t="e">
        <f t="shared" si="105"/>
        <v>#REF!</v>
      </c>
      <c r="V589" s="19" t="e">
        <f>VLOOKUP(Q589,包材库存!B:F,5,0)</f>
        <v>#N/A</v>
      </c>
      <c r="W589" s="166"/>
      <c r="X589" s="164" t="e">
        <f t="shared" si="106"/>
        <v>#N/A</v>
      </c>
      <c r="Y589" s="169">
        <f t="shared" si="104"/>
        <v>5</v>
      </c>
    </row>
    <row r="590" spans="1:25" s="48" customFormat="1">
      <c r="A590" s="6"/>
      <c r="B590" s="23"/>
      <c r="C590" s="23"/>
      <c r="D590" s="23"/>
      <c r="E590" s="23"/>
      <c r="F590" s="23"/>
      <c r="G590" s="23" t="e">
        <f>VLOOKUP(C590,#REF!,17,0)</f>
        <v>#REF!</v>
      </c>
      <c r="H590" s="23"/>
      <c r="I590" s="23"/>
      <c r="J590" s="23"/>
      <c r="K590" s="23"/>
      <c r="L590" s="23"/>
      <c r="M590" s="23"/>
      <c r="N590" s="555"/>
      <c r="O590" s="23"/>
      <c r="P590" s="23"/>
      <c r="Q590" s="139" t="s">
        <v>536</v>
      </c>
      <c r="R590" s="18" t="s">
        <v>6182</v>
      </c>
      <c r="S590" s="28"/>
      <c r="T590" s="19">
        <f>VLOOKUP(Q590,包材库存!B:E,4,0)</f>
        <v>254</v>
      </c>
      <c r="U590" s="46" t="e">
        <f t="shared" si="105"/>
        <v>#REF!</v>
      </c>
      <c r="V590" s="19">
        <f>VLOOKUP(Q590,包材库存!B:F,5,0)</f>
        <v>0</v>
      </c>
      <c r="W590" s="166"/>
      <c r="X590" s="164" t="e">
        <f t="shared" si="106"/>
        <v>#REF!</v>
      </c>
      <c r="Y590" s="169">
        <f t="shared" si="104"/>
        <v>3</v>
      </c>
    </row>
    <row r="591" spans="1:25" s="48" customFormat="1">
      <c r="A591" s="6"/>
      <c r="B591" s="23"/>
      <c r="C591" s="23"/>
      <c r="D591" s="23"/>
      <c r="E591" s="23"/>
      <c r="F591" s="23"/>
      <c r="G591" s="23" t="e">
        <f>VLOOKUP(C591,#REF!,17,0)</f>
        <v>#REF!</v>
      </c>
      <c r="H591" s="23"/>
      <c r="I591" s="23"/>
      <c r="J591" s="23"/>
      <c r="K591" s="23"/>
      <c r="L591" s="23"/>
      <c r="M591" s="23"/>
      <c r="N591" s="555"/>
      <c r="O591" s="23"/>
      <c r="P591" s="23"/>
      <c r="Q591" s="139" t="s">
        <v>537</v>
      </c>
      <c r="R591" s="18" t="s">
        <v>6183</v>
      </c>
      <c r="S591" s="28"/>
      <c r="T591" s="19">
        <f>VLOOKUP(Q591,包材库存!B:E,4,0)</f>
        <v>3633</v>
      </c>
      <c r="U591" s="46" t="e">
        <f t="shared" si="105"/>
        <v>#REF!</v>
      </c>
      <c r="V591" s="19">
        <f>VLOOKUP(Q591,包材库存!B:F,5,0)</f>
        <v>0</v>
      </c>
      <c r="W591" s="166"/>
      <c r="X591" s="164" t="e">
        <f t="shared" si="106"/>
        <v>#REF!</v>
      </c>
      <c r="Y591" s="169">
        <f t="shared" si="104"/>
        <v>3</v>
      </c>
    </row>
    <row r="592" spans="1:25" s="48" customFormat="1">
      <c r="A592" s="4"/>
      <c r="B592" s="22">
        <v>63</v>
      </c>
      <c r="C592" s="22" t="str">
        <f>VLOOKUP(B592,Sheet1!A:B,2,0)</f>
        <v>WA009</v>
      </c>
      <c r="D592" s="22" t="e">
        <f>VLOOKUP(C592,#REF!,2,0)</f>
        <v>#REF!</v>
      </c>
      <c r="E592" s="22" t="e">
        <f>VLOOKUP(C592,#REF!,4,0)</f>
        <v>#REF!</v>
      </c>
      <c r="F592" s="22" t="e">
        <f>VLOOKUP(C592,#REF!,6,0)</f>
        <v>#REF!</v>
      </c>
      <c r="G592" s="22" t="e">
        <f>VLOOKUP(C592,#REF!,17,0)</f>
        <v>#REF!</v>
      </c>
      <c r="H592" s="22" t="e">
        <f>VLOOKUP(C592,#REF!,19,0)</f>
        <v>#REF!</v>
      </c>
      <c r="I592" s="22" t="e">
        <f>VLOOKUP(C592,#REF!,20,0)</f>
        <v>#REF!</v>
      </c>
      <c r="J592" s="22">
        <f>VLOOKUP(C592,成品库存!B:L,11,0)</f>
        <v>59759</v>
      </c>
      <c r="K592" s="22" t="str">
        <f>IF(ISERROR(VLOOKUP(C592,#REF!,11,0)),"0",VLOOKUP(C592,#REF!,11,0))</f>
        <v>0</v>
      </c>
      <c r="L592" s="22"/>
      <c r="M592" s="22">
        <f t="shared" ref="M592:M593" si="108">J592+K592+L592</f>
        <v>59759</v>
      </c>
      <c r="N592" s="554" t="e">
        <f>M592/G592</f>
        <v>#REF!</v>
      </c>
      <c r="O592" s="22">
        <f>VLOOKUP(C592,膏体库存!A:F,6,0)</f>
        <v>0</v>
      </c>
      <c r="P592" s="22"/>
      <c r="Q592" s="140" t="s">
        <v>96</v>
      </c>
      <c r="R592" s="18" t="s">
        <v>97</v>
      </c>
      <c r="S592" s="28">
        <v>1</v>
      </c>
      <c r="T592" s="19">
        <f>VLOOKUP(Q592,包材库存!B:E,4,0)</f>
        <v>7080</v>
      </c>
      <c r="U592" s="46" t="e">
        <f t="shared" si="105"/>
        <v>#REF!</v>
      </c>
      <c r="V592" s="19">
        <f>VLOOKUP(Q592,包材库存!B:F,5,0)</f>
        <v>0</v>
      </c>
      <c r="W592" s="164"/>
      <c r="X592" s="164" t="e">
        <f t="shared" si="106"/>
        <v>#REF!</v>
      </c>
      <c r="Y592" s="169">
        <f t="shared" si="104"/>
        <v>1</v>
      </c>
    </row>
    <row r="593" spans="1:25" s="48" customFormat="1">
      <c r="A593" s="6"/>
      <c r="B593" s="23"/>
      <c r="C593" s="23" t="str">
        <f>"S"&amp;C592</f>
        <v>SWA009</v>
      </c>
      <c r="D593" s="23" t="e">
        <f>VLOOKUP(C593,#REF!,2,0)</f>
        <v>#REF!</v>
      </c>
      <c r="E593" s="23" t="e">
        <f>VLOOKUP(C593,#REF!,4,0)</f>
        <v>#REF!</v>
      </c>
      <c r="F593" s="23" t="e">
        <f>VLOOKUP(C593,#REF!,6,0)</f>
        <v>#REF!</v>
      </c>
      <c r="G593" s="23" t="e">
        <f>VLOOKUP(C593,#REF!,17,0)</f>
        <v>#REF!</v>
      </c>
      <c r="H593" s="23"/>
      <c r="I593" s="23"/>
      <c r="J593" s="23">
        <f>VLOOKUP(C593,试用装库存!B:L,11,0)</f>
        <v>0</v>
      </c>
      <c r="K593" s="23"/>
      <c r="L593" s="23"/>
      <c r="M593" s="23">
        <f t="shared" si="108"/>
        <v>0</v>
      </c>
      <c r="N593" s="555"/>
      <c r="O593" s="23"/>
      <c r="P593" s="23"/>
      <c r="Q593" s="139" t="s">
        <v>98</v>
      </c>
      <c r="R593" s="18" t="s">
        <v>99</v>
      </c>
      <c r="S593" s="28">
        <v>1</v>
      </c>
      <c r="T593" s="19">
        <f>VLOOKUP(Q593,包材库存!B:E,4,0)</f>
        <v>0</v>
      </c>
      <c r="U593" s="46" t="e">
        <f t="shared" si="105"/>
        <v>#REF!</v>
      </c>
      <c r="V593" s="19">
        <f>VLOOKUP(Q593,包材库存!B:F,5,0)</f>
        <v>0</v>
      </c>
      <c r="W593" s="166"/>
      <c r="X593" s="164" t="e">
        <f t="shared" si="106"/>
        <v>#REF!</v>
      </c>
      <c r="Y593" s="169">
        <f t="shared" si="104"/>
        <v>4</v>
      </c>
    </row>
    <row r="594" spans="1:25" s="48" customFormat="1">
      <c r="A594" s="6"/>
      <c r="B594" s="23"/>
      <c r="C594" s="23"/>
      <c r="D594" s="23"/>
      <c r="E594" s="23"/>
      <c r="F594" s="23"/>
      <c r="G594" s="23" t="e">
        <f>VLOOKUP(C594,#REF!,17,0)</f>
        <v>#REF!</v>
      </c>
      <c r="H594" s="23"/>
      <c r="I594" s="23"/>
      <c r="J594" s="23"/>
      <c r="K594" s="23"/>
      <c r="L594" s="23"/>
      <c r="M594" s="23"/>
      <c r="N594" s="555"/>
      <c r="O594" s="23"/>
      <c r="P594" s="23"/>
      <c r="Q594" s="139" t="s">
        <v>6188</v>
      </c>
      <c r="R594" s="18" t="s">
        <v>6189</v>
      </c>
      <c r="S594" s="28">
        <v>1</v>
      </c>
      <c r="T594" s="19" t="e">
        <f>VLOOKUP(Q594,包材库存!B:E,4,0)</f>
        <v>#N/A</v>
      </c>
      <c r="U594" s="46" t="e">
        <f t="shared" si="105"/>
        <v>#REF!</v>
      </c>
      <c r="V594" s="19" t="e">
        <f>VLOOKUP(Q594,包材库存!B:F,5,0)</f>
        <v>#N/A</v>
      </c>
      <c r="W594" s="166"/>
      <c r="X594" s="164" t="e">
        <f t="shared" si="106"/>
        <v>#N/A</v>
      </c>
      <c r="Y594" s="169">
        <f t="shared" si="104"/>
        <v>1</v>
      </c>
    </row>
    <row r="595" spans="1:25" s="48" customFormat="1">
      <c r="A595" s="6"/>
      <c r="B595" s="23"/>
      <c r="C595" s="23"/>
      <c r="D595" s="23"/>
      <c r="E595" s="23"/>
      <c r="F595" s="23"/>
      <c r="G595" s="23" t="e">
        <f>VLOOKUP(C595,#REF!,17,0)</f>
        <v>#REF!</v>
      </c>
      <c r="H595" s="23"/>
      <c r="I595" s="23"/>
      <c r="J595" s="23"/>
      <c r="K595" s="23"/>
      <c r="L595" s="23"/>
      <c r="M595" s="23"/>
      <c r="N595" s="555"/>
      <c r="O595" s="23"/>
      <c r="P595" s="23"/>
      <c r="Q595" s="139" t="s">
        <v>10</v>
      </c>
      <c r="R595" s="18" t="s">
        <v>1032</v>
      </c>
      <c r="S595" s="28">
        <v>1</v>
      </c>
      <c r="T595" s="19">
        <f>VLOOKUP(Q595,包材库存!B:E,4,0)</f>
        <v>67208</v>
      </c>
      <c r="U595" s="46" t="e">
        <f t="shared" si="105"/>
        <v>#REF!</v>
      </c>
      <c r="V595" s="19">
        <f>VLOOKUP(Q595,包材库存!B:F,5,0)</f>
        <v>0</v>
      </c>
      <c r="W595" s="166"/>
      <c r="X595" s="164" t="e">
        <f t="shared" si="106"/>
        <v>#REF!</v>
      </c>
      <c r="Y595" s="169">
        <f t="shared" si="104"/>
        <v>15</v>
      </c>
    </row>
    <row r="596" spans="1:25" s="48" customFormat="1">
      <c r="A596" s="6"/>
      <c r="B596" s="23"/>
      <c r="C596" s="23"/>
      <c r="D596" s="23"/>
      <c r="E596" s="23"/>
      <c r="F596" s="23"/>
      <c r="G596" s="23" t="e">
        <f>VLOOKUP(C596,#REF!,17,0)</f>
        <v>#REF!</v>
      </c>
      <c r="H596" s="23"/>
      <c r="I596" s="23"/>
      <c r="J596" s="23"/>
      <c r="K596" s="23"/>
      <c r="L596" s="23"/>
      <c r="M596" s="23"/>
      <c r="N596" s="555"/>
      <c r="O596" s="23"/>
      <c r="P596" s="23"/>
      <c r="Q596" s="139" t="s">
        <v>102</v>
      </c>
      <c r="R596" s="18" t="s">
        <v>6190</v>
      </c>
      <c r="S596" s="28">
        <v>1</v>
      </c>
      <c r="T596" s="19" t="e">
        <f>VLOOKUP(Q596,包材库存!B:E,4,0)</f>
        <v>#N/A</v>
      </c>
      <c r="U596" s="46" t="e">
        <f t="shared" si="105"/>
        <v>#REF!</v>
      </c>
      <c r="V596" s="19" t="e">
        <f>VLOOKUP(Q596,包材库存!B:F,5,0)</f>
        <v>#N/A</v>
      </c>
      <c r="W596" s="166"/>
      <c r="X596" s="164" t="e">
        <f t="shared" si="106"/>
        <v>#N/A</v>
      </c>
      <c r="Y596" s="169">
        <f t="shared" si="104"/>
        <v>5</v>
      </c>
    </row>
    <row r="597" spans="1:25" s="48" customFormat="1">
      <c r="A597" s="6"/>
      <c r="B597" s="23"/>
      <c r="C597" s="23"/>
      <c r="D597" s="23"/>
      <c r="E597" s="23"/>
      <c r="F597" s="23"/>
      <c r="G597" s="23" t="e">
        <f>VLOOKUP(C597,#REF!,17,0)</f>
        <v>#REF!</v>
      </c>
      <c r="H597" s="23"/>
      <c r="I597" s="23"/>
      <c r="J597" s="23"/>
      <c r="K597" s="23"/>
      <c r="L597" s="23"/>
      <c r="M597" s="23"/>
      <c r="N597" s="555"/>
      <c r="O597" s="23"/>
      <c r="P597" s="23"/>
      <c r="Q597" s="139" t="s">
        <v>103</v>
      </c>
      <c r="R597" s="18" t="s">
        <v>2513</v>
      </c>
      <c r="S597" s="28"/>
      <c r="T597" s="19">
        <f>VLOOKUP(Q597,包材库存!B:E,4,0)</f>
        <v>32</v>
      </c>
      <c r="U597" s="46" t="e">
        <f t="shared" si="105"/>
        <v>#REF!</v>
      </c>
      <c r="V597" s="19">
        <f>VLOOKUP(Q597,包材库存!B:F,5,0)</f>
        <v>0</v>
      </c>
      <c r="W597" s="166"/>
      <c r="X597" s="164" t="e">
        <f t="shared" si="106"/>
        <v>#REF!</v>
      </c>
      <c r="Y597" s="169">
        <f t="shared" si="104"/>
        <v>4</v>
      </c>
    </row>
    <row r="598" spans="1:25" s="48" customFormat="1">
      <c r="A598" s="4"/>
      <c r="B598" s="22">
        <v>64</v>
      </c>
      <c r="C598" s="22" t="str">
        <f>VLOOKUP(B598,Sheet1!A:B,2,0)</f>
        <v>WT005</v>
      </c>
      <c r="D598" s="22" t="e">
        <f>VLOOKUP(C598,#REF!,2,0)</f>
        <v>#REF!</v>
      </c>
      <c r="E598" s="22" t="e">
        <f>VLOOKUP(C598,#REF!,4,0)</f>
        <v>#REF!</v>
      </c>
      <c r="F598" s="22" t="e">
        <f>VLOOKUP(C598,#REF!,6,0)</f>
        <v>#REF!</v>
      </c>
      <c r="G598" s="22" t="e">
        <f>VLOOKUP(C598,#REF!,17,0)</f>
        <v>#REF!</v>
      </c>
      <c r="H598" s="22" t="e">
        <f>VLOOKUP(C598,#REF!,19,0)</f>
        <v>#REF!</v>
      </c>
      <c r="I598" s="22" t="e">
        <f>VLOOKUP(C598,#REF!,20,0)</f>
        <v>#REF!</v>
      </c>
      <c r="J598" s="22">
        <f>VLOOKUP(C598,成品库存!B:L,11,0)</f>
        <v>10421</v>
      </c>
      <c r="K598" s="22" t="str">
        <f>IF(ISERROR(VLOOKUP(C598,#REF!,11,0)),"0",VLOOKUP(C598,#REF!,11,0))</f>
        <v>0</v>
      </c>
      <c r="L598" s="22"/>
      <c r="M598" s="22">
        <f t="shared" ref="M598:M599" si="109">J598+K598+L598</f>
        <v>10421</v>
      </c>
      <c r="N598" s="554" t="e">
        <f>M598/G598</f>
        <v>#REF!</v>
      </c>
      <c r="O598" s="22">
        <f>VLOOKUP(C598,膏体库存!A:F,6,0)</f>
        <v>0</v>
      </c>
      <c r="P598" s="22"/>
      <c r="Q598" s="140" t="s">
        <v>6191</v>
      </c>
      <c r="R598" s="18" t="s">
        <v>6192</v>
      </c>
      <c r="S598" s="28">
        <v>1</v>
      </c>
      <c r="T598" s="19">
        <f>VLOOKUP(Q598,包材库存!B:E,4,0)</f>
        <v>18944</v>
      </c>
      <c r="U598" s="46" t="e">
        <f t="shared" si="105"/>
        <v>#REF!</v>
      </c>
      <c r="V598" s="19">
        <f>VLOOKUP(Q598,包材库存!B:F,5,0)</f>
        <v>0</v>
      </c>
      <c r="W598" s="164"/>
      <c r="X598" s="164" t="e">
        <f t="shared" si="106"/>
        <v>#REF!</v>
      </c>
      <c r="Y598" s="169">
        <f t="shared" si="104"/>
        <v>1</v>
      </c>
    </row>
    <row r="599" spans="1:25" s="48" customFormat="1">
      <c r="A599" s="6"/>
      <c r="B599" s="23"/>
      <c r="C599" s="23" t="str">
        <f>"S"&amp;C598</f>
        <v>SWT005</v>
      </c>
      <c r="D599" s="23" t="e">
        <f>VLOOKUP(C599,#REF!,2,0)</f>
        <v>#REF!</v>
      </c>
      <c r="E599" s="23" t="e">
        <f>VLOOKUP(C599,#REF!,4,0)</f>
        <v>#REF!</v>
      </c>
      <c r="F599" s="23" t="e">
        <f>VLOOKUP(C599,#REF!,6,0)</f>
        <v>#REF!</v>
      </c>
      <c r="G599" s="23" t="e">
        <f>VLOOKUP(C599,#REF!,17,0)</f>
        <v>#REF!</v>
      </c>
      <c r="H599" s="23"/>
      <c r="I599" s="23"/>
      <c r="J599" s="23">
        <f>VLOOKUP(C599,试用装库存!B:L,11,0)</f>
        <v>482</v>
      </c>
      <c r="K599" s="23"/>
      <c r="L599" s="23"/>
      <c r="M599" s="23">
        <f t="shared" si="109"/>
        <v>482</v>
      </c>
      <c r="N599" s="555"/>
      <c r="O599" s="23"/>
      <c r="P599" s="23"/>
      <c r="Q599" s="139" t="s">
        <v>979</v>
      </c>
      <c r="R599" s="18" t="s">
        <v>6193</v>
      </c>
      <c r="S599" s="28">
        <v>1</v>
      </c>
      <c r="T599" s="19">
        <f>VLOOKUP(Q599,包材库存!B:E,4,0)</f>
        <v>27960</v>
      </c>
      <c r="U599" s="46" t="e">
        <f t="shared" si="105"/>
        <v>#REF!</v>
      </c>
      <c r="V599" s="19">
        <f>VLOOKUP(Q599,包材库存!B:F,5,0)</f>
        <v>0</v>
      </c>
      <c r="W599" s="166"/>
      <c r="X599" s="164" t="e">
        <f t="shared" si="106"/>
        <v>#REF!</v>
      </c>
      <c r="Y599" s="169">
        <f t="shared" si="104"/>
        <v>2</v>
      </c>
    </row>
    <row r="600" spans="1:25" s="48" customFormat="1">
      <c r="A600" s="6"/>
      <c r="B600" s="23"/>
      <c r="C600" s="23"/>
      <c r="D600" s="23"/>
      <c r="E600" s="23"/>
      <c r="F600" s="23"/>
      <c r="G600" s="23" t="e">
        <f>VLOOKUP(C600,#REF!,17,0)</f>
        <v>#REF!</v>
      </c>
      <c r="H600" s="23"/>
      <c r="I600" s="23"/>
      <c r="J600" s="23"/>
      <c r="K600" s="23"/>
      <c r="L600" s="23"/>
      <c r="M600" s="23"/>
      <c r="N600" s="555"/>
      <c r="O600" s="23"/>
      <c r="P600" s="23"/>
      <c r="Q600" s="139" t="s">
        <v>980</v>
      </c>
      <c r="R600" s="18" t="s">
        <v>6194</v>
      </c>
      <c r="S600" s="28">
        <v>1</v>
      </c>
      <c r="T600" s="19">
        <f>VLOOKUP(Q600,包材库存!B:E,4,0)</f>
        <v>10545</v>
      </c>
      <c r="U600" s="46" t="e">
        <f t="shared" si="105"/>
        <v>#REF!</v>
      </c>
      <c r="V600" s="19">
        <f>VLOOKUP(Q600,包材库存!B:F,5,0)</f>
        <v>0</v>
      </c>
      <c r="W600" s="166"/>
      <c r="X600" s="164" t="e">
        <f t="shared" si="106"/>
        <v>#REF!</v>
      </c>
      <c r="Y600" s="169">
        <f t="shared" si="104"/>
        <v>1</v>
      </c>
    </row>
    <row r="601" spans="1:25" s="48" customFormat="1">
      <c r="A601" s="6"/>
      <c r="B601" s="23"/>
      <c r="C601" s="23"/>
      <c r="D601" s="23"/>
      <c r="E601" s="23"/>
      <c r="F601" s="23"/>
      <c r="G601" s="23" t="e">
        <f>VLOOKUP(C601,#REF!,17,0)</f>
        <v>#REF!</v>
      </c>
      <c r="H601" s="23"/>
      <c r="I601" s="23"/>
      <c r="J601" s="23"/>
      <c r="K601" s="23"/>
      <c r="L601" s="23"/>
      <c r="M601" s="23"/>
      <c r="N601" s="555"/>
      <c r="O601" s="23"/>
      <c r="P601" s="23"/>
      <c r="Q601" s="139" t="s">
        <v>969</v>
      </c>
      <c r="R601" s="18" t="s">
        <v>6195</v>
      </c>
      <c r="S601" s="28">
        <v>1</v>
      </c>
      <c r="T601" s="19">
        <f>VLOOKUP(Q601,包材库存!B:E,4,0)</f>
        <v>31141</v>
      </c>
      <c r="U601" s="46" t="e">
        <f t="shared" si="105"/>
        <v>#REF!</v>
      </c>
      <c r="V601" s="19">
        <f>VLOOKUP(Q601,包材库存!B:F,5,0)</f>
        <v>0</v>
      </c>
      <c r="W601" s="166"/>
      <c r="X601" s="164" t="e">
        <f t="shared" si="106"/>
        <v>#REF!</v>
      </c>
      <c r="Y601" s="169">
        <f t="shared" si="104"/>
        <v>9</v>
      </c>
    </row>
    <row r="602" spans="1:25" s="48" customFormat="1">
      <c r="A602" s="6"/>
      <c r="B602" s="23"/>
      <c r="C602" s="23"/>
      <c r="D602" s="23"/>
      <c r="E602" s="23"/>
      <c r="F602" s="23"/>
      <c r="G602" s="23" t="e">
        <f>VLOOKUP(C602,#REF!,17,0)</f>
        <v>#REF!</v>
      </c>
      <c r="H602" s="23"/>
      <c r="I602" s="23"/>
      <c r="J602" s="23"/>
      <c r="K602" s="23"/>
      <c r="L602" s="23"/>
      <c r="M602" s="23"/>
      <c r="N602" s="555"/>
      <c r="O602" s="23"/>
      <c r="P602" s="23"/>
      <c r="Q602" s="139" t="s">
        <v>574</v>
      </c>
      <c r="R602" s="18" t="s">
        <v>2611</v>
      </c>
      <c r="S602" s="28"/>
      <c r="T602" s="19">
        <f>VLOOKUP(Q602,包材库存!B:E,4,0)</f>
        <v>958</v>
      </c>
      <c r="U602" s="46" t="e">
        <f t="shared" si="105"/>
        <v>#REF!</v>
      </c>
      <c r="V602" s="19">
        <f>VLOOKUP(Q602,包材库存!B:F,5,0)</f>
        <v>0</v>
      </c>
      <c r="W602" s="166"/>
      <c r="X602" s="164" t="e">
        <f t="shared" si="106"/>
        <v>#REF!</v>
      </c>
      <c r="Y602" s="169">
        <f t="shared" si="104"/>
        <v>4</v>
      </c>
    </row>
    <row r="603" spans="1:25" s="48" customFormat="1">
      <c r="A603" s="6"/>
      <c r="B603" s="23"/>
      <c r="C603" s="23"/>
      <c r="D603" s="23"/>
      <c r="E603" s="23"/>
      <c r="F603" s="23"/>
      <c r="G603" s="23" t="e">
        <f>VLOOKUP(C603,#REF!,17,0)</f>
        <v>#REF!</v>
      </c>
      <c r="H603" s="23"/>
      <c r="I603" s="23"/>
      <c r="J603" s="23"/>
      <c r="K603" s="23"/>
      <c r="L603" s="23"/>
      <c r="M603" s="23"/>
      <c r="N603" s="555"/>
      <c r="O603" s="23"/>
      <c r="P603" s="23"/>
      <c r="Q603" s="139" t="s">
        <v>575</v>
      </c>
      <c r="R603" s="18" t="s">
        <v>2545</v>
      </c>
      <c r="S603" s="28"/>
      <c r="T603" s="19">
        <f>VLOOKUP(Q603,包材库存!B:E,4,0)</f>
        <v>7898</v>
      </c>
      <c r="U603" s="46" t="e">
        <f t="shared" si="105"/>
        <v>#REF!</v>
      </c>
      <c r="V603" s="19">
        <f>VLOOKUP(Q603,包材库存!B:F,5,0)</f>
        <v>0</v>
      </c>
      <c r="W603" s="166"/>
      <c r="X603" s="164" t="e">
        <f t="shared" si="106"/>
        <v>#REF!</v>
      </c>
      <c r="Y603" s="169">
        <f t="shared" si="104"/>
        <v>4</v>
      </c>
    </row>
    <row r="604" spans="1:25" s="48" customFormat="1">
      <c r="A604" s="6"/>
      <c r="B604" s="23"/>
      <c r="C604" s="23"/>
      <c r="D604" s="23"/>
      <c r="E604" s="23"/>
      <c r="F604" s="23"/>
      <c r="G604" s="23" t="e">
        <f>VLOOKUP(C604,#REF!,17,0)</f>
        <v>#REF!</v>
      </c>
      <c r="H604" s="23"/>
      <c r="I604" s="23"/>
      <c r="J604" s="23"/>
      <c r="K604" s="23"/>
      <c r="L604" s="23"/>
      <c r="M604" s="23"/>
      <c r="N604" s="555"/>
      <c r="O604" s="23"/>
      <c r="P604" s="23"/>
      <c r="Q604" s="139" t="s">
        <v>576</v>
      </c>
      <c r="R604" s="18" t="s">
        <v>6196</v>
      </c>
      <c r="S604" s="28">
        <v>1</v>
      </c>
      <c r="T604" s="19">
        <f>VLOOKUP(Q604,包材库存!B:E,4,0)</f>
        <v>70462</v>
      </c>
      <c r="U604" s="46" t="e">
        <f t="shared" si="105"/>
        <v>#REF!</v>
      </c>
      <c r="V604" s="19">
        <f>VLOOKUP(Q604,包材库存!B:F,5,0)</f>
        <v>0</v>
      </c>
      <c r="W604" s="166"/>
      <c r="X604" s="164" t="e">
        <f t="shared" si="106"/>
        <v>#REF!</v>
      </c>
      <c r="Y604" s="169">
        <f t="shared" si="104"/>
        <v>7</v>
      </c>
    </row>
    <row r="605" spans="1:25" s="48" customFormat="1">
      <c r="A605" s="6"/>
      <c r="B605" s="23"/>
      <c r="C605" s="23"/>
      <c r="D605" s="23"/>
      <c r="E605" s="23"/>
      <c r="F605" s="23"/>
      <c r="G605" s="23" t="e">
        <f>VLOOKUP(C605,#REF!,17,0)</f>
        <v>#REF!</v>
      </c>
      <c r="H605" s="23"/>
      <c r="I605" s="23"/>
      <c r="J605" s="23"/>
      <c r="K605" s="23"/>
      <c r="L605" s="23"/>
      <c r="M605" s="23"/>
      <c r="N605" s="555"/>
      <c r="O605" s="23"/>
      <c r="P605" s="23"/>
      <c r="Q605" s="139" t="s">
        <v>577</v>
      </c>
      <c r="R605" s="18" t="s">
        <v>6143</v>
      </c>
      <c r="S605" s="28">
        <v>1</v>
      </c>
      <c r="T605" s="19" t="e">
        <f>VLOOKUP(Q605,包材库存!B:E,4,0)</f>
        <v>#N/A</v>
      </c>
      <c r="U605" s="46" t="e">
        <f t="shared" si="105"/>
        <v>#REF!</v>
      </c>
      <c r="V605" s="19" t="e">
        <f>VLOOKUP(Q605,包材库存!B:F,5,0)</f>
        <v>#N/A</v>
      </c>
      <c r="W605" s="166"/>
      <c r="X605" s="164" t="e">
        <f t="shared" si="106"/>
        <v>#N/A</v>
      </c>
      <c r="Y605" s="169">
        <f t="shared" si="104"/>
        <v>7</v>
      </c>
    </row>
    <row r="606" spans="1:25" s="48" customFormat="1">
      <c r="A606" s="4"/>
      <c r="B606" s="22">
        <v>65</v>
      </c>
      <c r="C606" s="22" t="str">
        <f>VLOOKUP(B606,Sheet1!A:B,2,0)</f>
        <v>WT006</v>
      </c>
      <c r="D606" s="22" t="e">
        <f>VLOOKUP(C606,#REF!,2,0)</f>
        <v>#REF!</v>
      </c>
      <c r="E606" s="22" t="e">
        <f>VLOOKUP(C606,#REF!,4,0)</f>
        <v>#REF!</v>
      </c>
      <c r="F606" s="22" t="e">
        <f>VLOOKUP(C606,#REF!,6,0)</f>
        <v>#REF!</v>
      </c>
      <c r="G606" s="22" t="e">
        <f>VLOOKUP(C606,#REF!,17,0)</f>
        <v>#REF!</v>
      </c>
      <c r="H606" s="22" t="e">
        <f>VLOOKUP(C606,#REF!,19,0)</f>
        <v>#REF!</v>
      </c>
      <c r="I606" s="22" t="e">
        <f>VLOOKUP(C606,#REF!,20,0)</f>
        <v>#REF!</v>
      </c>
      <c r="J606" s="22">
        <f>VLOOKUP(C606,成品库存!B:L,11,0)</f>
        <v>12133</v>
      </c>
      <c r="K606" s="22" t="str">
        <f>IF(ISERROR(VLOOKUP(C606,#REF!,11,0)),"0",VLOOKUP(C606,#REF!,11,0))</f>
        <v>0</v>
      </c>
      <c r="L606" s="22"/>
      <c r="M606" s="22">
        <f t="shared" ref="M606:M607" si="110">J606+K606+L606</f>
        <v>12133</v>
      </c>
      <c r="N606" s="554" t="e">
        <f>M606/G606</f>
        <v>#REF!</v>
      </c>
      <c r="O606" s="22">
        <f>VLOOKUP(C606,膏体库存!A:F,6,0)</f>
        <v>0</v>
      </c>
      <c r="P606" s="22"/>
      <c r="Q606" s="140" t="s">
        <v>6197</v>
      </c>
      <c r="R606" s="18" t="s">
        <v>6198</v>
      </c>
      <c r="S606" s="28">
        <v>1</v>
      </c>
      <c r="T606" s="19">
        <f>VLOOKUP(Q606,包材库存!B:E,4,0)</f>
        <v>8989</v>
      </c>
      <c r="U606" s="46" t="e">
        <f t="shared" si="105"/>
        <v>#REF!</v>
      </c>
      <c r="V606" s="19">
        <f>VLOOKUP(Q606,包材库存!B:F,5,0)</f>
        <v>0</v>
      </c>
      <c r="W606" s="164"/>
      <c r="X606" s="164" t="e">
        <f t="shared" si="106"/>
        <v>#REF!</v>
      </c>
      <c r="Y606" s="169">
        <f t="shared" si="104"/>
        <v>1</v>
      </c>
    </row>
    <row r="607" spans="1:25" s="48" customFormat="1">
      <c r="A607" s="6"/>
      <c r="B607" s="23"/>
      <c r="C607" s="23" t="str">
        <f>"S"&amp;C606</f>
        <v>SWT006</v>
      </c>
      <c r="D607" s="23" t="e">
        <f>VLOOKUP(C607,#REF!,2,0)</f>
        <v>#REF!</v>
      </c>
      <c r="E607" s="23" t="e">
        <f>VLOOKUP(C607,#REF!,4,0)</f>
        <v>#REF!</v>
      </c>
      <c r="F607" s="23" t="e">
        <f>VLOOKUP(C607,#REF!,6,0)</f>
        <v>#REF!</v>
      </c>
      <c r="G607" s="23" t="e">
        <f>VLOOKUP(C607,#REF!,17,0)</f>
        <v>#REF!</v>
      </c>
      <c r="H607" s="23"/>
      <c r="I607" s="23"/>
      <c r="J607" s="23">
        <f>VLOOKUP(C607,试用装库存!B:L,11,0)</f>
        <v>87</v>
      </c>
      <c r="K607" s="23"/>
      <c r="L607" s="23"/>
      <c r="M607" s="23">
        <f t="shared" si="110"/>
        <v>87</v>
      </c>
      <c r="N607" s="555"/>
      <c r="O607" s="23"/>
      <c r="P607" s="23"/>
      <c r="Q607" s="139" t="s">
        <v>979</v>
      </c>
      <c r="R607" s="18" t="s">
        <v>6193</v>
      </c>
      <c r="S607" s="28">
        <v>1</v>
      </c>
      <c r="T607" s="19">
        <f>VLOOKUP(Q607,包材库存!B:E,4,0)</f>
        <v>27960</v>
      </c>
      <c r="U607" s="46" t="e">
        <f t="shared" si="105"/>
        <v>#REF!</v>
      </c>
      <c r="V607" s="19">
        <f>VLOOKUP(Q607,包材库存!B:F,5,0)</f>
        <v>0</v>
      </c>
      <c r="W607" s="166"/>
      <c r="X607" s="164" t="e">
        <f t="shared" si="106"/>
        <v>#REF!</v>
      </c>
      <c r="Y607" s="169">
        <f t="shared" si="104"/>
        <v>2</v>
      </c>
    </row>
    <row r="608" spans="1:25" s="48" customFormat="1">
      <c r="A608" s="6"/>
      <c r="B608" s="23"/>
      <c r="C608" s="23"/>
      <c r="D608" s="23"/>
      <c r="E608" s="23"/>
      <c r="F608" s="23"/>
      <c r="G608" s="23" t="e">
        <f>VLOOKUP(C608,#REF!,17,0)</f>
        <v>#REF!</v>
      </c>
      <c r="H608" s="23"/>
      <c r="I608" s="23"/>
      <c r="J608" s="23"/>
      <c r="K608" s="23"/>
      <c r="L608" s="23"/>
      <c r="M608" s="23"/>
      <c r="N608" s="555"/>
      <c r="O608" s="23"/>
      <c r="P608" s="23"/>
      <c r="Q608" s="139" t="s">
        <v>982</v>
      </c>
      <c r="R608" s="18" t="s">
        <v>6199</v>
      </c>
      <c r="S608" s="28">
        <v>1</v>
      </c>
      <c r="T608" s="19">
        <f>VLOOKUP(Q608,包材库存!B:E,4,0)</f>
        <v>1254</v>
      </c>
      <c r="U608" s="46" t="e">
        <f t="shared" si="105"/>
        <v>#REF!</v>
      </c>
      <c r="V608" s="19">
        <f>VLOOKUP(Q608,包材库存!B:F,5,0)</f>
        <v>0</v>
      </c>
      <c r="W608" s="166"/>
      <c r="X608" s="164" t="e">
        <f t="shared" si="106"/>
        <v>#REF!</v>
      </c>
      <c r="Y608" s="169">
        <f t="shared" si="104"/>
        <v>1</v>
      </c>
    </row>
    <row r="609" spans="1:25" s="48" customFormat="1">
      <c r="A609" s="6"/>
      <c r="B609" s="23"/>
      <c r="C609" s="23"/>
      <c r="D609" s="23"/>
      <c r="E609" s="23"/>
      <c r="F609" s="23"/>
      <c r="G609" s="23" t="e">
        <f>VLOOKUP(C609,#REF!,17,0)</f>
        <v>#REF!</v>
      </c>
      <c r="H609" s="23"/>
      <c r="I609" s="23"/>
      <c r="J609" s="23"/>
      <c r="K609" s="23"/>
      <c r="L609" s="23"/>
      <c r="M609" s="23"/>
      <c r="N609" s="555"/>
      <c r="O609" s="23"/>
      <c r="P609" s="23"/>
      <c r="Q609" s="139" t="s">
        <v>969</v>
      </c>
      <c r="R609" s="18" t="s">
        <v>6195</v>
      </c>
      <c r="S609" s="28">
        <v>1</v>
      </c>
      <c r="T609" s="19">
        <f>VLOOKUP(Q609,包材库存!B:E,4,0)</f>
        <v>31141</v>
      </c>
      <c r="U609" s="46" t="e">
        <f t="shared" si="105"/>
        <v>#REF!</v>
      </c>
      <c r="V609" s="19">
        <f>VLOOKUP(Q609,包材库存!B:F,5,0)</f>
        <v>0</v>
      </c>
      <c r="W609" s="166"/>
      <c r="X609" s="164" t="e">
        <f t="shared" si="106"/>
        <v>#REF!</v>
      </c>
      <c r="Y609" s="169">
        <f t="shared" si="104"/>
        <v>9</v>
      </c>
    </row>
    <row r="610" spans="1:25" s="48" customFormat="1">
      <c r="A610" s="6"/>
      <c r="B610" s="23"/>
      <c r="C610" s="23"/>
      <c r="D610" s="23"/>
      <c r="E610" s="23"/>
      <c r="F610" s="23"/>
      <c r="G610" s="23" t="e">
        <f>VLOOKUP(C610,#REF!,17,0)</f>
        <v>#REF!</v>
      </c>
      <c r="H610" s="23"/>
      <c r="I610" s="23"/>
      <c r="J610" s="23"/>
      <c r="K610" s="23"/>
      <c r="L610" s="23"/>
      <c r="M610" s="23"/>
      <c r="N610" s="555"/>
      <c r="O610" s="23"/>
      <c r="P610" s="23"/>
      <c r="Q610" s="139" t="s">
        <v>574</v>
      </c>
      <c r="R610" s="18" t="s">
        <v>2611</v>
      </c>
      <c r="S610" s="28"/>
      <c r="T610" s="19">
        <f>VLOOKUP(Q610,包材库存!B:E,4,0)</f>
        <v>958</v>
      </c>
      <c r="U610" s="46" t="e">
        <f t="shared" si="105"/>
        <v>#REF!</v>
      </c>
      <c r="V610" s="19">
        <f>VLOOKUP(Q610,包材库存!B:F,5,0)</f>
        <v>0</v>
      </c>
      <c r="W610" s="166"/>
      <c r="X610" s="164" t="e">
        <f t="shared" si="106"/>
        <v>#REF!</v>
      </c>
      <c r="Y610" s="169">
        <f t="shared" si="104"/>
        <v>4</v>
      </c>
    </row>
    <row r="611" spans="1:25" s="48" customFormat="1">
      <c r="A611" s="6"/>
      <c r="B611" s="23"/>
      <c r="C611" s="23"/>
      <c r="D611" s="23"/>
      <c r="E611" s="23"/>
      <c r="F611" s="23"/>
      <c r="G611" s="23" t="e">
        <f>VLOOKUP(C611,#REF!,17,0)</f>
        <v>#REF!</v>
      </c>
      <c r="H611" s="23"/>
      <c r="I611" s="23"/>
      <c r="J611" s="23"/>
      <c r="K611" s="23"/>
      <c r="L611" s="23"/>
      <c r="M611" s="23"/>
      <c r="N611" s="555"/>
      <c r="O611" s="23"/>
      <c r="P611" s="23"/>
      <c r="Q611" s="139" t="s">
        <v>575</v>
      </c>
      <c r="R611" s="18" t="s">
        <v>2545</v>
      </c>
      <c r="S611" s="28"/>
      <c r="T611" s="19">
        <f>VLOOKUP(Q611,包材库存!B:E,4,0)</f>
        <v>7898</v>
      </c>
      <c r="U611" s="46" t="e">
        <f t="shared" si="105"/>
        <v>#REF!</v>
      </c>
      <c r="V611" s="19">
        <f>VLOOKUP(Q611,包材库存!B:F,5,0)</f>
        <v>0</v>
      </c>
      <c r="W611" s="166"/>
      <c r="X611" s="164" t="e">
        <f t="shared" si="106"/>
        <v>#REF!</v>
      </c>
      <c r="Y611" s="169">
        <f t="shared" si="104"/>
        <v>4</v>
      </c>
    </row>
    <row r="612" spans="1:25" s="48" customFormat="1">
      <c r="A612" s="6"/>
      <c r="B612" s="23"/>
      <c r="C612" s="23"/>
      <c r="D612" s="23"/>
      <c r="E612" s="23"/>
      <c r="F612" s="23"/>
      <c r="G612" s="23" t="e">
        <f>VLOOKUP(C612,#REF!,17,0)</f>
        <v>#REF!</v>
      </c>
      <c r="H612" s="23"/>
      <c r="I612" s="23"/>
      <c r="J612" s="23"/>
      <c r="K612" s="23"/>
      <c r="L612" s="23"/>
      <c r="M612" s="23"/>
      <c r="N612" s="555"/>
      <c r="O612" s="23"/>
      <c r="P612" s="23"/>
      <c r="Q612" s="139" t="s">
        <v>576</v>
      </c>
      <c r="R612" s="18" t="s">
        <v>6196</v>
      </c>
      <c r="S612" s="28">
        <v>1</v>
      </c>
      <c r="T612" s="19">
        <f>VLOOKUP(Q612,包材库存!B:E,4,0)</f>
        <v>70462</v>
      </c>
      <c r="U612" s="46" t="e">
        <f t="shared" si="105"/>
        <v>#REF!</v>
      </c>
      <c r="V612" s="19">
        <f>VLOOKUP(Q612,包材库存!B:F,5,0)</f>
        <v>0</v>
      </c>
      <c r="W612" s="166"/>
      <c r="X612" s="164" t="e">
        <f t="shared" si="106"/>
        <v>#REF!</v>
      </c>
      <c r="Y612" s="169">
        <f t="shared" si="104"/>
        <v>7</v>
      </c>
    </row>
    <row r="613" spans="1:25" s="48" customFormat="1">
      <c r="A613" s="6"/>
      <c r="B613" s="23"/>
      <c r="C613" s="23"/>
      <c r="D613" s="23"/>
      <c r="E613" s="23"/>
      <c r="F613" s="23"/>
      <c r="G613" s="23" t="e">
        <f>VLOOKUP(C613,#REF!,17,0)</f>
        <v>#REF!</v>
      </c>
      <c r="H613" s="23"/>
      <c r="I613" s="23"/>
      <c r="J613" s="23"/>
      <c r="K613" s="23"/>
      <c r="L613" s="23"/>
      <c r="M613" s="23"/>
      <c r="N613" s="555"/>
      <c r="O613" s="23"/>
      <c r="P613" s="23"/>
      <c r="Q613" s="139" t="s">
        <v>577</v>
      </c>
      <c r="R613" s="18" t="s">
        <v>6143</v>
      </c>
      <c r="S613" s="28">
        <v>1</v>
      </c>
      <c r="T613" s="19" t="e">
        <f>VLOOKUP(Q613,包材库存!B:E,4,0)</f>
        <v>#N/A</v>
      </c>
      <c r="U613" s="46" t="e">
        <f t="shared" si="105"/>
        <v>#REF!</v>
      </c>
      <c r="V613" s="19" t="e">
        <f>VLOOKUP(Q613,包材库存!B:F,5,0)</f>
        <v>#N/A</v>
      </c>
      <c r="W613" s="166"/>
      <c r="X613" s="164" t="e">
        <f t="shared" si="106"/>
        <v>#N/A</v>
      </c>
      <c r="Y613" s="169">
        <f t="shared" si="104"/>
        <v>7</v>
      </c>
    </row>
    <row r="614" spans="1:25" s="48" customFormat="1">
      <c r="A614" s="4"/>
      <c r="B614" s="22">
        <v>66</v>
      </c>
      <c r="C614" s="22" t="str">
        <f>VLOOKUP(B614,Sheet1!A:B,2,0)</f>
        <v>WM216a</v>
      </c>
      <c r="D614" s="22" t="e">
        <f>VLOOKUP(C614,#REF!,2,0)</f>
        <v>#REF!</v>
      </c>
      <c r="E614" s="22" t="e">
        <f>VLOOKUP(C614,#REF!,4,0)</f>
        <v>#REF!</v>
      </c>
      <c r="F614" s="22" t="e">
        <f>VLOOKUP(C614,#REF!,6,0)</f>
        <v>#REF!</v>
      </c>
      <c r="G614" s="22" t="e">
        <f>VLOOKUP(C614,#REF!,17,0)</f>
        <v>#REF!</v>
      </c>
      <c r="H614" s="22" t="e">
        <f>VLOOKUP(C614,#REF!,19,0)</f>
        <v>#REF!</v>
      </c>
      <c r="I614" s="22" t="e">
        <f>VLOOKUP(C614,#REF!,20,0)</f>
        <v>#REF!</v>
      </c>
      <c r="J614" s="22">
        <f>VLOOKUP(C614,成品库存!B:L,11,0)</f>
        <v>4486</v>
      </c>
      <c r="K614" s="22" t="str">
        <f>IF(ISERROR(VLOOKUP(C614,#REF!,11,0)),"0",VLOOKUP(C614,#REF!,11,0))</f>
        <v>0</v>
      </c>
      <c r="L614" s="22"/>
      <c r="M614" s="22">
        <f t="shared" ref="M614:M615" si="111">J614+K614+L614</f>
        <v>4486</v>
      </c>
      <c r="N614" s="554" t="e">
        <f>M614/G614</f>
        <v>#REF!</v>
      </c>
      <c r="O614" s="22">
        <f>VLOOKUP(C614,膏体库存!A:F,6,0)</f>
        <v>0</v>
      </c>
      <c r="P614" s="22"/>
      <c r="Q614" s="140" t="s">
        <v>6169</v>
      </c>
      <c r="R614" s="18" t="s">
        <v>6170</v>
      </c>
      <c r="S614" s="28">
        <v>1</v>
      </c>
      <c r="T614" s="19">
        <f>VLOOKUP(Q614,包材库存!B:E,4,0)</f>
        <v>19765</v>
      </c>
      <c r="U614" s="46" t="e">
        <f t="shared" si="105"/>
        <v>#REF!</v>
      </c>
      <c r="V614" s="19">
        <f>VLOOKUP(Q614,包材库存!B:F,5,0)</f>
        <v>0</v>
      </c>
      <c r="W614" s="164"/>
      <c r="X614" s="164" t="e">
        <f t="shared" si="106"/>
        <v>#REF!</v>
      </c>
      <c r="Y614" s="169">
        <f t="shared" si="104"/>
        <v>2</v>
      </c>
    </row>
    <row r="615" spans="1:25" s="48" customFormat="1">
      <c r="A615" s="6"/>
      <c r="B615" s="23"/>
      <c r="C615" s="23" t="str">
        <f>"S"&amp;C614</f>
        <v>SWM216a</v>
      </c>
      <c r="D615" s="23" t="e">
        <f>VLOOKUP(C615,#REF!,2,0)</f>
        <v>#REF!</v>
      </c>
      <c r="E615" s="23" t="e">
        <f>VLOOKUP(C615,#REF!,4,0)</f>
        <v>#REF!</v>
      </c>
      <c r="F615" s="23" t="e">
        <f>VLOOKUP(C615,#REF!,6,0)</f>
        <v>#REF!</v>
      </c>
      <c r="G615" s="23" t="e">
        <f>VLOOKUP(C615,#REF!,17,0)</f>
        <v>#REF!</v>
      </c>
      <c r="H615" s="23"/>
      <c r="I615" s="23"/>
      <c r="J615" s="23">
        <f>VLOOKUP(C615,试用装库存!B:L,11,0)</f>
        <v>896</v>
      </c>
      <c r="K615" s="23"/>
      <c r="L615" s="23"/>
      <c r="M615" s="23">
        <f t="shared" si="111"/>
        <v>896</v>
      </c>
      <c r="N615" s="555"/>
      <c r="O615" s="23"/>
      <c r="P615" s="23"/>
      <c r="Q615" s="139" t="s">
        <v>6171</v>
      </c>
      <c r="R615" s="18" t="s">
        <v>6172</v>
      </c>
      <c r="S615" s="28">
        <v>1</v>
      </c>
      <c r="T615" s="19">
        <f>VLOOKUP(Q615,包材库存!B:E,4,0)</f>
        <v>19625</v>
      </c>
      <c r="U615" s="46" t="e">
        <f t="shared" si="105"/>
        <v>#REF!</v>
      </c>
      <c r="V615" s="19">
        <f>VLOOKUP(Q615,包材库存!B:F,5,0)</f>
        <v>0</v>
      </c>
      <c r="W615" s="166"/>
      <c r="X615" s="164" t="e">
        <f t="shared" si="106"/>
        <v>#REF!</v>
      </c>
      <c r="Y615" s="169">
        <f t="shared" si="104"/>
        <v>2</v>
      </c>
    </row>
    <row r="616" spans="1:25" s="48" customFormat="1">
      <c r="A616" s="6"/>
      <c r="B616" s="23"/>
      <c r="C616" s="23"/>
      <c r="D616" s="23"/>
      <c r="E616" s="23"/>
      <c r="F616" s="23"/>
      <c r="G616" s="23" t="e">
        <f>VLOOKUP(C616,#REF!,17,0)</f>
        <v>#REF!</v>
      </c>
      <c r="H616" s="23"/>
      <c r="I616" s="23"/>
      <c r="J616" s="23"/>
      <c r="K616" s="23"/>
      <c r="L616" s="23"/>
      <c r="M616" s="23"/>
      <c r="N616" s="555"/>
      <c r="O616" s="23"/>
      <c r="P616" s="23"/>
      <c r="Q616" s="139" t="s">
        <v>605</v>
      </c>
      <c r="R616" s="18" t="s">
        <v>6173</v>
      </c>
      <c r="S616" s="28">
        <v>1</v>
      </c>
      <c r="T616" s="19">
        <f>VLOOKUP(Q616,包材库存!B:E,4,0)</f>
        <v>18958</v>
      </c>
      <c r="U616" s="46" t="e">
        <f t="shared" si="105"/>
        <v>#REF!</v>
      </c>
      <c r="V616" s="19">
        <f>VLOOKUP(Q616,包材库存!B:F,5,0)</f>
        <v>0</v>
      </c>
      <c r="W616" s="166"/>
      <c r="X616" s="164" t="e">
        <f t="shared" si="106"/>
        <v>#REF!</v>
      </c>
      <c r="Y616" s="169">
        <f t="shared" si="104"/>
        <v>2</v>
      </c>
    </row>
    <row r="617" spans="1:25" s="48" customFormat="1">
      <c r="A617" s="6"/>
      <c r="B617" s="23"/>
      <c r="C617" s="23"/>
      <c r="D617" s="23"/>
      <c r="E617" s="23"/>
      <c r="F617" s="23"/>
      <c r="G617" s="23" t="e">
        <f>VLOOKUP(C617,#REF!,17,0)</f>
        <v>#REF!</v>
      </c>
      <c r="H617" s="23"/>
      <c r="I617" s="23"/>
      <c r="J617" s="23"/>
      <c r="K617" s="23"/>
      <c r="L617" s="23"/>
      <c r="M617" s="23"/>
      <c r="N617" s="555"/>
      <c r="O617" s="23"/>
      <c r="P617" s="23"/>
      <c r="Q617" s="139" t="s">
        <v>493</v>
      </c>
      <c r="R617" s="18" t="s">
        <v>494</v>
      </c>
      <c r="S617" s="28">
        <v>1</v>
      </c>
      <c r="T617" s="19">
        <f>VLOOKUP(Q617,包材库存!B:E,4,0)</f>
        <v>44317</v>
      </c>
      <c r="U617" s="46" t="e">
        <f t="shared" si="105"/>
        <v>#REF!</v>
      </c>
      <c r="V617" s="19">
        <f>VLOOKUP(Q617,包材库存!B:F,5,0)</f>
        <v>0</v>
      </c>
      <c r="W617" s="166"/>
      <c r="X617" s="164" t="e">
        <f t="shared" si="106"/>
        <v>#REF!</v>
      </c>
      <c r="Y617" s="169">
        <f t="shared" si="104"/>
        <v>11</v>
      </c>
    </row>
    <row r="618" spans="1:25" s="48" customFormat="1">
      <c r="A618" s="6"/>
      <c r="B618" s="23"/>
      <c r="C618" s="23"/>
      <c r="D618" s="23"/>
      <c r="E618" s="23"/>
      <c r="F618" s="23"/>
      <c r="G618" s="23" t="e">
        <f>VLOOKUP(C618,#REF!,17,0)</f>
        <v>#REF!</v>
      </c>
      <c r="H618" s="23"/>
      <c r="I618" s="23"/>
      <c r="J618" s="23"/>
      <c r="K618" s="23"/>
      <c r="L618" s="23"/>
      <c r="M618" s="23"/>
      <c r="N618" s="555"/>
      <c r="O618" s="23"/>
      <c r="P618" s="23"/>
      <c r="Q618" s="139" t="s">
        <v>6174</v>
      </c>
      <c r="R618" s="18" t="s">
        <v>6175</v>
      </c>
      <c r="S618" s="28">
        <v>1</v>
      </c>
      <c r="T618" s="19">
        <f>VLOOKUP(Q618,包材库存!B:E,4,0)</f>
        <v>6346</v>
      </c>
      <c r="U618" s="46" t="e">
        <f t="shared" si="105"/>
        <v>#REF!</v>
      </c>
      <c r="V618" s="19">
        <f>VLOOKUP(Q618,包材库存!B:F,5,0)</f>
        <v>0</v>
      </c>
      <c r="W618" s="166"/>
      <c r="X618" s="164" t="e">
        <f t="shared" si="106"/>
        <v>#REF!</v>
      </c>
      <c r="Y618" s="169">
        <f t="shared" si="104"/>
        <v>2</v>
      </c>
    </row>
    <row r="619" spans="1:25" s="48" customFormat="1">
      <c r="A619" s="6"/>
      <c r="B619" s="23"/>
      <c r="C619" s="23"/>
      <c r="D619" s="23"/>
      <c r="E619" s="23"/>
      <c r="F619" s="23"/>
      <c r="G619" s="23" t="e">
        <f>VLOOKUP(C619,#REF!,17,0)</f>
        <v>#REF!</v>
      </c>
      <c r="H619" s="23"/>
      <c r="I619" s="23"/>
      <c r="J619" s="23"/>
      <c r="K619" s="23"/>
      <c r="L619" s="23"/>
      <c r="M619" s="23"/>
      <c r="N619" s="555"/>
      <c r="O619" s="23"/>
      <c r="P619" s="23"/>
      <c r="Q619" s="139" t="s">
        <v>606</v>
      </c>
      <c r="R619" s="18" t="s">
        <v>2549</v>
      </c>
      <c r="S619" s="28">
        <v>1</v>
      </c>
      <c r="T619" s="19">
        <f>VLOOKUP(Q619,包材库存!B:E,4,0)</f>
        <v>14180</v>
      </c>
      <c r="U619" s="46" t="e">
        <f t="shared" si="105"/>
        <v>#REF!</v>
      </c>
      <c r="V619" s="19">
        <f>VLOOKUP(Q619,包材库存!B:F,5,0)</f>
        <v>0</v>
      </c>
      <c r="W619" s="166"/>
      <c r="X619" s="164" t="e">
        <f t="shared" si="106"/>
        <v>#REF!</v>
      </c>
      <c r="Y619" s="169">
        <f t="shared" si="104"/>
        <v>2</v>
      </c>
    </row>
    <row r="620" spans="1:25" s="48" customFormat="1">
      <c r="A620" s="6"/>
      <c r="B620" s="23"/>
      <c r="C620" s="23"/>
      <c r="D620" s="23"/>
      <c r="E620" s="23"/>
      <c r="F620" s="23"/>
      <c r="G620" s="23" t="e">
        <f>VLOOKUP(C620,#REF!,17,0)</f>
        <v>#REF!</v>
      </c>
      <c r="H620" s="23"/>
      <c r="I620" s="23"/>
      <c r="J620" s="23"/>
      <c r="K620" s="23"/>
      <c r="L620" s="23"/>
      <c r="M620" s="23"/>
      <c r="N620" s="555"/>
      <c r="O620" s="23"/>
      <c r="P620" s="23"/>
      <c r="Q620" s="139" t="s">
        <v>607</v>
      </c>
      <c r="R620" s="18" t="s">
        <v>6158</v>
      </c>
      <c r="S620" s="28">
        <v>1</v>
      </c>
      <c r="T620" s="19" t="e">
        <f>VLOOKUP(Q620,包材库存!B:E,4,0)</f>
        <v>#N/A</v>
      </c>
      <c r="U620" s="46" t="e">
        <f t="shared" si="105"/>
        <v>#REF!</v>
      </c>
      <c r="V620" s="19" t="e">
        <f>VLOOKUP(Q620,包材库存!B:F,5,0)</f>
        <v>#N/A</v>
      </c>
      <c r="W620" s="166"/>
      <c r="X620" s="164" t="e">
        <f t="shared" si="106"/>
        <v>#N/A</v>
      </c>
      <c r="Y620" s="169">
        <f t="shared" si="104"/>
        <v>3</v>
      </c>
    </row>
    <row r="621" spans="1:25" s="48" customFormat="1">
      <c r="A621" s="6"/>
      <c r="B621" s="23"/>
      <c r="C621" s="23"/>
      <c r="D621" s="23"/>
      <c r="E621" s="23"/>
      <c r="F621" s="23"/>
      <c r="G621" s="23" t="e">
        <f>VLOOKUP(C621,#REF!,17,0)</f>
        <v>#REF!</v>
      </c>
      <c r="H621" s="23"/>
      <c r="I621" s="23"/>
      <c r="J621" s="23"/>
      <c r="K621" s="23"/>
      <c r="L621" s="23"/>
      <c r="M621" s="23"/>
      <c r="N621" s="555"/>
      <c r="O621" s="23"/>
      <c r="P621" s="23"/>
      <c r="Q621" s="139" t="s">
        <v>6176</v>
      </c>
      <c r="R621" s="18" t="s">
        <v>6177</v>
      </c>
      <c r="S621" s="28"/>
      <c r="T621" s="19">
        <f>VLOOKUP(Q621,包材库存!B:E,4,0)</f>
        <v>136</v>
      </c>
      <c r="U621" s="46" t="e">
        <f t="shared" si="105"/>
        <v>#REF!</v>
      </c>
      <c r="V621" s="19">
        <f>VLOOKUP(Q621,包材库存!B:F,5,0)</f>
        <v>0</v>
      </c>
      <c r="W621" s="166"/>
      <c r="X621" s="164" t="e">
        <f t="shared" si="106"/>
        <v>#REF!</v>
      </c>
      <c r="Y621" s="169">
        <f t="shared" si="104"/>
        <v>2</v>
      </c>
    </row>
    <row r="622" spans="1:25" s="48" customFormat="1">
      <c r="A622" s="6"/>
      <c r="B622" s="23"/>
      <c r="C622" s="23"/>
      <c r="D622" s="23"/>
      <c r="E622" s="23"/>
      <c r="F622" s="23"/>
      <c r="G622" s="23" t="e">
        <f>VLOOKUP(C622,#REF!,17,0)</f>
        <v>#REF!</v>
      </c>
      <c r="H622" s="23"/>
      <c r="I622" s="23"/>
      <c r="J622" s="23"/>
      <c r="K622" s="23"/>
      <c r="L622" s="23"/>
      <c r="M622" s="23"/>
      <c r="N622" s="555"/>
      <c r="O622" s="23"/>
      <c r="P622" s="23"/>
      <c r="Q622" s="139" t="s">
        <v>6178</v>
      </c>
      <c r="R622" s="18" t="s">
        <v>6179</v>
      </c>
      <c r="S622" s="28"/>
      <c r="T622" s="19">
        <f>VLOOKUP(Q622,包材库存!B:E,4,0)</f>
        <v>2347</v>
      </c>
      <c r="U622" s="46" t="e">
        <f t="shared" si="105"/>
        <v>#REF!</v>
      </c>
      <c r="V622" s="19">
        <f>VLOOKUP(Q622,包材库存!B:F,5,0)</f>
        <v>0</v>
      </c>
      <c r="W622" s="166"/>
      <c r="X622" s="164" t="e">
        <f t="shared" si="106"/>
        <v>#REF!</v>
      </c>
      <c r="Y622" s="169">
        <f t="shared" si="104"/>
        <v>2</v>
      </c>
    </row>
    <row r="623" spans="1:25" s="48" customFormat="1">
      <c r="A623" s="4"/>
      <c r="B623" s="22">
        <v>67</v>
      </c>
      <c r="C623" s="22" t="str">
        <f>VLOOKUP(B623,Sheet1!A:B,2,0)</f>
        <v>WT007</v>
      </c>
      <c r="D623" s="22" t="e">
        <f>VLOOKUP(C623,#REF!,2,0)</f>
        <v>#REF!</v>
      </c>
      <c r="E623" s="22" t="e">
        <f>VLOOKUP(C623,#REF!,4,0)</f>
        <v>#REF!</v>
      </c>
      <c r="F623" s="22" t="e">
        <f>VLOOKUP(C623,#REF!,6,0)</f>
        <v>#REF!</v>
      </c>
      <c r="G623" s="22" t="e">
        <f>VLOOKUP(C623,#REF!,17,0)</f>
        <v>#REF!</v>
      </c>
      <c r="H623" s="22" t="e">
        <f>VLOOKUP(C623,#REF!,19,0)</f>
        <v>#REF!</v>
      </c>
      <c r="I623" s="22" t="e">
        <f>VLOOKUP(C623,#REF!,20,0)</f>
        <v>#REF!</v>
      </c>
      <c r="J623" s="22">
        <f>VLOOKUP(C623,成品库存!B:L,11,0)</f>
        <v>5587</v>
      </c>
      <c r="K623" s="22" t="str">
        <f>IF(ISERROR(VLOOKUP(C623,#REF!,11,0)),"0",VLOOKUP(C623,#REF!,11,0))</f>
        <v>0</v>
      </c>
      <c r="L623" s="22"/>
      <c r="M623" s="22">
        <f t="shared" ref="M623:M624" si="112">J623+K623+L623</f>
        <v>5587</v>
      </c>
      <c r="N623" s="554" t="e">
        <f>M623/G623</f>
        <v>#REF!</v>
      </c>
      <c r="O623" s="22">
        <f>VLOOKUP(C623,膏体库存!A:F,6,0)</f>
        <v>0</v>
      </c>
      <c r="P623" s="22"/>
      <c r="Q623" s="140" t="s">
        <v>986</v>
      </c>
      <c r="R623" s="18" t="s">
        <v>6200</v>
      </c>
      <c r="S623" s="28">
        <v>1</v>
      </c>
      <c r="T623" s="19">
        <f>VLOOKUP(Q623,包材库存!B:E,4,0)</f>
        <v>18398</v>
      </c>
      <c r="U623" s="46" t="e">
        <f t="shared" si="105"/>
        <v>#REF!</v>
      </c>
      <c r="V623" s="19">
        <f>VLOOKUP(Q623,包材库存!B:F,5,0)</f>
        <v>0</v>
      </c>
      <c r="W623" s="164"/>
      <c r="X623" s="164" t="e">
        <f t="shared" si="106"/>
        <v>#REF!</v>
      </c>
      <c r="Y623" s="169">
        <f t="shared" si="104"/>
        <v>1</v>
      </c>
    </row>
    <row r="624" spans="1:25" s="48" customFormat="1">
      <c r="A624" s="6"/>
      <c r="B624" s="23"/>
      <c r="C624" s="23" t="str">
        <f>"S"&amp;C623</f>
        <v>SWT007</v>
      </c>
      <c r="D624" s="23" t="e">
        <f>VLOOKUP(C624,#REF!,2,0)</f>
        <v>#REF!</v>
      </c>
      <c r="E624" s="23" t="e">
        <f>VLOOKUP(C624,#REF!,4,0)</f>
        <v>#REF!</v>
      </c>
      <c r="F624" s="23" t="e">
        <f>VLOOKUP(C624,#REF!,6,0)</f>
        <v>#REF!</v>
      </c>
      <c r="G624" s="23" t="e">
        <f>VLOOKUP(C624,#REF!,17,0)</f>
        <v>#REF!</v>
      </c>
      <c r="H624" s="23"/>
      <c r="I624" s="23"/>
      <c r="J624" s="23">
        <f>VLOOKUP(C624,试用装库存!B:L,11,0)</f>
        <v>1365</v>
      </c>
      <c r="K624" s="23"/>
      <c r="L624" s="23"/>
      <c r="M624" s="23">
        <f t="shared" si="112"/>
        <v>1365</v>
      </c>
      <c r="N624" s="555"/>
      <c r="O624" s="23"/>
      <c r="P624" s="23"/>
      <c r="Q624" s="139" t="s">
        <v>987</v>
      </c>
      <c r="R624" s="18" t="s">
        <v>2612</v>
      </c>
      <c r="S624" s="28">
        <v>1</v>
      </c>
      <c r="T624" s="19">
        <f>VLOOKUP(Q624,包材库存!B:E,4,0)</f>
        <v>18594</v>
      </c>
      <c r="U624" s="46" t="e">
        <f t="shared" si="105"/>
        <v>#REF!</v>
      </c>
      <c r="V624" s="19">
        <f>VLOOKUP(Q624,包材库存!B:F,5,0)</f>
        <v>0</v>
      </c>
      <c r="W624" s="166"/>
      <c r="X624" s="164" t="e">
        <f t="shared" si="106"/>
        <v>#REF!</v>
      </c>
      <c r="Y624" s="169">
        <f t="shared" si="104"/>
        <v>1</v>
      </c>
    </row>
    <row r="625" spans="1:25" s="48" customFormat="1">
      <c r="A625" s="6"/>
      <c r="B625" s="23"/>
      <c r="C625" s="23"/>
      <c r="D625" s="23"/>
      <c r="E625" s="23"/>
      <c r="F625" s="23"/>
      <c r="G625" s="23" t="e">
        <f>VLOOKUP(C625,#REF!,17,0)</f>
        <v>#REF!</v>
      </c>
      <c r="H625" s="23"/>
      <c r="I625" s="23"/>
      <c r="J625" s="23"/>
      <c r="K625" s="23"/>
      <c r="L625" s="23"/>
      <c r="M625" s="23"/>
      <c r="N625" s="555"/>
      <c r="O625" s="23"/>
      <c r="P625" s="23"/>
      <c r="Q625" s="139" t="s">
        <v>969</v>
      </c>
      <c r="R625" s="18" t="s">
        <v>6156</v>
      </c>
      <c r="S625" s="28">
        <v>1</v>
      </c>
      <c r="T625" s="19">
        <f>VLOOKUP(Q625,包材库存!B:E,4,0)</f>
        <v>31141</v>
      </c>
      <c r="U625" s="46" t="e">
        <f t="shared" si="105"/>
        <v>#REF!</v>
      </c>
      <c r="V625" s="19">
        <f>VLOOKUP(Q625,包材库存!B:F,5,0)</f>
        <v>0</v>
      </c>
      <c r="W625" s="166"/>
      <c r="X625" s="164" t="e">
        <f t="shared" si="106"/>
        <v>#REF!</v>
      </c>
      <c r="Y625" s="169">
        <f t="shared" si="104"/>
        <v>9</v>
      </c>
    </row>
    <row r="626" spans="1:25" s="48" customFormat="1">
      <c r="A626" s="6"/>
      <c r="B626" s="23"/>
      <c r="C626" s="23"/>
      <c r="D626" s="23"/>
      <c r="E626" s="23"/>
      <c r="F626" s="23"/>
      <c r="G626" s="23" t="e">
        <f>VLOOKUP(C626,#REF!,17,0)</f>
        <v>#REF!</v>
      </c>
      <c r="H626" s="23"/>
      <c r="I626" s="23"/>
      <c r="J626" s="23"/>
      <c r="K626" s="23"/>
      <c r="L626" s="23"/>
      <c r="M626" s="23"/>
      <c r="N626" s="555"/>
      <c r="O626" s="23"/>
      <c r="P626" s="23"/>
      <c r="Q626" s="139" t="s">
        <v>6201</v>
      </c>
      <c r="R626" s="18" t="s">
        <v>6202</v>
      </c>
      <c r="S626" s="28">
        <v>1</v>
      </c>
      <c r="T626" s="19">
        <f>VLOOKUP(Q626,包材库存!B:E,4,0)</f>
        <v>5920</v>
      </c>
      <c r="U626" s="46" t="e">
        <f t="shared" si="105"/>
        <v>#REF!</v>
      </c>
      <c r="V626" s="19">
        <f>VLOOKUP(Q626,包材库存!B:F,5,0)</f>
        <v>0</v>
      </c>
      <c r="W626" s="166"/>
      <c r="X626" s="164" t="e">
        <f t="shared" si="106"/>
        <v>#REF!</v>
      </c>
      <c r="Y626" s="169">
        <f t="shared" si="104"/>
        <v>1</v>
      </c>
    </row>
    <row r="627" spans="1:25" s="48" customFormat="1">
      <c r="A627" s="6"/>
      <c r="B627" s="23"/>
      <c r="C627" s="23"/>
      <c r="D627" s="23"/>
      <c r="E627" s="23"/>
      <c r="F627" s="23"/>
      <c r="G627" s="23" t="e">
        <f>VLOOKUP(C627,#REF!,17,0)</f>
        <v>#REF!</v>
      </c>
      <c r="H627" s="23"/>
      <c r="I627" s="23"/>
      <c r="J627" s="23"/>
      <c r="K627" s="23"/>
      <c r="L627" s="23"/>
      <c r="M627" s="23"/>
      <c r="N627" s="555"/>
      <c r="O627" s="23"/>
      <c r="P627" s="23"/>
      <c r="Q627" s="139" t="s">
        <v>988</v>
      </c>
      <c r="R627" s="18" t="s">
        <v>6203</v>
      </c>
      <c r="S627" s="28">
        <v>1</v>
      </c>
      <c r="T627" s="19" t="e">
        <f>VLOOKUP(Q627,包材库存!B:E,4,0)</f>
        <v>#N/A</v>
      </c>
      <c r="U627" s="46" t="e">
        <f t="shared" si="105"/>
        <v>#REF!</v>
      </c>
      <c r="V627" s="19" t="e">
        <f>VLOOKUP(Q627,包材库存!B:F,5,0)</f>
        <v>#N/A</v>
      </c>
      <c r="W627" s="166"/>
      <c r="X627" s="164" t="e">
        <f t="shared" si="106"/>
        <v>#N/A</v>
      </c>
      <c r="Y627" s="169">
        <f t="shared" si="104"/>
        <v>1</v>
      </c>
    </row>
    <row r="628" spans="1:25" s="48" customFormat="1">
      <c r="A628" s="6"/>
      <c r="B628" s="23"/>
      <c r="C628" s="23"/>
      <c r="D628" s="23"/>
      <c r="E628" s="23"/>
      <c r="F628" s="23"/>
      <c r="G628" s="23" t="e">
        <f>VLOOKUP(C628,#REF!,17,0)</f>
        <v>#REF!</v>
      </c>
      <c r="H628" s="23"/>
      <c r="I628" s="23"/>
      <c r="J628" s="23"/>
      <c r="K628" s="23"/>
      <c r="L628" s="23"/>
      <c r="M628" s="23"/>
      <c r="N628" s="555"/>
      <c r="O628" s="23"/>
      <c r="P628" s="23"/>
      <c r="Q628" s="139" t="s">
        <v>989</v>
      </c>
      <c r="R628" s="18" t="s">
        <v>6204</v>
      </c>
      <c r="S628" s="28"/>
      <c r="T628" s="19">
        <f>VLOOKUP(Q628,包材库存!B:E,4,0)</f>
        <v>122</v>
      </c>
      <c r="U628" s="46" t="e">
        <f t="shared" si="105"/>
        <v>#REF!</v>
      </c>
      <c r="V628" s="19">
        <f>VLOOKUP(Q628,包材库存!B:F,5,0)</f>
        <v>0</v>
      </c>
      <c r="W628" s="166"/>
      <c r="X628" s="164" t="e">
        <f t="shared" si="106"/>
        <v>#REF!</v>
      </c>
      <c r="Y628" s="169">
        <f t="shared" si="104"/>
        <v>1</v>
      </c>
    </row>
    <row r="629" spans="1:25" s="48" customFormat="1">
      <c r="A629" s="6"/>
      <c r="B629" s="23"/>
      <c r="C629" s="23"/>
      <c r="D629" s="23"/>
      <c r="E629" s="23"/>
      <c r="F629" s="23"/>
      <c r="G629" s="23" t="e">
        <f>VLOOKUP(C629,#REF!,17,0)</f>
        <v>#REF!</v>
      </c>
      <c r="H629" s="23"/>
      <c r="I629" s="23"/>
      <c r="J629" s="23"/>
      <c r="K629" s="23"/>
      <c r="L629" s="23"/>
      <c r="M629" s="23"/>
      <c r="N629" s="555"/>
      <c r="O629" s="23"/>
      <c r="P629" s="23"/>
      <c r="Q629" s="139" t="s">
        <v>990</v>
      </c>
      <c r="R629" s="18" t="s">
        <v>991</v>
      </c>
      <c r="S629" s="28"/>
      <c r="T629" s="19">
        <f>VLOOKUP(Q629,包材库存!B:E,4,0)</f>
        <v>1300</v>
      </c>
      <c r="U629" s="46" t="e">
        <f t="shared" si="105"/>
        <v>#REF!</v>
      </c>
      <c r="V629" s="19">
        <f>VLOOKUP(Q629,包材库存!B:F,5,0)</f>
        <v>0</v>
      </c>
      <c r="W629" s="166"/>
      <c r="X629" s="164" t="e">
        <f t="shared" si="106"/>
        <v>#REF!</v>
      </c>
      <c r="Y629" s="169">
        <f t="shared" si="104"/>
        <v>1</v>
      </c>
    </row>
    <row r="630" spans="1:25" s="48" customFormat="1">
      <c r="A630" s="4"/>
      <c r="B630" s="22">
        <v>68</v>
      </c>
      <c r="C630" s="22" t="str">
        <f>VLOOKUP(B630,Sheet1!A:B,2,0)</f>
        <v>WM008b</v>
      </c>
      <c r="D630" s="22" t="e">
        <f>VLOOKUP(C630,#REF!,2,0)</f>
        <v>#REF!</v>
      </c>
      <c r="E630" s="22" t="e">
        <f>VLOOKUP(C630,#REF!,4,0)</f>
        <v>#REF!</v>
      </c>
      <c r="F630" s="22" t="e">
        <f>VLOOKUP(C630,#REF!,6,0)</f>
        <v>#REF!</v>
      </c>
      <c r="G630" s="22" t="e">
        <f>VLOOKUP(C630,#REF!,17,0)</f>
        <v>#REF!</v>
      </c>
      <c r="H630" s="22" t="e">
        <f>VLOOKUP(C630,#REF!,19,0)</f>
        <v>#REF!</v>
      </c>
      <c r="I630" s="22" t="e">
        <f>VLOOKUP(C630,#REF!,20,0)</f>
        <v>#REF!</v>
      </c>
      <c r="J630" s="22">
        <f>VLOOKUP(C630,成品库存!B:L,11,0)</f>
        <v>4619</v>
      </c>
      <c r="K630" s="22" t="str">
        <f>IF(ISERROR(VLOOKUP(C630,#REF!,11,0)),"0",VLOOKUP(C630,#REF!,11,0))</f>
        <v>0</v>
      </c>
      <c r="L630" s="22"/>
      <c r="M630" s="22">
        <f t="shared" ref="M630:M631" si="113">J630+K630+L630</f>
        <v>4619</v>
      </c>
      <c r="N630" s="554" t="e">
        <f>M630/G630</f>
        <v>#REF!</v>
      </c>
      <c r="O630" s="22">
        <f>VLOOKUP(C630,膏体库存!A:F,6,0)</f>
        <v>0</v>
      </c>
      <c r="P630" s="22"/>
      <c r="Q630" s="140" t="s">
        <v>591</v>
      </c>
      <c r="R630" s="18" t="s">
        <v>592</v>
      </c>
      <c r="S630" s="28">
        <v>1</v>
      </c>
      <c r="T630" s="19">
        <f>VLOOKUP(Q630,包材库存!B:E,4,0)</f>
        <v>16557</v>
      </c>
      <c r="U630" s="46" t="e">
        <f t="shared" si="105"/>
        <v>#REF!</v>
      </c>
      <c r="V630" s="19">
        <f>VLOOKUP(Q630,包材库存!B:F,5,0)</f>
        <v>0</v>
      </c>
      <c r="W630" s="164"/>
      <c r="X630" s="164" t="e">
        <f t="shared" si="106"/>
        <v>#REF!</v>
      </c>
      <c r="Y630" s="169">
        <f t="shared" si="104"/>
        <v>3</v>
      </c>
    </row>
    <row r="631" spans="1:25" s="48" customFormat="1">
      <c r="A631" s="6"/>
      <c r="B631" s="23"/>
      <c r="C631" s="23" t="s">
        <v>10433</v>
      </c>
      <c r="D631" s="23" t="e">
        <f>VLOOKUP(C631,#REF!,2,0)</f>
        <v>#REF!</v>
      </c>
      <c r="E631" s="23" t="e">
        <f>VLOOKUP(C631,#REF!,4,0)</f>
        <v>#REF!</v>
      </c>
      <c r="F631" s="23" t="e">
        <f>VLOOKUP(C631,#REF!,6,0)</f>
        <v>#REF!</v>
      </c>
      <c r="G631" s="23" t="e">
        <f>VLOOKUP(C631,#REF!,17,0)</f>
        <v>#REF!</v>
      </c>
      <c r="H631" s="23"/>
      <c r="I631" s="23"/>
      <c r="J631" s="23">
        <f>VLOOKUP(C631,试用装库存!B:L,11,0)</f>
        <v>171</v>
      </c>
      <c r="K631" s="23"/>
      <c r="L631" s="23"/>
      <c r="M631" s="23">
        <f t="shared" si="113"/>
        <v>171</v>
      </c>
      <c r="N631" s="555"/>
      <c r="O631" s="23"/>
      <c r="P631" s="23"/>
      <c r="Q631" s="139" t="s">
        <v>442</v>
      </c>
      <c r="R631" s="18" t="s">
        <v>2547</v>
      </c>
      <c r="S631" s="28">
        <v>1</v>
      </c>
      <c r="T631" s="19">
        <f>VLOOKUP(Q631,包材库存!B:E,4,0)</f>
        <v>14598</v>
      </c>
      <c r="U631" s="46" t="e">
        <f t="shared" si="105"/>
        <v>#REF!</v>
      </c>
      <c r="V631" s="19">
        <f>VLOOKUP(Q631,包材库存!B:F,5,0)</f>
        <v>0</v>
      </c>
      <c r="W631" s="166"/>
      <c r="X631" s="164" t="e">
        <f t="shared" si="106"/>
        <v>#REF!</v>
      </c>
      <c r="Y631" s="169">
        <f t="shared" si="104"/>
        <v>3</v>
      </c>
    </row>
    <row r="632" spans="1:25" s="48" customFormat="1">
      <c r="A632" s="6"/>
      <c r="B632" s="23"/>
      <c r="C632" s="23"/>
      <c r="D632" s="23"/>
      <c r="E632" s="23"/>
      <c r="F632" s="23"/>
      <c r="G632" s="23" t="e">
        <f>VLOOKUP(C632,#REF!,17,0)</f>
        <v>#REF!</v>
      </c>
      <c r="H632" s="23"/>
      <c r="I632" s="23"/>
      <c r="J632" s="23"/>
      <c r="K632" s="23"/>
      <c r="L632" s="23"/>
      <c r="M632" s="23"/>
      <c r="N632" s="555"/>
      <c r="O632" s="23"/>
      <c r="P632" s="23"/>
      <c r="Q632" s="139" t="s">
        <v>520</v>
      </c>
      <c r="R632" s="18" t="s">
        <v>521</v>
      </c>
      <c r="S632" s="28">
        <v>1</v>
      </c>
      <c r="T632" s="19">
        <f>VLOOKUP(Q632,包材库存!B:E,4,0)</f>
        <v>34835</v>
      </c>
      <c r="U632" s="46" t="e">
        <f t="shared" si="105"/>
        <v>#REF!</v>
      </c>
      <c r="V632" s="19">
        <f>VLOOKUP(Q632,包材库存!B:F,5,0)</f>
        <v>0</v>
      </c>
      <c r="W632" s="166"/>
      <c r="X632" s="164" t="e">
        <f t="shared" si="106"/>
        <v>#REF!</v>
      </c>
      <c r="Y632" s="169">
        <f t="shared" si="104"/>
        <v>9</v>
      </c>
    </row>
    <row r="633" spans="1:25" s="48" customFormat="1">
      <c r="A633" s="6"/>
      <c r="B633" s="23"/>
      <c r="C633" s="23"/>
      <c r="D633" s="23"/>
      <c r="E633" s="23"/>
      <c r="F633" s="23"/>
      <c r="G633" s="23" t="e">
        <f>VLOOKUP(C633,#REF!,17,0)</f>
        <v>#REF!</v>
      </c>
      <c r="H633" s="23"/>
      <c r="I633" s="23"/>
      <c r="J633" s="23"/>
      <c r="K633" s="23"/>
      <c r="L633" s="23"/>
      <c r="M633" s="23"/>
      <c r="N633" s="555"/>
      <c r="O633" s="23"/>
      <c r="P633" s="23"/>
      <c r="Q633" s="139" t="s">
        <v>5904</v>
      </c>
      <c r="R633" s="18" t="s">
        <v>2535</v>
      </c>
      <c r="S633" s="28">
        <v>1</v>
      </c>
      <c r="T633" s="19">
        <f>VLOOKUP(Q633,包材库存!B:E,4,0)</f>
        <v>0</v>
      </c>
      <c r="U633" s="46" t="e">
        <f t="shared" si="105"/>
        <v>#REF!</v>
      </c>
      <c r="V633" s="19">
        <f>VLOOKUP(Q633,包材库存!B:F,5,0)</f>
        <v>0</v>
      </c>
      <c r="W633" s="166"/>
      <c r="X633" s="164" t="e">
        <f t="shared" si="106"/>
        <v>#REF!</v>
      </c>
      <c r="Y633" s="169">
        <f t="shared" si="104"/>
        <v>5</v>
      </c>
    </row>
    <row r="634" spans="1:25" s="48" customFormat="1">
      <c r="A634" s="6"/>
      <c r="B634" s="23"/>
      <c r="C634" s="23"/>
      <c r="D634" s="23"/>
      <c r="E634" s="23"/>
      <c r="F634" s="23"/>
      <c r="G634" s="23" t="e">
        <f>VLOOKUP(C634,#REF!,17,0)</f>
        <v>#REF!</v>
      </c>
      <c r="H634" s="23"/>
      <c r="I634" s="23"/>
      <c r="J634" s="23"/>
      <c r="K634" s="23"/>
      <c r="L634" s="23"/>
      <c r="M634" s="23"/>
      <c r="N634" s="555"/>
      <c r="O634" s="23"/>
      <c r="P634" s="23"/>
      <c r="Q634" s="139" t="s">
        <v>593</v>
      </c>
      <c r="R634" s="18" t="s">
        <v>594</v>
      </c>
      <c r="S634" s="28">
        <v>1</v>
      </c>
      <c r="T634" s="19">
        <f>VLOOKUP(Q634,包材库存!B:E,4,0)</f>
        <v>8163</v>
      </c>
      <c r="U634" s="46" t="e">
        <f t="shared" si="105"/>
        <v>#REF!</v>
      </c>
      <c r="V634" s="19">
        <f>VLOOKUP(Q634,包材库存!B:F,5,0)</f>
        <v>0</v>
      </c>
      <c r="W634" s="166"/>
      <c r="X634" s="164" t="e">
        <f t="shared" si="106"/>
        <v>#REF!</v>
      </c>
      <c r="Y634" s="169">
        <f t="shared" si="104"/>
        <v>3</v>
      </c>
    </row>
    <row r="635" spans="1:25" s="48" customFormat="1">
      <c r="A635" s="6"/>
      <c r="B635" s="23"/>
      <c r="C635" s="23"/>
      <c r="D635" s="23"/>
      <c r="E635" s="23"/>
      <c r="F635" s="23"/>
      <c r="G635" s="23" t="e">
        <f>VLOOKUP(C635,#REF!,17,0)</f>
        <v>#REF!</v>
      </c>
      <c r="H635" s="23"/>
      <c r="I635" s="23"/>
      <c r="J635" s="23"/>
      <c r="K635" s="23"/>
      <c r="L635" s="23"/>
      <c r="M635" s="23"/>
      <c r="N635" s="555"/>
      <c r="O635" s="23"/>
      <c r="P635" s="23"/>
      <c r="Q635" s="139" t="s">
        <v>595</v>
      </c>
      <c r="R635" s="18" t="s">
        <v>596</v>
      </c>
      <c r="S635" s="28">
        <v>1</v>
      </c>
      <c r="T635" s="19">
        <f>VLOOKUP(Q635,包材库存!B:E,4,0)</f>
        <v>8554</v>
      </c>
      <c r="U635" s="46" t="e">
        <f t="shared" si="105"/>
        <v>#REF!</v>
      </c>
      <c r="V635" s="19">
        <f>VLOOKUP(Q635,包材库存!B:F,5,0)</f>
        <v>0</v>
      </c>
      <c r="W635" s="166"/>
      <c r="X635" s="164" t="e">
        <f t="shared" si="106"/>
        <v>#REF!</v>
      </c>
      <c r="Y635" s="169">
        <f t="shared" si="104"/>
        <v>3</v>
      </c>
    </row>
    <row r="636" spans="1:25" s="48" customFormat="1">
      <c r="A636" s="6"/>
      <c r="B636" s="23"/>
      <c r="C636" s="23"/>
      <c r="D636" s="23"/>
      <c r="E636" s="23"/>
      <c r="F636" s="23"/>
      <c r="G636" s="23" t="e">
        <f>VLOOKUP(C636,#REF!,17,0)</f>
        <v>#REF!</v>
      </c>
      <c r="H636" s="23"/>
      <c r="I636" s="23"/>
      <c r="J636" s="23"/>
      <c r="K636" s="23"/>
      <c r="L636" s="23"/>
      <c r="M636" s="23"/>
      <c r="N636" s="555"/>
      <c r="O636" s="23"/>
      <c r="P636" s="23"/>
      <c r="Q636" s="139" t="s">
        <v>597</v>
      </c>
      <c r="R636" s="18" t="s">
        <v>598</v>
      </c>
      <c r="S636" s="28"/>
      <c r="T636" s="19">
        <f>VLOOKUP(Q636,包材库存!B:E,4,0)</f>
        <v>17305</v>
      </c>
      <c r="U636" s="46" t="e">
        <f t="shared" si="105"/>
        <v>#REF!</v>
      </c>
      <c r="V636" s="19">
        <f>VLOOKUP(Q636,包材库存!B:F,5,0)</f>
        <v>0</v>
      </c>
      <c r="W636" s="166"/>
      <c r="X636" s="164" t="e">
        <f t="shared" si="106"/>
        <v>#REF!</v>
      </c>
      <c r="Y636" s="169">
        <f t="shared" si="104"/>
        <v>3</v>
      </c>
    </row>
    <row r="637" spans="1:25" s="48" customFormat="1">
      <c r="A637" s="6"/>
      <c r="B637" s="23"/>
      <c r="C637" s="23"/>
      <c r="D637" s="23"/>
      <c r="E637" s="23"/>
      <c r="F637" s="23"/>
      <c r="G637" s="23" t="e">
        <f>VLOOKUP(C637,#REF!,17,0)</f>
        <v>#REF!</v>
      </c>
      <c r="H637" s="23"/>
      <c r="I637" s="23"/>
      <c r="J637" s="23"/>
      <c r="K637" s="23"/>
      <c r="L637" s="23"/>
      <c r="M637" s="23"/>
      <c r="N637" s="555"/>
      <c r="O637" s="23"/>
      <c r="P637" s="23"/>
      <c r="Q637" s="139" t="s">
        <v>335</v>
      </c>
      <c r="R637" s="18" t="s">
        <v>6118</v>
      </c>
      <c r="S637" s="28">
        <v>1</v>
      </c>
      <c r="T637" s="19" t="e">
        <f>VLOOKUP(Q637,包材库存!B:E,4,0)</f>
        <v>#N/A</v>
      </c>
      <c r="U637" s="46" t="e">
        <f t="shared" si="105"/>
        <v>#REF!</v>
      </c>
      <c r="V637" s="19" t="e">
        <f>VLOOKUP(Q637,包材库存!B:F,5,0)</f>
        <v>#N/A</v>
      </c>
      <c r="W637" s="166"/>
      <c r="X637" s="164" t="e">
        <f t="shared" si="106"/>
        <v>#N/A</v>
      </c>
      <c r="Y637" s="169">
        <f t="shared" si="104"/>
        <v>6</v>
      </c>
    </row>
    <row r="638" spans="1:25" s="48" customFormat="1">
      <c r="A638" s="6"/>
      <c r="B638" s="23"/>
      <c r="C638" s="23"/>
      <c r="D638" s="23"/>
      <c r="E638" s="23"/>
      <c r="F638" s="23"/>
      <c r="G638" s="23" t="e">
        <f>VLOOKUP(C638,#REF!,17,0)</f>
        <v>#REF!</v>
      </c>
      <c r="H638" s="23"/>
      <c r="I638" s="23"/>
      <c r="J638" s="23"/>
      <c r="K638" s="23"/>
      <c r="L638" s="23"/>
      <c r="M638" s="23"/>
      <c r="N638" s="555"/>
      <c r="O638" s="23"/>
      <c r="P638" s="23"/>
      <c r="Q638" s="139" t="s">
        <v>333</v>
      </c>
      <c r="R638" s="18" t="s">
        <v>2548</v>
      </c>
      <c r="S638" s="28"/>
      <c r="T638" s="19">
        <f>VLOOKUP(Q638,包材库存!B:E,4,0)</f>
        <v>11653</v>
      </c>
      <c r="U638" s="46" t="e">
        <f t="shared" si="105"/>
        <v>#REF!</v>
      </c>
      <c r="V638" s="19">
        <f>VLOOKUP(Q638,包材库存!B:F,5,0)</f>
        <v>0</v>
      </c>
      <c r="W638" s="166"/>
      <c r="X638" s="164" t="e">
        <f t="shared" si="106"/>
        <v>#REF!</v>
      </c>
      <c r="Y638" s="169">
        <f t="shared" si="104"/>
        <v>6</v>
      </c>
    </row>
    <row r="639" spans="1:25" s="48" customFormat="1">
      <c r="A639" s="8"/>
      <c r="B639" s="24"/>
      <c r="C639" s="24"/>
      <c r="D639" s="24"/>
      <c r="E639" s="24"/>
      <c r="F639" s="24"/>
      <c r="G639" s="24" t="e">
        <f>VLOOKUP(C639,#REF!,17,0)</f>
        <v>#REF!</v>
      </c>
      <c r="H639" s="24"/>
      <c r="I639" s="24"/>
      <c r="J639" s="24"/>
      <c r="K639" s="24"/>
      <c r="L639" s="24"/>
      <c r="M639" s="24"/>
      <c r="N639" s="556"/>
      <c r="O639" s="24"/>
      <c r="P639" s="24"/>
      <c r="Q639" s="139" t="s">
        <v>599</v>
      </c>
      <c r="R639" s="18" t="s">
        <v>600</v>
      </c>
      <c r="S639" s="28"/>
      <c r="T639" s="19">
        <f>VLOOKUP(Q639,包材库存!B:E,4,0)</f>
        <v>177</v>
      </c>
      <c r="U639" s="46" t="e">
        <f t="shared" si="105"/>
        <v>#REF!</v>
      </c>
      <c r="V639" s="19">
        <f>VLOOKUP(Q639,包材库存!B:F,5,0)</f>
        <v>0</v>
      </c>
      <c r="W639" s="167"/>
      <c r="X639" s="164" t="e">
        <f t="shared" si="106"/>
        <v>#REF!</v>
      </c>
      <c r="Y639" s="169">
        <f t="shared" si="104"/>
        <v>2</v>
      </c>
    </row>
    <row r="640" spans="1:25" s="48" customFormat="1">
      <c r="A640" s="4"/>
      <c r="B640" s="22">
        <v>69</v>
      </c>
      <c r="C640" s="22" t="str">
        <f>VLOOKUP(B640,Sheet1!A:B,2,0)</f>
        <v>WT009</v>
      </c>
      <c r="D640" s="22" t="e">
        <f>VLOOKUP(C640,#REF!,2,0)</f>
        <v>#REF!</v>
      </c>
      <c r="E640" s="22" t="e">
        <f>VLOOKUP(C640,#REF!,4,0)</f>
        <v>#REF!</v>
      </c>
      <c r="F640" s="22" t="e">
        <f>VLOOKUP(C640,#REF!,6,0)</f>
        <v>#REF!</v>
      </c>
      <c r="G640" s="22" t="e">
        <f>VLOOKUP(C640,#REF!,17,0)</f>
        <v>#REF!</v>
      </c>
      <c r="H640" s="22" t="e">
        <f>VLOOKUP(C640,#REF!,19,0)</f>
        <v>#REF!</v>
      </c>
      <c r="I640" s="22" t="e">
        <f>VLOOKUP(C640,#REF!,20,0)</f>
        <v>#REF!</v>
      </c>
      <c r="J640" s="22">
        <f>VLOOKUP(C640,成品库存!B:L,11,0)</f>
        <v>5182</v>
      </c>
      <c r="K640" s="22" t="str">
        <f>IF(ISERROR(VLOOKUP(C640,#REF!,11,0)),"0",VLOOKUP(C640,#REF!,11,0))</f>
        <v>0</v>
      </c>
      <c r="L640" s="22"/>
      <c r="M640" s="22">
        <f t="shared" ref="M640:M641" si="114">J640+K640+L640</f>
        <v>5182</v>
      </c>
      <c r="N640" s="554" t="e">
        <f>M640/G640</f>
        <v>#REF!</v>
      </c>
      <c r="O640" s="22">
        <f>VLOOKUP(C640,膏体库存!A:F,6,0)</f>
        <v>0</v>
      </c>
      <c r="P640" s="22"/>
      <c r="Q640" s="140" t="s">
        <v>6205</v>
      </c>
      <c r="R640" s="18" t="s">
        <v>6206</v>
      </c>
      <c r="S640" s="28">
        <v>1</v>
      </c>
      <c r="T640" s="19">
        <f>VLOOKUP(Q640,包材库存!B:E,4,0)</f>
        <v>8892</v>
      </c>
      <c r="U640" s="46" t="e">
        <f t="shared" si="105"/>
        <v>#REF!</v>
      </c>
      <c r="V640" s="19">
        <f>VLOOKUP(Q640,包材库存!B:F,5,0)</f>
        <v>0</v>
      </c>
      <c r="W640" s="164"/>
      <c r="X640" s="164" t="e">
        <f t="shared" si="106"/>
        <v>#REF!</v>
      </c>
      <c r="Y640" s="169">
        <f t="shared" si="104"/>
        <v>1</v>
      </c>
    </row>
    <row r="641" spans="1:25" s="48" customFormat="1">
      <c r="A641" s="6"/>
      <c r="B641" s="23"/>
      <c r="C641" s="23" t="str">
        <f>"S"&amp;C640</f>
        <v>SWT009</v>
      </c>
      <c r="D641" s="23" t="e">
        <f>VLOOKUP(C641,#REF!,2,0)</f>
        <v>#REF!</v>
      </c>
      <c r="E641" s="23" t="e">
        <f>VLOOKUP(C641,#REF!,4,0)</f>
        <v>#REF!</v>
      </c>
      <c r="F641" s="23" t="e">
        <f>VLOOKUP(C641,#REF!,6,0)</f>
        <v>#REF!</v>
      </c>
      <c r="G641" s="23" t="e">
        <f>VLOOKUP(C641,#REF!,17,0)</f>
        <v>#REF!</v>
      </c>
      <c r="H641" s="23"/>
      <c r="I641" s="23"/>
      <c r="J641" s="23">
        <f>VLOOKUP(C641,试用装库存!B:L,11,0)</f>
        <v>613</v>
      </c>
      <c r="K641" s="23"/>
      <c r="L641" s="23"/>
      <c r="M641" s="23">
        <f t="shared" si="114"/>
        <v>613</v>
      </c>
      <c r="N641" s="555"/>
      <c r="O641" s="23"/>
      <c r="P641" s="23"/>
      <c r="Q641" s="139" t="s">
        <v>6166</v>
      </c>
      <c r="R641" s="18" t="s">
        <v>6167</v>
      </c>
      <c r="S641" s="28">
        <v>1</v>
      </c>
      <c r="T641" s="19">
        <f>VLOOKUP(Q641,包材库存!B:E,4,0)</f>
        <v>9872</v>
      </c>
      <c r="U641" s="46" t="e">
        <f t="shared" si="105"/>
        <v>#REF!</v>
      </c>
      <c r="V641" s="19">
        <f>VLOOKUP(Q641,包材库存!B:F,5,0)</f>
        <v>0</v>
      </c>
      <c r="W641" s="166"/>
      <c r="X641" s="164" t="e">
        <f t="shared" si="106"/>
        <v>#REF!</v>
      </c>
      <c r="Y641" s="169">
        <f t="shared" si="104"/>
        <v>2</v>
      </c>
    </row>
    <row r="642" spans="1:25" s="48" customFormat="1">
      <c r="A642" s="6"/>
      <c r="B642" s="23"/>
      <c r="C642" s="23"/>
      <c r="D642" s="23"/>
      <c r="E642" s="23"/>
      <c r="F642" s="23"/>
      <c r="G642" s="23" t="e">
        <f>VLOOKUP(C642,#REF!,17,0)</f>
        <v>#REF!</v>
      </c>
      <c r="H642" s="23"/>
      <c r="I642" s="23"/>
      <c r="J642" s="23"/>
      <c r="K642" s="23"/>
      <c r="L642" s="23"/>
      <c r="M642" s="23"/>
      <c r="N642" s="555"/>
      <c r="O642" s="23"/>
      <c r="P642" s="23"/>
      <c r="Q642" s="139" t="s">
        <v>969</v>
      </c>
      <c r="R642" s="18" t="s">
        <v>6156</v>
      </c>
      <c r="S642" s="28">
        <v>1</v>
      </c>
      <c r="T642" s="19">
        <f>VLOOKUP(Q642,包材库存!B:E,4,0)</f>
        <v>31141</v>
      </c>
      <c r="U642" s="46" t="e">
        <f t="shared" si="105"/>
        <v>#REF!</v>
      </c>
      <c r="V642" s="19">
        <f>VLOOKUP(Q642,包材库存!B:F,5,0)</f>
        <v>0</v>
      </c>
      <c r="W642" s="166"/>
      <c r="X642" s="164" t="e">
        <f t="shared" si="106"/>
        <v>#REF!</v>
      </c>
      <c r="Y642" s="169">
        <f t="shared" si="104"/>
        <v>9</v>
      </c>
    </row>
    <row r="643" spans="1:25" s="48" customFormat="1">
      <c r="A643" s="6"/>
      <c r="B643" s="23"/>
      <c r="C643" s="23"/>
      <c r="D643" s="23"/>
      <c r="E643" s="23"/>
      <c r="F643" s="23"/>
      <c r="G643" s="23" t="e">
        <f>VLOOKUP(C643,#REF!,17,0)</f>
        <v>#REF!</v>
      </c>
      <c r="H643" s="23"/>
      <c r="I643" s="23"/>
      <c r="J643" s="23"/>
      <c r="K643" s="23"/>
      <c r="L643" s="23"/>
      <c r="M643" s="23"/>
      <c r="N643" s="555"/>
      <c r="O643" s="23"/>
      <c r="P643" s="23"/>
      <c r="Q643" s="139" t="s">
        <v>984</v>
      </c>
      <c r="R643" s="18" t="s">
        <v>6207</v>
      </c>
      <c r="S643" s="28">
        <v>1</v>
      </c>
      <c r="T643" s="19">
        <f>VLOOKUP(Q643,包材库存!B:E,4,0)</f>
        <v>9448</v>
      </c>
      <c r="U643" s="46" t="e">
        <f t="shared" si="105"/>
        <v>#REF!</v>
      </c>
      <c r="V643" s="19">
        <f>VLOOKUP(Q643,包材库存!B:F,5,0)</f>
        <v>0</v>
      </c>
      <c r="W643" s="166"/>
      <c r="X643" s="164" t="e">
        <f t="shared" si="106"/>
        <v>#REF!</v>
      </c>
      <c r="Y643" s="169">
        <f t="shared" si="104"/>
        <v>1</v>
      </c>
    </row>
    <row r="644" spans="1:25" s="48" customFormat="1">
      <c r="A644" s="6"/>
      <c r="B644" s="23"/>
      <c r="C644" s="23"/>
      <c r="D644" s="23"/>
      <c r="E644" s="23"/>
      <c r="F644" s="23"/>
      <c r="G644" s="23" t="e">
        <f>VLOOKUP(C644,#REF!,17,0)</f>
        <v>#REF!</v>
      </c>
      <c r="H644" s="23"/>
      <c r="I644" s="23"/>
      <c r="J644" s="23"/>
      <c r="K644" s="23"/>
      <c r="L644" s="23"/>
      <c r="M644" s="23"/>
      <c r="N644" s="555"/>
      <c r="O644" s="23"/>
      <c r="P644" s="23"/>
      <c r="Q644" s="139" t="s">
        <v>8</v>
      </c>
      <c r="R644" s="18" t="s">
        <v>9</v>
      </c>
      <c r="S644" s="28">
        <v>1</v>
      </c>
      <c r="T644" s="19">
        <f>VLOOKUP(Q644,包材库存!B:E,4,0)</f>
        <v>220778</v>
      </c>
      <c r="U644" s="46" t="e">
        <f t="shared" si="105"/>
        <v>#REF!</v>
      </c>
      <c r="V644" s="19">
        <f>VLOOKUP(Q644,包材库存!B:F,5,0)</f>
        <v>0</v>
      </c>
      <c r="W644" s="166"/>
      <c r="X644" s="164" t="e">
        <f t="shared" si="106"/>
        <v>#REF!</v>
      </c>
      <c r="Y644" s="169">
        <f t="shared" si="104"/>
        <v>21</v>
      </c>
    </row>
    <row r="645" spans="1:25" s="48" customFormat="1">
      <c r="A645" s="6"/>
      <c r="B645" s="23"/>
      <c r="C645" s="23"/>
      <c r="D645" s="23"/>
      <c r="E645" s="23"/>
      <c r="F645" s="23"/>
      <c r="G645" s="23" t="e">
        <f>VLOOKUP(C645,#REF!,17,0)</f>
        <v>#REF!</v>
      </c>
      <c r="H645" s="23"/>
      <c r="I645" s="23"/>
      <c r="J645" s="23"/>
      <c r="K645" s="23"/>
      <c r="L645" s="23"/>
      <c r="M645" s="23"/>
      <c r="N645" s="555"/>
      <c r="O645" s="23"/>
      <c r="P645" s="23"/>
      <c r="Q645" s="139" t="s">
        <v>497</v>
      </c>
      <c r="R645" s="18" t="s">
        <v>2538</v>
      </c>
      <c r="S645" s="28">
        <v>1</v>
      </c>
      <c r="T645" s="19" t="e">
        <f>VLOOKUP(Q645,包材库存!B:E,4,0)</f>
        <v>#N/A</v>
      </c>
      <c r="U645" s="46" t="e">
        <f t="shared" si="105"/>
        <v>#REF!</v>
      </c>
      <c r="V645" s="19" t="e">
        <f>VLOOKUP(Q645,包材库存!B:F,5,0)</f>
        <v>#N/A</v>
      </c>
      <c r="W645" s="166"/>
      <c r="X645" s="164" t="e">
        <f t="shared" si="106"/>
        <v>#N/A</v>
      </c>
      <c r="Y645" s="169">
        <f t="shared" ref="Y645:Y708" si="115">COUNTIF(Q:Q,Q645)</f>
        <v>9</v>
      </c>
    </row>
    <row r="646" spans="1:25" s="48" customFormat="1">
      <c r="A646" s="6"/>
      <c r="B646" s="23"/>
      <c r="C646" s="23"/>
      <c r="D646" s="23"/>
      <c r="E646" s="23"/>
      <c r="F646" s="23"/>
      <c r="G646" s="23" t="e">
        <f>VLOOKUP(C646,#REF!,17,0)</f>
        <v>#REF!</v>
      </c>
      <c r="H646" s="23"/>
      <c r="I646" s="23"/>
      <c r="J646" s="23"/>
      <c r="K646" s="23"/>
      <c r="L646" s="23"/>
      <c r="M646" s="23"/>
      <c r="N646" s="555"/>
      <c r="O646" s="23"/>
      <c r="P646" s="23"/>
      <c r="Q646" s="139" t="s">
        <v>499</v>
      </c>
      <c r="R646" s="18" t="s">
        <v>2607</v>
      </c>
      <c r="S646" s="28"/>
      <c r="T646" s="19">
        <f>VLOOKUP(Q646,包材库存!B:E,4,0)</f>
        <v>8480</v>
      </c>
      <c r="U646" s="46" t="e">
        <f t="shared" ref="U646:U709" si="116">M646/G646</f>
        <v>#REF!</v>
      </c>
      <c r="V646" s="19">
        <f>VLOOKUP(Q646,包材库存!B:F,5,0)</f>
        <v>0</v>
      </c>
      <c r="W646" s="166"/>
      <c r="X646" s="164" t="e">
        <f t="shared" ref="X646:X709" si="117">T646/G646</f>
        <v>#REF!</v>
      </c>
      <c r="Y646" s="169">
        <f t="shared" si="115"/>
        <v>5</v>
      </c>
    </row>
    <row r="647" spans="1:25" s="48" customFormat="1">
      <c r="A647" s="6"/>
      <c r="B647" s="23"/>
      <c r="C647" s="23"/>
      <c r="D647" s="23"/>
      <c r="E647" s="23"/>
      <c r="F647" s="23"/>
      <c r="G647" s="23" t="e">
        <f>VLOOKUP(C647,#REF!,17,0)</f>
        <v>#REF!</v>
      </c>
      <c r="H647" s="23"/>
      <c r="I647" s="23"/>
      <c r="J647" s="23"/>
      <c r="K647" s="23"/>
      <c r="L647" s="23"/>
      <c r="M647" s="23"/>
      <c r="N647" s="555"/>
      <c r="O647" s="23"/>
      <c r="P647" s="23"/>
      <c r="Q647" s="139" t="s">
        <v>498</v>
      </c>
      <c r="R647" s="18" t="s">
        <v>2608</v>
      </c>
      <c r="S647" s="28"/>
      <c r="T647" s="19">
        <f>VLOOKUP(Q647,包材库存!B:E,4,0)</f>
        <v>652</v>
      </c>
      <c r="U647" s="46" t="e">
        <f t="shared" si="116"/>
        <v>#REF!</v>
      </c>
      <c r="V647" s="19">
        <f>VLOOKUP(Q647,包材库存!B:F,5,0)</f>
        <v>0</v>
      </c>
      <c r="W647" s="166"/>
      <c r="X647" s="164" t="e">
        <f t="shared" si="117"/>
        <v>#REF!</v>
      </c>
      <c r="Y647" s="169">
        <f t="shared" si="115"/>
        <v>6</v>
      </c>
    </row>
    <row r="648" spans="1:25" s="48" customFormat="1" ht="13.5" customHeight="1">
      <c r="A648" s="4"/>
      <c r="B648" s="22" t="s">
        <v>1140</v>
      </c>
      <c r="C648" s="22" t="s">
        <v>141</v>
      </c>
      <c r="D648" s="22" t="e">
        <f>VLOOKUP(C648,#REF!,2,0)</f>
        <v>#REF!</v>
      </c>
      <c r="E648" s="22" t="e">
        <f>VLOOKUP(C648,#REF!,4,0)</f>
        <v>#REF!</v>
      </c>
      <c r="F648" s="22" t="e">
        <f>VLOOKUP(C648,#REF!,6,0)</f>
        <v>#REF!</v>
      </c>
      <c r="G648" s="22" t="e">
        <f>VLOOKUP(C648,#REF!,17,0)</f>
        <v>#REF!</v>
      </c>
      <c r="H648" s="22" t="e">
        <f>VLOOKUP(C648,#REF!,19,0)</f>
        <v>#REF!</v>
      </c>
      <c r="I648" s="22" t="e">
        <f>VLOOKUP(C648,#REF!,20,0)</f>
        <v>#REF!</v>
      </c>
      <c r="J648" s="22">
        <f>VLOOKUP(C648,成品库存!B:L,11,0)</f>
        <v>26267</v>
      </c>
      <c r="K648" s="22" t="str">
        <f>IF(ISERROR(VLOOKUP(C648,#REF!,11,0)),"0",VLOOKUP(C648,#REF!,11,0))</f>
        <v>0</v>
      </c>
      <c r="L648" s="22"/>
      <c r="M648" s="22">
        <f t="shared" ref="M648:M649" si="118">J648+K648+L648</f>
        <v>26267</v>
      </c>
      <c r="N648" s="554" t="e">
        <f>M648/G648</f>
        <v>#REF!</v>
      </c>
      <c r="O648" s="22">
        <f>VLOOKUP(C648,膏体库存!A:F,6,0)</f>
        <v>48.5</v>
      </c>
      <c r="P648" s="22"/>
      <c r="Q648" s="140" t="s">
        <v>142</v>
      </c>
      <c r="R648" s="18" t="s">
        <v>10438</v>
      </c>
      <c r="S648" s="28">
        <v>1</v>
      </c>
      <c r="T648" s="19">
        <f>VLOOKUP(Q648,包材库存!B:E,4,0)</f>
        <v>22916</v>
      </c>
      <c r="U648" s="46" t="e">
        <f t="shared" si="116"/>
        <v>#REF!</v>
      </c>
      <c r="V648" s="19">
        <f>VLOOKUP(Q648,包材库存!B:F,5,0)</f>
        <v>0</v>
      </c>
      <c r="W648" s="164"/>
      <c r="X648" s="164" t="e">
        <f t="shared" si="117"/>
        <v>#REF!</v>
      </c>
      <c r="Y648" s="169">
        <f t="shared" si="115"/>
        <v>1</v>
      </c>
    </row>
    <row r="649" spans="1:25" s="48" customFormat="1">
      <c r="A649" s="6"/>
      <c r="B649" s="23"/>
      <c r="C649" s="23" t="str">
        <f>"S"&amp;C648</f>
        <v>SWC004</v>
      </c>
      <c r="D649" s="23" t="e">
        <f>VLOOKUP(C649,#REF!,2,0)</f>
        <v>#REF!</v>
      </c>
      <c r="E649" s="23" t="e">
        <f>VLOOKUP(C649,#REF!,4,0)</f>
        <v>#REF!</v>
      </c>
      <c r="F649" s="23" t="e">
        <f>VLOOKUP(C649,#REF!,6,0)</f>
        <v>#REF!</v>
      </c>
      <c r="G649" s="23" t="e">
        <f>VLOOKUP(C649,#REF!,17,0)</f>
        <v>#REF!</v>
      </c>
      <c r="H649" s="23"/>
      <c r="I649" s="23"/>
      <c r="J649" s="23">
        <f>VLOOKUP(C649,试用装库存!B:L,11,0)</f>
        <v>92</v>
      </c>
      <c r="K649" s="23"/>
      <c r="L649" s="23"/>
      <c r="M649" s="23">
        <f t="shared" si="118"/>
        <v>92</v>
      </c>
      <c r="N649" s="555"/>
      <c r="O649" s="23"/>
      <c r="P649" s="23"/>
      <c r="Q649" s="139" t="s">
        <v>143</v>
      </c>
      <c r="R649" s="18" t="s">
        <v>6216</v>
      </c>
      <c r="S649" s="28">
        <v>1</v>
      </c>
      <c r="T649" s="19">
        <f>VLOOKUP(Q649,包材库存!B:E,4,0)</f>
        <v>47479</v>
      </c>
      <c r="U649" s="46" t="e">
        <f t="shared" si="116"/>
        <v>#REF!</v>
      </c>
      <c r="V649" s="19">
        <f>VLOOKUP(Q649,包材库存!B:F,5,0)</f>
        <v>0</v>
      </c>
      <c r="W649" s="166"/>
      <c r="X649" s="164" t="e">
        <f t="shared" si="117"/>
        <v>#REF!</v>
      </c>
      <c r="Y649" s="169">
        <f t="shared" si="115"/>
        <v>2</v>
      </c>
    </row>
    <row r="650" spans="1:25" s="48" customFormat="1">
      <c r="A650" s="6"/>
      <c r="B650" s="23"/>
      <c r="C650" s="23"/>
      <c r="D650" s="23"/>
      <c r="E650" s="23"/>
      <c r="F650" s="23"/>
      <c r="G650" s="23" t="e">
        <f>VLOOKUP(C650,#REF!,17,0)</f>
        <v>#REF!</v>
      </c>
      <c r="H650" s="23"/>
      <c r="I650" s="23"/>
      <c r="J650" s="23"/>
      <c r="K650" s="23"/>
      <c r="L650" s="23"/>
      <c r="M650" s="23"/>
      <c r="N650" s="555"/>
      <c r="O650" s="23"/>
      <c r="P650" s="23"/>
      <c r="Q650" s="139" t="s">
        <v>58</v>
      </c>
      <c r="R650" s="18" t="s">
        <v>59</v>
      </c>
      <c r="S650" s="28">
        <v>1</v>
      </c>
      <c r="T650" s="19">
        <f>VLOOKUP(Q650,包材库存!B:E,4,0)</f>
        <v>67899</v>
      </c>
      <c r="U650" s="46" t="e">
        <f t="shared" si="116"/>
        <v>#REF!</v>
      </c>
      <c r="V650" s="19">
        <f>VLOOKUP(Q650,包材库存!B:F,5,0)</f>
        <v>0</v>
      </c>
      <c r="W650" s="166"/>
      <c r="X650" s="164" t="e">
        <f t="shared" si="117"/>
        <v>#REF!</v>
      </c>
      <c r="Y650" s="169">
        <f t="shared" si="115"/>
        <v>8</v>
      </c>
    </row>
    <row r="651" spans="1:25" s="48" customFormat="1">
      <c r="A651" s="6"/>
      <c r="B651" s="23"/>
      <c r="C651" s="23"/>
      <c r="D651" s="23"/>
      <c r="E651" s="23"/>
      <c r="F651" s="23"/>
      <c r="G651" s="23" t="e">
        <f>VLOOKUP(C651,#REF!,17,0)</f>
        <v>#REF!</v>
      </c>
      <c r="H651" s="23"/>
      <c r="I651" s="23"/>
      <c r="J651" s="23"/>
      <c r="K651" s="23"/>
      <c r="L651" s="23"/>
      <c r="M651" s="23"/>
      <c r="N651" s="555"/>
      <c r="O651" s="23"/>
      <c r="P651" s="23"/>
      <c r="Q651" s="139" t="s">
        <v>144</v>
      </c>
      <c r="R651" s="18" t="s">
        <v>6217</v>
      </c>
      <c r="S651" s="28">
        <v>1</v>
      </c>
      <c r="T651" s="19">
        <f>VLOOKUP(Q651,包材库存!B:E,4,0)</f>
        <v>33454</v>
      </c>
      <c r="U651" s="46" t="e">
        <f t="shared" si="116"/>
        <v>#REF!</v>
      </c>
      <c r="V651" s="19">
        <f>VLOOKUP(Q651,包材库存!B:F,5,0)</f>
        <v>0</v>
      </c>
      <c r="W651" s="166"/>
      <c r="X651" s="164" t="e">
        <f t="shared" si="117"/>
        <v>#REF!</v>
      </c>
      <c r="Y651" s="169">
        <f t="shared" si="115"/>
        <v>1</v>
      </c>
    </row>
    <row r="652" spans="1:25" s="48" customFormat="1">
      <c r="A652" s="6"/>
      <c r="B652" s="23"/>
      <c r="C652" s="23"/>
      <c r="D652" s="23"/>
      <c r="E652" s="23"/>
      <c r="F652" s="23"/>
      <c r="G652" s="23" t="e">
        <f>VLOOKUP(C652,#REF!,17,0)</f>
        <v>#REF!</v>
      </c>
      <c r="H652" s="23"/>
      <c r="I652" s="23"/>
      <c r="J652" s="23"/>
      <c r="K652" s="23"/>
      <c r="L652" s="23"/>
      <c r="M652" s="23"/>
      <c r="N652" s="555"/>
      <c r="O652" s="23"/>
      <c r="P652" s="23"/>
      <c r="Q652" s="139" t="s">
        <v>128</v>
      </c>
      <c r="R652" s="18" t="s">
        <v>129</v>
      </c>
      <c r="S652" s="28">
        <v>1</v>
      </c>
      <c r="T652" s="19">
        <f>VLOOKUP(Q652,包材库存!B:E,4,0)</f>
        <v>125402</v>
      </c>
      <c r="U652" s="46" t="e">
        <f t="shared" si="116"/>
        <v>#REF!</v>
      </c>
      <c r="V652" s="19">
        <f>VLOOKUP(Q652,包材库存!B:F,5,0)</f>
        <v>0</v>
      </c>
      <c r="W652" s="166"/>
      <c r="X652" s="164" t="e">
        <f t="shared" si="117"/>
        <v>#REF!</v>
      </c>
      <c r="Y652" s="169">
        <f t="shared" si="115"/>
        <v>10</v>
      </c>
    </row>
    <row r="653" spans="1:25" s="48" customFormat="1">
      <c r="A653" s="6"/>
      <c r="B653" s="23"/>
      <c r="C653" s="23"/>
      <c r="D653" s="23"/>
      <c r="E653" s="23"/>
      <c r="F653" s="23"/>
      <c r="G653" s="23" t="e">
        <f>VLOOKUP(C653,#REF!,17,0)</f>
        <v>#REF!</v>
      </c>
      <c r="H653" s="23"/>
      <c r="I653" s="23"/>
      <c r="J653" s="23"/>
      <c r="K653" s="23"/>
      <c r="L653" s="23"/>
      <c r="M653" s="23"/>
      <c r="N653" s="555"/>
      <c r="O653" s="23"/>
      <c r="P653" s="23"/>
      <c r="Q653" s="139" t="s">
        <v>63</v>
      </c>
      <c r="R653" s="18" t="s">
        <v>2510</v>
      </c>
      <c r="S653" s="28"/>
      <c r="T653" s="19">
        <f>VLOOKUP(Q653,包材库存!B:E,4,0)</f>
        <v>10783</v>
      </c>
      <c r="U653" s="46" t="e">
        <f t="shared" si="116"/>
        <v>#REF!</v>
      </c>
      <c r="V653" s="19">
        <f>VLOOKUP(Q653,包材库存!B:F,5,0)</f>
        <v>0</v>
      </c>
      <c r="W653" s="166"/>
      <c r="X653" s="164" t="e">
        <f t="shared" si="117"/>
        <v>#REF!</v>
      </c>
      <c r="Y653" s="169">
        <f t="shared" si="115"/>
        <v>2</v>
      </c>
    </row>
    <row r="654" spans="1:25" s="48" customFormat="1">
      <c r="A654" s="6"/>
      <c r="B654" s="23"/>
      <c r="C654" s="23"/>
      <c r="D654" s="23"/>
      <c r="E654" s="23"/>
      <c r="F654" s="23"/>
      <c r="G654" s="23" t="e">
        <f>VLOOKUP(C654,#REF!,17,0)</f>
        <v>#REF!</v>
      </c>
      <c r="H654" s="23"/>
      <c r="I654" s="23"/>
      <c r="J654" s="23"/>
      <c r="K654" s="23"/>
      <c r="L654" s="23"/>
      <c r="M654" s="23"/>
      <c r="N654" s="555"/>
      <c r="O654" s="23"/>
      <c r="P654" s="23"/>
      <c r="Q654" s="139" t="s">
        <v>6218</v>
      </c>
      <c r="R654" s="18" t="s">
        <v>2511</v>
      </c>
      <c r="S654" s="28"/>
      <c r="T654" s="19">
        <f>VLOOKUP(Q654,包材库存!B:E,4,0)</f>
        <v>1182</v>
      </c>
      <c r="U654" s="46" t="e">
        <f t="shared" si="116"/>
        <v>#REF!</v>
      </c>
      <c r="V654" s="19">
        <f>VLOOKUP(Q654,包材库存!B:F,5,0)</f>
        <v>0</v>
      </c>
      <c r="W654" s="166"/>
      <c r="X654" s="164" t="e">
        <f t="shared" si="117"/>
        <v>#REF!</v>
      </c>
      <c r="Y654" s="169">
        <f t="shared" si="115"/>
        <v>2</v>
      </c>
    </row>
    <row r="655" spans="1:25" s="48" customFormat="1">
      <c r="A655" s="6"/>
      <c r="B655" s="23"/>
      <c r="C655" s="23"/>
      <c r="D655" s="23"/>
      <c r="E655" s="23"/>
      <c r="F655" s="23"/>
      <c r="G655" s="23" t="e">
        <f>VLOOKUP(C655,#REF!,17,0)</f>
        <v>#REF!</v>
      </c>
      <c r="H655" s="23"/>
      <c r="I655" s="23"/>
      <c r="J655" s="23"/>
      <c r="K655" s="23"/>
      <c r="L655" s="23"/>
      <c r="M655" s="23"/>
      <c r="N655" s="555"/>
      <c r="O655" s="23"/>
      <c r="P655" s="23"/>
      <c r="Q655" s="139" t="s">
        <v>61</v>
      </c>
      <c r="R655" s="18" t="s">
        <v>1041</v>
      </c>
      <c r="S655" s="28">
        <v>1</v>
      </c>
      <c r="T655" s="19">
        <f>VLOOKUP(Q655,包材库存!B:E,4,0)</f>
        <v>89897</v>
      </c>
      <c r="U655" s="46" t="e">
        <f t="shared" si="116"/>
        <v>#REF!</v>
      </c>
      <c r="V655" s="19">
        <f>VLOOKUP(Q655,包材库存!B:F,5,0)</f>
        <v>0</v>
      </c>
      <c r="W655" s="166"/>
      <c r="X655" s="164" t="e">
        <f t="shared" si="117"/>
        <v>#REF!</v>
      </c>
      <c r="Y655" s="169">
        <f t="shared" si="115"/>
        <v>13</v>
      </c>
    </row>
    <row r="656" spans="1:25" s="48" customFormat="1">
      <c r="A656" s="6"/>
      <c r="B656" s="23"/>
      <c r="C656" s="23"/>
      <c r="D656" s="23"/>
      <c r="E656" s="23"/>
      <c r="F656" s="23"/>
      <c r="G656" s="23" t="e">
        <f>VLOOKUP(C656,#REF!,17,0)</f>
        <v>#REF!</v>
      </c>
      <c r="H656" s="23"/>
      <c r="I656" s="23"/>
      <c r="J656" s="23"/>
      <c r="K656" s="23"/>
      <c r="L656" s="23"/>
      <c r="M656" s="23"/>
      <c r="N656" s="555"/>
      <c r="O656" s="23"/>
      <c r="P656" s="23"/>
      <c r="Q656" s="139" t="s">
        <v>62</v>
      </c>
      <c r="R656" s="18" t="s">
        <v>6219</v>
      </c>
      <c r="S656" s="28">
        <v>1</v>
      </c>
      <c r="T656" s="19" t="e">
        <f>VLOOKUP(Q656,包材库存!B:E,4,0)</f>
        <v>#N/A</v>
      </c>
      <c r="U656" s="46" t="e">
        <f t="shared" si="116"/>
        <v>#REF!</v>
      </c>
      <c r="V656" s="19" t="e">
        <f>VLOOKUP(Q656,包材库存!B:F,5,0)</f>
        <v>#N/A</v>
      </c>
      <c r="W656" s="166"/>
      <c r="X656" s="164" t="e">
        <f t="shared" si="117"/>
        <v>#N/A</v>
      </c>
      <c r="Y656" s="169">
        <f t="shared" si="115"/>
        <v>8</v>
      </c>
    </row>
    <row r="657" spans="1:25" s="48" customFormat="1">
      <c r="A657" s="4"/>
      <c r="B657" s="22" t="s">
        <v>1140</v>
      </c>
      <c r="C657" s="22" t="s">
        <v>6209</v>
      </c>
      <c r="D657" s="22" t="e">
        <f>VLOOKUP(C657,#REF!,2,0)</f>
        <v>#REF!</v>
      </c>
      <c r="E657" s="22" t="e">
        <f>VLOOKUP(C657,#REF!,4,0)</f>
        <v>#REF!</v>
      </c>
      <c r="F657" s="22" t="e">
        <f>VLOOKUP(C657,#REF!,6,0)</f>
        <v>#REF!</v>
      </c>
      <c r="G657" s="22" t="e">
        <f>VLOOKUP(C657,#REF!,17,0)</f>
        <v>#REF!</v>
      </c>
      <c r="H657" s="22" t="e">
        <f>VLOOKUP(C657,#REF!,19,0)</f>
        <v>#REF!</v>
      </c>
      <c r="I657" s="22" t="e">
        <f>VLOOKUP(C657,#REF!,20,0)</f>
        <v>#REF!</v>
      </c>
      <c r="J657" s="22">
        <f>VLOOKUP(C657,成品库存!B:L,11,0)</f>
        <v>18861</v>
      </c>
      <c r="K657" s="22" t="str">
        <f>IF(ISERROR(VLOOKUP(C657,#REF!,11,0)),"0",VLOOKUP(C657,#REF!,11,0))</f>
        <v>0</v>
      </c>
      <c r="L657" s="22"/>
      <c r="M657" s="22">
        <f t="shared" ref="M657:M658" si="119">J657+K657+L657</f>
        <v>18861</v>
      </c>
      <c r="N657" s="554" t="e">
        <f>M657/G657</f>
        <v>#REF!</v>
      </c>
      <c r="O657" s="22">
        <f>VLOOKUP(C657,膏体库存!A:F,6,0)</f>
        <v>0</v>
      </c>
      <c r="P657" s="22"/>
      <c r="Q657" s="140" t="s">
        <v>147</v>
      </c>
      <c r="R657" s="18" t="s">
        <v>6220</v>
      </c>
      <c r="S657" s="28">
        <v>1</v>
      </c>
      <c r="T657" s="19">
        <f>VLOOKUP(Q657,包材库存!B:E,4,0)</f>
        <v>20609</v>
      </c>
      <c r="U657" s="46" t="e">
        <f t="shared" si="116"/>
        <v>#REF!</v>
      </c>
      <c r="V657" s="19">
        <f>VLOOKUP(Q657,包材库存!B:F,5,0)</f>
        <v>0</v>
      </c>
      <c r="W657" s="164"/>
      <c r="X657" s="164" t="e">
        <f t="shared" si="117"/>
        <v>#REF!</v>
      </c>
      <c r="Y657" s="169">
        <f t="shared" si="115"/>
        <v>1</v>
      </c>
    </row>
    <row r="658" spans="1:25" s="48" customFormat="1">
      <c r="A658" s="6"/>
      <c r="B658" s="23"/>
      <c r="C658" s="23" t="str">
        <f>"S"&amp;C657</f>
        <v>SWC005</v>
      </c>
      <c r="D658" s="23" t="e">
        <f>VLOOKUP(C658,#REF!,2,0)</f>
        <v>#REF!</v>
      </c>
      <c r="E658" s="23" t="e">
        <f>VLOOKUP(C658,#REF!,4,0)</f>
        <v>#REF!</v>
      </c>
      <c r="F658" s="23" t="e">
        <f>VLOOKUP(C658,#REF!,6,0)</f>
        <v>#REF!</v>
      </c>
      <c r="G658" s="23" t="e">
        <f>VLOOKUP(C658,#REF!,17,0)</f>
        <v>#REF!</v>
      </c>
      <c r="H658" s="23"/>
      <c r="I658" s="23"/>
      <c r="J658" s="23">
        <f>VLOOKUP(C658,试用装库存!B:L,11,0)</f>
        <v>0</v>
      </c>
      <c r="K658" s="23"/>
      <c r="L658" s="23"/>
      <c r="M658" s="23">
        <f t="shared" si="119"/>
        <v>0</v>
      </c>
      <c r="N658" s="555"/>
      <c r="O658" s="23"/>
      <c r="P658" s="23"/>
      <c r="Q658" s="139" t="s">
        <v>143</v>
      </c>
      <c r="R658" s="18" t="s">
        <v>6216</v>
      </c>
      <c r="S658" s="28">
        <v>1</v>
      </c>
      <c r="T658" s="19">
        <f>VLOOKUP(Q658,包材库存!B:E,4,0)</f>
        <v>47479</v>
      </c>
      <c r="U658" s="46" t="e">
        <f t="shared" si="116"/>
        <v>#REF!</v>
      </c>
      <c r="V658" s="19">
        <f>VLOOKUP(Q658,包材库存!B:F,5,0)</f>
        <v>0</v>
      </c>
      <c r="W658" s="166"/>
      <c r="X658" s="164" t="e">
        <f t="shared" si="117"/>
        <v>#REF!</v>
      </c>
      <c r="Y658" s="169">
        <f t="shared" si="115"/>
        <v>2</v>
      </c>
    </row>
    <row r="659" spans="1:25" s="48" customFormat="1">
      <c r="A659" s="6"/>
      <c r="B659" s="23"/>
      <c r="C659" s="23"/>
      <c r="D659" s="23"/>
      <c r="E659" s="23"/>
      <c r="F659" s="23"/>
      <c r="G659" s="23" t="e">
        <f>VLOOKUP(C659,#REF!,17,0)</f>
        <v>#REF!</v>
      </c>
      <c r="H659" s="23"/>
      <c r="I659" s="23"/>
      <c r="J659" s="23"/>
      <c r="K659" s="23"/>
      <c r="L659" s="23"/>
      <c r="M659" s="23"/>
      <c r="N659" s="555"/>
      <c r="O659" s="23"/>
      <c r="P659" s="23"/>
      <c r="Q659" s="139" t="s">
        <v>58</v>
      </c>
      <c r="R659" s="18" t="s">
        <v>59</v>
      </c>
      <c r="S659" s="28">
        <v>1</v>
      </c>
      <c r="T659" s="19">
        <f>VLOOKUP(Q659,包材库存!B:E,4,0)</f>
        <v>67899</v>
      </c>
      <c r="U659" s="46" t="e">
        <f t="shared" si="116"/>
        <v>#REF!</v>
      </c>
      <c r="V659" s="19">
        <f>VLOOKUP(Q659,包材库存!B:F,5,0)</f>
        <v>0</v>
      </c>
      <c r="W659" s="166"/>
      <c r="X659" s="164" t="e">
        <f t="shared" si="117"/>
        <v>#REF!</v>
      </c>
      <c r="Y659" s="169">
        <f t="shared" si="115"/>
        <v>8</v>
      </c>
    </row>
    <row r="660" spans="1:25" s="48" customFormat="1">
      <c r="A660" s="6"/>
      <c r="B660" s="23"/>
      <c r="C660" s="23"/>
      <c r="D660" s="23"/>
      <c r="E660" s="23"/>
      <c r="F660" s="23"/>
      <c r="G660" s="23" t="e">
        <f>VLOOKUP(C660,#REF!,17,0)</f>
        <v>#REF!</v>
      </c>
      <c r="H660" s="23"/>
      <c r="I660" s="23"/>
      <c r="J660" s="23"/>
      <c r="K660" s="23"/>
      <c r="L660" s="23"/>
      <c r="M660" s="23"/>
      <c r="N660" s="555"/>
      <c r="O660" s="23"/>
      <c r="P660" s="23"/>
      <c r="Q660" s="139" t="s">
        <v>148</v>
      </c>
      <c r="R660" s="18" t="s">
        <v>6221</v>
      </c>
      <c r="S660" s="28">
        <v>1</v>
      </c>
      <c r="T660" s="19">
        <f>VLOOKUP(Q660,包材库存!B:E,4,0)</f>
        <v>16032</v>
      </c>
      <c r="U660" s="46" t="e">
        <f t="shared" si="116"/>
        <v>#REF!</v>
      </c>
      <c r="V660" s="19">
        <f>VLOOKUP(Q660,包材库存!B:F,5,0)</f>
        <v>0</v>
      </c>
      <c r="W660" s="166"/>
      <c r="X660" s="164" t="e">
        <f t="shared" si="117"/>
        <v>#REF!</v>
      </c>
      <c r="Y660" s="169">
        <f t="shared" si="115"/>
        <v>1</v>
      </c>
    </row>
    <row r="661" spans="1:25" s="48" customFormat="1">
      <c r="A661" s="6"/>
      <c r="B661" s="23"/>
      <c r="C661" s="23"/>
      <c r="D661" s="23"/>
      <c r="E661" s="23"/>
      <c r="F661" s="23"/>
      <c r="G661" s="23" t="e">
        <f>VLOOKUP(C661,#REF!,17,0)</f>
        <v>#REF!</v>
      </c>
      <c r="H661" s="23"/>
      <c r="I661" s="23"/>
      <c r="J661" s="23"/>
      <c r="K661" s="23"/>
      <c r="L661" s="23"/>
      <c r="M661" s="23"/>
      <c r="N661" s="555"/>
      <c r="O661" s="23"/>
      <c r="P661" s="23"/>
      <c r="Q661" s="139" t="s">
        <v>128</v>
      </c>
      <c r="R661" s="18" t="s">
        <v>129</v>
      </c>
      <c r="S661" s="28">
        <v>1</v>
      </c>
      <c r="T661" s="19">
        <f>VLOOKUP(Q661,包材库存!B:E,4,0)</f>
        <v>125402</v>
      </c>
      <c r="U661" s="46" t="e">
        <f t="shared" si="116"/>
        <v>#REF!</v>
      </c>
      <c r="V661" s="19">
        <f>VLOOKUP(Q661,包材库存!B:F,5,0)</f>
        <v>0</v>
      </c>
      <c r="W661" s="166"/>
      <c r="X661" s="164" t="e">
        <f t="shared" si="117"/>
        <v>#REF!</v>
      </c>
      <c r="Y661" s="169">
        <f t="shared" si="115"/>
        <v>10</v>
      </c>
    </row>
    <row r="662" spans="1:25" s="48" customFormat="1">
      <c r="A662" s="6"/>
      <c r="B662" s="23"/>
      <c r="C662" s="23"/>
      <c r="D662" s="23"/>
      <c r="E662" s="23"/>
      <c r="F662" s="23"/>
      <c r="G662" s="23" t="e">
        <f>VLOOKUP(C662,#REF!,17,0)</f>
        <v>#REF!</v>
      </c>
      <c r="H662" s="23"/>
      <c r="I662" s="23"/>
      <c r="J662" s="23"/>
      <c r="K662" s="23"/>
      <c r="L662" s="23"/>
      <c r="M662" s="23"/>
      <c r="N662" s="555"/>
      <c r="O662" s="23"/>
      <c r="P662" s="23"/>
      <c r="Q662" s="139" t="s">
        <v>63</v>
      </c>
      <c r="R662" s="18" t="s">
        <v>2510</v>
      </c>
      <c r="S662" s="28"/>
      <c r="T662" s="19">
        <f>VLOOKUP(Q662,包材库存!B:E,4,0)</f>
        <v>10783</v>
      </c>
      <c r="U662" s="46" t="e">
        <f t="shared" si="116"/>
        <v>#REF!</v>
      </c>
      <c r="V662" s="19">
        <f>VLOOKUP(Q662,包材库存!B:F,5,0)</f>
        <v>0</v>
      </c>
      <c r="W662" s="166"/>
      <c r="X662" s="164" t="e">
        <f t="shared" si="117"/>
        <v>#REF!</v>
      </c>
      <c r="Y662" s="169">
        <f t="shared" si="115"/>
        <v>2</v>
      </c>
    </row>
    <row r="663" spans="1:25" s="48" customFormat="1">
      <c r="A663" s="6"/>
      <c r="B663" s="23"/>
      <c r="C663" s="23"/>
      <c r="D663" s="23"/>
      <c r="E663" s="23"/>
      <c r="F663" s="23"/>
      <c r="G663" s="23" t="e">
        <f>VLOOKUP(C663,#REF!,17,0)</f>
        <v>#REF!</v>
      </c>
      <c r="H663" s="23"/>
      <c r="I663" s="23"/>
      <c r="J663" s="23"/>
      <c r="K663" s="23"/>
      <c r="L663" s="23"/>
      <c r="M663" s="23"/>
      <c r="N663" s="555"/>
      <c r="O663" s="23"/>
      <c r="P663" s="23"/>
      <c r="Q663" s="139" t="s">
        <v>6218</v>
      </c>
      <c r="R663" s="18" t="s">
        <v>2511</v>
      </c>
      <c r="S663" s="28"/>
      <c r="T663" s="19">
        <f>VLOOKUP(Q663,包材库存!B:E,4,0)</f>
        <v>1182</v>
      </c>
      <c r="U663" s="46" t="e">
        <f t="shared" si="116"/>
        <v>#REF!</v>
      </c>
      <c r="V663" s="19">
        <f>VLOOKUP(Q663,包材库存!B:F,5,0)</f>
        <v>0</v>
      </c>
      <c r="W663" s="166"/>
      <c r="X663" s="164" t="e">
        <f t="shared" si="117"/>
        <v>#REF!</v>
      </c>
      <c r="Y663" s="169">
        <f t="shared" si="115"/>
        <v>2</v>
      </c>
    </row>
    <row r="664" spans="1:25" s="48" customFormat="1">
      <c r="A664" s="6"/>
      <c r="B664" s="23"/>
      <c r="C664" s="23"/>
      <c r="D664" s="23"/>
      <c r="E664" s="23"/>
      <c r="F664" s="23"/>
      <c r="G664" s="23" t="e">
        <f>VLOOKUP(C664,#REF!,17,0)</f>
        <v>#REF!</v>
      </c>
      <c r="H664" s="23"/>
      <c r="I664" s="23"/>
      <c r="J664" s="23"/>
      <c r="K664" s="23"/>
      <c r="L664" s="23"/>
      <c r="M664" s="23"/>
      <c r="N664" s="555"/>
      <c r="O664" s="23"/>
      <c r="P664" s="23"/>
      <c r="Q664" s="139" t="s">
        <v>61</v>
      </c>
      <c r="R664" s="18" t="s">
        <v>1041</v>
      </c>
      <c r="S664" s="28">
        <v>1</v>
      </c>
      <c r="T664" s="19">
        <f>VLOOKUP(Q664,包材库存!B:E,4,0)</f>
        <v>89897</v>
      </c>
      <c r="U664" s="46" t="e">
        <f t="shared" si="116"/>
        <v>#REF!</v>
      </c>
      <c r="V664" s="19">
        <f>VLOOKUP(Q664,包材库存!B:F,5,0)</f>
        <v>0</v>
      </c>
      <c r="W664" s="166"/>
      <c r="X664" s="164" t="e">
        <f t="shared" si="117"/>
        <v>#REF!</v>
      </c>
      <c r="Y664" s="169">
        <f t="shared" si="115"/>
        <v>13</v>
      </c>
    </row>
    <row r="665" spans="1:25" s="48" customFormat="1">
      <c r="A665" s="6"/>
      <c r="B665" s="23"/>
      <c r="C665" s="23"/>
      <c r="D665" s="23"/>
      <c r="E665" s="23"/>
      <c r="F665" s="23"/>
      <c r="G665" s="23" t="e">
        <f>VLOOKUP(C665,#REF!,17,0)</f>
        <v>#REF!</v>
      </c>
      <c r="H665" s="23"/>
      <c r="I665" s="23"/>
      <c r="J665" s="23"/>
      <c r="K665" s="23"/>
      <c r="L665" s="23"/>
      <c r="M665" s="23"/>
      <c r="N665" s="555"/>
      <c r="O665" s="23"/>
      <c r="P665" s="23"/>
      <c r="Q665" s="139" t="s">
        <v>62</v>
      </c>
      <c r="R665" s="18" t="s">
        <v>6219</v>
      </c>
      <c r="S665" s="28">
        <v>1</v>
      </c>
      <c r="T665" s="19" t="e">
        <f>VLOOKUP(Q665,包材库存!B:E,4,0)</f>
        <v>#N/A</v>
      </c>
      <c r="U665" s="46" t="e">
        <f t="shared" si="116"/>
        <v>#REF!</v>
      </c>
      <c r="V665" s="19" t="e">
        <f>VLOOKUP(Q665,包材库存!B:F,5,0)</f>
        <v>#N/A</v>
      </c>
      <c r="W665" s="166"/>
      <c r="X665" s="164" t="e">
        <f t="shared" si="117"/>
        <v>#N/A</v>
      </c>
      <c r="Y665" s="169">
        <f t="shared" si="115"/>
        <v>8</v>
      </c>
    </row>
    <row r="666" spans="1:25" s="48" customFormat="1">
      <c r="A666" s="4"/>
      <c r="B666" s="22" t="s">
        <v>1140</v>
      </c>
      <c r="C666" s="22" t="s">
        <v>6210</v>
      </c>
      <c r="D666" s="22" t="e">
        <f>VLOOKUP(C666,#REF!,2,0)</f>
        <v>#REF!</v>
      </c>
      <c r="E666" s="22" t="e">
        <f>VLOOKUP(C666,#REF!,4,0)</f>
        <v>#REF!</v>
      </c>
      <c r="F666" s="22" t="e">
        <f>VLOOKUP(C666,#REF!,6,0)</f>
        <v>#REF!</v>
      </c>
      <c r="G666" s="22" t="e">
        <f>VLOOKUP(C666,#REF!,17,0)</f>
        <v>#REF!</v>
      </c>
      <c r="H666" s="22" t="e">
        <f>VLOOKUP(C666,#REF!,19,0)</f>
        <v>#REF!</v>
      </c>
      <c r="I666" s="22" t="e">
        <f>VLOOKUP(C666,#REF!,20,0)</f>
        <v>#REF!</v>
      </c>
      <c r="J666" s="22">
        <f>VLOOKUP(C666,成品库存!B:L,11,0)</f>
        <v>45648</v>
      </c>
      <c r="K666" s="22" t="str">
        <f>IF(ISERROR(VLOOKUP(C666,#REF!,11,0)),"0",VLOOKUP(C666,#REF!,11,0))</f>
        <v>0</v>
      </c>
      <c r="L666" s="22"/>
      <c r="M666" s="22">
        <f t="shared" ref="M666:M667" si="120">J666+K666+L666</f>
        <v>45648</v>
      </c>
      <c r="N666" s="554" t="e">
        <f>M666/G666</f>
        <v>#REF!</v>
      </c>
      <c r="O666" s="22">
        <f>VLOOKUP(C666,膏体库存!A:F,6,0)</f>
        <v>0</v>
      </c>
      <c r="P666" s="22"/>
      <c r="Q666" s="140" t="s">
        <v>171</v>
      </c>
      <c r="R666" s="18" t="s">
        <v>6222</v>
      </c>
      <c r="S666" s="28">
        <v>1</v>
      </c>
      <c r="T666" s="19">
        <f>VLOOKUP(Q666,包材库存!B:E,4,0)</f>
        <v>22</v>
      </c>
      <c r="U666" s="46" t="e">
        <f t="shared" si="116"/>
        <v>#REF!</v>
      </c>
      <c r="V666" s="19">
        <f>VLOOKUP(Q666,包材库存!B:F,5,0)</f>
        <v>0</v>
      </c>
      <c r="W666" s="164"/>
      <c r="X666" s="164" t="e">
        <f t="shared" si="117"/>
        <v>#REF!</v>
      </c>
      <c r="Y666" s="169">
        <f t="shared" si="115"/>
        <v>1</v>
      </c>
    </row>
    <row r="667" spans="1:25" s="48" customFormat="1">
      <c r="A667" s="6"/>
      <c r="B667" s="23"/>
      <c r="C667" s="23" t="str">
        <f>"S"&amp;C666</f>
        <v>SWC009</v>
      </c>
      <c r="D667" s="23" t="e">
        <f>VLOOKUP(C667,#REF!,2,0)</f>
        <v>#REF!</v>
      </c>
      <c r="E667" s="23" t="e">
        <f>VLOOKUP(C667,#REF!,4,0)</f>
        <v>#REF!</v>
      </c>
      <c r="F667" s="23" t="e">
        <f>VLOOKUP(C667,#REF!,6,0)</f>
        <v>#REF!</v>
      </c>
      <c r="G667" s="23" t="e">
        <f>VLOOKUP(C667,#REF!,17,0)</f>
        <v>#REF!</v>
      </c>
      <c r="H667" s="23"/>
      <c r="I667" s="23"/>
      <c r="J667" s="23">
        <f>VLOOKUP(C667,试用装库存!B:L,11,0)</f>
        <v>1030</v>
      </c>
      <c r="K667" s="23"/>
      <c r="L667" s="23"/>
      <c r="M667" s="23">
        <f t="shared" si="120"/>
        <v>1030</v>
      </c>
      <c r="N667" s="555"/>
      <c r="O667" s="23"/>
      <c r="P667" s="23"/>
      <c r="Q667" s="139" t="s">
        <v>172</v>
      </c>
      <c r="R667" s="18" t="s">
        <v>6223</v>
      </c>
      <c r="S667" s="28">
        <v>1</v>
      </c>
      <c r="T667" s="19">
        <f>VLOOKUP(Q667,包材库存!B:E,4,0)</f>
        <v>1173</v>
      </c>
      <c r="U667" s="46" t="e">
        <f t="shared" si="116"/>
        <v>#REF!</v>
      </c>
      <c r="V667" s="19">
        <f>VLOOKUP(Q667,包材库存!B:F,5,0)</f>
        <v>0</v>
      </c>
      <c r="W667" s="166"/>
      <c r="X667" s="164" t="e">
        <f t="shared" si="117"/>
        <v>#REF!</v>
      </c>
      <c r="Y667" s="169">
        <f t="shared" si="115"/>
        <v>1</v>
      </c>
    </row>
    <row r="668" spans="1:25" s="48" customFormat="1">
      <c r="A668" s="6"/>
      <c r="B668" s="23"/>
      <c r="C668" s="23"/>
      <c r="D668" s="23"/>
      <c r="E668" s="23"/>
      <c r="F668" s="23"/>
      <c r="G668" s="23" t="e">
        <f>VLOOKUP(C668,#REF!,17,0)</f>
        <v>#REF!</v>
      </c>
      <c r="H668" s="23"/>
      <c r="I668" s="23"/>
      <c r="J668" s="23"/>
      <c r="K668" s="23"/>
      <c r="L668" s="23"/>
      <c r="M668" s="23"/>
      <c r="N668" s="555"/>
      <c r="O668" s="23"/>
      <c r="P668" s="23"/>
      <c r="Q668" s="139" t="s">
        <v>173</v>
      </c>
      <c r="R668" s="18" t="s">
        <v>6224</v>
      </c>
      <c r="S668" s="28">
        <v>1</v>
      </c>
      <c r="T668" s="19">
        <f>VLOOKUP(Q668,包材库存!B:E,4,0)</f>
        <v>70</v>
      </c>
      <c r="U668" s="46" t="e">
        <f t="shared" si="116"/>
        <v>#REF!</v>
      </c>
      <c r="V668" s="19">
        <f>VLOOKUP(Q668,包材库存!B:F,5,0)</f>
        <v>0</v>
      </c>
      <c r="W668" s="166"/>
      <c r="X668" s="164" t="e">
        <f t="shared" si="117"/>
        <v>#REF!</v>
      </c>
      <c r="Y668" s="169">
        <f t="shared" si="115"/>
        <v>1</v>
      </c>
    </row>
    <row r="669" spans="1:25" s="48" customFormat="1">
      <c r="A669" s="6"/>
      <c r="B669" s="23"/>
      <c r="C669" s="23"/>
      <c r="D669" s="23"/>
      <c r="E669" s="23"/>
      <c r="F669" s="23"/>
      <c r="G669" s="23" t="e">
        <f>VLOOKUP(C669,#REF!,17,0)</f>
        <v>#REF!</v>
      </c>
      <c r="H669" s="23"/>
      <c r="I669" s="23"/>
      <c r="J669" s="23"/>
      <c r="K669" s="23"/>
      <c r="L669" s="23"/>
      <c r="M669" s="23"/>
      <c r="N669" s="555"/>
      <c r="O669" s="23"/>
      <c r="P669" s="23"/>
      <c r="Q669" s="139" t="s">
        <v>174</v>
      </c>
      <c r="R669" s="18" t="s">
        <v>6225</v>
      </c>
      <c r="S669" s="28">
        <v>1</v>
      </c>
      <c r="T669" s="19">
        <f>VLOOKUP(Q669,包材库存!B:E,4,0)</f>
        <v>5520</v>
      </c>
      <c r="U669" s="46" t="e">
        <f t="shared" si="116"/>
        <v>#REF!</v>
      </c>
      <c r="V669" s="19">
        <f>VLOOKUP(Q669,包材库存!B:F,5,0)</f>
        <v>0</v>
      </c>
      <c r="W669" s="166"/>
      <c r="X669" s="164" t="e">
        <f t="shared" si="117"/>
        <v>#REF!</v>
      </c>
      <c r="Y669" s="169">
        <f t="shared" si="115"/>
        <v>1</v>
      </c>
    </row>
    <row r="670" spans="1:25" s="48" customFormat="1">
      <c r="A670" s="6"/>
      <c r="B670" s="23"/>
      <c r="C670" s="23"/>
      <c r="D670" s="23"/>
      <c r="E670" s="23"/>
      <c r="F670" s="23"/>
      <c r="G670" s="23" t="e">
        <f>VLOOKUP(C670,#REF!,17,0)</f>
        <v>#REF!</v>
      </c>
      <c r="H670" s="23"/>
      <c r="I670" s="23"/>
      <c r="J670" s="23"/>
      <c r="K670" s="23"/>
      <c r="L670" s="23"/>
      <c r="M670" s="23"/>
      <c r="N670" s="555"/>
      <c r="O670" s="23"/>
      <c r="P670" s="23"/>
      <c r="Q670" s="139" t="s">
        <v>128</v>
      </c>
      <c r="R670" s="18" t="s">
        <v>129</v>
      </c>
      <c r="S670" s="28">
        <v>1</v>
      </c>
      <c r="T670" s="19">
        <f>VLOOKUP(Q670,包材库存!B:E,4,0)</f>
        <v>125402</v>
      </c>
      <c r="U670" s="46" t="e">
        <f t="shared" si="116"/>
        <v>#REF!</v>
      </c>
      <c r="V670" s="19">
        <f>VLOOKUP(Q670,包材库存!B:F,5,0)</f>
        <v>0</v>
      </c>
      <c r="W670" s="166"/>
      <c r="X670" s="164" t="e">
        <f t="shared" si="117"/>
        <v>#REF!</v>
      </c>
      <c r="Y670" s="169">
        <f t="shared" si="115"/>
        <v>10</v>
      </c>
    </row>
    <row r="671" spans="1:25" s="48" customFormat="1">
      <c r="A671" s="6"/>
      <c r="B671" s="23"/>
      <c r="C671" s="23"/>
      <c r="D671" s="23"/>
      <c r="E671" s="23"/>
      <c r="F671" s="23"/>
      <c r="G671" s="23" t="e">
        <f>VLOOKUP(C671,#REF!,17,0)</f>
        <v>#REF!</v>
      </c>
      <c r="H671" s="23"/>
      <c r="I671" s="23"/>
      <c r="J671" s="23"/>
      <c r="K671" s="23"/>
      <c r="L671" s="23"/>
      <c r="M671" s="23"/>
      <c r="N671" s="555"/>
      <c r="O671" s="23"/>
      <c r="P671" s="23"/>
      <c r="Q671" s="139" t="s">
        <v>39</v>
      </c>
      <c r="R671" s="18" t="s">
        <v>2504</v>
      </c>
      <c r="S671" s="28"/>
      <c r="T671" s="19">
        <f>VLOOKUP(Q671,包材库存!B:E,4,0)</f>
        <v>53</v>
      </c>
      <c r="U671" s="46" t="e">
        <f t="shared" si="116"/>
        <v>#REF!</v>
      </c>
      <c r="V671" s="19">
        <f>VLOOKUP(Q671,包材库存!B:F,5,0)</f>
        <v>0</v>
      </c>
      <c r="W671" s="166"/>
      <c r="X671" s="164" t="e">
        <f t="shared" si="117"/>
        <v>#REF!</v>
      </c>
      <c r="Y671" s="169">
        <f t="shared" si="115"/>
        <v>2</v>
      </c>
    </row>
    <row r="672" spans="1:25" s="48" customFormat="1">
      <c r="A672" s="6"/>
      <c r="B672" s="23"/>
      <c r="C672" s="23"/>
      <c r="D672" s="23"/>
      <c r="E672" s="23"/>
      <c r="F672" s="23"/>
      <c r="G672" s="23" t="e">
        <f>VLOOKUP(C672,#REF!,17,0)</f>
        <v>#REF!</v>
      </c>
      <c r="H672" s="23"/>
      <c r="I672" s="23"/>
      <c r="J672" s="23"/>
      <c r="K672" s="23"/>
      <c r="L672" s="23"/>
      <c r="M672" s="23"/>
      <c r="N672" s="555"/>
      <c r="O672" s="23"/>
      <c r="P672" s="23"/>
      <c r="Q672" s="139" t="s">
        <v>40</v>
      </c>
      <c r="R672" s="18" t="s">
        <v>2503</v>
      </c>
      <c r="S672" s="28"/>
      <c r="T672" s="19">
        <f>VLOOKUP(Q672,包材库存!B:E,4,0)</f>
        <v>6687</v>
      </c>
      <c r="U672" s="46" t="e">
        <f t="shared" si="116"/>
        <v>#REF!</v>
      </c>
      <c r="V672" s="19">
        <f>VLOOKUP(Q672,包材库存!B:F,5,0)</f>
        <v>0</v>
      </c>
      <c r="W672" s="166"/>
      <c r="X672" s="164" t="e">
        <f t="shared" si="117"/>
        <v>#REF!</v>
      </c>
      <c r="Y672" s="169">
        <f t="shared" si="115"/>
        <v>1</v>
      </c>
    </row>
    <row r="673" spans="1:25" s="48" customFormat="1">
      <c r="A673" s="6"/>
      <c r="B673" s="23"/>
      <c r="C673" s="23"/>
      <c r="D673" s="23"/>
      <c r="E673" s="23"/>
      <c r="F673" s="23"/>
      <c r="G673" s="23" t="e">
        <f>VLOOKUP(C673,#REF!,17,0)</f>
        <v>#REF!</v>
      </c>
      <c r="H673" s="23"/>
      <c r="I673" s="23"/>
      <c r="J673" s="23"/>
      <c r="K673" s="23"/>
      <c r="L673" s="23"/>
      <c r="M673" s="23"/>
      <c r="N673" s="555"/>
      <c r="O673" s="23"/>
      <c r="P673" s="23"/>
      <c r="Q673" s="139" t="s">
        <v>41</v>
      </c>
      <c r="R673" s="18" t="s">
        <v>2504</v>
      </c>
      <c r="S673" s="28"/>
      <c r="T673" s="19">
        <f>VLOOKUP(Q673,包材库存!B:E,4,0)</f>
        <v>497</v>
      </c>
      <c r="U673" s="46" t="e">
        <f t="shared" si="116"/>
        <v>#REF!</v>
      </c>
      <c r="V673" s="19">
        <f>VLOOKUP(Q673,包材库存!B:F,5,0)</f>
        <v>0</v>
      </c>
      <c r="W673" s="166"/>
      <c r="X673" s="164" t="e">
        <f t="shared" si="117"/>
        <v>#REF!</v>
      </c>
      <c r="Y673" s="169">
        <f t="shared" si="115"/>
        <v>1</v>
      </c>
    </row>
    <row r="674" spans="1:25" s="48" customFormat="1">
      <c r="A674" s="6"/>
      <c r="B674" s="23"/>
      <c r="C674" s="23"/>
      <c r="D674" s="23"/>
      <c r="E674" s="23"/>
      <c r="F674" s="23"/>
      <c r="G674" s="23" t="e">
        <f>VLOOKUP(C674,#REF!,17,0)</f>
        <v>#REF!</v>
      </c>
      <c r="H674" s="23"/>
      <c r="I674" s="23"/>
      <c r="J674" s="23"/>
      <c r="K674" s="23"/>
      <c r="L674" s="23"/>
      <c r="M674" s="23"/>
      <c r="N674" s="555"/>
      <c r="O674" s="23"/>
      <c r="P674" s="23"/>
      <c r="Q674" s="139" t="s">
        <v>38</v>
      </c>
      <c r="R674" s="18" t="s">
        <v>6226</v>
      </c>
      <c r="S674" s="28">
        <v>1</v>
      </c>
      <c r="T674" s="19" t="e">
        <f>VLOOKUP(Q674,包材库存!B:E,4,0)</f>
        <v>#N/A</v>
      </c>
      <c r="U674" s="46" t="e">
        <f t="shared" si="116"/>
        <v>#REF!</v>
      </c>
      <c r="V674" s="19" t="e">
        <f>VLOOKUP(Q674,包材库存!B:F,5,0)</f>
        <v>#N/A</v>
      </c>
      <c r="W674" s="166"/>
      <c r="X674" s="164" t="e">
        <f t="shared" si="117"/>
        <v>#N/A</v>
      </c>
      <c r="Y674" s="169">
        <f t="shared" si="115"/>
        <v>2</v>
      </c>
    </row>
    <row r="675" spans="1:25" s="48" customFormat="1">
      <c r="A675" s="4"/>
      <c r="B675" s="22" t="s">
        <v>1140</v>
      </c>
      <c r="C675" s="22" t="s">
        <v>6211</v>
      </c>
      <c r="D675" s="22" t="e">
        <f>VLOOKUP(C675,#REF!,2,0)</f>
        <v>#REF!</v>
      </c>
      <c r="E675" s="22" t="e">
        <f>VLOOKUP(C675,#REF!,4,0)</f>
        <v>#REF!</v>
      </c>
      <c r="F675" s="22" t="e">
        <f>VLOOKUP(C675,#REF!,6,0)</f>
        <v>#REF!</v>
      </c>
      <c r="G675" s="22" t="e">
        <f>VLOOKUP(C675,#REF!,17,0)</f>
        <v>#REF!</v>
      </c>
      <c r="H675" s="22" t="e">
        <f>VLOOKUP(C675,#REF!,19,0)</f>
        <v>#REF!</v>
      </c>
      <c r="I675" s="22" t="e">
        <f>VLOOKUP(C675,#REF!,20,0)</f>
        <v>#REF!</v>
      </c>
      <c r="J675" s="22">
        <f>VLOOKUP(C675,成品库存!B:L,11,0)</f>
        <v>39514</v>
      </c>
      <c r="K675" s="22" t="str">
        <f>IF(ISERROR(VLOOKUP(C675,#REF!,11,0)),"0",VLOOKUP(C675,#REF!,11,0))</f>
        <v>0</v>
      </c>
      <c r="L675" s="22"/>
      <c r="M675" s="22">
        <f t="shared" ref="M675:M676" si="121">J675+K675+L675</f>
        <v>39514</v>
      </c>
      <c r="N675" s="554" t="e">
        <f>M675/G675</f>
        <v>#REF!</v>
      </c>
      <c r="O675" s="22">
        <f>VLOOKUP(C675,膏体库存!A:F,6,0)</f>
        <v>0</v>
      </c>
      <c r="P675" s="22"/>
      <c r="Q675" s="140" t="s">
        <v>176</v>
      </c>
      <c r="R675" s="18" t="s">
        <v>6227</v>
      </c>
      <c r="S675" s="28">
        <v>1</v>
      </c>
      <c r="T675" s="19">
        <f>VLOOKUP(Q675,包材库存!B:E,4,0)</f>
        <v>45548</v>
      </c>
      <c r="U675" s="46" t="e">
        <f t="shared" si="116"/>
        <v>#REF!</v>
      </c>
      <c r="V675" s="19">
        <f>VLOOKUP(Q675,包材库存!B:F,5,0)</f>
        <v>0</v>
      </c>
      <c r="W675" s="164"/>
      <c r="X675" s="164" t="e">
        <f t="shared" si="117"/>
        <v>#REF!</v>
      </c>
      <c r="Y675" s="169">
        <f t="shared" si="115"/>
        <v>3</v>
      </c>
    </row>
    <row r="676" spans="1:25" s="48" customFormat="1">
      <c r="A676" s="6"/>
      <c r="B676" s="23"/>
      <c r="C676" s="23" t="str">
        <f>"S"&amp;C675</f>
        <v>SWC010</v>
      </c>
      <c r="D676" s="23" t="e">
        <f>VLOOKUP(C676,#REF!,2,0)</f>
        <v>#REF!</v>
      </c>
      <c r="E676" s="23" t="e">
        <f>VLOOKUP(C676,#REF!,4,0)</f>
        <v>#REF!</v>
      </c>
      <c r="F676" s="23" t="e">
        <f>VLOOKUP(C676,#REF!,6,0)</f>
        <v>#REF!</v>
      </c>
      <c r="G676" s="23" t="e">
        <f>VLOOKUP(C676,#REF!,17,0)</f>
        <v>#REF!</v>
      </c>
      <c r="H676" s="23"/>
      <c r="I676" s="23"/>
      <c r="J676" s="23">
        <f>VLOOKUP(C676,试用装库存!B:L,11,0)</f>
        <v>0</v>
      </c>
      <c r="K676" s="23"/>
      <c r="L676" s="23"/>
      <c r="M676" s="23">
        <f t="shared" si="121"/>
        <v>0</v>
      </c>
      <c r="N676" s="555"/>
      <c r="O676" s="23"/>
      <c r="P676" s="23"/>
      <c r="Q676" s="139" t="s">
        <v>177</v>
      </c>
      <c r="R676" s="18" t="s">
        <v>6228</v>
      </c>
      <c r="S676" s="28">
        <v>1</v>
      </c>
      <c r="T676" s="19">
        <f>VLOOKUP(Q676,包材库存!B:E,4,0)</f>
        <v>39978</v>
      </c>
      <c r="U676" s="46" t="e">
        <f t="shared" si="116"/>
        <v>#REF!</v>
      </c>
      <c r="V676" s="19">
        <f>VLOOKUP(Q676,包材库存!B:F,5,0)</f>
        <v>0</v>
      </c>
      <c r="W676" s="166"/>
      <c r="X676" s="164" t="e">
        <f t="shared" si="117"/>
        <v>#REF!</v>
      </c>
      <c r="Y676" s="169">
        <f t="shared" si="115"/>
        <v>1</v>
      </c>
    </row>
    <row r="677" spans="1:25" s="48" customFormat="1">
      <c r="A677" s="6"/>
      <c r="B677" s="23"/>
      <c r="C677" s="23"/>
      <c r="D677" s="23"/>
      <c r="E677" s="23"/>
      <c r="F677" s="23"/>
      <c r="G677" s="23" t="e">
        <f>VLOOKUP(C677,#REF!,17,0)</f>
        <v>#REF!</v>
      </c>
      <c r="H677" s="23"/>
      <c r="I677" s="23"/>
      <c r="J677" s="23"/>
      <c r="K677" s="23"/>
      <c r="L677" s="23"/>
      <c r="M677" s="23"/>
      <c r="N677" s="555"/>
      <c r="O677" s="23"/>
      <c r="P677" s="23"/>
      <c r="Q677" s="139" t="s">
        <v>178</v>
      </c>
      <c r="R677" s="18" t="s">
        <v>6229</v>
      </c>
      <c r="S677" s="28">
        <v>1</v>
      </c>
      <c r="T677" s="19">
        <f>VLOOKUP(Q677,包材库存!B:E,4,0)</f>
        <v>42395</v>
      </c>
      <c r="U677" s="46" t="e">
        <f t="shared" si="116"/>
        <v>#REF!</v>
      </c>
      <c r="V677" s="19">
        <f>VLOOKUP(Q677,包材库存!B:F,5,0)</f>
        <v>0</v>
      </c>
      <c r="W677" s="166"/>
      <c r="X677" s="164" t="e">
        <f t="shared" si="117"/>
        <v>#REF!</v>
      </c>
      <c r="Y677" s="169">
        <f t="shared" si="115"/>
        <v>1</v>
      </c>
    </row>
    <row r="678" spans="1:25" s="48" customFormat="1">
      <c r="A678" s="6"/>
      <c r="B678" s="23"/>
      <c r="C678" s="23"/>
      <c r="D678" s="23"/>
      <c r="E678" s="23"/>
      <c r="F678" s="23"/>
      <c r="G678" s="23" t="e">
        <f>VLOOKUP(C678,#REF!,17,0)</f>
        <v>#REF!</v>
      </c>
      <c r="H678" s="23"/>
      <c r="I678" s="23"/>
      <c r="J678" s="23"/>
      <c r="K678" s="23"/>
      <c r="L678" s="23"/>
      <c r="M678" s="23"/>
      <c r="N678" s="555"/>
      <c r="O678" s="23"/>
      <c r="P678" s="23"/>
      <c r="Q678" s="139" t="s">
        <v>179</v>
      </c>
      <c r="R678" s="18" t="s">
        <v>6230</v>
      </c>
      <c r="S678" s="28">
        <v>1</v>
      </c>
      <c r="T678" s="19">
        <f>VLOOKUP(Q678,包材库存!B:E,4,0)</f>
        <v>122683</v>
      </c>
      <c r="U678" s="46" t="e">
        <f t="shared" si="116"/>
        <v>#REF!</v>
      </c>
      <c r="V678" s="19">
        <f>VLOOKUP(Q678,包材库存!B:F,5,0)</f>
        <v>0</v>
      </c>
      <c r="W678" s="166"/>
      <c r="X678" s="164" t="e">
        <f t="shared" si="117"/>
        <v>#REF!</v>
      </c>
      <c r="Y678" s="169">
        <f t="shared" si="115"/>
        <v>1</v>
      </c>
    </row>
    <row r="679" spans="1:25" s="48" customFormat="1">
      <c r="A679" s="6"/>
      <c r="B679" s="23"/>
      <c r="C679" s="23"/>
      <c r="D679" s="23"/>
      <c r="E679" s="23"/>
      <c r="F679" s="23"/>
      <c r="G679" s="23" t="e">
        <f>VLOOKUP(C679,#REF!,17,0)</f>
        <v>#REF!</v>
      </c>
      <c r="H679" s="23"/>
      <c r="I679" s="23"/>
      <c r="J679" s="23"/>
      <c r="K679" s="23"/>
      <c r="L679" s="23"/>
      <c r="M679" s="23"/>
      <c r="N679" s="555"/>
      <c r="O679" s="23"/>
      <c r="P679" s="23"/>
      <c r="Q679" s="139" t="s">
        <v>128</v>
      </c>
      <c r="R679" s="18" t="s">
        <v>129</v>
      </c>
      <c r="S679" s="28">
        <v>1</v>
      </c>
      <c r="T679" s="19">
        <f>VLOOKUP(Q679,包材库存!B:E,4,0)</f>
        <v>125402</v>
      </c>
      <c r="U679" s="46" t="e">
        <f t="shared" si="116"/>
        <v>#REF!</v>
      </c>
      <c r="V679" s="19">
        <f>VLOOKUP(Q679,包材库存!B:F,5,0)</f>
        <v>0</v>
      </c>
      <c r="W679" s="166"/>
      <c r="X679" s="164" t="e">
        <f t="shared" si="117"/>
        <v>#REF!</v>
      </c>
      <c r="Y679" s="169">
        <f t="shared" si="115"/>
        <v>10</v>
      </c>
    </row>
    <row r="680" spans="1:25" s="48" customFormat="1">
      <c r="A680" s="6"/>
      <c r="B680" s="23"/>
      <c r="C680" s="23"/>
      <c r="D680" s="23"/>
      <c r="E680" s="23"/>
      <c r="F680" s="23"/>
      <c r="G680" s="23" t="e">
        <f>VLOOKUP(C680,#REF!,17,0)</f>
        <v>#REF!</v>
      </c>
      <c r="H680" s="23"/>
      <c r="I680" s="23"/>
      <c r="J680" s="23"/>
      <c r="K680" s="23"/>
      <c r="L680" s="23"/>
      <c r="M680" s="23"/>
      <c r="N680" s="555"/>
      <c r="O680" s="23"/>
      <c r="P680" s="23"/>
      <c r="Q680" s="139" t="s">
        <v>79</v>
      </c>
      <c r="R680" s="18" t="s">
        <v>1035</v>
      </c>
      <c r="S680" s="28"/>
      <c r="T680" s="19">
        <f>VLOOKUP(Q680,包材库存!B:E,4,0)</f>
        <v>8406</v>
      </c>
      <c r="U680" s="46" t="e">
        <f t="shared" si="116"/>
        <v>#REF!</v>
      </c>
      <c r="V680" s="19">
        <f>VLOOKUP(Q680,包材库存!B:F,5,0)</f>
        <v>0</v>
      </c>
      <c r="W680" s="166"/>
      <c r="X680" s="164" t="e">
        <f t="shared" si="117"/>
        <v>#REF!</v>
      </c>
      <c r="Y680" s="169">
        <f t="shared" si="115"/>
        <v>2</v>
      </c>
    </row>
    <row r="681" spans="1:25" s="48" customFormat="1">
      <c r="A681" s="6"/>
      <c r="B681" s="23"/>
      <c r="C681" s="23"/>
      <c r="D681" s="23"/>
      <c r="E681" s="23"/>
      <c r="F681" s="23"/>
      <c r="G681" s="23" t="e">
        <f>VLOOKUP(C681,#REF!,17,0)</f>
        <v>#REF!</v>
      </c>
      <c r="H681" s="23"/>
      <c r="I681" s="23"/>
      <c r="J681" s="23"/>
      <c r="K681" s="23"/>
      <c r="L681" s="23"/>
      <c r="M681" s="23"/>
      <c r="N681" s="555"/>
      <c r="O681" s="23"/>
      <c r="P681" s="23"/>
      <c r="Q681" s="139" t="s">
        <v>180</v>
      </c>
      <c r="R681" s="18" t="s">
        <v>1036</v>
      </c>
      <c r="S681" s="28"/>
      <c r="T681" s="19">
        <f>VLOOKUP(Q681,包材库存!B:E,4,0)</f>
        <v>580</v>
      </c>
      <c r="U681" s="46" t="e">
        <f t="shared" si="116"/>
        <v>#REF!</v>
      </c>
      <c r="V681" s="19">
        <f>VLOOKUP(Q681,包材库存!B:F,5,0)</f>
        <v>0</v>
      </c>
      <c r="W681" s="166"/>
      <c r="X681" s="164" t="e">
        <f t="shared" si="117"/>
        <v>#REF!</v>
      </c>
      <c r="Y681" s="169">
        <f t="shared" si="115"/>
        <v>2</v>
      </c>
    </row>
    <row r="682" spans="1:25" s="48" customFormat="1">
      <c r="A682" s="6"/>
      <c r="B682" s="23"/>
      <c r="C682" s="23"/>
      <c r="D682" s="23"/>
      <c r="E682" s="23"/>
      <c r="F682" s="23"/>
      <c r="G682" s="23" t="e">
        <f>VLOOKUP(C682,#REF!,17,0)</f>
        <v>#REF!</v>
      </c>
      <c r="H682" s="23"/>
      <c r="I682" s="23"/>
      <c r="J682" s="23"/>
      <c r="K682" s="23"/>
      <c r="L682" s="23"/>
      <c r="M682" s="23"/>
      <c r="N682" s="555"/>
      <c r="O682" s="23"/>
      <c r="P682" s="23"/>
      <c r="Q682" s="139" t="s">
        <v>78</v>
      </c>
      <c r="R682" s="18" t="s">
        <v>6231</v>
      </c>
      <c r="S682" s="28">
        <v>1</v>
      </c>
      <c r="T682" s="19" t="e">
        <f>VLOOKUP(Q682,包材库存!B:E,4,0)</f>
        <v>#N/A</v>
      </c>
      <c r="U682" s="46" t="e">
        <f t="shared" si="116"/>
        <v>#REF!</v>
      </c>
      <c r="V682" s="19" t="e">
        <f>VLOOKUP(Q682,包材库存!B:F,5,0)</f>
        <v>#N/A</v>
      </c>
      <c r="W682" s="166"/>
      <c r="X682" s="164" t="e">
        <f t="shared" si="117"/>
        <v>#N/A</v>
      </c>
      <c r="Y682" s="169">
        <f t="shared" si="115"/>
        <v>2</v>
      </c>
    </row>
    <row r="683" spans="1:25" s="48" customFormat="1">
      <c r="A683" s="4"/>
      <c r="B683" s="22"/>
      <c r="C683" s="22" t="s">
        <v>6212</v>
      </c>
      <c r="D683" s="22" t="e">
        <f>VLOOKUP(C683,#REF!,2,0)</f>
        <v>#REF!</v>
      </c>
      <c r="E683" s="22" t="e">
        <f>VLOOKUP(C683,#REF!,4,0)</f>
        <v>#REF!</v>
      </c>
      <c r="F683" s="22" t="e">
        <f>VLOOKUP(C683,#REF!,6,0)</f>
        <v>#REF!</v>
      </c>
      <c r="G683" s="22" t="e">
        <f>VLOOKUP(C683,#REF!,17,0)</f>
        <v>#REF!</v>
      </c>
      <c r="H683" s="22" t="e">
        <f>VLOOKUP(C683,#REF!,19,0)</f>
        <v>#REF!</v>
      </c>
      <c r="I683" s="22" t="e">
        <f>VLOOKUP(C683,#REF!,20,0)</f>
        <v>#REF!</v>
      </c>
      <c r="J683" s="22">
        <f>VLOOKUP(C683,成品库存!B:L,11,0)</f>
        <v>8190</v>
      </c>
      <c r="K683" s="22" t="str">
        <f>IF(ISERROR(VLOOKUP(C683,#REF!,11,0)),"0",VLOOKUP(C683,#REF!,11,0))</f>
        <v>0</v>
      </c>
      <c r="L683" s="22"/>
      <c r="M683" s="22">
        <f t="shared" ref="M683:M684" si="122">J683+K683+L683</f>
        <v>8190</v>
      </c>
      <c r="N683" s="554" t="e">
        <f>M683/G683</f>
        <v>#REF!</v>
      </c>
      <c r="O683" s="22" t="e">
        <f>VLOOKUP(C683,膏体库存!A:F,6,0)</f>
        <v>#N/A</v>
      </c>
      <c r="P683" s="22"/>
      <c r="Q683" s="140" t="s">
        <v>6232</v>
      </c>
      <c r="R683" s="18" t="s">
        <v>182</v>
      </c>
      <c r="S683" s="28">
        <v>1</v>
      </c>
      <c r="T683" s="19">
        <f>VLOOKUP(Q683,包材库存!B:E,4,0)</f>
        <v>4094</v>
      </c>
      <c r="U683" s="46" t="e">
        <f t="shared" si="116"/>
        <v>#REF!</v>
      </c>
      <c r="V683" s="19">
        <f>VLOOKUP(Q683,包材库存!B:F,5,0)</f>
        <v>0</v>
      </c>
      <c r="W683" s="164"/>
      <c r="X683" s="164" t="e">
        <f t="shared" si="117"/>
        <v>#REF!</v>
      </c>
      <c r="Y683" s="169">
        <f t="shared" si="115"/>
        <v>1</v>
      </c>
    </row>
    <row r="684" spans="1:25" s="48" customFormat="1">
      <c r="A684" s="6"/>
      <c r="B684" s="23"/>
      <c r="C684" s="23" t="str">
        <f>"S"&amp;C683</f>
        <v>SWE001</v>
      </c>
      <c r="D684" s="23" t="e">
        <f>VLOOKUP(C684,#REF!,2,0)</f>
        <v>#REF!</v>
      </c>
      <c r="E684" s="23" t="e">
        <f>VLOOKUP(C684,#REF!,4,0)</f>
        <v>#REF!</v>
      </c>
      <c r="F684" s="23" t="e">
        <f>VLOOKUP(C684,#REF!,6,0)</f>
        <v>#REF!</v>
      </c>
      <c r="G684" s="23" t="e">
        <f>VLOOKUP(C684,#REF!,17,0)</f>
        <v>#REF!</v>
      </c>
      <c r="H684" s="23"/>
      <c r="I684" s="23"/>
      <c r="J684" s="23">
        <f>VLOOKUP(C684,试用装库存!B:L,11,0)</f>
        <v>0</v>
      </c>
      <c r="K684" s="23"/>
      <c r="L684" s="23"/>
      <c r="M684" s="23">
        <f t="shared" si="122"/>
        <v>0</v>
      </c>
      <c r="N684" s="555"/>
      <c r="O684" s="23"/>
      <c r="P684" s="23"/>
      <c r="Q684" s="139" t="s">
        <v>183</v>
      </c>
      <c r="R684" s="18" t="s">
        <v>184</v>
      </c>
      <c r="S684" s="28">
        <v>1</v>
      </c>
      <c r="T684" s="19">
        <f>VLOOKUP(Q684,包材库存!B:E,4,0)</f>
        <v>3482</v>
      </c>
      <c r="U684" s="46" t="e">
        <f t="shared" si="116"/>
        <v>#REF!</v>
      </c>
      <c r="V684" s="19">
        <f>VLOOKUP(Q684,包材库存!B:F,5,0)</f>
        <v>0</v>
      </c>
      <c r="W684" s="166"/>
      <c r="X684" s="164" t="e">
        <f t="shared" si="117"/>
        <v>#REF!</v>
      </c>
      <c r="Y684" s="169">
        <f t="shared" si="115"/>
        <v>1</v>
      </c>
    </row>
    <row r="685" spans="1:25" s="48" customFormat="1">
      <c r="A685" s="6"/>
      <c r="B685" s="23"/>
      <c r="C685" s="23"/>
      <c r="D685" s="23"/>
      <c r="E685" s="23"/>
      <c r="F685" s="23"/>
      <c r="G685" s="23" t="e">
        <f>VLOOKUP(C685,#REF!,17,0)</f>
        <v>#REF!</v>
      </c>
      <c r="H685" s="23"/>
      <c r="I685" s="23"/>
      <c r="J685" s="23"/>
      <c r="K685" s="23"/>
      <c r="L685" s="23"/>
      <c r="M685" s="23"/>
      <c r="N685" s="555"/>
      <c r="O685" s="23"/>
      <c r="P685" s="23"/>
      <c r="Q685" s="139" t="s">
        <v>185</v>
      </c>
      <c r="R685" s="18" t="s">
        <v>6233</v>
      </c>
      <c r="S685" s="28">
        <v>1</v>
      </c>
      <c r="T685" s="19">
        <f>VLOOKUP(Q685,包材库存!B:E,4,0)</f>
        <v>4878</v>
      </c>
      <c r="U685" s="46" t="e">
        <f t="shared" si="116"/>
        <v>#REF!</v>
      </c>
      <c r="V685" s="19">
        <f>VLOOKUP(Q685,包材库存!B:F,5,0)</f>
        <v>0</v>
      </c>
      <c r="W685" s="166"/>
      <c r="X685" s="164" t="e">
        <f t="shared" si="117"/>
        <v>#REF!</v>
      </c>
      <c r="Y685" s="169">
        <f t="shared" si="115"/>
        <v>1</v>
      </c>
    </row>
    <row r="686" spans="1:25" s="48" customFormat="1">
      <c r="A686" s="6"/>
      <c r="B686" s="23"/>
      <c r="C686" s="23"/>
      <c r="D686" s="23"/>
      <c r="E686" s="23"/>
      <c r="F686" s="23"/>
      <c r="G686" s="23" t="e">
        <f>VLOOKUP(C686,#REF!,17,0)</f>
        <v>#REF!</v>
      </c>
      <c r="H686" s="23"/>
      <c r="I686" s="23"/>
      <c r="J686" s="23"/>
      <c r="K686" s="23"/>
      <c r="L686" s="23"/>
      <c r="M686" s="23"/>
      <c r="N686" s="555"/>
      <c r="O686" s="23"/>
      <c r="P686" s="23"/>
      <c r="Q686" s="139" t="s">
        <v>186</v>
      </c>
      <c r="R686" s="18" t="s">
        <v>187</v>
      </c>
      <c r="S686" s="28">
        <v>1</v>
      </c>
      <c r="T686" s="19">
        <f>VLOOKUP(Q686,包材库存!B:E,4,0)</f>
        <v>33803</v>
      </c>
      <c r="U686" s="46" t="e">
        <f t="shared" si="116"/>
        <v>#REF!</v>
      </c>
      <c r="V686" s="19">
        <f>VLOOKUP(Q686,包材库存!B:F,5,0)</f>
        <v>0</v>
      </c>
      <c r="W686" s="166"/>
      <c r="X686" s="164" t="e">
        <f t="shared" si="117"/>
        <v>#REF!</v>
      </c>
      <c r="Y686" s="169">
        <f t="shared" si="115"/>
        <v>4</v>
      </c>
    </row>
    <row r="687" spans="1:25" s="48" customFormat="1">
      <c r="A687" s="6"/>
      <c r="B687" s="23"/>
      <c r="C687" s="23"/>
      <c r="D687" s="23"/>
      <c r="E687" s="23"/>
      <c r="F687" s="23"/>
      <c r="G687" s="23" t="e">
        <f>VLOOKUP(C687,#REF!,17,0)</f>
        <v>#REF!</v>
      </c>
      <c r="H687" s="23"/>
      <c r="I687" s="23"/>
      <c r="J687" s="23"/>
      <c r="K687" s="23"/>
      <c r="L687" s="23"/>
      <c r="M687" s="23"/>
      <c r="N687" s="555"/>
      <c r="O687" s="23"/>
      <c r="P687" s="23"/>
      <c r="Q687" s="139" t="s">
        <v>188</v>
      </c>
      <c r="R687" s="18" t="s">
        <v>6082</v>
      </c>
      <c r="S687" s="28">
        <v>1</v>
      </c>
      <c r="T687" s="19" t="e">
        <f>VLOOKUP(Q687,包材库存!B:E,4,0)</f>
        <v>#N/A</v>
      </c>
      <c r="U687" s="46" t="e">
        <f t="shared" si="116"/>
        <v>#REF!</v>
      </c>
      <c r="V687" s="19" t="e">
        <f>VLOOKUP(Q687,包材库存!B:F,5,0)</f>
        <v>#N/A</v>
      </c>
      <c r="W687" s="166"/>
      <c r="X687" s="164" t="e">
        <f t="shared" si="117"/>
        <v>#N/A</v>
      </c>
      <c r="Y687" s="169">
        <f t="shared" si="115"/>
        <v>8</v>
      </c>
    </row>
    <row r="688" spans="1:25" s="48" customFormat="1">
      <c r="A688" s="6"/>
      <c r="B688" s="23"/>
      <c r="C688" s="23"/>
      <c r="D688" s="23"/>
      <c r="E688" s="23"/>
      <c r="F688" s="23"/>
      <c r="G688" s="23" t="e">
        <f>VLOOKUP(C688,#REF!,17,0)</f>
        <v>#REF!</v>
      </c>
      <c r="H688" s="23"/>
      <c r="I688" s="23"/>
      <c r="J688" s="23"/>
      <c r="K688" s="23"/>
      <c r="L688" s="23"/>
      <c r="M688" s="23"/>
      <c r="N688" s="555"/>
      <c r="O688" s="23"/>
      <c r="P688" s="23"/>
      <c r="Q688" s="139" t="s">
        <v>189</v>
      </c>
      <c r="R688" s="18" t="s">
        <v>1044</v>
      </c>
      <c r="S688" s="28"/>
      <c r="T688" s="19">
        <f>VLOOKUP(Q688,包材库存!B:E,4,0)</f>
        <v>1835</v>
      </c>
      <c r="U688" s="46" t="e">
        <f t="shared" si="116"/>
        <v>#REF!</v>
      </c>
      <c r="V688" s="19">
        <f>VLOOKUP(Q688,包材库存!B:F,5,0)</f>
        <v>0</v>
      </c>
      <c r="W688" s="166"/>
      <c r="X688" s="164" t="e">
        <f t="shared" si="117"/>
        <v>#REF!</v>
      </c>
      <c r="Y688" s="169">
        <f t="shared" si="115"/>
        <v>6</v>
      </c>
    </row>
    <row r="689" spans="1:25" s="48" customFormat="1">
      <c r="A689" s="4"/>
      <c r="B689" s="22"/>
      <c r="C689" s="22" t="s">
        <v>6213</v>
      </c>
      <c r="D689" s="22" t="e">
        <f>VLOOKUP(C689,#REF!,2,0)</f>
        <v>#REF!</v>
      </c>
      <c r="E689" s="22" t="e">
        <f>VLOOKUP(C689,#REF!,4,0)</f>
        <v>#REF!</v>
      </c>
      <c r="F689" s="22" t="e">
        <f>VLOOKUP(C689,#REF!,6,0)</f>
        <v>#REF!</v>
      </c>
      <c r="G689" s="22" t="e">
        <f>VLOOKUP(C689,#REF!,17,0)</f>
        <v>#REF!</v>
      </c>
      <c r="H689" s="22" t="e">
        <f>VLOOKUP(C689,#REF!,19,0)</f>
        <v>#REF!</v>
      </c>
      <c r="I689" s="22" t="e">
        <f>VLOOKUP(C689,#REF!,20,0)</f>
        <v>#REF!</v>
      </c>
      <c r="J689" s="22">
        <f>VLOOKUP(C689,成品库存!B:L,11,0)</f>
        <v>5004</v>
      </c>
      <c r="K689" s="22" t="str">
        <f>IF(ISERROR(VLOOKUP(C689,#REF!,11,0)),"0",VLOOKUP(C689,#REF!,11,0))</f>
        <v>0</v>
      </c>
      <c r="L689" s="22"/>
      <c r="M689" s="22">
        <f t="shared" ref="M689:M690" si="123">J689+K689+L689</f>
        <v>5004</v>
      </c>
      <c r="N689" s="554" t="e">
        <f>M689/G689</f>
        <v>#REF!</v>
      </c>
      <c r="O689" s="22" t="e">
        <f>VLOOKUP(C689,膏体库存!A:F,6,0)</f>
        <v>#N/A</v>
      </c>
      <c r="P689" s="22"/>
      <c r="Q689" s="140" t="s">
        <v>6234</v>
      </c>
      <c r="R689" s="18" t="s">
        <v>191</v>
      </c>
      <c r="S689" s="28">
        <v>1</v>
      </c>
      <c r="T689" s="19">
        <f>VLOOKUP(Q689,包材库存!B:E,4,0)</f>
        <v>5586</v>
      </c>
      <c r="U689" s="46" t="e">
        <f t="shared" si="116"/>
        <v>#REF!</v>
      </c>
      <c r="V689" s="19">
        <f>VLOOKUP(Q689,包材库存!B:F,5,0)</f>
        <v>0</v>
      </c>
      <c r="W689" s="164"/>
      <c r="X689" s="164" t="e">
        <f t="shared" si="117"/>
        <v>#REF!</v>
      </c>
      <c r="Y689" s="169">
        <f t="shared" si="115"/>
        <v>1</v>
      </c>
    </row>
    <row r="690" spans="1:25" s="48" customFormat="1">
      <c r="A690" s="6"/>
      <c r="B690" s="23"/>
      <c r="C690" s="23" t="str">
        <f>"S"&amp;C689</f>
        <v>SWE002</v>
      </c>
      <c r="D690" s="23" t="e">
        <f>VLOOKUP(C690,#REF!,2,0)</f>
        <v>#REF!</v>
      </c>
      <c r="E690" s="23" t="e">
        <f>VLOOKUP(C690,#REF!,4,0)</f>
        <v>#REF!</v>
      </c>
      <c r="F690" s="23" t="e">
        <f>VLOOKUP(C690,#REF!,6,0)</f>
        <v>#REF!</v>
      </c>
      <c r="G690" s="23" t="e">
        <f>VLOOKUP(C690,#REF!,17,0)</f>
        <v>#REF!</v>
      </c>
      <c r="H690" s="23"/>
      <c r="I690" s="23"/>
      <c r="J690" s="23">
        <f>VLOOKUP(C690,试用装库存!B:L,11,0)</f>
        <v>864</v>
      </c>
      <c r="K690" s="23"/>
      <c r="L690" s="23"/>
      <c r="M690" s="23">
        <f t="shared" si="123"/>
        <v>864</v>
      </c>
      <c r="N690" s="555"/>
      <c r="O690" s="23"/>
      <c r="P690" s="23"/>
      <c r="Q690" s="139" t="s">
        <v>192</v>
      </c>
      <c r="R690" s="18" t="s">
        <v>193</v>
      </c>
      <c r="S690" s="28">
        <v>1</v>
      </c>
      <c r="T690" s="19">
        <f>VLOOKUP(Q690,包材库存!B:E,4,0)</f>
        <v>5501</v>
      </c>
      <c r="U690" s="46" t="e">
        <f t="shared" si="116"/>
        <v>#REF!</v>
      </c>
      <c r="V690" s="19">
        <f>VLOOKUP(Q690,包材库存!B:F,5,0)</f>
        <v>0</v>
      </c>
      <c r="W690" s="166"/>
      <c r="X690" s="164" t="e">
        <f t="shared" si="117"/>
        <v>#REF!</v>
      </c>
      <c r="Y690" s="169">
        <f t="shared" si="115"/>
        <v>1</v>
      </c>
    </row>
    <row r="691" spans="1:25" s="48" customFormat="1">
      <c r="A691" s="6"/>
      <c r="B691" s="23"/>
      <c r="C691" s="23"/>
      <c r="D691" s="23"/>
      <c r="E691" s="23"/>
      <c r="F691" s="23"/>
      <c r="G691" s="23" t="e">
        <f>VLOOKUP(C691,#REF!,17,0)</f>
        <v>#REF!</v>
      </c>
      <c r="H691" s="23"/>
      <c r="I691" s="23"/>
      <c r="J691" s="23"/>
      <c r="K691" s="23"/>
      <c r="L691" s="23"/>
      <c r="M691" s="23"/>
      <c r="N691" s="555"/>
      <c r="O691" s="23"/>
      <c r="P691" s="23"/>
      <c r="Q691" s="139" t="s">
        <v>194</v>
      </c>
      <c r="R691" s="18" t="s">
        <v>6235</v>
      </c>
      <c r="S691" s="28">
        <v>1</v>
      </c>
      <c r="T691" s="19">
        <f>VLOOKUP(Q691,包材库存!B:E,4,0)</f>
        <v>1472</v>
      </c>
      <c r="U691" s="46" t="e">
        <f t="shared" si="116"/>
        <v>#REF!</v>
      </c>
      <c r="V691" s="19">
        <f>VLOOKUP(Q691,包材库存!B:F,5,0)</f>
        <v>0</v>
      </c>
      <c r="W691" s="166"/>
      <c r="X691" s="164" t="e">
        <f t="shared" si="117"/>
        <v>#REF!</v>
      </c>
      <c r="Y691" s="169">
        <f t="shared" si="115"/>
        <v>1</v>
      </c>
    </row>
    <row r="692" spans="1:25" s="48" customFormat="1">
      <c r="A692" s="6"/>
      <c r="B692" s="23"/>
      <c r="C692" s="23"/>
      <c r="D692" s="23"/>
      <c r="E692" s="23"/>
      <c r="F692" s="23"/>
      <c r="G692" s="23" t="e">
        <f>VLOOKUP(C692,#REF!,17,0)</f>
        <v>#REF!</v>
      </c>
      <c r="H692" s="23"/>
      <c r="I692" s="23"/>
      <c r="J692" s="23"/>
      <c r="K692" s="23"/>
      <c r="L692" s="23"/>
      <c r="M692" s="23"/>
      <c r="N692" s="555"/>
      <c r="O692" s="23"/>
      <c r="P692" s="23"/>
      <c r="Q692" s="139" t="s">
        <v>186</v>
      </c>
      <c r="R692" s="18" t="s">
        <v>187</v>
      </c>
      <c r="S692" s="28">
        <v>1</v>
      </c>
      <c r="T692" s="19">
        <f>VLOOKUP(Q692,包材库存!B:E,4,0)</f>
        <v>33803</v>
      </c>
      <c r="U692" s="46" t="e">
        <f t="shared" si="116"/>
        <v>#REF!</v>
      </c>
      <c r="V692" s="19">
        <f>VLOOKUP(Q692,包材库存!B:F,5,0)</f>
        <v>0</v>
      </c>
      <c r="W692" s="166"/>
      <c r="X692" s="164" t="e">
        <f t="shared" si="117"/>
        <v>#REF!</v>
      </c>
      <c r="Y692" s="169">
        <f t="shared" si="115"/>
        <v>4</v>
      </c>
    </row>
    <row r="693" spans="1:25" s="48" customFormat="1">
      <c r="A693" s="6"/>
      <c r="B693" s="23"/>
      <c r="C693" s="23"/>
      <c r="D693" s="23"/>
      <c r="E693" s="23"/>
      <c r="F693" s="23"/>
      <c r="G693" s="23" t="e">
        <f>VLOOKUP(C693,#REF!,17,0)</f>
        <v>#REF!</v>
      </c>
      <c r="H693" s="23"/>
      <c r="I693" s="23"/>
      <c r="J693" s="23"/>
      <c r="K693" s="23"/>
      <c r="L693" s="23"/>
      <c r="M693" s="23"/>
      <c r="N693" s="555"/>
      <c r="O693" s="23"/>
      <c r="P693" s="23"/>
      <c r="Q693" s="139" t="s">
        <v>188</v>
      </c>
      <c r="R693" s="18" t="s">
        <v>6082</v>
      </c>
      <c r="S693" s="28">
        <v>1</v>
      </c>
      <c r="T693" s="19" t="e">
        <f>VLOOKUP(Q693,包材库存!B:E,4,0)</f>
        <v>#N/A</v>
      </c>
      <c r="U693" s="46" t="e">
        <f t="shared" si="116"/>
        <v>#REF!</v>
      </c>
      <c r="V693" s="19" t="e">
        <f>VLOOKUP(Q693,包材库存!B:F,5,0)</f>
        <v>#N/A</v>
      </c>
      <c r="W693" s="166"/>
      <c r="X693" s="164" t="e">
        <f t="shared" si="117"/>
        <v>#N/A</v>
      </c>
      <c r="Y693" s="169">
        <f t="shared" si="115"/>
        <v>8</v>
      </c>
    </row>
    <row r="694" spans="1:25" s="48" customFormat="1">
      <c r="A694" s="6"/>
      <c r="B694" s="23"/>
      <c r="C694" s="23"/>
      <c r="D694" s="23"/>
      <c r="E694" s="23"/>
      <c r="F694" s="23"/>
      <c r="G694" s="23" t="e">
        <f>VLOOKUP(C694,#REF!,17,0)</f>
        <v>#REF!</v>
      </c>
      <c r="H694" s="23"/>
      <c r="I694" s="23"/>
      <c r="J694" s="23"/>
      <c r="K694" s="23"/>
      <c r="L694" s="23"/>
      <c r="M694" s="23"/>
      <c r="N694" s="555"/>
      <c r="O694" s="23"/>
      <c r="P694" s="23"/>
      <c r="Q694" s="139" t="s">
        <v>189</v>
      </c>
      <c r="R694" s="18" t="s">
        <v>1044</v>
      </c>
      <c r="S694" s="28"/>
      <c r="T694" s="19">
        <f>VLOOKUP(Q694,包材库存!B:E,4,0)</f>
        <v>1835</v>
      </c>
      <c r="U694" s="46" t="e">
        <f t="shared" si="116"/>
        <v>#REF!</v>
      </c>
      <c r="V694" s="19">
        <f>VLOOKUP(Q694,包材库存!B:F,5,0)</f>
        <v>0</v>
      </c>
      <c r="W694" s="166"/>
      <c r="X694" s="164" t="e">
        <f t="shared" si="117"/>
        <v>#REF!</v>
      </c>
      <c r="Y694" s="169">
        <f t="shared" si="115"/>
        <v>6</v>
      </c>
    </row>
    <row r="695" spans="1:25">
      <c r="B695" s="22"/>
      <c r="C695" s="22" t="s">
        <v>6214</v>
      </c>
      <c r="D695" s="22" t="e">
        <f>VLOOKUP(C695,#REF!,2,0)</f>
        <v>#REF!</v>
      </c>
      <c r="E695" s="22" t="e">
        <f>VLOOKUP(C695,#REF!,4,0)</f>
        <v>#REF!</v>
      </c>
      <c r="F695" s="22" t="e">
        <f>VLOOKUP(C695,#REF!,6,0)</f>
        <v>#REF!</v>
      </c>
      <c r="G695" s="22" t="e">
        <f>VLOOKUP(C695,#REF!,17,0)</f>
        <v>#REF!</v>
      </c>
      <c r="H695" s="22" t="e">
        <f>VLOOKUP(C695,#REF!,19,0)</f>
        <v>#REF!</v>
      </c>
      <c r="I695" s="22" t="e">
        <f>VLOOKUP(C695,#REF!,20,0)</f>
        <v>#REF!</v>
      </c>
      <c r="J695" s="22">
        <f>VLOOKUP(C695,成品库存!B:L,11,0)</f>
        <v>7614</v>
      </c>
      <c r="K695" s="22" t="str">
        <f>IF(ISERROR(VLOOKUP(C695,#REF!,11,0)),"0",VLOOKUP(C695,#REF!,11,0))</f>
        <v>0</v>
      </c>
      <c r="L695" s="22"/>
      <c r="M695" s="22">
        <f t="shared" ref="M695:M696" si="124">J695+K695+L695</f>
        <v>7614</v>
      </c>
      <c r="N695" s="554" t="e">
        <f>M695/G695</f>
        <v>#REF!</v>
      </c>
      <c r="O695" s="22" t="e">
        <f>VLOOKUP(C695,膏体库存!A:F,6,0)</f>
        <v>#N/A</v>
      </c>
      <c r="P695" s="22"/>
      <c r="Q695" s="140" t="s">
        <v>6236</v>
      </c>
      <c r="R695" s="18" t="s">
        <v>201</v>
      </c>
      <c r="S695" s="28">
        <v>1</v>
      </c>
      <c r="T695" s="19">
        <f>VLOOKUP(Q695,包材库存!B:E,4,0)</f>
        <v>3230</v>
      </c>
      <c r="U695" s="46" t="e">
        <f t="shared" si="116"/>
        <v>#REF!</v>
      </c>
      <c r="V695" s="19">
        <f>VLOOKUP(Q695,包材库存!B:F,5,0)</f>
        <v>0</v>
      </c>
      <c r="W695" s="164"/>
      <c r="X695" s="164" t="e">
        <f t="shared" si="117"/>
        <v>#REF!</v>
      </c>
      <c r="Y695" s="169">
        <f t="shared" si="115"/>
        <v>1</v>
      </c>
    </row>
    <row r="696" spans="1:25">
      <c r="B696" s="23"/>
      <c r="C696" s="23" t="str">
        <f>"S"&amp;C695</f>
        <v>SWE005</v>
      </c>
      <c r="D696" s="23" t="e">
        <f>VLOOKUP(C696,#REF!,2,0)</f>
        <v>#REF!</v>
      </c>
      <c r="E696" s="23" t="e">
        <f>VLOOKUP(C696,#REF!,4,0)</f>
        <v>#REF!</v>
      </c>
      <c r="F696" s="23" t="e">
        <f>VLOOKUP(C696,#REF!,6,0)</f>
        <v>#REF!</v>
      </c>
      <c r="G696" s="23" t="e">
        <f>VLOOKUP(C696,#REF!,17,0)</f>
        <v>#REF!</v>
      </c>
      <c r="H696" s="23"/>
      <c r="I696" s="23"/>
      <c r="J696" s="23">
        <f>VLOOKUP(C696,试用装库存!B:L,11,0)</f>
        <v>434</v>
      </c>
      <c r="K696" s="23"/>
      <c r="L696" s="23"/>
      <c r="M696" s="23">
        <f t="shared" si="124"/>
        <v>434</v>
      </c>
      <c r="N696" s="555"/>
      <c r="O696" s="23"/>
      <c r="P696" s="23"/>
      <c r="Q696" s="139" t="s">
        <v>202</v>
      </c>
      <c r="R696" s="18" t="s">
        <v>203</v>
      </c>
      <c r="S696" s="28">
        <v>1</v>
      </c>
      <c r="T696" s="19">
        <f>VLOOKUP(Q696,包材库存!B:E,4,0)</f>
        <v>3091</v>
      </c>
      <c r="U696" s="46" t="e">
        <f t="shared" si="116"/>
        <v>#REF!</v>
      </c>
      <c r="V696" s="19">
        <f>VLOOKUP(Q696,包材库存!B:F,5,0)</f>
        <v>0</v>
      </c>
      <c r="W696" s="166"/>
      <c r="X696" s="164" t="e">
        <f t="shared" si="117"/>
        <v>#REF!</v>
      </c>
      <c r="Y696" s="169">
        <f t="shared" si="115"/>
        <v>1</v>
      </c>
    </row>
    <row r="697" spans="1:25">
      <c r="B697" s="23"/>
      <c r="C697" s="23"/>
      <c r="D697" s="23"/>
      <c r="E697" s="23"/>
      <c r="F697" s="23"/>
      <c r="G697" s="23" t="e">
        <f>VLOOKUP(C697,#REF!,17,0)</f>
        <v>#REF!</v>
      </c>
      <c r="H697" s="23"/>
      <c r="I697" s="23"/>
      <c r="J697" s="23"/>
      <c r="K697" s="23"/>
      <c r="L697" s="23"/>
      <c r="M697" s="23"/>
      <c r="N697" s="555"/>
      <c r="O697" s="23"/>
      <c r="P697" s="23"/>
      <c r="Q697" s="139" t="s">
        <v>204</v>
      </c>
      <c r="R697" s="18" t="s">
        <v>6237</v>
      </c>
      <c r="S697" s="28">
        <v>1</v>
      </c>
      <c r="T697" s="19">
        <f>VLOOKUP(Q697,包材库存!B:E,4,0)</f>
        <v>888</v>
      </c>
      <c r="U697" s="46" t="e">
        <f t="shared" si="116"/>
        <v>#REF!</v>
      </c>
      <c r="V697" s="19">
        <f>VLOOKUP(Q697,包材库存!B:F,5,0)</f>
        <v>0</v>
      </c>
      <c r="W697" s="166"/>
      <c r="X697" s="164" t="e">
        <f t="shared" si="117"/>
        <v>#REF!</v>
      </c>
      <c r="Y697" s="169">
        <f t="shared" si="115"/>
        <v>1</v>
      </c>
    </row>
    <row r="698" spans="1:25">
      <c r="B698" s="23"/>
      <c r="C698" s="23"/>
      <c r="D698" s="23"/>
      <c r="E698" s="23"/>
      <c r="F698" s="23"/>
      <c r="G698" s="23" t="e">
        <f>VLOOKUP(C698,#REF!,17,0)</f>
        <v>#REF!</v>
      </c>
      <c r="H698" s="23"/>
      <c r="I698" s="23"/>
      <c r="J698" s="23"/>
      <c r="K698" s="23"/>
      <c r="L698" s="23"/>
      <c r="M698" s="23"/>
      <c r="N698" s="555"/>
      <c r="O698" s="23"/>
      <c r="P698" s="23"/>
      <c r="Q698" s="139" t="s">
        <v>186</v>
      </c>
      <c r="R698" s="18" t="s">
        <v>187</v>
      </c>
      <c r="S698" s="28">
        <v>1</v>
      </c>
      <c r="T698" s="19">
        <f>VLOOKUP(Q698,包材库存!B:E,4,0)</f>
        <v>33803</v>
      </c>
      <c r="U698" s="46" t="e">
        <f t="shared" si="116"/>
        <v>#REF!</v>
      </c>
      <c r="V698" s="19">
        <f>VLOOKUP(Q698,包材库存!B:F,5,0)</f>
        <v>0</v>
      </c>
      <c r="W698" s="166"/>
      <c r="X698" s="164" t="e">
        <f t="shared" si="117"/>
        <v>#REF!</v>
      </c>
      <c r="Y698" s="169">
        <f t="shared" si="115"/>
        <v>4</v>
      </c>
    </row>
    <row r="699" spans="1:25">
      <c r="B699" s="23"/>
      <c r="C699" s="23"/>
      <c r="D699" s="23"/>
      <c r="E699" s="23"/>
      <c r="F699" s="23"/>
      <c r="G699" s="23" t="e">
        <f>VLOOKUP(C699,#REF!,17,0)</f>
        <v>#REF!</v>
      </c>
      <c r="H699" s="23"/>
      <c r="I699" s="23"/>
      <c r="J699" s="23"/>
      <c r="K699" s="23"/>
      <c r="L699" s="23"/>
      <c r="M699" s="23"/>
      <c r="N699" s="555"/>
      <c r="O699" s="23"/>
      <c r="P699" s="23"/>
      <c r="Q699" s="139" t="s">
        <v>188</v>
      </c>
      <c r="R699" s="18" t="s">
        <v>6082</v>
      </c>
      <c r="S699" s="28">
        <v>1</v>
      </c>
      <c r="T699" s="19" t="e">
        <f>VLOOKUP(Q699,包材库存!B:E,4,0)</f>
        <v>#N/A</v>
      </c>
      <c r="U699" s="46" t="e">
        <f t="shared" si="116"/>
        <v>#REF!</v>
      </c>
      <c r="V699" s="19" t="e">
        <f>VLOOKUP(Q699,包材库存!B:F,5,0)</f>
        <v>#N/A</v>
      </c>
      <c r="W699" s="166"/>
      <c r="X699" s="164" t="e">
        <f t="shared" si="117"/>
        <v>#N/A</v>
      </c>
      <c r="Y699" s="169">
        <f t="shared" si="115"/>
        <v>8</v>
      </c>
    </row>
    <row r="700" spans="1:25">
      <c r="B700" s="23"/>
      <c r="C700" s="23"/>
      <c r="D700" s="23"/>
      <c r="E700" s="23"/>
      <c r="F700" s="23"/>
      <c r="G700" s="23" t="e">
        <f>VLOOKUP(C700,#REF!,17,0)</f>
        <v>#REF!</v>
      </c>
      <c r="H700" s="23"/>
      <c r="I700" s="23"/>
      <c r="J700" s="23"/>
      <c r="K700" s="23"/>
      <c r="L700" s="23"/>
      <c r="M700" s="23"/>
      <c r="N700" s="555"/>
      <c r="O700" s="23"/>
      <c r="P700" s="23"/>
      <c r="Q700" s="139" t="s">
        <v>189</v>
      </c>
      <c r="R700" s="18" t="s">
        <v>1044</v>
      </c>
      <c r="S700" s="28"/>
      <c r="T700" s="19">
        <f>VLOOKUP(Q700,包材库存!B:E,4,0)</f>
        <v>1835</v>
      </c>
      <c r="U700" s="46" t="e">
        <f t="shared" si="116"/>
        <v>#REF!</v>
      </c>
      <c r="V700" s="19">
        <f>VLOOKUP(Q700,包材库存!B:F,5,0)</f>
        <v>0</v>
      </c>
      <c r="W700" s="166"/>
      <c r="X700" s="164" t="e">
        <f t="shared" si="117"/>
        <v>#REF!</v>
      </c>
      <c r="Y700" s="169">
        <f t="shared" si="115"/>
        <v>6</v>
      </c>
    </row>
    <row r="701" spans="1:25">
      <c r="B701" s="4"/>
      <c r="C701" s="4" t="e">
        <f>VLOOKUP(B701,Sheet1!A:B,2,0)</f>
        <v>#N/A</v>
      </c>
      <c r="D701" s="4" t="e">
        <f>VLOOKUP(C701,#REF!,2,0)</f>
        <v>#N/A</v>
      </c>
      <c r="E701" s="4" t="e">
        <f>VLOOKUP(C701,#REF!,4,0)</f>
        <v>#N/A</v>
      </c>
      <c r="F701" s="4" t="e">
        <f>VLOOKUP(C701,#REF!,6,0)</f>
        <v>#N/A</v>
      </c>
      <c r="G701" s="4" t="e">
        <f>VLOOKUP(C701,#REF!,17,0)</f>
        <v>#N/A</v>
      </c>
      <c r="H701" s="4" t="e">
        <f>VLOOKUP(C701,#REF!,19,0)</f>
        <v>#N/A</v>
      </c>
      <c r="I701" s="4" t="e">
        <f>VLOOKUP(C701,#REF!,20,0)</f>
        <v>#N/A</v>
      </c>
      <c r="J701" s="4" t="e">
        <f>VLOOKUP(C701,成品库存!B:L,11,0)</f>
        <v>#N/A</v>
      </c>
      <c r="K701" s="4" t="str">
        <f>IF(ISERROR(VLOOKUP(C701,#REF!,11,0)),"0",VLOOKUP(C701,#REF!,11,0))</f>
        <v>0</v>
      </c>
      <c r="L701" s="4"/>
      <c r="M701" s="4" t="e">
        <f t="shared" ref="M701:M702" si="125">J701+K701+L701</f>
        <v>#N/A</v>
      </c>
      <c r="N701" s="557" t="e">
        <f>M701/G701</f>
        <v>#N/A</v>
      </c>
      <c r="O701" s="4" t="e">
        <f>VLOOKUP(C701,膏体库存!A:F,6,0)</f>
        <v>#N/A</v>
      </c>
      <c r="P701" s="4"/>
      <c r="Q701" s="20"/>
      <c r="R701" s="18"/>
      <c r="S701" s="28">
        <v>1</v>
      </c>
      <c r="T701" s="19" t="e">
        <f>VLOOKUP(Q701,包材库存!B:E,4,0)</f>
        <v>#N/A</v>
      </c>
      <c r="U701" s="46" t="e">
        <f t="shared" si="116"/>
        <v>#N/A</v>
      </c>
      <c r="V701" s="19" t="e">
        <f>VLOOKUP(Q701,包材库存!B:F,5,0)</f>
        <v>#N/A</v>
      </c>
      <c r="W701" s="5"/>
      <c r="X701" s="164" t="e">
        <f t="shared" si="117"/>
        <v>#N/A</v>
      </c>
      <c r="Y701" s="169">
        <f t="shared" si="115"/>
        <v>0</v>
      </c>
    </row>
    <row r="702" spans="1:25">
      <c r="B702" s="23"/>
      <c r="C702" s="23"/>
      <c r="D702" s="23" t="e">
        <f>VLOOKUP(C702,#REF!,2,0)</f>
        <v>#REF!</v>
      </c>
      <c r="E702" s="23" t="e">
        <f>VLOOKUP(C702,#REF!,4,0)</f>
        <v>#REF!</v>
      </c>
      <c r="F702" s="23" t="e">
        <f>VLOOKUP(C702,#REF!,6,0)</f>
        <v>#REF!</v>
      </c>
      <c r="G702" s="23" t="e">
        <f>VLOOKUP(C702,#REF!,17,0)</f>
        <v>#REF!</v>
      </c>
      <c r="H702" s="23"/>
      <c r="I702" s="23"/>
      <c r="J702" s="23" t="e">
        <f>VLOOKUP(C702,试用装库存!B:L,11,0)</f>
        <v>#N/A</v>
      </c>
      <c r="K702" s="23"/>
      <c r="L702" s="23"/>
      <c r="M702" s="23" t="e">
        <f t="shared" si="125"/>
        <v>#N/A</v>
      </c>
      <c r="N702" s="555"/>
      <c r="O702" s="23"/>
      <c r="P702" s="23"/>
      <c r="Q702" s="139"/>
      <c r="R702" s="18"/>
      <c r="S702" s="28">
        <v>1</v>
      </c>
      <c r="T702" s="19" t="e">
        <f>VLOOKUP(Q702,包材库存!B:E,4,0)</f>
        <v>#N/A</v>
      </c>
      <c r="U702" s="46" t="e">
        <f t="shared" si="116"/>
        <v>#N/A</v>
      </c>
      <c r="V702" s="19" t="e">
        <f>VLOOKUP(Q702,包材库存!B:F,5,0)</f>
        <v>#N/A</v>
      </c>
      <c r="W702" s="166"/>
      <c r="X702" s="164" t="e">
        <f t="shared" si="117"/>
        <v>#N/A</v>
      </c>
      <c r="Y702" s="169">
        <f t="shared" si="115"/>
        <v>0</v>
      </c>
    </row>
    <row r="703" spans="1:25">
      <c r="B703" s="23"/>
      <c r="C703" s="23"/>
      <c r="D703" s="23"/>
      <c r="E703" s="23"/>
      <c r="F703" s="23"/>
      <c r="G703" s="23" t="e">
        <f>VLOOKUP(C703,#REF!,17,0)</f>
        <v>#REF!</v>
      </c>
      <c r="H703" s="23"/>
      <c r="I703" s="23"/>
      <c r="J703" s="23"/>
      <c r="K703" s="23"/>
      <c r="L703" s="23"/>
      <c r="M703" s="23"/>
      <c r="N703" s="555"/>
      <c r="O703" s="23"/>
      <c r="P703" s="23"/>
      <c r="Q703" s="139"/>
      <c r="R703" s="18"/>
      <c r="S703" s="28">
        <v>1</v>
      </c>
      <c r="T703" s="19" t="e">
        <f>VLOOKUP(Q703,包材库存!B:E,4,0)</f>
        <v>#N/A</v>
      </c>
      <c r="U703" s="46" t="e">
        <f t="shared" si="116"/>
        <v>#REF!</v>
      </c>
      <c r="V703" s="19" t="e">
        <f>VLOOKUP(Q703,包材库存!B:F,5,0)</f>
        <v>#N/A</v>
      </c>
      <c r="W703" s="166"/>
      <c r="X703" s="164" t="e">
        <f t="shared" si="117"/>
        <v>#N/A</v>
      </c>
      <c r="Y703" s="169">
        <f t="shared" si="115"/>
        <v>0</v>
      </c>
    </row>
    <row r="704" spans="1:25">
      <c r="B704" s="23"/>
      <c r="C704" s="23"/>
      <c r="D704" s="23"/>
      <c r="E704" s="23"/>
      <c r="F704" s="23"/>
      <c r="G704" s="23" t="e">
        <f>VLOOKUP(C704,#REF!,17,0)</f>
        <v>#REF!</v>
      </c>
      <c r="H704" s="23"/>
      <c r="I704" s="23"/>
      <c r="J704" s="23"/>
      <c r="K704" s="23"/>
      <c r="L704" s="23"/>
      <c r="M704" s="23"/>
      <c r="N704" s="555"/>
      <c r="O704" s="23"/>
      <c r="P704" s="23"/>
      <c r="Q704" s="139"/>
      <c r="R704" s="18"/>
      <c r="S704" s="28">
        <v>1</v>
      </c>
      <c r="T704" s="19" t="e">
        <f>VLOOKUP(Q704,包材库存!B:E,4,0)</f>
        <v>#N/A</v>
      </c>
      <c r="U704" s="46" t="e">
        <f t="shared" si="116"/>
        <v>#REF!</v>
      </c>
      <c r="V704" s="19" t="e">
        <f>VLOOKUP(Q704,包材库存!B:F,5,0)</f>
        <v>#N/A</v>
      </c>
      <c r="W704" s="166"/>
      <c r="X704" s="164" t="e">
        <f t="shared" si="117"/>
        <v>#N/A</v>
      </c>
      <c r="Y704" s="169">
        <f t="shared" si="115"/>
        <v>0</v>
      </c>
    </row>
    <row r="705" spans="2:25">
      <c r="B705" s="23"/>
      <c r="C705" s="23"/>
      <c r="D705" s="23"/>
      <c r="E705" s="23"/>
      <c r="F705" s="23"/>
      <c r="G705" s="23" t="e">
        <f>VLOOKUP(C705,#REF!,17,0)</f>
        <v>#REF!</v>
      </c>
      <c r="H705" s="23"/>
      <c r="I705" s="23"/>
      <c r="J705" s="23"/>
      <c r="K705" s="23"/>
      <c r="L705" s="23"/>
      <c r="M705" s="23"/>
      <c r="N705" s="555"/>
      <c r="O705" s="23"/>
      <c r="P705" s="23"/>
      <c r="Q705" s="139"/>
      <c r="R705" s="18"/>
      <c r="S705" s="28">
        <v>1</v>
      </c>
      <c r="T705" s="19" t="e">
        <f>VLOOKUP(Q705,包材库存!B:E,4,0)</f>
        <v>#N/A</v>
      </c>
      <c r="U705" s="46" t="e">
        <f t="shared" si="116"/>
        <v>#REF!</v>
      </c>
      <c r="V705" s="19" t="e">
        <f>VLOOKUP(Q705,包材库存!B:F,5,0)</f>
        <v>#N/A</v>
      </c>
      <c r="W705" s="166"/>
      <c r="X705" s="164" t="e">
        <f t="shared" si="117"/>
        <v>#N/A</v>
      </c>
      <c r="Y705" s="169">
        <f t="shared" si="115"/>
        <v>0</v>
      </c>
    </row>
    <row r="706" spans="2:25">
      <c r="B706" s="23"/>
      <c r="C706" s="23"/>
      <c r="D706" s="23"/>
      <c r="E706" s="23"/>
      <c r="F706" s="23"/>
      <c r="G706" s="23" t="e">
        <f>VLOOKUP(C706,#REF!,17,0)</f>
        <v>#REF!</v>
      </c>
      <c r="H706" s="23"/>
      <c r="I706" s="23"/>
      <c r="J706" s="23"/>
      <c r="K706" s="23"/>
      <c r="L706" s="23"/>
      <c r="M706" s="23"/>
      <c r="N706" s="555"/>
      <c r="O706" s="23"/>
      <c r="P706" s="23"/>
      <c r="Q706" s="139"/>
      <c r="R706" s="18"/>
      <c r="S706" s="28">
        <v>1</v>
      </c>
      <c r="T706" s="19" t="e">
        <f>VLOOKUP(Q706,包材库存!B:E,4,0)</f>
        <v>#N/A</v>
      </c>
      <c r="U706" s="46" t="e">
        <f t="shared" si="116"/>
        <v>#REF!</v>
      </c>
      <c r="V706" s="19" t="e">
        <f>VLOOKUP(Q706,包材库存!B:F,5,0)</f>
        <v>#N/A</v>
      </c>
      <c r="W706" s="166"/>
      <c r="X706" s="164" t="e">
        <f t="shared" si="117"/>
        <v>#N/A</v>
      </c>
      <c r="Y706" s="169">
        <f t="shared" si="115"/>
        <v>0</v>
      </c>
    </row>
    <row r="707" spans="2:25">
      <c r="B707" s="23"/>
      <c r="C707" s="23"/>
      <c r="D707" s="23"/>
      <c r="E707" s="23"/>
      <c r="F707" s="23"/>
      <c r="G707" s="23" t="e">
        <f>VLOOKUP(C707,#REF!,17,0)</f>
        <v>#REF!</v>
      </c>
      <c r="H707" s="23"/>
      <c r="I707" s="23"/>
      <c r="J707" s="23"/>
      <c r="K707" s="23"/>
      <c r="L707" s="23"/>
      <c r="M707" s="23"/>
      <c r="N707" s="555"/>
      <c r="O707" s="23"/>
      <c r="P707" s="23"/>
      <c r="Q707" s="139"/>
      <c r="R707" s="18"/>
      <c r="S707" s="28">
        <v>1</v>
      </c>
      <c r="T707" s="19" t="e">
        <f>VLOOKUP(Q707,包材库存!B:E,4,0)</f>
        <v>#N/A</v>
      </c>
      <c r="U707" s="46" t="e">
        <f t="shared" si="116"/>
        <v>#REF!</v>
      </c>
      <c r="V707" s="19" t="e">
        <f>VLOOKUP(Q707,包材库存!B:F,5,0)</f>
        <v>#N/A</v>
      </c>
      <c r="W707" s="166"/>
      <c r="X707" s="164" t="e">
        <f t="shared" si="117"/>
        <v>#N/A</v>
      </c>
      <c r="Y707" s="169">
        <f t="shared" si="115"/>
        <v>0</v>
      </c>
    </row>
    <row r="708" spans="2:25">
      <c r="B708" s="23"/>
      <c r="C708" s="23"/>
      <c r="D708" s="23"/>
      <c r="E708" s="23"/>
      <c r="F708" s="23"/>
      <c r="G708" s="23" t="e">
        <f>VLOOKUP(C708,#REF!,17,0)</f>
        <v>#REF!</v>
      </c>
      <c r="H708" s="23"/>
      <c r="I708" s="23"/>
      <c r="J708" s="23"/>
      <c r="K708" s="23"/>
      <c r="L708" s="23"/>
      <c r="M708" s="23"/>
      <c r="N708" s="555"/>
      <c r="O708" s="23"/>
      <c r="P708" s="23"/>
      <c r="Q708" s="139"/>
      <c r="R708" s="18"/>
      <c r="S708" s="28">
        <v>1</v>
      </c>
      <c r="T708" s="19" t="e">
        <f>VLOOKUP(Q708,包材库存!B:E,4,0)</f>
        <v>#N/A</v>
      </c>
      <c r="U708" s="46" t="e">
        <f t="shared" si="116"/>
        <v>#REF!</v>
      </c>
      <c r="V708" s="19" t="e">
        <f>VLOOKUP(Q708,包材库存!B:F,5,0)</f>
        <v>#N/A</v>
      </c>
      <c r="W708" s="166"/>
      <c r="X708" s="164" t="e">
        <f t="shared" si="117"/>
        <v>#N/A</v>
      </c>
      <c r="Y708" s="169">
        <f t="shared" si="115"/>
        <v>0</v>
      </c>
    </row>
    <row r="709" spans="2:25">
      <c r="B709" s="23"/>
      <c r="C709" s="23"/>
      <c r="D709" s="23"/>
      <c r="E709" s="23"/>
      <c r="F709" s="23"/>
      <c r="G709" s="23" t="e">
        <f>VLOOKUP(C709,#REF!,17,0)</f>
        <v>#REF!</v>
      </c>
      <c r="H709" s="23"/>
      <c r="I709" s="23"/>
      <c r="J709" s="23"/>
      <c r="K709" s="23"/>
      <c r="L709" s="23"/>
      <c r="M709" s="23"/>
      <c r="N709" s="555"/>
      <c r="O709" s="23"/>
      <c r="P709" s="23"/>
      <c r="Q709" s="139"/>
      <c r="R709" s="18"/>
      <c r="S709" s="28">
        <v>1</v>
      </c>
      <c r="T709" s="19" t="e">
        <f>VLOOKUP(Q709,包材库存!B:E,4,0)</f>
        <v>#N/A</v>
      </c>
      <c r="U709" s="46" t="e">
        <f t="shared" si="116"/>
        <v>#REF!</v>
      </c>
      <c r="V709" s="19" t="e">
        <f>VLOOKUP(Q709,包材库存!B:F,5,0)</f>
        <v>#N/A</v>
      </c>
      <c r="W709" s="166"/>
      <c r="X709" s="164" t="e">
        <f t="shared" si="117"/>
        <v>#N/A</v>
      </c>
      <c r="Y709" s="169">
        <f t="shared" ref="Y709:Y772" si="126">COUNTIF(Q:Q,Q709)</f>
        <v>0</v>
      </c>
    </row>
    <row r="710" spans="2:25">
      <c r="B710" s="97"/>
      <c r="C710" s="97"/>
      <c r="D710" s="97"/>
      <c r="E710" s="97"/>
      <c r="F710" s="97"/>
      <c r="G710" s="97" t="e">
        <f>VLOOKUP(C710,#REF!,17,0)</f>
        <v>#REF!</v>
      </c>
      <c r="H710" s="97"/>
      <c r="I710" s="97"/>
      <c r="J710" s="97"/>
      <c r="K710" s="97"/>
      <c r="L710" s="97"/>
      <c r="M710" s="97"/>
      <c r="N710" s="558"/>
      <c r="O710" s="97"/>
      <c r="P710" s="97"/>
      <c r="Q710" s="141"/>
      <c r="R710" s="94"/>
      <c r="S710" s="28">
        <v>1</v>
      </c>
      <c r="T710" s="95" t="e">
        <f>VLOOKUP(Q710,包材库存!B:E,4,0)</f>
        <v>#N/A</v>
      </c>
      <c r="U710" s="96"/>
      <c r="V710" s="95" t="e">
        <f>VLOOKUP(Q710,包材库存!B:F,5,0)</f>
        <v>#N/A</v>
      </c>
      <c r="W710" s="168"/>
      <c r="X710" s="164" t="e">
        <f t="shared" ref="X710:X773" si="127">T710/G710</f>
        <v>#N/A</v>
      </c>
      <c r="Y710" s="169">
        <f t="shared" si="126"/>
        <v>0</v>
      </c>
    </row>
    <row r="711" spans="2:25">
      <c r="B711" s="22"/>
      <c r="C711" s="86" t="s">
        <v>1086</v>
      </c>
      <c r="D711" s="89" t="s">
        <v>10439</v>
      </c>
      <c r="E711" s="89" t="s">
        <v>12066</v>
      </c>
      <c r="F711" s="89" t="e">
        <f>VLOOKUP(C711,#REF!,6,0)</f>
        <v>#REF!</v>
      </c>
      <c r="G711" s="89"/>
      <c r="H711" s="89" t="e">
        <f>VLOOKUP(C711,#REF!,19,0)</f>
        <v>#REF!</v>
      </c>
      <c r="I711" s="89" t="e">
        <f>VLOOKUP(C711,#REF!,20,0)</f>
        <v>#REF!</v>
      </c>
      <c r="J711" s="89">
        <f>VLOOKUP(C711,成品库存!B:L,11,0)</f>
        <v>0</v>
      </c>
      <c r="K711" s="89" t="str">
        <f>IF(ISERROR(VLOOKUP(C711,#REF!,11,0)),"0",VLOOKUP(C711,#REF!,11,0))</f>
        <v>0</v>
      </c>
      <c r="L711" s="89"/>
      <c r="M711" s="89">
        <f>J711+K711+L711</f>
        <v>0</v>
      </c>
      <c r="N711" s="559"/>
      <c r="O711" s="89">
        <f>VLOOKUP(C711,膏体库存!A:F,6,0)</f>
        <v>0</v>
      </c>
      <c r="P711" s="89"/>
      <c r="Q711" s="149" t="s">
        <v>6820</v>
      </c>
      <c r="R711" s="100" t="s">
        <v>10440</v>
      </c>
      <c r="S711" s="28">
        <v>1</v>
      </c>
      <c r="T711" s="19">
        <f>VLOOKUP(Q711,包材库存!B:E,4,0)</f>
        <v>0</v>
      </c>
      <c r="U711" s="46"/>
      <c r="V711" s="19">
        <f>VLOOKUP(Q711,包材库存!B:F,5,0)</f>
        <v>0</v>
      </c>
      <c r="W711" s="164"/>
      <c r="X711" s="164" t="e">
        <f t="shared" si="127"/>
        <v>#DIV/0!</v>
      </c>
      <c r="Y711" s="169">
        <f t="shared" si="126"/>
        <v>2</v>
      </c>
    </row>
    <row r="712" spans="2:25">
      <c r="B712" s="23"/>
      <c r="C712" s="87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560"/>
      <c r="O712" s="90"/>
      <c r="P712" s="90"/>
      <c r="Q712" s="149" t="s">
        <v>7079</v>
      </c>
      <c r="R712" s="100" t="s">
        <v>10441</v>
      </c>
      <c r="S712" s="28">
        <v>1</v>
      </c>
      <c r="T712" s="19">
        <f>VLOOKUP(Q712,包材库存!B:E,4,0)</f>
        <v>0</v>
      </c>
      <c r="U712" s="46"/>
      <c r="V712" s="19">
        <f>VLOOKUP(Q712,包材库存!B:F,5,0)</f>
        <v>0</v>
      </c>
      <c r="W712" s="90"/>
      <c r="X712" s="164" t="e">
        <f t="shared" si="127"/>
        <v>#DIV/0!</v>
      </c>
      <c r="Y712" s="169">
        <f t="shared" si="126"/>
        <v>24</v>
      </c>
    </row>
    <row r="713" spans="2:25">
      <c r="B713" s="23"/>
      <c r="C713" s="88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561"/>
      <c r="O713" s="15"/>
      <c r="P713" s="15"/>
      <c r="Q713" s="149" t="s">
        <v>7722</v>
      </c>
      <c r="R713" s="124" t="s">
        <v>10442</v>
      </c>
      <c r="S713" s="28">
        <v>1</v>
      </c>
      <c r="T713" s="19">
        <f>VLOOKUP(Q713,包材库存!B:E,4,0)</f>
        <v>0</v>
      </c>
      <c r="U713" s="46"/>
      <c r="V713" s="19">
        <f>VLOOKUP(Q713,包材库存!B:F,5,0)</f>
        <v>0</v>
      </c>
      <c r="W713" s="15"/>
      <c r="X713" s="164" t="e">
        <f t="shared" si="127"/>
        <v>#DIV/0!</v>
      </c>
      <c r="Y713" s="169">
        <f t="shared" si="126"/>
        <v>12</v>
      </c>
    </row>
    <row r="714" spans="2:25">
      <c r="B714" s="23"/>
      <c r="C714" s="86" t="s">
        <v>1086</v>
      </c>
      <c r="D714" s="89" t="s">
        <v>10443</v>
      </c>
      <c r="E714" s="89" t="s">
        <v>1475</v>
      </c>
      <c r="F714" s="89" t="e">
        <f>VLOOKUP(C714,#REF!,6,0)</f>
        <v>#REF!</v>
      </c>
      <c r="G714" s="89"/>
      <c r="H714" s="89" t="e">
        <f>VLOOKUP(C714,#REF!,19,0)</f>
        <v>#REF!</v>
      </c>
      <c r="I714" s="89" t="e">
        <f>VLOOKUP(C714,#REF!,20,0)</f>
        <v>#REF!</v>
      </c>
      <c r="J714" s="89">
        <f>VLOOKUP(C714,成品库存!B:L,11,0)</f>
        <v>0</v>
      </c>
      <c r="K714" s="89" t="str">
        <f>IF(ISERROR(VLOOKUP(C714,#REF!,11,0)),"0",VLOOKUP(C714,#REF!,11,0))</f>
        <v>0</v>
      </c>
      <c r="L714" s="89"/>
      <c r="M714" s="89">
        <f>J714+K714+L714</f>
        <v>0</v>
      </c>
      <c r="N714" s="559"/>
      <c r="O714" s="89">
        <f>VLOOKUP(C714,膏体库存!A:F,6,0)</f>
        <v>0</v>
      </c>
      <c r="P714" s="89"/>
      <c r="Q714" s="149" t="s">
        <v>6820</v>
      </c>
      <c r="R714" s="100" t="s">
        <v>10440</v>
      </c>
      <c r="S714" s="28">
        <v>1</v>
      </c>
      <c r="T714" s="19">
        <f>VLOOKUP(Q714,包材库存!B:E,4,0)</f>
        <v>0</v>
      </c>
      <c r="U714" s="46"/>
      <c r="V714" s="19">
        <f>VLOOKUP(Q714,包材库存!B:F,5,0)</f>
        <v>0</v>
      </c>
      <c r="W714" s="164"/>
      <c r="X714" s="164" t="e">
        <f t="shared" si="127"/>
        <v>#DIV/0!</v>
      </c>
      <c r="Y714" s="169">
        <f t="shared" si="126"/>
        <v>2</v>
      </c>
    </row>
    <row r="715" spans="2:25">
      <c r="B715" s="23"/>
      <c r="C715" s="87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560"/>
      <c r="O715" s="90"/>
      <c r="P715" s="90"/>
      <c r="Q715" s="149" t="s">
        <v>9696</v>
      </c>
      <c r="R715" s="100" t="s">
        <v>10441</v>
      </c>
      <c r="S715" s="28">
        <v>1</v>
      </c>
      <c r="T715" s="19">
        <f>VLOOKUP(Q715,包材库存!B:E,4,0)</f>
        <v>0</v>
      </c>
      <c r="U715" s="46"/>
      <c r="V715" s="19">
        <f>VLOOKUP(Q715,包材库存!B:F,5,0)</f>
        <v>0</v>
      </c>
      <c r="W715" s="90"/>
      <c r="X715" s="164" t="e">
        <f t="shared" si="127"/>
        <v>#DIV/0!</v>
      </c>
      <c r="Y715" s="169">
        <f t="shared" si="126"/>
        <v>24</v>
      </c>
    </row>
    <row r="716" spans="2:25">
      <c r="B716" s="23"/>
      <c r="C716" s="87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560"/>
      <c r="O716" s="90"/>
      <c r="P716" s="90"/>
      <c r="Q716" s="146" t="s">
        <v>8805</v>
      </c>
      <c r="R716" s="179" t="s">
        <v>10444</v>
      </c>
      <c r="S716" s="28">
        <v>1</v>
      </c>
      <c r="T716" s="19">
        <f>VLOOKUP(Q716,包材库存!B:E,4,0)</f>
        <v>7665</v>
      </c>
      <c r="U716" s="46"/>
      <c r="V716" s="19">
        <f>VLOOKUP(Q716,包材库存!B:F,5,0)</f>
        <v>0</v>
      </c>
      <c r="W716" s="90"/>
      <c r="X716" s="164" t="e">
        <f t="shared" si="127"/>
        <v>#DIV/0!</v>
      </c>
      <c r="Y716" s="169">
        <f t="shared" si="126"/>
        <v>149</v>
      </c>
    </row>
    <row r="717" spans="2:25">
      <c r="B717" s="23"/>
      <c r="C717" s="88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561"/>
      <c r="O717" s="15"/>
      <c r="P717" s="15"/>
      <c r="Q717" s="149" t="s">
        <v>457</v>
      </c>
      <c r="R717" s="180" t="s">
        <v>10445</v>
      </c>
      <c r="S717" s="91"/>
      <c r="T717" s="19">
        <f>VLOOKUP(Q717,包材库存!B:E,4,0)</f>
        <v>1957</v>
      </c>
      <c r="U717" s="46"/>
      <c r="V717" s="19">
        <f>VLOOKUP(Q717,包材库存!B:F,5,0)</f>
        <v>0</v>
      </c>
      <c r="W717" s="15"/>
      <c r="X717" s="164" t="e">
        <f t="shared" si="127"/>
        <v>#DIV/0!</v>
      </c>
      <c r="Y717" s="169">
        <f t="shared" si="126"/>
        <v>202</v>
      </c>
    </row>
    <row r="718" spans="2:25">
      <c r="B718" s="23"/>
      <c r="C718" s="181" t="s">
        <v>1088</v>
      </c>
      <c r="D718" s="107" t="s">
        <v>10446</v>
      </c>
      <c r="E718" s="107" t="s">
        <v>1475</v>
      </c>
      <c r="F718" s="107" t="e">
        <f>VLOOKUP(C718,#REF!,6,0)</f>
        <v>#REF!</v>
      </c>
      <c r="G718" s="107"/>
      <c r="H718" s="107" t="e">
        <f>VLOOKUP(C718,#REF!,19,0)</f>
        <v>#REF!</v>
      </c>
      <c r="I718" s="107" t="e">
        <f>VLOOKUP(C718,#REF!,20,0)</f>
        <v>#REF!</v>
      </c>
      <c r="J718" s="107">
        <f>VLOOKUP(C718,成品库存!B:L,11,0)</f>
        <v>0</v>
      </c>
      <c r="K718" s="107" t="str">
        <f>IF(ISERROR(VLOOKUP(C718,#REF!,11,0)),"0",VLOOKUP(C718,#REF!,11,0))</f>
        <v>0</v>
      </c>
      <c r="L718" s="107"/>
      <c r="M718" s="107">
        <f>J718+K718+L718</f>
        <v>0</v>
      </c>
      <c r="N718" s="562"/>
      <c r="O718" s="107">
        <f>VLOOKUP(C718,膏体库存!A:F,6,0)</f>
        <v>0</v>
      </c>
      <c r="P718" s="107"/>
      <c r="Q718" s="149" t="s">
        <v>6804</v>
      </c>
      <c r="R718" s="100" t="s">
        <v>10447</v>
      </c>
      <c r="S718" s="28">
        <v>1</v>
      </c>
      <c r="T718" s="19">
        <f>VLOOKUP(Q718,包材库存!B:E,4,0)</f>
        <v>0</v>
      </c>
      <c r="U718" s="46"/>
      <c r="V718" s="19">
        <f>VLOOKUP(Q718,包材库存!B:F,5,0)</f>
        <v>0</v>
      </c>
      <c r="W718" s="164"/>
      <c r="X718" s="164" t="e">
        <f t="shared" si="127"/>
        <v>#DIV/0!</v>
      </c>
      <c r="Y718" s="169">
        <f t="shared" si="126"/>
        <v>2</v>
      </c>
    </row>
    <row r="719" spans="2:25">
      <c r="B719" s="23"/>
      <c r="C719" s="182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563"/>
      <c r="O719" s="108"/>
      <c r="P719" s="108"/>
      <c r="Q719" s="149" t="s">
        <v>7079</v>
      </c>
      <c r="R719" s="124" t="s">
        <v>10448</v>
      </c>
      <c r="S719" s="28">
        <v>1</v>
      </c>
      <c r="T719" s="19">
        <f>VLOOKUP(Q719,包材库存!B:E,4,0)</f>
        <v>0</v>
      </c>
      <c r="U719" s="46"/>
      <c r="V719" s="19">
        <f>VLOOKUP(Q719,包材库存!B:F,5,0)</f>
        <v>0</v>
      </c>
      <c r="W719" s="90"/>
      <c r="X719" s="164" t="e">
        <f t="shared" si="127"/>
        <v>#DIV/0!</v>
      </c>
      <c r="Y719" s="169">
        <f t="shared" si="126"/>
        <v>24</v>
      </c>
    </row>
    <row r="720" spans="2:25">
      <c r="B720" s="23"/>
      <c r="C720" s="183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564"/>
      <c r="O720" s="109"/>
      <c r="P720" s="109"/>
      <c r="Q720" s="149" t="s">
        <v>7722</v>
      </c>
      <c r="R720" s="124" t="s">
        <v>10442</v>
      </c>
      <c r="S720" s="28">
        <v>1</v>
      </c>
      <c r="T720" s="19">
        <f>VLOOKUP(Q720,包材库存!B:E,4,0)</f>
        <v>0</v>
      </c>
      <c r="U720" s="46"/>
      <c r="V720" s="19">
        <f>VLOOKUP(Q720,包材库存!B:F,5,0)</f>
        <v>0</v>
      </c>
      <c r="W720" s="15"/>
      <c r="X720" s="164" t="e">
        <f t="shared" si="127"/>
        <v>#DIV/0!</v>
      </c>
      <c r="Y720" s="169">
        <f t="shared" si="126"/>
        <v>12</v>
      </c>
    </row>
    <row r="721" spans="2:25" ht="25.5">
      <c r="B721" s="23"/>
      <c r="C721" s="181" t="s">
        <v>9697</v>
      </c>
      <c r="D721" s="107" t="s">
        <v>10446</v>
      </c>
      <c r="E721" s="107" t="s">
        <v>1475</v>
      </c>
      <c r="F721" s="107" t="e">
        <f>VLOOKUP(C721,#REF!,6,0)</f>
        <v>#REF!</v>
      </c>
      <c r="G721" s="107"/>
      <c r="H721" s="107" t="e">
        <f>VLOOKUP(C721,#REF!,19,0)</f>
        <v>#REF!</v>
      </c>
      <c r="I721" s="107" t="e">
        <f>VLOOKUP(C721,#REF!,20,0)</f>
        <v>#REF!</v>
      </c>
      <c r="J721" s="107" t="e">
        <f>VLOOKUP(C721,成品库存!B:L,11,0)</f>
        <v>#N/A</v>
      </c>
      <c r="K721" s="107" t="str">
        <f>IF(ISERROR(VLOOKUP(C721,#REF!,11,0)),"0",VLOOKUP(C721,#REF!,11,0))</f>
        <v>0</v>
      </c>
      <c r="L721" s="107"/>
      <c r="M721" s="107" t="e">
        <f>J721+K721+L721</f>
        <v>#N/A</v>
      </c>
      <c r="N721" s="562"/>
      <c r="O721" s="107" t="e">
        <f>VLOOKUP(C721,膏体库存!A:F,6,0)</f>
        <v>#N/A</v>
      </c>
      <c r="P721" s="107"/>
      <c r="Q721" s="149" t="s">
        <v>6804</v>
      </c>
      <c r="R721" s="100" t="s">
        <v>10447</v>
      </c>
      <c r="S721" s="28">
        <v>1</v>
      </c>
      <c r="T721" s="19">
        <f>VLOOKUP(Q721,包材库存!B:E,4,0)</f>
        <v>0</v>
      </c>
      <c r="U721" s="46"/>
      <c r="V721" s="19">
        <f>VLOOKUP(Q721,包材库存!B:F,5,0)</f>
        <v>0</v>
      </c>
      <c r="W721" s="164"/>
      <c r="X721" s="164" t="e">
        <f t="shared" si="127"/>
        <v>#DIV/0!</v>
      </c>
      <c r="Y721" s="169">
        <f t="shared" si="126"/>
        <v>2</v>
      </c>
    </row>
    <row r="722" spans="2:25">
      <c r="B722" s="23"/>
      <c r="C722" s="182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563"/>
      <c r="O722" s="108"/>
      <c r="P722" s="108"/>
      <c r="Q722" s="146" t="s">
        <v>7079</v>
      </c>
      <c r="R722" s="124" t="s">
        <v>10448</v>
      </c>
      <c r="S722" s="28">
        <v>1</v>
      </c>
      <c r="T722" s="19">
        <f>VLOOKUP(Q722,包材库存!B:E,4,0)</f>
        <v>0</v>
      </c>
      <c r="U722" s="46"/>
      <c r="V722" s="19">
        <f>VLOOKUP(Q722,包材库存!B:F,5,0)</f>
        <v>0</v>
      </c>
      <c r="W722" s="90"/>
      <c r="X722" s="164" t="e">
        <f t="shared" si="127"/>
        <v>#DIV/0!</v>
      </c>
      <c r="Y722" s="169">
        <f t="shared" si="126"/>
        <v>24</v>
      </c>
    </row>
    <row r="723" spans="2:25">
      <c r="B723" s="23"/>
      <c r="C723" s="182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563"/>
      <c r="O723" s="108"/>
      <c r="P723" s="108"/>
      <c r="Q723" s="146" t="s">
        <v>8805</v>
      </c>
      <c r="R723" s="179" t="s">
        <v>10444</v>
      </c>
      <c r="S723" s="28">
        <v>1</v>
      </c>
      <c r="T723" s="19">
        <f>VLOOKUP(Q723,包材库存!B:E,4,0)</f>
        <v>7665</v>
      </c>
      <c r="U723" s="46"/>
      <c r="V723" s="19">
        <f>VLOOKUP(Q723,包材库存!B:F,5,0)</f>
        <v>0</v>
      </c>
      <c r="W723" s="90"/>
      <c r="X723" s="164" t="e">
        <f t="shared" si="127"/>
        <v>#DIV/0!</v>
      </c>
      <c r="Y723" s="169">
        <f t="shared" si="126"/>
        <v>149</v>
      </c>
    </row>
    <row r="724" spans="2:25">
      <c r="B724" s="23"/>
      <c r="C724" s="183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564"/>
      <c r="O724" s="109"/>
      <c r="P724" s="109"/>
      <c r="Q724" s="184" t="s">
        <v>457</v>
      </c>
      <c r="R724" s="180" t="s">
        <v>10445</v>
      </c>
      <c r="S724" s="91"/>
      <c r="T724" s="19">
        <f>VLOOKUP(Q724,包材库存!B:E,4,0)</f>
        <v>1957</v>
      </c>
      <c r="U724" s="46"/>
      <c r="V724" s="19">
        <f>VLOOKUP(Q724,包材库存!B:F,5,0)</f>
        <v>0</v>
      </c>
      <c r="W724" s="15"/>
      <c r="X724" s="164" t="e">
        <f t="shared" si="127"/>
        <v>#DIV/0!</v>
      </c>
      <c r="Y724" s="169">
        <f t="shared" si="126"/>
        <v>202</v>
      </c>
    </row>
    <row r="725" spans="2:25">
      <c r="B725" s="23"/>
      <c r="C725" s="181" t="s">
        <v>1090</v>
      </c>
      <c r="D725" s="107" t="s">
        <v>10449</v>
      </c>
      <c r="E725" s="107" t="s">
        <v>748</v>
      </c>
      <c r="F725" s="107" t="e">
        <f>VLOOKUP(C725,#REF!,6,0)</f>
        <v>#REF!</v>
      </c>
      <c r="G725" s="107"/>
      <c r="H725" s="107" t="e">
        <f>VLOOKUP(C725,#REF!,19,0)</f>
        <v>#REF!</v>
      </c>
      <c r="I725" s="107" t="e">
        <f>VLOOKUP(C725,#REF!,20,0)</f>
        <v>#REF!</v>
      </c>
      <c r="J725" s="107">
        <f>VLOOKUP(C725,成品库存!B:L,11,0)</f>
        <v>0</v>
      </c>
      <c r="K725" s="107" t="str">
        <f>IF(ISERROR(VLOOKUP(C725,#REF!,11,0)),"0",VLOOKUP(C725,#REF!,11,0))</f>
        <v>0</v>
      </c>
      <c r="L725" s="107"/>
      <c r="M725" s="107">
        <f>J725+K725+L725</f>
        <v>0</v>
      </c>
      <c r="N725" s="562"/>
      <c r="O725" s="107">
        <f>VLOOKUP(C725,膏体库存!A:F,6,0)</f>
        <v>0</v>
      </c>
      <c r="P725" s="107"/>
      <c r="Q725" s="149" t="s">
        <v>6814</v>
      </c>
      <c r="R725" s="100" t="s">
        <v>10450</v>
      </c>
      <c r="S725" s="28">
        <v>1</v>
      </c>
      <c r="T725" s="19">
        <f>VLOOKUP(Q725,包材库存!B:E,4,0)</f>
        <v>0</v>
      </c>
      <c r="U725" s="46"/>
      <c r="V725" s="19">
        <f>VLOOKUP(Q725,包材库存!B:F,5,0)</f>
        <v>0</v>
      </c>
      <c r="W725" s="164"/>
      <c r="X725" s="164" t="e">
        <f t="shared" si="127"/>
        <v>#DIV/0!</v>
      </c>
      <c r="Y725" s="169">
        <f t="shared" si="126"/>
        <v>1</v>
      </c>
    </row>
    <row r="726" spans="2:25">
      <c r="B726" s="23"/>
      <c r="C726" s="183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564"/>
      <c r="O726" s="109"/>
      <c r="P726" s="109"/>
      <c r="Q726" s="149" t="s">
        <v>7075</v>
      </c>
      <c r="R726" s="100" t="s">
        <v>10451</v>
      </c>
      <c r="S726" s="28">
        <v>1</v>
      </c>
      <c r="T726" s="19">
        <f>VLOOKUP(Q726,包材库存!B:E,4,0)</f>
        <v>0</v>
      </c>
      <c r="U726" s="46"/>
      <c r="V726" s="19">
        <f>VLOOKUP(Q726,包材库存!B:F,5,0)</f>
        <v>0</v>
      </c>
      <c r="W726" s="109"/>
      <c r="X726" s="164" t="e">
        <f t="shared" si="127"/>
        <v>#DIV/0!</v>
      </c>
      <c r="Y726" s="169">
        <f t="shared" si="126"/>
        <v>2</v>
      </c>
    </row>
    <row r="727" spans="2:25">
      <c r="B727" s="23"/>
      <c r="C727" s="181" t="s">
        <v>1090</v>
      </c>
      <c r="D727" s="107" t="s">
        <v>10449</v>
      </c>
      <c r="E727" s="107" t="s">
        <v>1475</v>
      </c>
      <c r="F727" s="107" t="e">
        <f>VLOOKUP(C727,#REF!,6,0)</f>
        <v>#REF!</v>
      </c>
      <c r="G727" s="107"/>
      <c r="H727" s="107" t="e">
        <f>VLOOKUP(C727,#REF!,19,0)</f>
        <v>#REF!</v>
      </c>
      <c r="I727" s="107" t="e">
        <f>VLOOKUP(C727,#REF!,20,0)</f>
        <v>#REF!</v>
      </c>
      <c r="J727" s="107">
        <f>VLOOKUP(C727,成品库存!B:L,11,0)</f>
        <v>0</v>
      </c>
      <c r="K727" s="107" t="str">
        <f>IF(ISERROR(VLOOKUP(C727,#REF!,11,0)),"0",VLOOKUP(C727,#REF!,11,0))</f>
        <v>0</v>
      </c>
      <c r="L727" s="107"/>
      <c r="M727" s="107">
        <f>J727+K727+L727</f>
        <v>0</v>
      </c>
      <c r="N727" s="562"/>
      <c r="O727" s="107">
        <f>VLOOKUP(C727,膏体库存!A:F,6,0)</f>
        <v>0</v>
      </c>
      <c r="P727" s="107"/>
      <c r="Q727" s="149" t="s">
        <v>6822</v>
      </c>
      <c r="R727" s="100" t="s">
        <v>10452</v>
      </c>
      <c r="S727" s="28">
        <v>1</v>
      </c>
      <c r="T727" s="19">
        <f>VLOOKUP(Q727,包材库存!B:E,4,0)</f>
        <v>0</v>
      </c>
      <c r="U727" s="46"/>
      <c r="V727" s="19">
        <f>VLOOKUP(Q727,包材库存!B:F,5,0)</f>
        <v>0</v>
      </c>
      <c r="W727" s="164"/>
      <c r="X727" s="164" t="e">
        <f t="shared" si="127"/>
        <v>#DIV/0!</v>
      </c>
      <c r="Y727" s="169">
        <f t="shared" si="126"/>
        <v>2</v>
      </c>
    </row>
    <row r="728" spans="2:25">
      <c r="B728" s="23"/>
      <c r="C728" s="182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563"/>
      <c r="O728" s="108"/>
      <c r="P728" s="108"/>
      <c r="Q728" s="146" t="s">
        <v>7079</v>
      </c>
      <c r="R728" s="124" t="s">
        <v>10448</v>
      </c>
      <c r="S728" s="28">
        <v>1</v>
      </c>
      <c r="T728" s="19">
        <f>VLOOKUP(Q728,包材库存!B:E,4,0)</f>
        <v>0</v>
      </c>
      <c r="U728" s="46"/>
      <c r="V728" s="19">
        <f>VLOOKUP(Q728,包材库存!B:F,5,0)</f>
        <v>0</v>
      </c>
      <c r="W728" s="108"/>
      <c r="X728" s="164" t="e">
        <f t="shared" si="127"/>
        <v>#DIV/0!</v>
      </c>
      <c r="Y728" s="169">
        <f t="shared" si="126"/>
        <v>24</v>
      </c>
    </row>
    <row r="729" spans="2:25">
      <c r="B729" s="23"/>
      <c r="C729" s="183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564"/>
      <c r="O729" s="109"/>
      <c r="P729" s="109"/>
      <c r="Q729" s="146" t="s">
        <v>7722</v>
      </c>
      <c r="R729" s="124" t="s">
        <v>10442</v>
      </c>
      <c r="S729" s="28">
        <v>1</v>
      </c>
      <c r="T729" s="19">
        <f>VLOOKUP(Q729,包材库存!B:E,4,0)</f>
        <v>0</v>
      </c>
      <c r="U729" s="46"/>
      <c r="V729" s="19">
        <f>VLOOKUP(Q729,包材库存!B:F,5,0)</f>
        <v>0</v>
      </c>
      <c r="W729" s="109"/>
      <c r="X729" s="164" t="e">
        <f t="shared" si="127"/>
        <v>#DIV/0!</v>
      </c>
      <c r="Y729" s="169">
        <f t="shared" si="126"/>
        <v>12</v>
      </c>
    </row>
    <row r="730" spans="2:25" ht="25.5">
      <c r="B730" s="23"/>
      <c r="C730" s="181" t="s">
        <v>9698</v>
      </c>
      <c r="D730" s="107" t="s">
        <v>10449</v>
      </c>
      <c r="E730" s="107" t="s">
        <v>1475</v>
      </c>
      <c r="F730" s="107" t="e">
        <f>VLOOKUP(C730,#REF!,6,0)</f>
        <v>#REF!</v>
      </c>
      <c r="G730" s="107"/>
      <c r="H730" s="107" t="e">
        <f>VLOOKUP(C730,#REF!,19,0)</f>
        <v>#REF!</v>
      </c>
      <c r="I730" s="107" t="e">
        <f>VLOOKUP(C730,#REF!,20,0)</f>
        <v>#REF!</v>
      </c>
      <c r="J730" s="107" t="e">
        <f>VLOOKUP(C730,成品库存!B:L,11,0)</f>
        <v>#N/A</v>
      </c>
      <c r="K730" s="107" t="str">
        <f>IF(ISERROR(VLOOKUP(C730,#REF!,11,0)),"0",VLOOKUP(C730,#REF!,11,0))</f>
        <v>0</v>
      </c>
      <c r="L730" s="107"/>
      <c r="M730" s="107" t="e">
        <f>J730+K730+L730</f>
        <v>#N/A</v>
      </c>
      <c r="N730" s="562"/>
      <c r="O730" s="107" t="e">
        <f>VLOOKUP(C730,膏体库存!A:F,6,0)</f>
        <v>#N/A</v>
      </c>
      <c r="P730" s="107"/>
      <c r="Q730" s="149" t="s">
        <v>6822</v>
      </c>
      <c r="R730" s="100" t="s">
        <v>10452</v>
      </c>
      <c r="S730" s="28">
        <v>1</v>
      </c>
      <c r="T730" s="19">
        <f>VLOOKUP(Q730,包材库存!B:E,4,0)</f>
        <v>0</v>
      </c>
      <c r="U730" s="46"/>
      <c r="V730" s="19">
        <f>VLOOKUP(Q730,包材库存!B:F,5,0)</f>
        <v>0</v>
      </c>
      <c r="W730" s="164"/>
      <c r="X730" s="164" t="e">
        <f t="shared" si="127"/>
        <v>#DIV/0!</v>
      </c>
      <c r="Y730" s="169">
        <f t="shared" si="126"/>
        <v>2</v>
      </c>
    </row>
    <row r="731" spans="2:25">
      <c r="B731" s="23"/>
      <c r="C731" s="182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563"/>
      <c r="O731" s="108"/>
      <c r="P731" s="108"/>
      <c r="Q731" s="146" t="s">
        <v>7079</v>
      </c>
      <c r="R731" s="124" t="s">
        <v>10448</v>
      </c>
      <c r="S731" s="28">
        <v>1</v>
      </c>
      <c r="T731" s="19">
        <f>VLOOKUP(Q731,包材库存!B:E,4,0)</f>
        <v>0</v>
      </c>
      <c r="U731" s="46"/>
      <c r="V731" s="19">
        <f>VLOOKUP(Q731,包材库存!B:F,5,0)</f>
        <v>0</v>
      </c>
      <c r="W731" s="108"/>
      <c r="X731" s="164" t="e">
        <f t="shared" si="127"/>
        <v>#DIV/0!</v>
      </c>
      <c r="Y731" s="169">
        <f t="shared" si="126"/>
        <v>24</v>
      </c>
    </row>
    <row r="732" spans="2:25">
      <c r="B732" s="23"/>
      <c r="C732" s="182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563"/>
      <c r="O732" s="108"/>
      <c r="P732" s="108"/>
      <c r="Q732" s="146" t="s">
        <v>8805</v>
      </c>
      <c r="R732" s="179" t="s">
        <v>10444</v>
      </c>
      <c r="S732" s="28">
        <v>1</v>
      </c>
      <c r="T732" s="19">
        <f>VLOOKUP(Q732,包材库存!B:E,4,0)</f>
        <v>7665</v>
      </c>
      <c r="U732" s="46"/>
      <c r="V732" s="19">
        <f>VLOOKUP(Q732,包材库存!B:F,5,0)</f>
        <v>0</v>
      </c>
      <c r="W732" s="108"/>
      <c r="X732" s="164" t="e">
        <f t="shared" si="127"/>
        <v>#DIV/0!</v>
      </c>
      <c r="Y732" s="169">
        <f t="shared" si="126"/>
        <v>149</v>
      </c>
    </row>
    <row r="733" spans="2:25">
      <c r="B733" s="23"/>
      <c r="C733" s="183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564"/>
      <c r="O733" s="109"/>
      <c r="P733" s="109"/>
      <c r="Q733" s="184" t="s">
        <v>457</v>
      </c>
      <c r="R733" s="180" t="s">
        <v>10445</v>
      </c>
      <c r="S733" s="91"/>
      <c r="T733" s="19">
        <f>VLOOKUP(Q733,包材库存!B:E,4,0)</f>
        <v>1957</v>
      </c>
      <c r="U733" s="46"/>
      <c r="V733" s="19">
        <f>VLOOKUP(Q733,包材库存!B:F,5,0)</f>
        <v>0</v>
      </c>
      <c r="W733" s="109"/>
      <c r="X733" s="164" t="e">
        <f t="shared" si="127"/>
        <v>#DIV/0!</v>
      </c>
      <c r="Y733" s="169">
        <f t="shared" si="126"/>
        <v>202</v>
      </c>
    </row>
    <row r="734" spans="2:25">
      <c r="B734" s="23"/>
      <c r="C734" s="89" t="s">
        <v>1095</v>
      </c>
      <c r="D734" s="107" t="s">
        <v>10453</v>
      </c>
      <c r="E734" s="107" t="s">
        <v>1475</v>
      </c>
      <c r="F734" s="107" t="e">
        <f>VLOOKUP(C734,#REF!,6,0)</f>
        <v>#REF!</v>
      </c>
      <c r="G734" s="107"/>
      <c r="H734" s="107" t="e">
        <f>VLOOKUP(C734,#REF!,19,0)</f>
        <v>#REF!</v>
      </c>
      <c r="I734" s="107" t="e">
        <f>VLOOKUP(C734,#REF!,20,0)</f>
        <v>#REF!</v>
      </c>
      <c r="J734" s="107">
        <f>VLOOKUP(C734,成品库存!B:L,11,0)</f>
        <v>0</v>
      </c>
      <c r="K734" s="107" t="str">
        <f>IF(ISERROR(VLOOKUP(C734,#REF!,11,0)),"0",VLOOKUP(C734,#REF!,11,0))</f>
        <v>0</v>
      </c>
      <c r="L734" s="107"/>
      <c r="M734" s="107">
        <f>J734+K734+L734</f>
        <v>0</v>
      </c>
      <c r="N734" s="562"/>
      <c r="O734" s="107">
        <f>VLOOKUP(C734,膏体库存!A:F,6,0)</f>
        <v>0</v>
      </c>
      <c r="P734" s="107"/>
      <c r="Q734" s="149" t="s">
        <v>6806</v>
      </c>
      <c r="R734" s="100" t="s">
        <v>10454</v>
      </c>
      <c r="S734" s="28">
        <v>1</v>
      </c>
      <c r="T734" s="19">
        <f>VLOOKUP(Q734,包材库存!B:E,4,0)</f>
        <v>0</v>
      </c>
      <c r="U734" s="46"/>
      <c r="V734" s="19">
        <f>VLOOKUP(Q734,包材库存!B:F,5,0)</f>
        <v>0</v>
      </c>
      <c r="W734" s="164"/>
      <c r="X734" s="164" t="e">
        <f t="shared" si="127"/>
        <v>#DIV/0!</v>
      </c>
      <c r="Y734" s="169">
        <f t="shared" si="126"/>
        <v>2</v>
      </c>
    </row>
    <row r="735" spans="2:25">
      <c r="B735" s="23"/>
      <c r="C735" s="90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563"/>
      <c r="O735" s="108"/>
      <c r="P735" s="108"/>
      <c r="Q735" s="146" t="s">
        <v>7079</v>
      </c>
      <c r="R735" s="124" t="s">
        <v>10448</v>
      </c>
      <c r="S735" s="28">
        <v>1</v>
      </c>
      <c r="T735" s="19">
        <f>VLOOKUP(Q735,包材库存!B:E,4,0)</f>
        <v>0</v>
      </c>
      <c r="U735" s="46"/>
      <c r="V735" s="19">
        <f>VLOOKUP(Q735,包材库存!B:F,5,0)</f>
        <v>0</v>
      </c>
      <c r="W735" s="90"/>
      <c r="X735" s="164" t="e">
        <f t="shared" si="127"/>
        <v>#DIV/0!</v>
      </c>
      <c r="Y735" s="169">
        <f t="shared" si="126"/>
        <v>24</v>
      </c>
    </row>
    <row r="736" spans="2:25">
      <c r="B736" s="23"/>
      <c r="C736" s="90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563"/>
      <c r="O736" s="108"/>
      <c r="P736" s="108"/>
      <c r="Q736" s="146" t="s">
        <v>7722</v>
      </c>
      <c r="R736" s="124" t="s">
        <v>10442</v>
      </c>
      <c r="S736" s="28">
        <v>1</v>
      </c>
      <c r="T736" s="19">
        <f>VLOOKUP(Q736,包材库存!B:E,4,0)</f>
        <v>0</v>
      </c>
      <c r="U736" s="46"/>
      <c r="V736" s="19">
        <f>VLOOKUP(Q736,包材库存!B:F,5,0)</f>
        <v>0</v>
      </c>
      <c r="W736" s="90"/>
      <c r="X736" s="164" t="e">
        <f t="shared" si="127"/>
        <v>#DIV/0!</v>
      </c>
      <c r="Y736" s="169">
        <f t="shared" si="126"/>
        <v>12</v>
      </c>
    </row>
    <row r="737" spans="2:25">
      <c r="B737" s="23"/>
      <c r="C737" s="90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563"/>
      <c r="O737" s="108"/>
      <c r="P737" s="108"/>
      <c r="Q737" s="146" t="s">
        <v>8805</v>
      </c>
      <c r="R737" s="179" t="s">
        <v>10444</v>
      </c>
      <c r="S737" s="28">
        <v>1</v>
      </c>
      <c r="T737" s="19">
        <f>VLOOKUP(Q737,包材库存!B:E,4,0)</f>
        <v>7665</v>
      </c>
      <c r="U737" s="46"/>
      <c r="V737" s="19">
        <f>VLOOKUP(Q737,包材库存!B:F,5,0)</f>
        <v>0</v>
      </c>
      <c r="W737" s="90"/>
      <c r="X737" s="164" t="e">
        <f t="shared" si="127"/>
        <v>#DIV/0!</v>
      </c>
      <c r="Y737" s="169">
        <f t="shared" si="126"/>
        <v>149</v>
      </c>
    </row>
    <row r="738" spans="2:25">
      <c r="B738" s="23"/>
      <c r="C738" s="15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564"/>
      <c r="O738" s="109"/>
      <c r="P738" s="109"/>
      <c r="Q738" s="184" t="s">
        <v>457</v>
      </c>
      <c r="R738" s="180" t="s">
        <v>10455</v>
      </c>
      <c r="S738" s="91"/>
      <c r="T738" s="19">
        <f>VLOOKUP(Q738,包材库存!B:E,4,0)</f>
        <v>1957</v>
      </c>
      <c r="U738" s="46"/>
      <c r="V738" s="19">
        <f>VLOOKUP(Q738,包材库存!B:F,5,0)</f>
        <v>0</v>
      </c>
      <c r="W738" s="15"/>
      <c r="X738" s="164" t="e">
        <f t="shared" si="127"/>
        <v>#DIV/0!</v>
      </c>
      <c r="Y738" s="169">
        <f t="shared" si="126"/>
        <v>202</v>
      </c>
    </row>
    <row r="739" spans="2:25" ht="25.5">
      <c r="B739" s="23"/>
      <c r="C739" s="89" t="s">
        <v>9699</v>
      </c>
      <c r="D739" s="107" t="s">
        <v>10453</v>
      </c>
      <c r="E739" s="107" t="s">
        <v>1475</v>
      </c>
      <c r="F739" s="107" t="e">
        <f>VLOOKUP(C739,#REF!,6,0)</f>
        <v>#REF!</v>
      </c>
      <c r="G739" s="107"/>
      <c r="H739" s="107" t="e">
        <f>VLOOKUP(C739,#REF!,19,0)</f>
        <v>#REF!</v>
      </c>
      <c r="I739" s="107" t="e">
        <f>VLOOKUP(C739,#REF!,20,0)</f>
        <v>#REF!</v>
      </c>
      <c r="J739" s="107" t="e">
        <f>VLOOKUP(C739,成品库存!B:L,11,0)</f>
        <v>#N/A</v>
      </c>
      <c r="K739" s="107" t="str">
        <f>IF(ISERROR(VLOOKUP(C739,#REF!,11,0)),"0",VLOOKUP(C739,#REF!,11,0))</f>
        <v>0</v>
      </c>
      <c r="L739" s="107"/>
      <c r="M739" s="107" t="e">
        <f>J739+K739+L739</f>
        <v>#N/A</v>
      </c>
      <c r="N739" s="562"/>
      <c r="O739" s="107" t="e">
        <f>VLOOKUP(C739,膏体库存!A:F,6,0)</f>
        <v>#N/A</v>
      </c>
      <c r="P739" s="107"/>
      <c r="Q739" s="149" t="s">
        <v>6806</v>
      </c>
      <c r="R739" s="100" t="s">
        <v>10454</v>
      </c>
      <c r="S739" s="28">
        <v>1</v>
      </c>
      <c r="T739" s="19">
        <f>VLOOKUP(Q739,包材库存!B:E,4,0)</f>
        <v>0</v>
      </c>
      <c r="U739" s="46"/>
      <c r="V739" s="19">
        <f>VLOOKUP(Q739,包材库存!B:F,5,0)</f>
        <v>0</v>
      </c>
      <c r="W739" s="164"/>
      <c r="X739" s="164" t="e">
        <f t="shared" si="127"/>
        <v>#DIV/0!</v>
      </c>
      <c r="Y739" s="169">
        <f t="shared" si="126"/>
        <v>2</v>
      </c>
    </row>
    <row r="740" spans="2:25">
      <c r="B740" s="23"/>
      <c r="C740" s="90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563"/>
      <c r="O740" s="108"/>
      <c r="P740" s="108"/>
      <c r="Q740" s="146" t="s">
        <v>7079</v>
      </c>
      <c r="R740" s="124" t="s">
        <v>10448</v>
      </c>
      <c r="S740" s="28">
        <v>1</v>
      </c>
      <c r="T740" s="19">
        <f>VLOOKUP(Q740,包材库存!B:E,4,0)</f>
        <v>0</v>
      </c>
      <c r="U740" s="46"/>
      <c r="V740" s="19">
        <f>VLOOKUP(Q740,包材库存!B:F,5,0)</f>
        <v>0</v>
      </c>
      <c r="W740" s="90"/>
      <c r="X740" s="164" t="e">
        <f t="shared" si="127"/>
        <v>#DIV/0!</v>
      </c>
      <c r="Y740" s="169">
        <f t="shared" si="126"/>
        <v>24</v>
      </c>
    </row>
    <row r="741" spans="2:25">
      <c r="B741" s="23"/>
      <c r="C741" s="90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563"/>
      <c r="O741" s="108"/>
      <c r="P741" s="108"/>
      <c r="Q741" s="146" t="s">
        <v>8805</v>
      </c>
      <c r="R741" s="179" t="s">
        <v>10444</v>
      </c>
      <c r="S741" s="28">
        <v>1</v>
      </c>
      <c r="T741" s="19">
        <f>VLOOKUP(Q741,包材库存!B:E,4,0)</f>
        <v>7665</v>
      </c>
      <c r="U741" s="46"/>
      <c r="V741" s="19">
        <f>VLOOKUP(Q741,包材库存!B:F,5,0)</f>
        <v>0</v>
      </c>
      <c r="W741" s="90"/>
      <c r="X741" s="164" t="e">
        <f t="shared" si="127"/>
        <v>#DIV/0!</v>
      </c>
      <c r="Y741" s="169">
        <f t="shared" si="126"/>
        <v>149</v>
      </c>
    </row>
    <row r="742" spans="2:25">
      <c r="B742" s="23"/>
      <c r="C742" s="15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564"/>
      <c r="O742" s="109"/>
      <c r="P742" s="109"/>
      <c r="Q742" s="184" t="s">
        <v>457</v>
      </c>
      <c r="R742" s="180" t="s">
        <v>10445</v>
      </c>
      <c r="S742" s="91"/>
      <c r="T742" s="19">
        <f>VLOOKUP(Q742,包材库存!B:E,4,0)</f>
        <v>1957</v>
      </c>
      <c r="U742" s="46"/>
      <c r="V742" s="19">
        <f>VLOOKUP(Q742,包材库存!B:F,5,0)</f>
        <v>0</v>
      </c>
      <c r="W742" s="15"/>
      <c r="X742" s="164" t="e">
        <f t="shared" si="127"/>
        <v>#DIV/0!</v>
      </c>
      <c r="Y742" s="169">
        <f t="shared" si="126"/>
        <v>202</v>
      </c>
    </row>
    <row r="743" spans="2:25">
      <c r="B743" s="23"/>
      <c r="C743" s="89" t="s">
        <v>1097</v>
      </c>
      <c r="D743" s="107" t="s">
        <v>10456</v>
      </c>
      <c r="E743" s="107" t="s">
        <v>748</v>
      </c>
      <c r="F743" s="107" t="e">
        <f>VLOOKUP(C743,#REF!,6,0)</f>
        <v>#REF!</v>
      </c>
      <c r="G743" s="107"/>
      <c r="H743" s="107" t="e">
        <f>VLOOKUP(C743,#REF!,19,0)</f>
        <v>#REF!</v>
      </c>
      <c r="I743" s="107" t="e">
        <f>VLOOKUP(C743,#REF!,20,0)</f>
        <v>#REF!</v>
      </c>
      <c r="J743" s="107">
        <f>VLOOKUP(C743,成品库存!B:L,11,0)</f>
        <v>0</v>
      </c>
      <c r="K743" s="107" t="str">
        <f>IF(ISERROR(VLOOKUP(C743,#REF!,11,0)),"0",VLOOKUP(C743,#REF!,11,0))</f>
        <v>0</v>
      </c>
      <c r="L743" s="107"/>
      <c r="M743" s="107">
        <f>J743+K743+L743</f>
        <v>0</v>
      </c>
      <c r="N743" s="562"/>
      <c r="O743" s="107">
        <f>VLOOKUP(C743,膏体库存!A:F,6,0)</f>
        <v>0</v>
      </c>
      <c r="P743" s="107"/>
      <c r="Q743" s="149" t="s">
        <v>6812</v>
      </c>
      <c r="R743" s="100" t="s">
        <v>10457</v>
      </c>
      <c r="S743" s="28">
        <v>1</v>
      </c>
      <c r="T743" s="19">
        <f>VLOOKUP(Q743,包材库存!B:E,4,0)</f>
        <v>0</v>
      </c>
      <c r="U743" s="46"/>
      <c r="V743" s="19">
        <f>VLOOKUP(Q743,包材库存!B:F,5,0)</f>
        <v>0</v>
      </c>
      <c r="W743" s="164"/>
      <c r="X743" s="164" t="e">
        <f t="shared" si="127"/>
        <v>#DIV/0!</v>
      </c>
      <c r="Y743" s="169">
        <f t="shared" si="126"/>
        <v>1</v>
      </c>
    </row>
    <row r="744" spans="2:25">
      <c r="B744" s="23"/>
      <c r="C744" s="15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564"/>
      <c r="O744" s="109"/>
      <c r="P744" s="109"/>
      <c r="Q744" s="149" t="s">
        <v>7075</v>
      </c>
      <c r="R744" s="100" t="s">
        <v>10451</v>
      </c>
      <c r="S744" s="28">
        <v>1</v>
      </c>
      <c r="T744" s="19">
        <f>VLOOKUP(Q744,包材库存!B:E,4,0)</f>
        <v>0</v>
      </c>
      <c r="U744" s="46"/>
      <c r="V744" s="19">
        <f>VLOOKUP(Q744,包材库存!B:F,5,0)</f>
        <v>0</v>
      </c>
      <c r="W744" s="15"/>
      <c r="X744" s="164" t="e">
        <f t="shared" si="127"/>
        <v>#DIV/0!</v>
      </c>
      <c r="Y744" s="169">
        <f t="shared" si="126"/>
        <v>2</v>
      </c>
    </row>
    <row r="745" spans="2:25">
      <c r="B745" s="23"/>
      <c r="C745" s="89" t="s">
        <v>1097</v>
      </c>
      <c r="D745" s="107" t="s">
        <v>10456</v>
      </c>
      <c r="E745" s="107" t="s">
        <v>754</v>
      </c>
      <c r="F745" s="107" t="e">
        <f>VLOOKUP(C745,#REF!,6,0)</f>
        <v>#REF!</v>
      </c>
      <c r="G745" s="107"/>
      <c r="H745" s="107" t="e">
        <f>VLOOKUP(C745,#REF!,19,0)</f>
        <v>#REF!</v>
      </c>
      <c r="I745" s="107" t="e">
        <f>VLOOKUP(C745,#REF!,20,0)</f>
        <v>#REF!</v>
      </c>
      <c r="J745" s="107">
        <f>VLOOKUP(C745,成品库存!B:L,11,0)</f>
        <v>0</v>
      </c>
      <c r="K745" s="107" t="str">
        <f>IF(ISERROR(VLOOKUP(C745,#REF!,11,0)),"0",VLOOKUP(C745,#REF!,11,0))</f>
        <v>0</v>
      </c>
      <c r="L745" s="107"/>
      <c r="M745" s="107">
        <f>J745+K745+L745</f>
        <v>0</v>
      </c>
      <c r="N745" s="562"/>
      <c r="O745" s="107">
        <f>VLOOKUP(C745,膏体库存!A:F,6,0)</f>
        <v>0</v>
      </c>
      <c r="P745" s="107"/>
      <c r="Q745" s="149" t="s">
        <v>6794</v>
      </c>
      <c r="R745" s="100" t="s">
        <v>10458</v>
      </c>
      <c r="S745" s="28">
        <v>1</v>
      </c>
      <c r="T745" s="19">
        <f>VLOOKUP(Q745,包材库存!B:E,4,0)</f>
        <v>0</v>
      </c>
      <c r="U745" s="46"/>
      <c r="V745" s="19">
        <f>VLOOKUP(Q745,包材库存!B:F,5,0)</f>
        <v>0</v>
      </c>
      <c r="W745" s="164"/>
      <c r="X745" s="164" t="e">
        <f t="shared" si="127"/>
        <v>#DIV/0!</v>
      </c>
      <c r="Y745" s="169">
        <f t="shared" si="126"/>
        <v>2</v>
      </c>
    </row>
    <row r="746" spans="2:25">
      <c r="B746" s="23"/>
      <c r="C746" s="90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563"/>
      <c r="O746" s="108"/>
      <c r="P746" s="108"/>
      <c r="Q746" s="146" t="s">
        <v>7079</v>
      </c>
      <c r="R746" s="124" t="s">
        <v>10448</v>
      </c>
      <c r="S746" s="28">
        <v>1</v>
      </c>
      <c r="T746" s="19">
        <f>VLOOKUP(Q746,包材库存!B:E,4,0)</f>
        <v>0</v>
      </c>
      <c r="U746" s="46"/>
      <c r="V746" s="19">
        <f>VLOOKUP(Q746,包材库存!B:F,5,0)</f>
        <v>0</v>
      </c>
      <c r="W746" s="90"/>
      <c r="X746" s="164" t="e">
        <f t="shared" si="127"/>
        <v>#DIV/0!</v>
      </c>
      <c r="Y746" s="169">
        <f t="shared" si="126"/>
        <v>24</v>
      </c>
    </row>
    <row r="747" spans="2:25">
      <c r="B747" s="23"/>
      <c r="C747" s="15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564"/>
      <c r="O747" s="109"/>
      <c r="P747" s="109"/>
      <c r="Q747" s="146" t="s">
        <v>7722</v>
      </c>
      <c r="R747" s="124" t="s">
        <v>10442</v>
      </c>
      <c r="S747" s="28">
        <v>1</v>
      </c>
      <c r="T747" s="19">
        <f>VLOOKUP(Q747,包材库存!B:E,4,0)</f>
        <v>0</v>
      </c>
      <c r="U747" s="46"/>
      <c r="V747" s="19">
        <f>VLOOKUP(Q747,包材库存!B:F,5,0)</f>
        <v>0</v>
      </c>
      <c r="W747" s="15"/>
      <c r="X747" s="164" t="e">
        <f t="shared" si="127"/>
        <v>#DIV/0!</v>
      </c>
      <c r="Y747" s="169">
        <f t="shared" si="126"/>
        <v>12</v>
      </c>
    </row>
    <row r="748" spans="2:25" ht="25.5">
      <c r="B748" s="23"/>
      <c r="C748" s="89" t="s">
        <v>9700</v>
      </c>
      <c r="D748" s="107" t="s">
        <v>10456</v>
      </c>
      <c r="E748" s="107" t="s">
        <v>754</v>
      </c>
      <c r="F748" s="107" t="e">
        <f>VLOOKUP(C748,#REF!,6,0)</f>
        <v>#REF!</v>
      </c>
      <c r="G748" s="107"/>
      <c r="H748" s="107" t="e">
        <f>VLOOKUP(C748,#REF!,19,0)</f>
        <v>#REF!</v>
      </c>
      <c r="I748" s="107" t="e">
        <f>VLOOKUP(C748,#REF!,20,0)</f>
        <v>#REF!</v>
      </c>
      <c r="J748" s="107" t="e">
        <f>VLOOKUP(C748,成品库存!B:L,11,0)</f>
        <v>#N/A</v>
      </c>
      <c r="K748" s="107" t="str">
        <f>IF(ISERROR(VLOOKUP(C748,#REF!,11,0)),"0",VLOOKUP(C748,#REF!,11,0))</f>
        <v>0</v>
      </c>
      <c r="L748" s="107"/>
      <c r="M748" s="107" t="e">
        <f>J748+K748+L748</f>
        <v>#N/A</v>
      </c>
      <c r="N748" s="562"/>
      <c r="O748" s="107" t="e">
        <f>VLOOKUP(C748,膏体库存!A:F,6,0)</f>
        <v>#N/A</v>
      </c>
      <c r="P748" s="107"/>
      <c r="Q748" s="149" t="s">
        <v>6794</v>
      </c>
      <c r="R748" s="100" t="s">
        <v>10458</v>
      </c>
      <c r="S748" s="28">
        <v>1</v>
      </c>
      <c r="T748" s="19">
        <f>VLOOKUP(Q748,包材库存!B:E,4,0)</f>
        <v>0</v>
      </c>
      <c r="U748" s="46"/>
      <c r="V748" s="19">
        <f>VLOOKUP(Q748,包材库存!B:F,5,0)</f>
        <v>0</v>
      </c>
      <c r="W748" s="164"/>
      <c r="X748" s="164" t="e">
        <f t="shared" si="127"/>
        <v>#DIV/0!</v>
      </c>
      <c r="Y748" s="169">
        <f t="shared" si="126"/>
        <v>2</v>
      </c>
    </row>
    <row r="749" spans="2:25">
      <c r="B749" s="23"/>
      <c r="C749" s="90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563"/>
      <c r="O749" s="108"/>
      <c r="P749" s="108"/>
      <c r="Q749" s="146" t="s">
        <v>7079</v>
      </c>
      <c r="R749" s="124" t="s">
        <v>10448</v>
      </c>
      <c r="S749" s="28">
        <v>1</v>
      </c>
      <c r="T749" s="19">
        <f>VLOOKUP(Q749,包材库存!B:E,4,0)</f>
        <v>0</v>
      </c>
      <c r="U749" s="46"/>
      <c r="V749" s="19">
        <f>VLOOKUP(Q749,包材库存!B:F,5,0)</f>
        <v>0</v>
      </c>
      <c r="W749" s="90"/>
      <c r="X749" s="164" t="e">
        <f t="shared" si="127"/>
        <v>#DIV/0!</v>
      </c>
      <c r="Y749" s="169">
        <f t="shared" si="126"/>
        <v>24</v>
      </c>
    </row>
    <row r="750" spans="2:25">
      <c r="B750" s="23"/>
      <c r="C750" s="90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563"/>
      <c r="O750" s="108"/>
      <c r="P750" s="108"/>
      <c r="Q750" s="146" t="s">
        <v>8805</v>
      </c>
      <c r="R750" s="179" t="s">
        <v>10444</v>
      </c>
      <c r="S750" s="28">
        <v>1</v>
      </c>
      <c r="T750" s="19">
        <f>VLOOKUP(Q750,包材库存!B:E,4,0)</f>
        <v>7665</v>
      </c>
      <c r="U750" s="46"/>
      <c r="V750" s="19">
        <f>VLOOKUP(Q750,包材库存!B:F,5,0)</f>
        <v>0</v>
      </c>
      <c r="W750" s="90"/>
      <c r="X750" s="164" t="e">
        <f t="shared" si="127"/>
        <v>#DIV/0!</v>
      </c>
      <c r="Y750" s="169">
        <f t="shared" si="126"/>
        <v>149</v>
      </c>
    </row>
    <row r="751" spans="2:25">
      <c r="B751" s="23"/>
      <c r="C751" s="15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564"/>
      <c r="O751" s="109"/>
      <c r="P751" s="109"/>
      <c r="Q751" s="184" t="s">
        <v>457</v>
      </c>
      <c r="R751" s="180" t="s">
        <v>10445</v>
      </c>
      <c r="S751" s="91"/>
      <c r="T751" s="19">
        <f>VLOOKUP(Q751,包材库存!B:E,4,0)</f>
        <v>1957</v>
      </c>
      <c r="U751" s="46"/>
      <c r="V751" s="19">
        <f>VLOOKUP(Q751,包材库存!B:F,5,0)</f>
        <v>0</v>
      </c>
      <c r="W751" s="15"/>
      <c r="X751" s="164" t="e">
        <f t="shared" si="127"/>
        <v>#DIV/0!</v>
      </c>
      <c r="Y751" s="169">
        <f t="shared" si="126"/>
        <v>202</v>
      </c>
    </row>
    <row r="752" spans="2:25">
      <c r="B752" s="23"/>
      <c r="C752" s="89" t="s">
        <v>1099</v>
      </c>
      <c r="D752" s="89" t="s">
        <v>10459</v>
      </c>
      <c r="E752" s="89" t="s">
        <v>1475</v>
      </c>
      <c r="F752" s="89" t="e">
        <f>VLOOKUP(C752,#REF!,6,0)</f>
        <v>#REF!</v>
      </c>
      <c r="G752" s="89"/>
      <c r="H752" s="89" t="e">
        <f>VLOOKUP(C752,#REF!,19,0)</f>
        <v>#REF!</v>
      </c>
      <c r="I752" s="89" t="e">
        <f>VLOOKUP(C752,#REF!,20,0)</f>
        <v>#REF!</v>
      </c>
      <c r="J752" s="89">
        <f>VLOOKUP(C752,成品库存!B:L,11,0)</f>
        <v>0</v>
      </c>
      <c r="K752" s="89" t="str">
        <f>IF(ISERROR(VLOOKUP(C752,#REF!,11,0)),"0",VLOOKUP(C752,#REF!,11,0))</f>
        <v>0</v>
      </c>
      <c r="L752" s="89"/>
      <c r="M752" s="89">
        <f>J752+K752+L752</f>
        <v>0</v>
      </c>
      <c r="N752" s="559"/>
      <c r="O752" s="89">
        <f>VLOOKUP(C752,膏体库存!A:F,6,0)</f>
        <v>0</v>
      </c>
      <c r="P752" s="89"/>
      <c r="Q752" s="149" t="s">
        <v>6796</v>
      </c>
      <c r="R752" s="100" t="s">
        <v>10460</v>
      </c>
      <c r="S752" s="28">
        <v>1</v>
      </c>
      <c r="T752" s="19">
        <f>VLOOKUP(Q752,包材库存!B:E,4,0)</f>
        <v>0</v>
      </c>
      <c r="U752" s="46"/>
      <c r="V752" s="19">
        <f>VLOOKUP(Q752,包材库存!B:F,5,0)</f>
        <v>0</v>
      </c>
      <c r="W752" s="164"/>
      <c r="X752" s="164" t="e">
        <f t="shared" si="127"/>
        <v>#DIV/0!</v>
      </c>
      <c r="Y752" s="169">
        <f t="shared" si="126"/>
        <v>2</v>
      </c>
    </row>
    <row r="753" spans="2:25">
      <c r="B753" s="23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560"/>
      <c r="O753" s="90"/>
      <c r="P753" s="90"/>
      <c r="Q753" s="146" t="s">
        <v>7079</v>
      </c>
      <c r="R753" s="124" t="s">
        <v>10448</v>
      </c>
      <c r="S753" s="28">
        <v>1</v>
      </c>
      <c r="T753" s="19">
        <f>VLOOKUP(Q753,包材库存!B:E,4,0)</f>
        <v>0</v>
      </c>
      <c r="U753" s="46"/>
      <c r="V753" s="19">
        <f>VLOOKUP(Q753,包材库存!B:F,5,0)</f>
        <v>0</v>
      </c>
      <c r="W753" s="90"/>
      <c r="X753" s="164" t="e">
        <f t="shared" si="127"/>
        <v>#DIV/0!</v>
      </c>
      <c r="Y753" s="169">
        <f t="shared" si="126"/>
        <v>24</v>
      </c>
    </row>
    <row r="754" spans="2:25">
      <c r="B754" s="23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561"/>
      <c r="O754" s="15"/>
      <c r="P754" s="15"/>
      <c r="Q754" s="146" t="s">
        <v>7722</v>
      </c>
      <c r="R754" s="124" t="s">
        <v>10442</v>
      </c>
      <c r="S754" s="28">
        <v>1</v>
      </c>
      <c r="T754" s="19">
        <f>VLOOKUP(Q754,包材库存!B:E,4,0)</f>
        <v>0</v>
      </c>
      <c r="U754" s="46"/>
      <c r="V754" s="19">
        <f>VLOOKUP(Q754,包材库存!B:F,5,0)</f>
        <v>0</v>
      </c>
      <c r="W754" s="15"/>
      <c r="X754" s="164" t="e">
        <f t="shared" si="127"/>
        <v>#DIV/0!</v>
      </c>
      <c r="Y754" s="169">
        <f t="shared" si="126"/>
        <v>12</v>
      </c>
    </row>
    <row r="755" spans="2:25" ht="25.5">
      <c r="B755" s="23"/>
      <c r="C755" s="89" t="s">
        <v>9701</v>
      </c>
      <c r="D755" s="89" t="s">
        <v>10459</v>
      </c>
      <c r="E755" s="89" t="s">
        <v>1475</v>
      </c>
      <c r="F755" s="89" t="e">
        <f>VLOOKUP(C755,#REF!,6,0)</f>
        <v>#REF!</v>
      </c>
      <c r="G755" s="89"/>
      <c r="H755" s="89" t="e">
        <f>VLOOKUP(C755,#REF!,19,0)</f>
        <v>#REF!</v>
      </c>
      <c r="I755" s="89" t="e">
        <f>VLOOKUP(C755,#REF!,20,0)</f>
        <v>#REF!</v>
      </c>
      <c r="J755" s="89" t="e">
        <f>VLOOKUP(C755,成品库存!B:L,11,0)</f>
        <v>#N/A</v>
      </c>
      <c r="K755" s="89" t="str">
        <f>IF(ISERROR(VLOOKUP(C755,#REF!,11,0)),"0",VLOOKUP(C755,#REF!,11,0))</f>
        <v>0</v>
      </c>
      <c r="L755" s="89"/>
      <c r="M755" s="89" t="e">
        <f>J755+K755+L755</f>
        <v>#N/A</v>
      </c>
      <c r="N755" s="559"/>
      <c r="O755" s="89" t="e">
        <f>VLOOKUP(C755,膏体库存!A:F,6,0)</f>
        <v>#N/A</v>
      </c>
      <c r="P755" s="89"/>
      <c r="Q755" s="149" t="s">
        <v>6796</v>
      </c>
      <c r="R755" s="100" t="s">
        <v>10460</v>
      </c>
      <c r="S755" s="28">
        <v>1</v>
      </c>
      <c r="T755" s="19">
        <f>VLOOKUP(Q755,包材库存!B:E,4,0)</f>
        <v>0</v>
      </c>
      <c r="U755" s="46"/>
      <c r="V755" s="19">
        <f>VLOOKUP(Q755,包材库存!B:F,5,0)</f>
        <v>0</v>
      </c>
      <c r="W755" s="164"/>
      <c r="X755" s="164" t="e">
        <f t="shared" si="127"/>
        <v>#DIV/0!</v>
      </c>
      <c r="Y755" s="169">
        <f t="shared" si="126"/>
        <v>2</v>
      </c>
    </row>
    <row r="756" spans="2:25">
      <c r="B756" s="23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560"/>
      <c r="O756" s="90"/>
      <c r="P756" s="90"/>
      <c r="Q756" s="146" t="s">
        <v>7079</v>
      </c>
      <c r="R756" s="124" t="s">
        <v>10448</v>
      </c>
      <c r="S756" s="28">
        <v>1</v>
      </c>
      <c r="T756" s="19">
        <f>VLOOKUP(Q756,包材库存!B:E,4,0)</f>
        <v>0</v>
      </c>
      <c r="U756" s="46"/>
      <c r="V756" s="19">
        <f>VLOOKUP(Q756,包材库存!B:F,5,0)</f>
        <v>0</v>
      </c>
      <c r="W756" s="90"/>
      <c r="X756" s="164" t="e">
        <f t="shared" si="127"/>
        <v>#DIV/0!</v>
      </c>
      <c r="Y756" s="169">
        <f t="shared" si="126"/>
        <v>24</v>
      </c>
    </row>
    <row r="757" spans="2:25">
      <c r="B757" s="23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560"/>
      <c r="O757" s="90"/>
      <c r="P757" s="90"/>
      <c r="Q757" s="146" t="s">
        <v>8805</v>
      </c>
      <c r="R757" s="179" t="s">
        <v>10444</v>
      </c>
      <c r="S757" s="28">
        <v>1</v>
      </c>
      <c r="T757" s="19">
        <f>VLOOKUP(Q757,包材库存!B:E,4,0)</f>
        <v>7665</v>
      </c>
      <c r="U757" s="46"/>
      <c r="V757" s="19">
        <f>VLOOKUP(Q757,包材库存!B:F,5,0)</f>
        <v>0</v>
      </c>
      <c r="W757" s="90"/>
      <c r="X757" s="164" t="e">
        <f t="shared" si="127"/>
        <v>#DIV/0!</v>
      </c>
      <c r="Y757" s="169">
        <f t="shared" si="126"/>
        <v>149</v>
      </c>
    </row>
    <row r="758" spans="2:25">
      <c r="B758" s="23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561"/>
      <c r="O758" s="15"/>
      <c r="P758" s="15"/>
      <c r="Q758" s="184" t="s">
        <v>457</v>
      </c>
      <c r="R758" s="180" t="s">
        <v>10445</v>
      </c>
      <c r="S758" s="91"/>
      <c r="T758" s="19">
        <f>VLOOKUP(Q758,包材库存!B:E,4,0)</f>
        <v>1957</v>
      </c>
      <c r="U758" s="46"/>
      <c r="V758" s="19">
        <f>VLOOKUP(Q758,包材库存!B:F,5,0)</f>
        <v>0</v>
      </c>
      <c r="W758" s="15"/>
      <c r="X758" s="164" t="e">
        <f t="shared" si="127"/>
        <v>#DIV/0!</v>
      </c>
      <c r="Y758" s="169">
        <f t="shared" si="126"/>
        <v>202</v>
      </c>
    </row>
    <row r="759" spans="2:25" ht="25.5">
      <c r="B759" s="23"/>
      <c r="C759" s="89" t="s">
        <v>9702</v>
      </c>
      <c r="D759" s="107" t="s">
        <v>10461</v>
      </c>
      <c r="E759" s="107" t="s">
        <v>1475</v>
      </c>
      <c r="F759" s="107" t="e">
        <f>VLOOKUP(C759,#REF!,6,0)</f>
        <v>#REF!</v>
      </c>
      <c r="G759" s="107"/>
      <c r="H759" s="107" t="e">
        <f>VLOOKUP(C759,#REF!,19,0)</f>
        <v>#REF!</v>
      </c>
      <c r="I759" s="107" t="e">
        <f>VLOOKUP(C759,#REF!,20,0)</f>
        <v>#REF!</v>
      </c>
      <c r="J759" s="107" t="e">
        <f>VLOOKUP(C759,成品库存!B:L,11,0)</f>
        <v>#N/A</v>
      </c>
      <c r="K759" s="107" t="str">
        <f>IF(ISERROR(VLOOKUP(C759,#REF!,11,0)),"0",VLOOKUP(C759,#REF!,11,0))</f>
        <v>0</v>
      </c>
      <c r="L759" s="107"/>
      <c r="M759" s="107" t="e">
        <f>J759+K759+L759</f>
        <v>#N/A</v>
      </c>
      <c r="N759" s="562"/>
      <c r="O759" s="107" t="e">
        <f>VLOOKUP(C759,膏体库存!A:F,6,0)</f>
        <v>#N/A</v>
      </c>
      <c r="P759" s="107"/>
      <c r="Q759" s="149" t="s">
        <v>6808</v>
      </c>
      <c r="R759" s="100" t="s">
        <v>10462</v>
      </c>
      <c r="S759" s="28">
        <v>1</v>
      </c>
      <c r="T759" s="19">
        <f>VLOOKUP(Q759,包材库存!B:E,4,0)</f>
        <v>0</v>
      </c>
      <c r="U759" s="46"/>
      <c r="V759" s="19">
        <f>VLOOKUP(Q759,包材库存!B:F,5,0)</f>
        <v>0</v>
      </c>
      <c r="W759" s="164"/>
      <c r="X759" s="164" t="e">
        <f t="shared" si="127"/>
        <v>#DIV/0!</v>
      </c>
      <c r="Y759" s="169">
        <f t="shared" si="126"/>
        <v>2</v>
      </c>
    </row>
    <row r="760" spans="2:25">
      <c r="B760" s="23"/>
      <c r="C760" s="90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563"/>
      <c r="O760" s="108"/>
      <c r="P760" s="108"/>
      <c r="Q760" s="146" t="s">
        <v>7079</v>
      </c>
      <c r="R760" s="124" t="s">
        <v>10448</v>
      </c>
      <c r="S760" s="28">
        <v>1</v>
      </c>
      <c r="T760" s="19">
        <f>VLOOKUP(Q760,包材库存!B:E,4,0)</f>
        <v>0</v>
      </c>
      <c r="U760" s="46"/>
      <c r="V760" s="19">
        <f>VLOOKUP(Q760,包材库存!B:F,5,0)</f>
        <v>0</v>
      </c>
      <c r="W760" s="90"/>
      <c r="X760" s="164" t="e">
        <f t="shared" si="127"/>
        <v>#DIV/0!</v>
      </c>
      <c r="Y760" s="169">
        <f t="shared" si="126"/>
        <v>24</v>
      </c>
    </row>
    <row r="761" spans="2:25">
      <c r="B761" s="23"/>
      <c r="C761" s="15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564"/>
      <c r="O761" s="109"/>
      <c r="P761" s="109"/>
      <c r="Q761" s="146" t="s">
        <v>7722</v>
      </c>
      <c r="R761" s="124" t="s">
        <v>10442</v>
      </c>
      <c r="S761" s="28">
        <v>1</v>
      </c>
      <c r="T761" s="19">
        <f>VLOOKUP(Q761,包材库存!B:E,4,0)</f>
        <v>0</v>
      </c>
      <c r="U761" s="46"/>
      <c r="V761" s="19">
        <f>VLOOKUP(Q761,包材库存!B:F,5,0)</f>
        <v>0</v>
      </c>
      <c r="W761" s="15"/>
      <c r="X761" s="164" t="e">
        <f t="shared" si="127"/>
        <v>#DIV/0!</v>
      </c>
      <c r="Y761" s="169">
        <f t="shared" si="126"/>
        <v>12</v>
      </c>
    </row>
    <row r="762" spans="2:25" ht="25.5">
      <c r="B762" s="23"/>
      <c r="C762" s="89" t="s">
        <v>9703</v>
      </c>
      <c r="D762" s="107" t="s">
        <v>10461</v>
      </c>
      <c r="E762" s="107" t="s">
        <v>1475</v>
      </c>
      <c r="F762" s="107" t="e">
        <f>VLOOKUP(C762,#REF!,6,0)</f>
        <v>#REF!</v>
      </c>
      <c r="G762" s="107"/>
      <c r="H762" s="107" t="e">
        <f>VLOOKUP(C762,#REF!,19,0)</f>
        <v>#REF!</v>
      </c>
      <c r="I762" s="107" t="e">
        <f>VLOOKUP(C762,#REF!,20,0)</f>
        <v>#REF!</v>
      </c>
      <c r="J762" s="107" t="e">
        <f>VLOOKUP(C762,成品库存!B:L,11,0)</f>
        <v>#N/A</v>
      </c>
      <c r="K762" s="107" t="str">
        <f>IF(ISERROR(VLOOKUP(C762,#REF!,11,0)),"0",VLOOKUP(C762,#REF!,11,0))</f>
        <v>0</v>
      </c>
      <c r="L762" s="107"/>
      <c r="M762" s="107" t="e">
        <f>J762+K762+L762</f>
        <v>#N/A</v>
      </c>
      <c r="N762" s="562"/>
      <c r="O762" s="107" t="e">
        <f>VLOOKUP(C762,膏体库存!A:F,6,0)</f>
        <v>#N/A</v>
      </c>
      <c r="P762" s="107"/>
      <c r="Q762" s="149" t="s">
        <v>6808</v>
      </c>
      <c r="R762" s="100" t="s">
        <v>10462</v>
      </c>
      <c r="S762" s="28">
        <v>1</v>
      </c>
      <c r="T762" s="19">
        <f>VLOOKUP(Q762,包材库存!B:E,4,0)</f>
        <v>0</v>
      </c>
      <c r="U762" s="46"/>
      <c r="V762" s="19">
        <f>VLOOKUP(Q762,包材库存!B:F,5,0)</f>
        <v>0</v>
      </c>
      <c r="W762" s="164"/>
      <c r="X762" s="164" t="e">
        <f t="shared" si="127"/>
        <v>#DIV/0!</v>
      </c>
      <c r="Y762" s="169">
        <f t="shared" si="126"/>
        <v>2</v>
      </c>
    </row>
    <row r="763" spans="2:25">
      <c r="B763" s="23"/>
      <c r="C763" s="90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563"/>
      <c r="O763" s="108"/>
      <c r="P763" s="108"/>
      <c r="Q763" s="146" t="s">
        <v>7079</v>
      </c>
      <c r="R763" s="124" t="s">
        <v>10448</v>
      </c>
      <c r="S763" s="28">
        <v>1</v>
      </c>
      <c r="T763" s="19">
        <f>VLOOKUP(Q763,包材库存!B:E,4,0)</f>
        <v>0</v>
      </c>
      <c r="U763" s="46"/>
      <c r="V763" s="19">
        <f>VLOOKUP(Q763,包材库存!B:F,5,0)</f>
        <v>0</v>
      </c>
      <c r="W763" s="90"/>
      <c r="X763" s="164" t="e">
        <f t="shared" si="127"/>
        <v>#DIV/0!</v>
      </c>
      <c r="Y763" s="169">
        <f t="shared" si="126"/>
        <v>24</v>
      </c>
    </row>
    <row r="764" spans="2:25">
      <c r="B764" s="23"/>
      <c r="C764" s="90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563"/>
      <c r="O764" s="108"/>
      <c r="P764" s="108"/>
      <c r="Q764" s="146" t="s">
        <v>8805</v>
      </c>
      <c r="R764" s="179" t="s">
        <v>10444</v>
      </c>
      <c r="S764" s="28">
        <v>1</v>
      </c>
      <c r="T764" s="19">
        <f>VLOOKUP(Q764,包材库存!B:E,4,0)</f>
        <v>7665</v>
      </c>
      <c r="U764" s="46"/>
      <c r="V764" s="19">
        <f>VLOOKUP(Q764,包材库存!B:F,5,0)</f>
        <v>0</v>
      </c>
      <c r="W764" s="90"/>
      <c r="X764" s="164" t="e">
        <f t="shared" si="127"/>
        <v>#DIV/0!</v>
      </c>
      <c r="Y764" s="169">
        <f t="shared" si="126"/>
        <v>149</v>
      </c>
    </row>
    <row r="765" spans="2:25">
      <c r="B765" s="23"/>
      <c r="C765" s="15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564"/>
      <c r="O765" s="109"/>
      <c r="P765" s="109"/>
      <c r="Q765" s="184" t="s">
        <v>457</v>
      </c>
      <c r="R765" s="180" t="s">
        <v>10445</v>
      </c>
      <c r="S765" s="91"/>
      <c r="T765" s="19">
        <f>VLOOKUP(Q765,包材库存!B:E,4,0)</f>
        <v>1957</v>
      </c>
      <c r="U765" s="46"/>
      <c r="V765" s="19">
        <f>VLOOKUP(Q765,包材库存!B:F,5,0)</f>
        <v>0</v>
      </c>
      <c r="W765" s="15"/>
      <c r="X765" s="164" t="e">
        <f t="shared" si="127"/>
        <v>#DIV/0!</v>
      </c>
      <c r="Y765" s="169">
        <f t="shared" si="126"/>
        <v>202</v>
      </c>
    </row>
    <row r="766" spans="2:25" ht="25.5">
      <c r="B766" s="23"/>
      <c r="C766" s="89" t="s">
        <v>9704</v>
      </c>
      <c r="D766" s="89" t="s">
        <v>10463</v>
      </c>
      <c r="E766" s="89" t="s">
        <v>1402</v>
      </c>
      <c r="F766" s="89" t="e">
        <f>VLOOKUP(C766,#REF!,6,0)</f>
        <v>#REF!</v>
      </c>
      <c r="G766" s="89"/>
      <c r="H766" s="89" t="e">
        <f>VLOOKUP(C766,#REF!,19,0)</f>
        <v>#REF!</v>
      </c>
      <c r="I766" s="89" t="e">
        <f>VLOOKUP(C766,#REF!,20,0)</f>
        <v>#REF!</v>
      </c>
      <c r="J766" s="89" t="e">
        <f>VLOOKUP(C766,成品库存!B:L,11,0)</f>
        <v>#N/A</v>
      </c>
      <c r="K766" s="89" t="str">
        <f>IF(ISERROR(VLOOKUP(C766,#REF!,11,0)),"0",VLOOKUP(C766,#REF!,11,0))</f>
        <v>0</v>
      </c>
      <c r="L766" s="89"/>
      <c r="M766" s="89" t="e">
        <f>J766+K766+L766</f>
        <v>#N/A</v>
      </c>
      <c r="N766" s="559"/>
      <c r="O766" s="89" t="e">
        <f>VLOOKUP(C766,膏体库存!A:F,6,0)</f>
        <v>#N/A</v>
      </c>
      <c r="P766" s="89"/>
      <c r="Q766" s="185" t="s">
        <v>9061</v>
      </c>
      <c r="R766" s="186" t="s">
        <v>10464</v>
      </c>
      <c r="S766" s="28">
        <v>1</v>
      </c>
      <c r="T766" s="19">
        <f>VLOOKUP(Q766,包材库存!B:E,4,0)</f>
        <v>0</v>
      </c>
      <c r="U766" s="46"/>
      <c r="V766" s="19">
        <f>VLOOKUP(Q766,包材库存!B:F,5,0)</f>
        <v>0</v>
      </c>
      <c r="W766" s="164"/>
      <c r="X766" s="164" t="e">
        <f t="shared" si="127"/>
        <v>#DIV/0!</v>
      </c>
      <c r="Y766" s="169">
        <f t="shared" si="126"/>
        <v>2</v>
      </c>
    </row>
    <row r="767" spans="2:25">
      <c r="B767" s="23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560"/>
      <c r="O767" s="90"/>
      <c r="P767" s="90"/>
      <c r="Q767" s="149" t="s">
        <v>7800</v>
      </c>
      <c r="R767" s="99" t="s">
        <v>10465</v>
      </c>
      <c r="S767" s="28">
        <v>1</v>
      </c>
      <c r="T767" s="19">
        <f>VLOOKUP(Q767,包材库存!B:E,4,0)</f>
        <v>0</v>
      </c>
      <c r="U767" s="46"/>
      <c r="V767" s="19">
        <f>VLOOKUP(Q767,包材库存!B:F,5,0)</f>
        <v>0</v>
      </c>
      <c r="W767" s="90"/>
      <c r="X767" s="164" t="e">
        <f t="shared" si="127"/>
        <v>#DIV/0!</v>
      </c>
      <c r="Y767" s="169">
        <f t="shared" si="126"/>
        <v>1</v>
      </c>
    </row>
    <row r="768" spans="2:25">
      <c r="B768" s="23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560"/>
      <c r="O768" s="90"/>
      <c r="P768" s="90"/>
      <c r="Q768" s="146" t="s">
        <v>8805</v>
      </c>
      <c r="R768" s="179" t="s">
        <v>10444</v>
      </c>
      <c r="S768" s="28">
        <v>1</v>
      </c>
      <c r="T768" s="19">
        <f>VLOOKUP(Q768,包材库存!B:E,4,0)</f>
        <v>7665</v>
      </c>
      <c r="U768" s="46"/>
      <c r="V768" s="19">
        <f>VLOOKUP(Q768,包材库存!B:F,5,0)</f>
        <v>0</v>
      </c>
      <c r="W768" s="90"/>
      <c r="X768" s="164" t="e">
        <f t="shared" si="127"/>
        <v>#DIV/0!</v>
      </c>
      <c r="Y768" s="169">
        <f t="shared" si="126"/>
        <v>149</v>
      </c>
    </row>
    <row r="769" spans="2:25">
      <c r="B769" s="23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561"/>
      <c r="O769" s="15"/>
      <c r="P769" s="15"/>
      <c r="Q769" s="184" t="s">
        <v>457</v>
      </c>
      <c r="R769" s="180" t="s">
        <v>10466</v>
      </c>
      <c r="S769" s="91"/>
      <c r="T769" s="19">
        <f>VLOOKUP(Q769,包材库存!B:E,4,0)</f>
        <v>1957</v>
      </c>
      <c r="U769" s="46"/>
      <c r="V769" s="19">
        <f>VLOOKUP(Q769,包材库存!B:F,5,0)</f>
        <v>0</v>
      </c>
      <c r="W769" s="15"/>
      <c r="X769" s="164" t="e">
        <f t="shared" si="127"/>
        <v>#DIV/0!</v>
      </c>
      <c r="Y769" s="169">
        <f t="shared" si="126"/>
        <v>202</v>
      </c>
    </row>
    <row r="770" spans="2:25" ht="25.5">
      <c r="B770" s="23"/>
      <c r="C770" s="89" t="s">
        <v>9704</v>
      </c>
      <c r="D770" s="89" t="s">
        <v>10463</v>
      </c>
      <c r="E770" s="89" t="s">
        <v>1402</v>
      </c>
      <c r="F770" s="89" t="e">
        <f>VLOOKUP(C770,#REF!,6,0)</f>
        <v>#REF!</v>
      </c>
      <c r="G770" s="89"/>
      <c r="H770" s="89" t="e">
        <f>VLOOKUP(C770,#REF!,19,0)</f>
        <v>#REF!</v>
      </c>
      <c r="I770" s="89" t="e">
        <f>VLOOKUP(C770,#REF!,20,0)</f>
        <v>#REF!</v>
      </c>
      <c r="J770" s="89" t="e">
        <f>VLOOKUP(C770,成品库存!B:L,11,0)</f>
        <v>#N/A</v>
      </c>
      <c r="K770" s="89" t="str">
        <f>IF(ISERROR(VLOOKUP(C770,#REF!,11,0)),"0",VLOOKUP(C770,#REF!,11,0))</f>
        <v>0</v>
      </c>
      <c r="L770" s="89"/>
      <c r="M770" s="89" t="e">
        <f>J770+K770+L770</f>
        <v>#N/A</v>
      </c>
      <c r="N770" s="559"/>
      <c r="O770" s="89" t="e">
        <f>VLOOKUP(C770,膏体库存!A:F,6,0)</f>
        <v>#N/A</v>
      </c>
      <c r="P770" s="89"/>
      <c r="Q770" s="185" t="s">
        <v>9061</v>
      </c>
      <c r="R770" s="186" t="s">
        <v>10464</v>
      </c>
      <c r="S770" s="28">
        <v>1</v>
      </c>
      <c r="T770" s="19">
        <f>VLOOKUP(Q770,包材库存!B:E,4,0)</f>
        <v>0</v>
      </c>
      <c r="U770" s="46"/>
      <c r="V770" s="19">
        <f>VLOOKUP(Q770,包材库存!B:F,5,0)</f>
        <v>0</v>
      </c>
      <c r="W770" s="164"/>
      <c r="X770" s="164" t="e">
        <f t="shared" si="127"/>
        <v>#DIV/0!</v>
      </c>
      <c r="Y770" s="169">
        <f t="shared" si="126"/>
        <v>2</v>
      </c>
    </row>
    <row r="771" spans="2:25">
      <c r="B771" s="23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560"/>
      <c r="O771" s="90"/>
      <c r="P771" s="90"/>
      <c r="Q771" s="187" t="s">
        <v>8805</v>
      </c>
      <c r="R771" s="188" t="s">
        <v>10467</v>
      </c>
      <c r="S771" s="28">
        <v>1</v>
      </c>
      <c r="T771" s="19">
        <f>VLOOKUP(Q771,包材库存!B:E,4,0)</f>
        <v>7665</v>
      </c>
      <c r="U771" s="46"/>
      <c r="V771" s="19">
        <f>VLOOKUP(Q771,包材库存!B:F,5,0)</f>
        <v>0</v>
      </c>
      <c r="W771" s="90"/>
      <c r="X771" s="164" t="e">
        <f t="shared" si="127"/>
        <v>#DIV/0!</v>
      </c>
      <c r="Y771" s="169">
        <f t="shared" si="126"/>
        <v>149</v>
      </c>
    </row>
    <row r="772" spans="2:25">
      <c r="B772" s="23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561"/>
      <c r="O772" s="15"/>
      <c r="P772" s="15"/>
      <c r="Q772" s="184" t="s">
        <v>457</v>
      </c>
      <c r="R772" s="180" t="s">
        <v>10468</v>
      </c>
      <c r="S772" s="91"/>
      <c r="T772" s="19">
        <f>VLOOKUP(Q772,包材库存!B:E,4,0)</f>
        <v>1957</v>
      </c>
      <c r="U772" s="46"/>
      <c r="V772" s="19">
        <f>VLOOKUP(Q772,包材库存!B:F,5,0)</f>
        <v>0</v>
      </c>
      <c r="W772" s="15"/>
      <c r="X772" s="164" t="e">
        <f t="shared" si="127"/>
        <v>#DIV/0!</v>
      </c>
      <c r="Y772" s="169">
        <f t="shared" si="126"/>
        <v>202</v>
      </c>
    </row>
    <row r="773" spans="2:25" ht="25.5">
      <c r="B773" s="23"/>
      <c r="C773" s="107" t="s">
        <v>9705</v>
      </c>
      <c r="D773" s="107" t="s">
        <v>10469</v>
      </c>
      <c r="E773" s="107" t="s">
        <v>1402</v>
      </c>
      <c r="F773" s="107" t="e">
        <f>VLOOKUP(C773,#REF!,6,0)</f>
        <v>#REF!</v>
      </c>
      <c r="G773" s="107"/>
      <c r="H773" s="107" t="e">
        <f>VLOOKUP(C773,#REF!,19,0)</f>
        <v>#REF!</v>
      </c>
      <c r="I773" s="107" t="e">
        <f>VLOOKUP(C773,#REF!,20,0)</f>
        <v>#REF!</v>
      </c>
      <c r="J773" s="107" t="e">
        <f>VLOOKUP(C773,成品库存!B:L,11,0)</f>
        <v>#N/A</v>
      </c>
      <c r="K773" s="107" t="str">
        <f>IF(ISERROR(VLOOKUP(C773,#REF!,11,0)),"0",VLOOKUP(C773,#REF!,11,0))</f>
        <v>0</v>
      </c>
      <c r="L773" s="107"/>
      <c r="M773" s="107" t="e">
        <f>J773+K773+L773</f>
        <v>#N/A</v>
      </c>
      <c r="N773" s="562"/>
      <c r="O773" s="107" t="e">
        <f>VLOOKUP(C773,膏体库存!A:F,6,0)</f>
        <v>#N/A</v>
      </c>
      <c r="P773" s="107"/>
      <c r="Q773" s="185" t="s">
        <v>9036</v>
      </c>
      <c r="R773" s="186" t="s">
        <v>10470</v>
      </c>
      <c r="S773" s="28">
        <v>1</v>
      </c>
      <c r="T773" s="19">
        <f>VLOOKUP(Q773,包材库存!B:E,4,0)</f>
        <v>0</v>
      </c>
      <c r="U773" s="46"/>
      <c r="V773" s="19">
        <f>VLOOKUP(Q773,包材库存!B:F,5,0)</f>
        <v>0</v>
      </c>
      <c r="W773" s="164"/>
      <c r="X773" s="164" t="e">
        <f t="shared" si="127"/>
        <v>#DIV/0!</v>
      </c>
      <c r="Y773" s="169">
        <f t="shared" ref="Y773:Y836" si="128">COUNTIF(Q:Q,Q773)</f>
        <v>4</v>
      </c>
    </row>
    <row r="774" spans="2:25">
      <c r="B774" s="23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563"/>
      <c r="O774" s="108"/>
      <c r="P774" s="108"/>
      <c r="Q774" s="146" t="s">
        <v>7720</v>
      </c>
      <c r="R774" s="124" t="s">
        <v>10471</v>
      </c>
      <c r="S774" s="28">
        <v>1</v>
      </c>
      <c r="T774" s="19">
        <f>VLOOKUP(Q774,包材库存!B:E,4,0)</f>
        <v>0</v>
      </c>
      <c r="U774" s="46"/>
      <c r="V774" s="19">
        <f>VLOOKUP(Q774,包材库存!B:F,5,0)</f>
        <v>0</v>
      </c>
      <c r="W774" s="108"/>
      <c r="X774" s="164" t="e">
        <f t="shared" ref="X774:X837" si="129">T774/G774</f>
        <v>#DIV/0!</v>
      </c>
      <c r="Y774" s="169">
        <f t="shared" si="128"/>
        <v>1</v>
      </c>
    </row>
    <row r="775" spans="2:25">
      <c r="B775" s="23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563"/>
      <c r="O775" s="108"/>
      <c r="P775" s="108"/>
      <c r="Q775" s="146" t="s">
        <v>8805</v>
      </c>
      <c r="R775" s="179" t="s">
        <v>10444</v>
      </c>
      <c r="S775" s="28">
        <v>1</v>
      </c>
      <c r="T775" s="19">
        <f>VLOOKUP(Q775,包材库存!B:E,4,0)</f>
        <v>7665</v>
      </c>
      <c r="U775" s="46"/>
      <c r="V775" s="19">
        <f>VLOOKUP(Q775,包材库存!B:F,5,0)</f>
        <v>0</v>
      </c>
      <c r="W775" s="108"/>
      <c r="X775" s="164" t="e">
        <f t="shared" si="129"/>
        <v>#DIV/0!</v>
      </c>
      <c r="Y775" s="169">
        <f t="shared" si="128"/>
        <v>149</v>
      </c>
    </row>
    <row r="776" spans="2:25">
      <c r="B776" s="23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564"/>
      <c r="O776" s="109"/>
      <c r="P776" s="109"/>
      <c r="Q776" s="146" t="s">
        <v>457</v>
      </c>
      <c r="R776" s="124" t="s">
        <v>10472</v>
      </c>
      <c r="S776" s="91"/>
      <c r="T776" s="19">
        <f>VLOOKUP(Q776,包材库存!B:E,4,0)</f>
        <v>1957</v>
      </c>
      <c r="U776" s="46"/>
      <c r="V776" s="19">
        <f>VLOOKUP(Q776,包材库存!B:F,5,0)</f>
        <v>0</v>
      </c>
      <c r="W776" s="109"/>
      <c r="X776" s="164" t="e">
        <f t="shared" si="129"/>
        <v>#DIV/0!</v>
      </c>
      <c r="Y776" s="169">
        <f t="shared" si="128"/>
        <v>202</v>
      </c>
    </row>
    <row r="777" spans="2:25" ht="25.5">
      <c r="B777" s="23"/>
      <c r="C777" s="107" t="s">
        <v>9705</v>
      </c>
      <c r="D777" s="107" t="s">
        <v>10473</v>
      </c>
      <c r="E777" s="107" t="s">
        <v>1402</v>
      </c>
      <c r="F777" s="107" t="e">
        <f>VLOOKUP(C777,#REF!,6,0)</f>
        <v>#REF!</v>
      </c>
      <c r="G777" s="107"/>
      <c r="H777" s="107" t="e">
        <f>VLOOKUP(C777,#REF!,19,0)</f>
        <v>#REF!</v>
      </c>
      <c r="I777" s="107" t="e">
        <f>VLOOKUP(C777,#REF!,20,0)</f>
        <v>#REF!</v>
      </c>
      <c r="J777" s="107" t="e">
        <f>VLOOKUP(C777,成品库存!B:L,11,0)</f>
        <v>#N/A</v>
      </c>
      <c r="K777" s="107" t="str">
        <f>IF(ISERROR(VLOOKUP(C777,#REF!,11,0)),"0",VLOOKUP(C777,#REF!,11,0))</f>
        <v>0</v>
      </c>
      <c r="L777" s="107"/>
      <c r="M777" s="107" t="e">
        <f>J777+K777+L777</f>
        <v>#N/A</v>
      </c>
      <c r="N777" s="562"/>
      <c r="O777" s="107" t="e">
        <f>VLOOKUP(C777,膏体库存!A:F,6,0)</f>
        <v>#N/A</v>
      </c>
      <c r="P777" s="107"/>
      <c r="Q777" s="189" t="s">
        <v>9036</v>
      </c>
      <c r="R777" s="190" t="s">
        <v>10474</v>
      </c>
      <c r="S777" s="28">
        <v>1</v>
      </c>
      <c r="T777" s="19">
        <f>VLOOKUP(Q777,包材库存!B:E,4,0)</f>
        <v>0</v>
      </c>
      <c r="U777" s="46"/>
      <c r="V777" s="19">
        <f>VLOOKUP(Q777,包材库存!B:F,5,0)</f>
        <v>0</v>
      </c>
      <c r="W777" s="164"/>
      <c r="X777" s="164" t="e">
        <f t="shared" si="129"/>
        <v>#DIV/0!</v>
      </c>
      <c r="Y777" s="169">
        <f t="shared" si="128"/>
        <v>4</v>
      </c>
    </row>
    <row r="778" spans="2:25">
      <c r="B778" s="23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563"/>
      <c r="O778" s="108"/>
      <c r="P778" s="108"/>
      <c r="Q778" s="146" t="s">
        <v>8805</v>
      </c>
      <c r="R778" s="179" t="s">
        <v>10475</v>
      </c>
      <c r="S778" s="28">
        <v>1</v>
      </c>
      <c r="T778" s="19">
        <f>VLOOKUP(Q778,包材库存!B:E,4,0)</f>
        <v>7665</v>
      </c>
      <c r="U778" s="46"/>
      <c r="V778" s="19">
        <f>VLOOKUP(Q778,包材库存!B:F,5,0)</f>
        <v>0</v>
      </c>
      <c r="W778" s="108"/>
      <c r="X778" s="164" t="e">
        <f t="shared" si="129"/>
        <v>#DIV/0!</v>
      </c>
      <c r="Y778" s="169">
        <f t="shared" si="128"/>
        <v>149</v>
      </c>
    </row>
    <row r="779" spans="2:25">
      <c r="B779" s="23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564"/>
      <c r="O779" s="109"/>
      <c r="P779" s="109"/>
      <c r="Q779" s="189" t="s">
        <v>457</v>
      </c>
      <c r="R779" s="180" t="s">
        <v>10468</v>
      </c>
      <c r="S779" s="91"/>
      <c r="T779" s="19">
        <f>VLOOKUP(Q779,包材库存!B:E,4,0)</f>
        <v>1957</v>
      </c>
      <c r="U779" s="46"/>
      <c r="V779" s="19">
        <f>VLOOKUP(Q779,包材库存!B:F,5,0)</f>
        <v>0</v>
      </c>
      <c r="W779" s="109"/>
      <c r="X779" s="164" t="e">
        <f t="shared" si="129"/>
        <v>#DIV/0!</v>
      </c>
      <c r="Y779" s="169">
        <f t="shared" si="128"/>
        <v>202</v>
      </c>
    </row>
    <row r="780" spans="2:25" ht="25.5">
      <c r="B780" s="23"/>
      <c r="C780" s="107" t="s">
        <v>9706</v>
      </c>
      <c r="D780" s="107" t="s">
        <v>10476</v>
      </c>
      <c r="E780" s="107" t="s">
        <v>1402</v>
      </c>
      <c r="F780" s="107" t="e">
        <f>VLOOKUP(C780,#REF!,6,0)</f>
        <v>#REF!</v>
      </c>
      <c r="G780" s="107"/>
      <c r="H780" s="107" t="e">
        <f>VLOOKUP(C780,#REF!,19,0)</f>
        <v>#REF!</v>
      </c>
      <c r="I780" s="107" t="e">
        <f>VLOOKUP(C780,#REF!,20,0)</f>
        <v>#REF!</v>
      </c>
      <c r="J780" s="107" t="e">
        <f>VLOOKUP(C780,成品库存!B:L,11,0)</f>
        <v>#N/A</v>
      </c>
      <c r="K780" s="107" t="str">
        <f>IF(ISERROR(VLOOKUP(C780,#REF!,11,0)),"0",VLOOKUP(C780,#REF!,11,0))</f>
        <v>0</v>
      </c>
      <c r="L780" s="107"/>
      <c r="M780" s="107" t="e">
        <f>J780+K780+L780</f>
        <v>#N/A</v>
      </c>
      <c r="N780" s="562"/>
      <c r="O780" s="107" t="e">
        <f>VLOOKUP(C780,膏体库存!A:F,6,0)</f>
        <v>#N/A</v>
      </c>
      <c r="P780" s="107"/>
      <c r="Q780" s="185" t="s">
        <v>9039</v>
      </c>
      <c r="R780" s="186" t="s">
        <v>10477</v>
      </c>
      <c r="S780" s="28">
        <v>1</v>
      </c>
      <c r="T780" s="19">
        <f>VLOOKUP(Q780,包材库存!B:E,4,0)</f>
        <v>0</v>
      </c>
      <c r="U780" s="46"/>
      <c r="V780" s="19">
        <f>VLOOKUP(Q780,包材库存!B:F,5,0)</f>
        <v>0</v>
      </c>
      <c r="W780" s="164"/>
      <c r="X780" s="164" t="e">
        <f t="shared" si="129"/>
        <v>#DIV/0!</v>
      </c>
      <c r="Y780" s="169">
        <f t="shared" si="128"/>
        <v>1</v>
      </c>
    </row>
    <row r="781" spans="2:25">
      <c r="B781" s="23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563"/>
      <c r="O781" s="108"/>
      <c r="P781" s="108"/>
      <c r="Q781" s="149" t="s">
        <v>7718</v>
      </c>
      <c r="R781" s="100" t="s">
        <v>10478</v>
      </c>
      <c r="S781" s="28">
        <v>1</v>
      </c>
      <c r="T781" s="19">
        <f>VLOOKUP(Q781,包材库存!B:E,4,0)</f>
        <v>0</v>
      </c>
      <c r="U781" s="46"/>
      <c r="V781" s="19">
        <f>VLOOKUP(Q781,包材库存!B:F,5,0)</f>
        <v>0</v>
      </c>
      <c r="W781" s="108"/>
      <c r="X781" s="164" t="e">
        <f t="shared" si="129"/>
        <v>#DIV/0!</v>
      </c>
      <c r="Y781" s="169">
        <f t="shared" si="128"/>
        <v>1</v>
      </c>
    </row>
    <row r="782" spans="2:25">
      <c r="B782" s="23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563"/>
      <c r="O782" s="108"/>
      <c r="P782" s="108"/>
      <c r="Q782" s="146" t="s">
        <v>8805</v>
      </c>
      <c r="R782" s="179" t="s">
        <v>10444</v>
      </c>
      <c r="S782" s="28">
        <v>1</v>
      </c>
      <c r="T782" s="19">
        <f>VLOOKUP(Q782,包材库存!B:E,4,0)</f>
        <v>7665</v>
      </c>
      <c r="U782" s="46"/>
      <c r="V782" s="19">
        <f>VLOOKUP(Q782,包材库存!B:F,5,0)</f>
        <v>0</v>
      </c>
      <c r="W782" s="108"/>
      <c r="X782" s="164" t="e">
        <f t="shared" si="129"/>
        <v>#DIV/0!</v>
      </c>
      <c r="Y782" s="169">
        <f t="shared" si="128"/>
        <v>149</v>
      </c>
    </row>
    <row r="783" spans="2:25">
      <c r="B783" s="23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564"/>
      <c r="O783" s="109"/>
      <c r="P783" s="109"/>
      <c r="Q783" s="184" t="s">
        <v>457</v>
      </c>
      <c r="R783" s="180" t="s">
        <v>10455</v>
      </c>
      <c r="S783" s="91"/>
      <c r="T783" s="19">
        <f>VLOOKUP(Q783,包材库存!B:E,4,0)</f>
        <v>1957</v>
      </c>
      <c r="U783" s="46"/>
      <c r="V783" s="19">
        <f>VLOOKUP(Q783,包材库存!B:F,5,0)</f>
        <v>0</v>
      </c>
      <c r="W783" s="109"/>
      <c r="X783" s="164" t="e">
        <f t="shared" si="129"/>
        <v>#DIV/0!</v>
      </c>
      <c r="Y783" s="169">
        <f t="shared" si="128"/>
        <v>202</v>
      </c>
    </row>
    <row r="784" spans="2:25">
      <c r="B784" s="23"/>
      <c r="C784" s="89" t="s">
        <v>1112</v>
      </c>
      <c r="D784" s="89" t="s">
        <v>10479</v>
      </c>
      <c r="E784" s="89" t="s">
        <v>1475</v>
      </c>
      <c r="F784" s="89" t="e">
        <f>VLOOKUP(C784,#REF!,6,0)</f>
        <v>#REF!</v>
      </c>
      <c r="G784" s="89"/>
      <c r="H784" s="89" t="e">
        <f>VLOOKUP(C784,#REF!,19,0)</f>
        <v>#REF!</v>
      </c>
      <c r="I784" s="89" t="e">
        <f>VLOOKUP(C784,#REF!,20,0)</f>
        <v>#REF!</v>
      </c>
      <c r="J784" s="89">
        <f>VLOOKUP(C784,成品库存!B:L,11,0)</f>
        <v>0</v>
      </c>
      <c r="K784" s="89" t="str">
        <f>IF(ISERROR(VLOOKUP(C784,#REF!,11,0)),"0",VLOOKUP(C784,#REF!,11,0))</f>
        <v>0</v>
      </c>
      <c r="L784" s="89"/>
      <c r="M784" s="89">
        <f>J784+K784+L784</f>
        <v>0</v>
      </c>
      <c r="N784" s="559"/>
      <c r="O784" s="89">
        <f>VLOOKUP(C784,膏体库存!A:F,6,0)</f>
        <v>0</v>
      </c>
      <c r="P784" s="89"/>
      <c r="Q784" s="149" t="s">
        <v>6788</v>
      </c>
      <c r="R784" s="100" t="s">
        <v>10480</v>
      </c>
      <c r="S784" s="28">
        <v>1</v>
      </c>
      <c r="T784" s="19">
        <f>VLOOKUP(Q784,包材库存!B:E,4,0)</f>
        <v>0</v>
      </c>
      <c r="U784" s="46"/>
      <c r="V784" s="19">
        <f>VLOOKUP(Q784,包材库存!B:F,5,0)</f>
        <v>0</v>
      </c>
      <c r="W784" s="164"/>
      <c r="X784" s="164" t="e">
        <f t="shared" si="129"/>
        <v>#DIV/0!</v>
      </c>
      <c r="Y784" s="169">
        <f t="shared" si="128"/>
        <v>2</v>
      </c>
    </row>
    <row r="785" spans="2:25">
      <c r="B785" s="23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560"/>
      <c r="O785" s="90"/>
      <c r="P785" s="90"/>
      <c r="Q785" s="146" t="s">
        <v>7079</v>
      </c>
      <c r="R785" s="124" t="s">
        <v>10448</v>
      </c>
      <c r="S785" s="28">
        <v>1</v>
      </c>
      <c r="T785" s="19">
        <f>VLOOKUP(Q785,包材库存!B:E,4,0)</f>
        <v>0</v>
      </c>
      <c r="U785" s="46"/>
      <c r="V785" s="19">
        <f>VLOOKUP(Q785,包材库存!B:F,5,0)</f>
        <v>0</v>
      </c>
      <c r="W785" s="90"/>
      <c r="X785" s="164" t="e">
        <f t="shared" si="129"/>
        <v>#DIV/0!</v>
      </c>
      <c r="Y785" s="169">
        <f t="shared" si="128"/>
        <v>24</v>
      </c>
    </row>
    <row r="786" spans="2:25">
      <c r="B786" s="23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561"/>
      <c r="O786" s="15"/>
      <c r="P786" s="15"/>
      <c r="Q786" s="146" t="s">
        <v>7722</v>
      </c>
      <c r="R786" s="124" t="s">
        <v>10442</v>
      </c>
      <c r="S786" s="28">
        <v>1</v>
      </c>
      <c r="T786" s="19">
        <f>VLOOKUP(Q786,包材库存!B:E,4,0)</f>
        <v>0</v>
      </c>
      <c r="U786" s="46"/>
      <c r="V786" s="19">
        <f>VLOOKUP(Q786,包材库存!B:F,5,0)</f>
        <v>0</v>
      </c>
      <c r="W786" s="15"/>
      <c r="X786" s="164" t="e">
        <f t="shared" si="129"/>
        <v>#DIV/0!</v>
      </c>
      <c r="Y786" s="169">
        <f t="shared" si="128"/>
        <v>12</v>
      </c>
    </row>
    <row r="787" spans="2:25" ht="25.5">
      <c r="B787" s="23"/>
      <c r="C787" s="89" t="s">
        <v>9707</v>
      </c>
      <c r="D787" s="89" t="s">
        <v>10479</v>
      </c>
      <c r="E787" s="89" t="s">
        <v>1475</v>
      </c>
      <c r="F787" s="89" t="e">
        <f>VLOOKUP(C787,#REF!,6,0)</f>
        <v>#REF!</v>
      </c>
      <c r="G787" s="89"/>
      <c r="H787" s="89" t="e">
        <f>VLOOKUP(C787,#REF!,19,0)</f>
        <v>#REF!</v>
      </c>
      <c r="I787" s="89" t="e">
        <f>VLOOKUP(C787,#REF!,20,0)</f>
        <v>#REF!</v>
      </c>
      <c r="J787" s="89" t="e">
        <f>VLOOKUP(C787,成品库存!B:L,11,0)</f>
        <v>#N/A</v>
      </c>
      <c r="K787" s="89" t="str">
        <f>IF(ISERROR(VLOOKUP(C787,#REF!,11,0)),"0",VLOOKUP(C787,#REF!,11,0))</f>
        <v>0</v>
      </c>
      <c r="L787" s="89"/>
      <c r="M787" s="89" t="e">
        <f>J787+K787+L787</f>
        <v>#N/A</v>
      </c>
      <c r="N787" s="559"/>
      <c r="O787" s="89" t="e">
        <f>VLOOKUP(C787,膏体库存!A:F,6,0)</f>
        <v>#N/A</v>
      </c>
      <c r="P787" s="89"/>
      <c r="Q787" s="149" t="s">
        <v>6788</v>
      </c>
      <c r="R787" s="100" t="s">
        <v>10480</v>
      </c>
      <c r="S787" s="28">
        <v>1</v>
      </c>
      <c r="T787" s="19">
        <f>VLOOKUP(Q787,包材库存!B:E,4,0)</f>
        <v>0</v>
      </c>
      <c r="U787" s="46"/>
      <c r="V787" s="19">
        <f>VLOOKUP(Q787,包材库存!B:F,5,0)</f>
        <v>0</v>
      </c>
      <c r="W787" s="164"/>
      <c r="X787" s="164" t="e">
        <f t="shared" si="129"/>
        <v>#DIV/0!</v>
      </c>
      <c r="Y787" s="169">
        <f t="shared" si="128"/>
        <v>2</v>
      </c>
    </row>
    <row r="788" spans="2:25">
      <c r="B788" s="23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560"/>
      <c r="O788" s="90"/>
      <c r="P788" s="90"/>
      <c r="Q788" s="146" t="s">
        <v>7079</v>
      </c>
      <c r="R788" s="124" t="s">
        <v>10448</v>
      </c>
      <c r="S788" s="28">
        <v>1</v>
      </c>
      <c r="T788" s="19">
        <f>VLOOKUP(Q788,包材库存!B:E,4,0)</f>
        <v>0</v>
      </c>
      <c r="U788" s="46"/>
      <c r="V788" s="19">
        <f>VLOOKUP(Q788,包材库存!B:F,5,0)</f>
        <v>0</v>
      </c>
      <c r="W788" s="90"/>
      <c r="X788" s="164" t="e">
        <f t="shared" si="129"/>
        <v>#DIV/0!</v>
      </c>
      <c r="Y788" s="169">
        <f t="shared" si="128"/>
        <v>24</v>
      </c>
    </row>
    <row r="789" spans="2:25">
      <c r="B789" s="23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560"/>
      <c r="O789" s="90"/>
      <c r="P789" s="90"/>
      <c r="Q789" s="146" t="s">
        <v>8805</v>
      </c>
      <c r="R789" s="179" t="s">
        <v>10444</v>
      </c>
      <c r="S789" s="28">
        <v>1</v>
      </c>
      <c r="T789" s="19">
        <f>VLOOKUP(Q789,包材库存!B:E,4,0)</f>
        <v>7665</v>
      </c>
      <c r="U789" s="46"/>
      <c r="V789" s="19">
        <f>VLOOKUP(Q789,包材库存!B:F,5,0)</f>
        <v>0</v>
      </c>
      <c r="W789" s="90"/>
      <c r="X789" s="164" t="e">
        <f t="shared" si="129"/>
        <v>#DIV/0!</v>
      </c>
      <c r="Y789" s="169">
        <f t="shared" si="128"/>
        <v>149</v>
      </c>
    </row>
    <row r="790" spans="2:25">
      <c r="B790" s="23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561"/>
      <c r="O790" s="15"/>
      <c r="P790" s="15"/>
      <c r="Q790" s="184" t="s">
        <v>457</v>
      </c>
      <c r="R790" s="180" t="s">
        <v>10445</v>
      </c>
      <c r="S790" s="91"/>
      <c r="T790" s="19">
        <f>VLOOKUP(Q790,包材库存!B:E,4,0)</f>
        <v>1957</v>
      </c>
      <c r="U790" s="46"/>
      <c r="V790" s="19">
        <f>VLOOKUP(Q790,包材库存!B:F,5,0)</f>
        <v>0</v>
      </c>
      <c r="W790" s="15"/>
      <c r="X790" s="164" t="e">
        <f t="shared" si="129"/>
        <v>#DIV/0!</v>
      </c>
      <c r="Y790" s="169">
        <f t="shared" si="128"/>
        <v>202</v>
      </c>
    </row>
    <row r="791" spans="2:25">
      <c r="B791" s="23"/>
      <c r="C791" s="107" t="s">
        <v>1113</v>
      </c>
      <c r="D791" s="107" t="s">
        <v>10481</v>
      </c>
      <c r="E791" s="107" t="s">
        <v>1475</v>
      </c>
      <c r="F791" s="107" t="e">
        <f>VLOOKUP(C791,#REF!,6,0)</f>
        <v>#REF!</v>
      </c>
      <c r="G791" s="107"/>
      <c r="H791" s="107" t="e">
        <f>VLOOKUP(C791,#REF!,19,0)</f>
        <v>#REF!</v>
      </c>
      <c r="I791" s="107" t="e">
        <f>VLOOKUP(C791,#REF!,20,0)</f>
        <v>#REF!</v>
      </c>
      <c r="J791" s="107">
        <f>VLOOKUP(C791,成品库存!B:L,11,0)</f>
        <v>0</v>
      </c>
      <c r="K791" s="107" t="str">
        <f>IF(ISERROR(VLOOKUP(C791,#REF!,11,0)),"0",VLOOKUP(C791,#REF!,11,0))</f>
        <v>0</v>
      </c>
      <c r="L791" s="107"/>
      <c r="M791" s="107">
        <f>J791+K791+L791</f>
        <v>0</v>
      </c>
      <c r="N791" s="562"/>
      <c r="O791" s="107">
        <f>VLOOKUP(C791,膏体库存!A:F,6,0)</f>
        <v>0</v>
      </c>
      <c r="P791" s="107"/>
      <c r="Q791" s="149" t="s">
        <v>6802</v>
      </c>
      <c r="R791" s="100" t="s">
        <v>10482</v>
      </c>
      <c r="S791" s="28">
        <v>1</v>
      </c>
      <c r="T791" s="19">
        <f>VLOOKUP(Q791,包材库存!B:E,4,0)</f>
        <v>0</v>
      </c>
      <c r="U791" s="46"/>
      <c r="V791" s="19">
        <f>VLOOKUP(Q791,包材库存!B:F,5,0)</f>
        <v>0</v>
      </c>
      <c r="W791" s="164"/>
      <c r="X791" s="164" t="e">
        <f t="shared" si="129"/>
        <v>#DIV/0!</v>
      </c>
      <c r="Y791" s="169">
        <f t="shared" si="128"/>
        <v>2</v>
      </c>
    </row>
    <row r="792" spans="2:25">
      <c r="B792" s="23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563"/>
      <c r="O792" s="108"/>
      <c r="P792" s="108"/>
      <c r="Q792" s="146" t="s">
        <v>7079</v>
      </c>
      <c r="R792" s="124" t="s">
        <v>10448</v>
      </c>
      <c r="S792" s="28">
        <v>1</v>
      </c>
      <c r="T792" s="19">
        <f>VLOOKUP(Q792,包材库存!B:E,4,0)</f>
        <v>0</v>
      </c>
      <c r="U792" s="46"/>
      <c r="V792" s="19">
        <f>VLOOKUP(Q792,包材库存!B:F,5,0)</f>
        <v>0</v>
      </c>
      <c r="W792" s="108"/>
      <c r="X792" s="164" t="e">
        <f t="shared" si="129"/>
        <v>#DIV/0!</v>
      </c>
      <c r="Y792" s="169">
        <f t="shared" si="128"/>
        <v>24</v>
      </c>
    </row>
    <row r="793" spans="2:25">
      <c r="B793" s="23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564"/>
      <c r="O793" s="109"/>
      <c r="P793" s="109"/>
      <c r="Q793" s="146" t="s">
        <v>7722</v>
      </c>
      <c r="R793" s="124" t="s">
        <v>10442</v>
      </c>
      <c r="S793" s="28">
        <v>1</v>
      </c>
      <c r="T793" s="19">
        <f>VLOOKUP(Q793,包材库存!B:E,4,0)</f>
        <v>0</v>
      </c>
      <c r="U793" s="46"/>
      <c r="V793" s="19">
        <f>VLOOKUP(Q793,包材库存!B:F,5,0)</f>
        <v>0</v>
      </c>
      <c r="W793" s="109"/>
      <c r="X793" s="164" t="e">
        <f t="shared" si="129"/>
        <v>#DIV/0!</v>
      </c>
      <c r="Y793" s="169">
        <f t="shared" si="128"/>
        <v>12</v>
      </c>
    </row>
    <row r="794" spans="2:25">
      <c r="B794" s="23"/>
      <c r="C794" s="107" t="s">
        <v>1113</v>
      </c>
      <c r="D794" s="107" t="s">
        <v>10481</v>
      </c>
      <c r="E794" s="107" t="s">
        <v>1475</v>
      </c>
      <c r="F794" s="107" t="e">
        <f>VLOOKUP(C794,#REF!,6,0)</f>
        <v>#REF!</v>
      </c>
      <c r="G794" s="107"/>
      <c r="H794" s="107" t="e">
        <f>VLOOKUP(C794,#REF!,19,0)</f>
        <v>#REF!</v>
      </c>
      <c r="I794" s="107" t="e">
        <f>VLOOKUP(C794,#REF!,20,0)</f>
        <v>#REF!</v>
      </c>
      <c r="J794" s="107">
        <f>VLOOKUP(C794,成品库存!B:L,11,0)</f>
        <v>0</v>
      </c>
      <c r="K794" s="107" t="str">
        <f>IF(ISERROR(VLOOKUP(C794,#REF!,11,0)),"0",VLOOKUP(C794,#REF!,11,0))</f>
        <v>0</v>
      </c>
      <c r="L794" s="107"/>
      <c r="M794" s="107">
        <f>J794+K794+L794</f>
        <v>0</v>
      </c>
      <c r="N794" s="562"/>
      <c r="O794" s="107">
        <f>VLOOKUP(C794,膏体库存!A:F,6,0)</f>
        <v>0</v>
      </c>
      <c r="P794" s="107"/>
      <c r="Q794" s="149" t="s">
        <v>6802</v>
      </c>
      <c r="R794" s="100" t="s">
        <v>10482</v>
      </c>
      <c r="S794" s="28">
        <v>1</v>
      </c>
      <c r="T794" s="19">
        <f>VLOOKUP(Q794,包材库存!B:E,4,0)</f>
        <v>0</v>
      </c>
      <c r="U794" s="46"/>
      <c r="V794" s="19">
        <f>VLOOKUP(Q794,包材库存!B:F,5,0)</f>
        <v>0</v>
      </c>
      <c r="W794" s="164"/>
      <c r="X794" s="164" t="e">
        <f t="shared" si="129"/>
        <v>#DIV/0!</v>
      </c>
      <c r="Y794" s="169">
        <f t="shared" si="128"/>
        <v>2</v>
      </c>
    </row>
    <row r="795" spans="2:25">
      <c r="B795" s="23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563"/>
      <c r="O795" s="108"/>
      <c r="P795" s="108"/>
      <c r="Q795" s="146" t="s">
        <v>7079</v>
      </c>
      <c r="R795" s="124" t="s">
        <v>10448</v>
      </c>
      <c r="S795" s="28">
        <v>1</v>
      </c>
      <c r="T795" s="19">
        <f>VLOOKUP(Q795,包材库存!B:E,4,0)</f>
        <v>0</v>
      </c>
      <c r="U795" s="46"/>
      <c r="V795" s="19">
        <f>VLOOKUP(Q795,包材库存!B:F,5,0)</f>
        <v>0</v>
      </c>
      <c r="W795" s="108"/>
      <c r="X795" s="164" t="e">
        <f t="shared" si="129"/>
        <v>#DIV/0!</v>
      </c>
      <c r="Y795" s="169">
        <f t="shared" si="128"/>
        <v>24</v>
      </c>
    </row>
    <row r="796" spans="2:25">
      <c r="B796" s="23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563"/>
      <c r="O796" s="108"/>
      <c r="P796" s="108"/>
      <c r="Q796" s="146" t="s">
        <v>8805</v>
      </c>
      <c r="R796" s="179" t="s">
        <v>10444</v>
      </c>
      <c r="S796" s="28">
        <v>1</v>
      </c>
      <c r="T796" s="19">
        <f>VLOOKUP(Q796,包材库存!B:E,4,0)</f>
        <v>7665</v>
      </c>
      <c r="U796" s="46"/>
      <c r="V796" s="19">
        <f>VLOOKUP(Q796,包材库存!B:F,5,0)</f>
        <v>0</v>
      </c>
      <c r="W796" s="108"/>
      <c r="X796" s="164" t="e">
        <f t="shared" si="129"/>
        <v>#DIV/0!</v>
      </c>
      <c r="Y796" s="169">
        <f t="shared" si="128"/>
        <v>149</v>
      </c>
    </row>
    <row r="797" spans="2:25">
      <c r="B797" s="23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564"/>
      <c r="O797" s="109"/>
      <c r="P797" s="109"/>
      <c r="Q797" s="184" t="s">
        <v>457</v>
      </c>
      <c r="R797" s="180" t="s">
        <v>10445</v>
      </c>
      <c r="S797" s="91"/>
      <c r="T797" s="19">
        <f>VLOOKUP(Q797,包材库存!B:E,4,0)</f>
        <v>1957</v>
      </c>
      <c r="U797" s="46"/>
      <c r="V797" s="19">
        <f>VLOOKUP(Q797,包材库存!B:F,5,0)</f>
        <v>0</v>
      </c>
      <c r="W797" s="109"/>
      <c r="X797" s="164" t="e">
        <f t="shared" si="129"/>
        <v>#DIV/0!</v>
      </c>
      <c r="Y797" s="169">
        <f t="shared" si="128"/>
        <v>202</v>
      </c>
    </row>
    <row r="798" spans="2:25">
      <c r="B798" s="23"/>
      <c r="C798" s="89" t="s">
        <v>1124</v>
      </c>
      <c r="D798" s="107" t="s">
        <v>10483</v>
      </c>
      <c r="E798" s="107" t="s">
        <v>1475</v>
      </c>
      <c r="F798" s="107" t="e">
        <f>VLOOKUP(C798,#REF!,6,0)</f>
        <v>#REF!</v>
      </c>
      <c r="G798" s="107"/>
      <c r="H798" s="107" t="e">
        <f>VLOOKUP(C798,#REF!,19,0)</f>
        <v>#REF!</v>
      </c>
      <c r="I798" s="107" t="e">
        <f>VLOOKUP(C798,#REF!,20,0)</f>
        <v>#REF!</v>
      </c>
      <c r="J798" s="107">
        <f>VLOOKUP(C798,成品库存!B:L,11,0)</f>
        <v>0</v>
      </c>
      <c r="K798" s="107" t="str">
        <f>IF(ISERROR(VLOOKUP(C798,#REF!,11,0)),"0",VLOOKUP(C798,#REF!,11,0))</f>
        <v>0</v>
      </c>
      <c r="L798" s="107"/>
      <c r="M798" s="107">
        <f>J798+K798+L798</f>
        <v>0</v>
      </c>
      <c r="N798" s="562"/>
      <c r="O798" s="107">
        <f>VLOOKUP(C798,膏体库存!A:F,6,0)</f>
        <v>0</v>
      </c>
      <c r="P798" s="107"/>
      <c r="Q798" s="149" t="s">
        <v>6798</v>
      </c>
      <c r="R798" s="100" t="s">
        <v>10484</v>
      </c>
      <c r="S798" s="28">
        <v>1</v>
      </c>
      <c r="T798" s="19">
        <f>VLOOKUP(Q798,包材库存!B:E,4,0)</f>
        <v>0</v>
      </c>
      <c r="U798" s="46"/>
      <c r="V798" s="19">
        <f>VLOOKUP(Q798,包材库存!B:F,5,0)</f>
        <v>0</v>
      </c>
      <c r="W798" s="164"/>
      <c r="X798" s="164" t="e">
        <f t="shared" si="129"/>
        <v>#DIV/0!</v>
      </c>
      <c r="Y798" s="169">
        <f t="shared" si="128"/>
        <v>2</v>
      </c>
    </row>
    <row r="799" spans="2:25">
      <c r="B799" s="23"/>
      <c r="C799" s="90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563"/>
      <c r="O799" s="108"/>
      <c r="P799" s="108"/>
      <c r="Q799" s="146" t="s">
        <v>7079</v>
      </c>
      <c r="R799" s="124" t="s">
        <v>10448</v>
      </c>
      <c r="S799" s="28">
        <v>1</v>
      </c>
      <c r="T799" s="19">
        <f>VLOOKUP(Q799,包材库存!B:E,4,0)</f>
        <v>0</v>
      </c>
      <c r="U799" s="46"/>
      <c r="V799" s="19">
        <f>VLOOKUP(Q799,包材库存!B:F,5,0)</f>
        <v>0</v>
      </c>
      <c r="W799" s="90"/>
      <c r="X799" s="164" t="e">
        <f t="shared" si="129"/>
        <v>#DIV/0!</v>
      </c>
      <c r="Y799" s="169">
        <f t="shared" si="128"/>
        <v>24</v>
      </c>
    </row>
    <row r="800" spans="2:25">
      <c r="B800" s="23"/>
      <c r="C800" s="15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564"/>
      <c r="O800" s="109"/>
      <c r="P800" s="109"/>
      <c r="Q800" s="146" t="s">
        <v>7722</v>
      </c>
      <c r="R800" s="124" t="s">
        <v>10442</v>
      </c>
      <c r="S800" s="28">
        <v>1</v>
      </c>
      <c r="T800" s="19">
        <f>VLOOKUP(Q800,包材库存!B:E,4,0)</f>
        <v>0</v>
      </c>
      <c r="U800" s="46"/>
      <c r="V800" s="19">
        <f>VLOOKUP(Q800,包材库存!B:F,5,0)</f>
        <v>0</v>
      </c>
      <c r="W800" s="15"/>
      <c r="X800" s="164" t="e">
        <f t="shared" si="129"/>
        <v>#DIV/0!</v>
      </c>
      <c r="Y800" s="169">
        <f t="shared" si="128"/>
        <v>12</v>
      </c>
    </row>
    <row r="801" spans="2:25">
      <c r="B801" s="23"/>
      <c r="C801" s="89" t="s">
        <v>1124</v>
      </c>
      <c r="D801" s="107" t="s">
        <v>10483</v>
      </c>
      <c r="E801" s="107" t="s">
        <v>1475</v>
      </c>
      <c r="F801" s="107" t="e">
        <f>VLOOKUP(C801,#REF!,6,0)</f>
        <v>#REF!</v>
      </c>
      <c r="G801" s="107"/>
      <c r="H801" s="107" t="e">
        <f>VLOOKUP(C801,#REF!,19,0)</f>
        <v>#REF!</v>
      </c>
      <c r="I801" s="107" t="e">
        <f>VLOOKUP(C801,#REF!,20,0)</f>
        <v>#REF!</v>
      </c>
      <c r="J801" s="107">
        <f>VLOOKUP(C801,成品库存!B:L,11,0)</f>
        <v>0</v>
      </c>
      <c r="K801" s="107" t="str">
        <f>IF(ISERROR(VLOOKUP(C801,#REF!,11,0)),"0",VLOOKUP(C801,#REF!,11,0))</f>
        <v>0</v>
      </c>
      <c r="L801" s="107"/>
      <c r="M801" s="107">
        <f>J801+K801+L801</f>
        <v>0</v>
      </c>
      <c r="N801" s="562"/>
      <c r="O801" s="107">
        <f>VLOOKUP(C801,膏体库存!A:F,6,0)</f>
        <v>0</v>
      </c>
      <c r="P801" s="107"/>
      <c r="Q801" s="149" t="s">
        <v>6798</v>
      </c>
      <c r="R801" s="100" t="s">
        <v>10484</v>
      </c>
      <c r="S801" s="28">
        <v>1</v>
      </c>
      <c r="T801" s="19">
        <f>VLOOKUP(Q801,包材库存!B:E,4,0)</f>
        <v>0</v>
      </c>
      <c r="U801" s="46"/>
      <c r="V801" s="19">
        <f>VLOOKUP(Q801,包材库存!B:F,5,0)</f>
        <v>0</v>
      </c>
      <c r="W801" s="164"/>
      <c r="X801" s="164" t="e">
        <f t="shared" si="129"/>
        <v>#DIV/0!</v>
      </c>
      <c r="Y801" s="169">
        <f t="shared" si="128"/>
        <v>2</v>
      </c>
    </row>
    <row r="802" spans="2:25">
      <c r="B802" s="23"/>
      <c r="C802" s="90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563"/>
      <c r="O802" s="108"/>
      <c r="P802" s="108"/>
      <c r="Q802" s="146" t="s">
        <v>7079</v>
      </c>
      <c r="R802" s="124" t="s">
        <v>10448</v>
      </c>
      <c r="S802" s="28">
        <v>1</v>
      </c>
      <c r="T802" s="19">
        <f>VLOOKUP(Q802,包材库存!B:E,4,0)</f>
        <v>0</v>
      </c>
      <c r="U802" s="46"/>
      <c r="V802" s="19">
        <f>VLOOKUP(Q802,包材库存!B:F,5,0)</f>
        <v>0</v>
      </c>
      <c r="W802" s="90"/>
      <c r="X802" s="164" t="e">
        <f t="shared" si="129"/>
        <v>#DIV/0!</v>
      </c>
      <c r="Y802" s="169">
        <f t="shared" si="128"/>
        <v>24</v>
      </c>
    </row>
    <row r="803" spans="2:25">
      <c r="B803" s="23"/>
      <c r="C803" s="90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563"/>
      <c r="O803" s="108"/>
      <c r="P803" s="108"/>
      <c r="Q803" s="146" t="s">
        <v>8805</v>
      </c>
      <c r="R803" s="179" t="s">
        <v>10444</v>
      </c>
      <c r="S803" s="28">
        <v>1</v>
      </c>
      <c r="T803" s="19">
        <f>VLOOKUP(Q803,包材库存!B:E,4,0)</f>
        <v>7665</v>
      </c>
      <c r="U803" s="46"/>
      <c r="V803" s="19">
        <f>VLOOKUP(Q803,包材库存!B:F,5,0)</f>
        <v>0</v>
      </c>
      <c r="W803" s="90"/>
      <c r="X803" s="164" t="e">
        <f t="shared" si="129"/>
        <v>#DIV/0!</v>
      </c>
      <c r="Y803" s="169">
        <f t="shared" si="128"/>
        <v>149</v>
      </c>
    </row>
    <row r="804" spans="2:25">
      <c r="B804" s="23"/>
      <c r="C804" s="15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564"/>
      <c r="O804" s="109"/>
      <c r="P804" s="109"/>
      <c r="Q804" s="146" t="s">
        <v>457</v>
      </c>
      <c r="R804" s="180" t="s">
        <v>10445</v>
      </c>
      <c r="S804" s="91"/>
      <c r="T804" s="19">
        <f>VLOOKUP(Q804,包材库存!B:E,4,0)</f>
        <v>1957</v>
      </c>
      <c r="U804" s="46"/>
      <c r="V804" s="19">
        <f>VLOOKUP(Q804,包材库存!B:F,5,0)</f>
        <v>0</v>
      </c>
      <c r="W804" s="15"/>
      <c r="X804" s="164" t="e">
        <f t="shared" si="129"/>
        <v>#DIV/0!</v>
      </c>
      <c r="Y804" s="169">
        <f t="shared" si="128"/>
        <v>202</v>
      </c>
    </row>
    <row r="805" spans="2:25">
      <c r="B805" s="23"/>
      <c r="C805" s="107" t="s">
        <v>1125</v>
      </c>
      <c r="D805" s="107" t="s">
        <v>10485</v>
      </c>
      <c r="E805" s="107" t="s">
        <v>1475</v>
      </c>
      <c r="F805" s="107" t="e">
        <f>VLOOKUP(C805,#REF!,6,0)</f>
        <v>#REF!</v>
      </c>
      <c r="G805" s="107"/>
      <c r="H805" s="107" t="e">
        <f>VLOOKUP(C805,#REF!,19,0)</f>
        <v>#REF!</v>
      </c>
      <c r="I805" s="107" t="e">
        <f>VLOOKUP(C805,#REF!,20,0)</f>
        <v>#REF!</v>
      </c>
      <c r="J805" s="107">
        <f>VLOOKUP(C805,成品库存!B:L,11,0)</f>
        <v>0</v>
      </c>
      <c r="K805" s="107" t="str">
        <f>IF(ISERROR(VLOOKUP(C805,#REF!,11,0)),"0",VLOOKUP(C805,#REF!,11,0))</f>
        <v>0</v>
      </c>
      <c r="L805" s="107"/>
      <c r="M805" s="107">
        <f>J805+K805+L805</f>
        <v>0</v>
      </c>
      <c r="N805" s="562"/>
      <c r="O805" s="107" t="e">
        <f>VLOOKUP(C805,膏体库存!A:F,6,0)</f>
        <v>#N/A</v>
      </c>
      <c r="P805" s="107"/>
      <c r="Q805" s="149" t="s">
        <v>6786</v>
      </c>
      <c r="R805" s="100" t="s">
        <v>10486</v>
      </c>
      <c r="S805" s="28">
        <v>1</v>
      </c>
      <c r="T805" s="19">
        <f>VLOOKUP(Q805,包材库存!B:E,4,0)</f>
        <v>0</v>
      </c>
      <c r="U805" s="46"/>
      <c r="V805" s="19">
        <f>VLOOKUP(Q805,包材库存!B:F,5,0)</f>
        <v>0</v>
      </c>
      <c r="W805" s="164"/>
      <c r="X805" s="164" t="e">
        <f t="shared" si="129"/>
        <v>#DIV/0!</v>
      </c>
      <c r="Y805" s="169">
        <f t="shared" si="128"/>
        <v>2</v>
      </c>
    </row>
    <row r="806" spans="2:25">
      <c r="B806" s="23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563"/>
      <c r="O806" s="108"/>
      <c r="P806" s="108"/>
      <c r="Q806" s="146" t="s">
        <v>7079</v>
      </c>
      <c r="R806" s="124" t="s">
        <v>10448</v>
      </c>
      <c r="S806" s="28">
        <v>1</v>
      </c>
      <c r="T806" s="19">
        <f>VLOOKUP(Q806,包材库存!B:E,4,0)</f>
        <v>0</v>
      </c>
      <c r="U806" s="46"/>
      <c r="V806" s="19">
        <f>VLOOKUP(Q806,包材库存!B:F,5,0)</f>
        <v>0</v>
      </c>
      <c r="W806" s="90"/>
      <c r="X806" s="164" t="e">
        <f t="shared" si="129"/>
        <v>#DIV/0!</v>
      </c>
      <c r="Y806" s="169">
        <f t="shared" si="128"/>
        <v>24</v>
      </c>
    </row>
    <row r="807" spans="2:25">
      <c r="B807" s="23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564"/>
      <c r="O807" s="109"/>
      <c r="P807" s="109"/>
      <c r="Q807" s="146" t="s">
        <v>7722</v>
      </c>
      <c r="R807" s="124" t="s">
        <v>10442</v>
      </c>
      <c r="S807" s="28">
        <v>1</v>
      </c>
      <c r="T807" s="19">
        <f>VLOOKUP(Q807,包材库存!B:E,4,0)</f>
        <v>0</v>
      </c>
      <c r="U807" s="46"/>
      <c r="V807" s="19">
        <f>VLOOKUP(Q807,包材库存!B:F,5,0)</f>
        <v>0</v>
      </c>
      <c r="W807" s="15"/>
      <c r="X807" s="164" t="e">
        <f t="shared" si="129"/>
        <v>#DIV/0!</v>
      </c>
      <c r="Y807" s="169">
        <f t="shared" si="128"/>
        <v>12</v>
      </c>
    </row>
    <row r="808" spans="2:25" ht="25.5">
      <c r="B808" s="23"/>
      <c r="C808" s="107" t="s">
        <v>9708</v>
      </c>
      <c r="D808" s="107" t="s">
        <v>10485</v>
      </c>
      <c r="E808" s="107" t="s">
        <v>1475</v>
      </c>
      <c r="F808" s="107" t="e">
        <f>VLOOKUP(C808,#REF!,6,0)</f>
        <v>#REF!</v>
      </c>
      <c r="G808" s="107"/>
      <c r="H808" s="107" t="e">
        <f>VLOOKUP(C808,#REF!,19,0)</f>
        <v>#REF!</v>
      </c>
      <c r="I808" s="107" t="e">
        <f>VLOOKUP(C808,#REF!,20,0)</f>
        <v>#REF!</v>
      </c>
      <c r="J808" s="107" t="e">
        <f>VLOOKUP(C808,成品库存!B:L,11,0)</f>
        <v>#N/A</v>
      </c>
      <c r="K808" s="107" t="str">
        <f>IF(ISERROR(VLOOKUP(C808,#REF!,11,0)),"0",VLOOKUP(C808,#REF!,11,0))</f>
        <v>0</v>
      </c>
      <c r="L808" s="107"/>
      <c r="M808" s="107" t="e">
        <f>J808+K808+L808</f>
        <v>#N/A</v>
      </c>
      <c r="N808" s="562"/>
      <c r="O808" s="107" t="e">
        <f>VLOOKUP(C808,膏体库存!A:F,6,0)</f>
        <v>#N/A</v>
      </c>
      <c r="P808" s="107"/>
      <c r="Q808" s="149" t="s">
        <v>6786</v>
      </c>
      <c r="R808" s="100" t="s">
        <v>10486</v>
      </c>
      <c r="S808" s="28">
        <v>1</v>
      </c>
      <c r="T808" s="19">
        <f>VLOOKUP(Q808,包材库存!B:E,4,0)</f>
        <v>0</v>
      </c>
      <c r="U808" s="46"/>
      <c r="V808" s="19">
        <f>VLOOKUP(Q808,包材库存!B:F,5,0)</f>
        <v>0</v>
      </c>
      <c r="W808" s="164"/>
      <c r="X808" s="164" t="e">
        <f t="shared" si="129"/>
        <v>#DIV/0!</v>
      </c>
      <c r="Y808" s="169">
        <f t="shared" si="128"/>
        <v>2</v>
      </c>
    </row>
    <row r="809" spans="2:25">
      <c r="B809" s="23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563"/>
      <c r="O809" s="108"/>
      <c r="P809" s="108"/>
      <c r="Q809" s="146" t="s">
        <v>7079</v>
      </c>
      <c r="R809" s="124" t="s">
        <v>10448</v>
      </c>
      <c r="S809" s="28">
        <v>1</v>
      </c>
      <c r="T809" s="19">
        <f>VLOOKUP(Q809,包材库存!B:E,4,0)</f>
        <v>0</v>
      </c>
      <c r="U809" s="46"/>
      <c r="V809" s="19">
        <f>VLOOKUP(Q809,包材库存!B:F,5,0)</f>
        <v>0</v>
      </c>
      <c r="W809" s="90"/>
      <c r="X809" s="164" t="e">
        <f t="shared" si="129"/>
        <v>#DIV/0!</v>
      </c>
      <c r="Y809" s="169">
        <f t="shared" si="128"/>
        <v>24</v>
      </c>
    </row>
    <row r="810" spans="2:25">
      <c r="B810" s="23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563"/>
      <c r="O810" s="108"/>
      <c r="P810" s="108"/>
      <c r="Q810" s="146" t="s">
        <v>8805</v>
      </c>
      <c r="R810" s="179" t="s">
        <v>10444</v>
      </c>
      <c r="S810" s="28">
        <v>1</v>
      </c>
      <c r="T810" s="19">
        <f>VLOOKUP(Q810,包材库存!B:E,4,0)</f>
        <v>7665</v>
      </c>
      <c r="U810" s="46"/>
      <c r="V810" s="19">
        <f>VLOOKUP(Q810,包材库存!B:F,5,0)</f>
        <v>0</v>
      </c>
      <c r="W810" s="90"/>
      <c r="X810" s="164" t="e">
        <f t="shared" si="129"/>
        <v>#DIV/0!</v>
      </c>
      <c r="Y810" s="169">
        <f t="shared" si="128"/>
        <v>149</v>
      </c>
    </row>
    <row r="811" spans="2:25">
      <c r="B811" s="23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564"/>
      <c r="O811" s="109"/>
      <c r="P811" s="109"/>
      <c r="Q811" s="146" t="s">
        <v>457</v>
      </c>
      <c r="R811" s="180" t="s">
        <v>10445</v>
      </c>
      <c r="S811" s="91"/>
      <c r="T811" s="19">
        <f>VLOOKUP(Q811,包材库存!B:E,4,0)</f>
        <v>1957</v>
      </c>
      <c r="U811" s="46"/>
      <c r="V811" s="19">
        <f>VLOOKUP(Q811,包材库存!B:F,5,0)</f>
        <v>0</v>
      </c>
      <c r="W811" s="15"/>
      <c r="X811" s="164" t="e">
        <f t="shared" si="129"/>
        <v>#DIV/0!</v>
      </c>
      <c r="Y811" s="169">
        <f t="shared" si="128"/>
        <v>202</v>
      </c>
    </row>
    <row r="812" spans="2:25">
      <c r="B812" s="23"/>
      <c r="C812" s="89" t="s">
        <v>1126</v>
      </c>
      <c r="D812" s="89" t="s">
        <v>10487</v>
      </c>
      <c r="E812" s="89" t="s">
        <v>1475</v>
      </c>
      <c r="F812" s="89" t="e">
        <f>VLOOKUP(C812,#REF!,6,0)</f>
        <v>#REF!</v>
      </c>
      <c r="G812" s="89"/>
      <c r="H812" s="89" t="e">
        <f>VLOOKUP(C812,#REF!,19,0)</f>
        <v>#REF!</v>
      </c>
      <c r="I812" s="89" t="e">
        <f>VLOOKUP(C812,#REF!,20,0)</f>
        <v>#REF!</v>
      </c>
      <c r="J812" s="89">
        <f>VLOOKUP(C812,成品库存!B:L,11,0)</f>
        <v>0</v>
      </c>
      <c r="K812" s="89" t="str">
        <f>IF(ISERROR(VLOOKUP(C812,#REF!,11,0)),"0",VLOOKUP(C812,#REF!,11,0))</f>
        <v>0</v>
      </c>
      <c r="L812" s="89"/>
      <c r="M812" s="89">
        <f>J812+K812+L812</f>
        <v>0</v>
      </c>
      <c r="N812" s="559"/>
      <c r="O812" s="89">
        <f>VLOOKUP(C812,膏体库存!A:F,6,0)</f>
        <v>0</v>
      </c>
      <c r="P812" s="89"/>
      <c r="Q812" s="149" t="s">
        <v>6810</v>
      </c>
      <c r="R812" s="100" t="s">
        <v>10488</v>
      </c>
      <c r="S812" s="28">
        <v>1</v>
      </c>
      <c r="T812" s="19">
        <f>VLOOKUP(Q812,包材库存!B:E,4,0)</f>
        <v>0</v>
      </c>
      <c r="U812" s="46"/>
      <c r="V812" s="19">
        <f>VLOOKUP(Q812,包材库存!B:F,5,0)</f>
        <v>0</v>
      </c>
      <c r="W812" s="164"/>
      <c r="X812" s="164" t="e">
        <f t="shared" si="129"/>
        <v>#DIV/0!</v>
      </c>
      <c r="Y812" s="169">
        <f t="shared" si="128"/>
        <v>2</v>
      </c>
    </row>
    <row r="813" spans="2:25">
      <c r="B813" s="23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560"/>
      <c r="O813" s="90"/>
      <c r="P813" s="90"/>
      <c r="Q813" s="146" t="s">
        <v>7079</v>
      </c>
      <c r="R813" s="124" t="s">
        <v>10448</v>
      </c>
      <c r="S813" s="28">
        <v>1</v>
      </c>
      <c r="T813" s="19">
        <f>VLOOKUP(Q813,包材库存!B:E,4,0)</f>
        <v>0</v>
      </c>
      <c r="U813" s="46"/>
      <c r="V813" s="19">
        <f>VLOOKUP(Q813,包材库存!B:F,5,0)</f>
        <v>0</v>
      </c>
      <c r="W813" s="90"/>
      <c r="X813" s="164" t="e">
        <f t="shared" si="129"/>
        <v>#DIV/0!</v>
      </c>
      <c r="Y813" s="169">
        <f t="shared" si="128"/>
        <v>24</v>
      </c>
    </row>
    <row r="814" spans="2:25">
      <c r="B814" s="23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561"/>
      <c r="O814" s="15"/>
      <c r="P814" s="15"/>
      <c r="Q814" s="146" t="s">
        <v>7722</v>
      </c>
      <c r="R814" s="124" t="s">
        <v>10442</v>
      </c>
      <c r="S814" s="28">
        <v>1</v>
      </c>
      <c r="T814" s="19">
        <f>VLOOKUP(Q814,包材库存!B:E,4,0)</f>
        <v>0</v>
      </c>
      <c r="U814" s="46"/>
      <c r="V814" s="19">
        <f>VLOOKUP(Q814,包材库存!B:F,5,0)</f>
        <v>0</v>
      </c>
      <c r="W814" s="15"/>
      <c r="X814" s="164" t="e">
        <f t="shared" si="129"/>
        <v>#DIV/0!</v>
      </c>
      <c r="Y814" s="169">
        <f t="shared" si="128"/>
        <v>12</v>
      </c>
    </row>
    <row r="815" spans="2:25">
      <c r="B815" s="23"/>
      <c r="C815" s="89" t="s">
        <v>1126</v>
      </c>
      <c r="D815" s="89" t="s">
        <v>10487</v>
      </c>
      <c r="E815" s="89" t="s">
        <v>1475</v>
      </c>
      <c r="F815" s="89" t="e">
        <f>VLOOKUP(C815,#REF!,6,0)</f>
        <v>#REF!</v>
      </c>
      <c r="G815" s="89"/>
      <c r="H815" s="89" t="e">
        <f>VLOOKUP(C815,#REF!,19,0)</f>
        <v>#REF!</v>
      </c>
      <c r="I815" s="89" t="e">
        <f>VLOOKUP(C815,#REF!,20,0)</f>
        <v>#REF!</v>
      </c>
      <c r="J815" s="89">
        <f>VLOOKUP(C815,成品库存!B:L,11,0)</f>
        <v>0</v>
      </c>
      <c r="K815" s="89" t="str">
        <f>IF(ISERROR(VLOOKUP(C815,#REF!,11,0)),"0",VLOOKUP(C815,#REF!,11,0))</f>
        <v>0</v>
      </c>
      <c r="L815" s="89"/>
      <c r="M815" s="89">
        <f>J815+K815+L815</f>
        <v>0</v>
      </c>
      <c r="N815" s="559"/>
      <c r="O815" s="89">
        <f>VLOOKUP(C815,膏体库存!A:F,6,0)</f>
        <v>0</v>
      </c>
      <c r="P815" s="89"/>
      <c r="Q815" s="149" t="s">
        <v>6810</v>
      </c>
      <c r="R815" s="100" t="s">
        <v>10488</v>
      </c>
      <c r="S815" s="28">
        <v>1</v>
      </c>
      <c r="T815" s="19">
        <f>VLOOKUP(Q815,包材库存!B:E,4,0)</f>
        <v>0</v>
      </c>
      <c r="U815" s="46"/>
      <c r="V815" s="19">
        <f>VLOOKUP(Q815,包材库存!B:F,5,0)</f>
        <v>0</v>
      </c>
      <c r="W815" s="164"/>
      <c r="X815" s="164" t="e">
        <f t="shared" si="129"/>
        <v>#DIV/0!</v>
      </c>
      <c r="Y815" s="169">
        <f t="shared" si="128"/>
        <v>2</v>
      </c>
    </row>
    <row r="816" spans="2:25">
      <c r="B816" s="23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560"/>
      <c r="O816" s="90"/>
      <c r="P816" s="90"/>
      <c r="Q816" s="146" t="s">
        <v>7079</v>
      </c>
      <c r="R816" s="124" t="s">
        <v>10448</v>
      </c>
      <c r="S816" s="28">
        <v>1</v>
      </c>
      <c r="T816" s="19">
        <f>VLOOKUP(Q816,包材库存!B:E,4,0)</f>
        <v>0</v>
      </c>
      <c r="U816" s="46"/>
      <c r="V816" s="19">
        <f>VLOOKUP(Q816,包材库存!B:F,5,0)</f>
        <v>0</v>
      </c>
      <c r="W816" s="90"/>
      <c r="X816" s="164" t="e">
        <f t="shared" si="129"/>
        <v>#DIV/0!</v>
      </c>
      <c r="Y816" s="169">
        <f t="shared" si="128"/>
        <v>24</v>
      </c>
    </row>
    <row r="817" spans="2:25">
      <c r="B817" s="23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560"/>
      <c r="O817" s="90"/>
      <c r="P817" s="90"/>
      <c r="Q817" s="146" t="s">
        <v>8805</v>
      </c>
      <c r="R817" s="179" t="s">
        <v>10444</v>
      </c>
      <c r="S817" s="28">
        <v>1</v>
      </c>
      <c r="T817" s="19">
        <f>VLOOKUP(Q817,包材库存!B:E,4,0)</f>
        <v>7665</v>
      </c>
      <c r="U817" s="46"/>
      <c r="V817" s="19">
        <f>VLOOKUP(Q817,包材库存!B:F,5,0)</f>
        <v>0</v>
      </c>
      <c r="W817" s="90"/>
      <c r="X817" s="164" t="e">
        <f t="shared" si="129"/>
        <v>#DIV/0!</v>
      </c>
      <c r="Y817" s="169">
        <f t="shared" si="128"/>
        <v>149</v>
      </c>
    </row>
    <row r="818" spans="2:25">
      <c r="B818" s="23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560"/>
      <c r="O818" s="90"/>
      <c r="P818" s="90"/>
      <c r="Q818" s="146" t="s">
        <v>457</v>
      </c>
      <c r="R818" s="180" t="s">
        <v>10445</v>
      </c>
      <c r="S818" s="91"/>
      <c r="T818" s="19">
        <f>VLOOKUP(Q818,包材库存!B:E,4,0)</f>
        <v>1957</v>
      </c>
      <c r="U818" s="46"/>
      <c r="V818" s="19">
        <f>VLOOKUP(Q818,包材库存!B:F,5,0)</f>
        <v>0</v>
      </c>
      <c r="W818" s="90"/>
      <c r="X818" s="164" t="e">
        <f t="shared" si="129"/>
        <v>#DIV/0!</v>
      </c>
      <c r="Y818" s="169">
        <f t="shared" si="128"/>
        <v>202</v>
      </c>
    </row>
    <row r="819" spans="2:25">
      <c r="B819" s="23"/>
      <c r="C819" s="107" t="s">
        <v>9709</v>
      </c>
      <c r="D819" s="107" t="s">
        <v>10489</v>
      </c>
      <c r="E819" s="107" t="s">
        <v>1474</v>
      </c>
      <c r="F819" s="107" t="e">
        <f>VLOOKUP(C819,#REF!,6,0)</f>
        <v>#REF!</v>
      </c>
      <c r="G819" s="107"/>
      <c r="H819" s="107" t="e">
        <f>VLOOKUP(C819,#REF!,19,0)</f>
        <v>#REF!</v>
      </c>
      <c r="I819" s="107" t="e">
        <f>VLOOKUP(C819,#REF!,20,0)</f>
        <v>#REF!</v>
      </c>
      <c r="J819" s="107" t="e">
        <f>VLOOKUP(C819,成品库存!B:L,11,0)</f>
        <v>#N/A</v>
      </c>
      <c r="K819" s="107" t="str">
        <f>IF(ISERROR(VLOOKUP(C819,#REF!,11,0)),"0",VLOOKUP(C819,#REF!,11,0))</f>
        <v>0</v>
      </c>
      <c r="L819" s="107"/>
      <c r="M819" s="107" t="e">
        <f>J819+K819+L819</f>
        <v>#N/A</v>
      </c>
      <c r="N819" s="562"/>
      <c r="O819" s="107" t="e">
        <f>VLOOKUP(C819,膏体库存!A:F,6,0)</f>
        <v>#N/A</v>
      </c>
      <c r="P819" s="107"/>
      <c r="Q819" s="146" t="s">
        <v>6362</v>
      </c>
      <c r="R819" s="124" t="s">
        <v>10490</v>
      </c>
      <c r="S819" s="28">
        <v>1</v>
      </c>
      <c r="T819" s="19">
        <f>VLOOKUP(Q819,包材库存!B:E,4,0)</f>
        <v>0</v>
      </c>
      <c r="U819" s="46"/>
      <c r="V819" s="19">
        <f>VLOOKUP(Q819,包材库存!B:F,5,0)</f>
        <v>0</v>
      </c>
      <c r="W819" s="164"/>
      <c r="X819" s="164" t="e">
        <f t="shared" si="129"/>
        <v>#DIV/0!</v>
      </c>
      <c r="Y819" s="169">
        <f t="shared" si="128"/>
        <v>1</v>
      </c>
    </row>
    <row r="820" spans="2:25">
      <c r="B820" s="23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563"/>
      <c r="O820" s="108"/>
      <c r="P820" s="108"/>
      <c r="Q820" s="146" t="s">
        <v>7427</v>
      </c>
      <c r="R820" s="124" t="s">
        <v>10491</v>
      </c>
      <c r="S820" s="28">
        <v>1</v>
      </c>
      <c r="T820" s="19">
        <f>VLOOKUP(Q820,包材库存!B:E,4,0)</f>
        <v>0</v>
      </c>
      <c r="U820" s="46"/>
      <c r="V820" s="19">
        <f>VLOOKUP(Q820,包材库存!B:F,5,0)</f>
        <v>0</v>
      </c>
      <c r="W820" s="108"/>
      <c r="X820" s="164" t="e">
        <f t="shared" si="129"/>
        <v>#DIV/0!</v>
      </c>
      <c r="Y820" s="169">
        <f t="shared" si="128"/>
        <v>1</v>
      </c>
    </row>
    <row r="821" spans="2:25">
      <c r="B821" s="23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563"/>
      <c r="O821" s="108"/>
      <c r="P821" s="108"/>
      <c r="Q821" s="146" t="s">
        <v>8726</v>
      </c>
      <c r="R821" s="124" t="s">
        <v>10492</v>
      </c>
      <c r="S821" s="28">
        <v>1</v>
      </c>
      <c r="T821" s="19">
        <f>VLOOKUP(Q821,包材库存!B:E,4,0)</f>
        <v>0</v>
      </c>
      <c r="U821" s="46"/>
      <c r="V821" s="19">
        <f>VLOOKUP(Q821,包材库存!B:F,5,0)</f>
        <v>0</v>
      </c>
      <c r="W821" s="108"/>
      <c r="X821" s="164" t="e">
        <f t="shared" si="129"/>
        <v>#DIV/0!</v>
      </c>
      <c r="Y821" s="169">
        <f t="shared" si="128"/>
        <v>1</v>
      </c>
    </row>
    <row r="822" spans="2:25">
      <c r="B822" s="23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563"/>
      <c r="O822" s="108"/>
      <c r="P822" s="108"/>
      <c r="Q822" s="146" t="s">
        <v>7148</v>
      </c>
      <c r="R822" s="124" t="s">
        <v>10493</v>
      </c>
      <c r="S822" s="28">
        <v>1</v>
      </c>
      <c r="T822" s="19">
        <f>VLOOKUP(Q822,包材库存!B:E,4,0)</f>
        <v>0</v>
      </c>
      <c r="U822" s="46"/>
      <c r="V822" s="19">
        <f>VLOOKUP(Q822,包材库存!B:F,5,0)</f>
        <v>0</v>
      </c>
      <c r="W822" s="108"/>
      <c r="X822" s="164" t="e">
        <f t="shared" si="129"/>
        <v>#DIV/0!</v>
      </c>
      <c r="Y822" s="169">
        <f t="shared" si="128"/>
        <v>1</v>
      </c>
    </row>
    <row r="823" spans="2:25">
      <c r="B823" s="23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563"/>
      <c r="O823" s="108"/>
      <c r="P823" s="108"/>
      <c r="Q823" s="149" t="s">
        <v>7716</v>
      </c>
      <c r="R823" s="100" t="s">
        <v>10494</v>
      </c>
      <c r="S823" s="28">
        <v>1</v>
      </c>
      <c r="T823" s="19">
        <f>VLOOKUP(Q823,包材库存!B:E,4,0)</f>
        <v>0</v>
      </c>
      <c r="U823" s="46"/>
      <c r="V823" s="19">
        <f>VLOOKUP(Q823,包材库存!B:F,5,0)</f>
        <v>0</v>
      </c>
      <c r="W823" s="108"/>
      <c r="X823" s="164" t="e">
        <f t="shared" si="129"/>
        <v>#DIV/0!</v>
      </c>
      <c r="Y823" s="169">
        <f t="shared" si="128"/>
        <v>1</v>
      </c>
    </row>
    <row r="824" spans="2:25">
      <c r="B824" s="23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563"/>
      <c r="O824" s="108"/>
      <c r="P824" s="108"/>
      <c r="Q824" s="146" t="s">
        <v>9413</v>
      </c>
      <c r="R824" s="124" t="s">
        <v>10495</v>
      </c>
      <c r="S824" s="28">
        <v>1</v>
      </c>
      <c r="T824" s="19">
        <f>VLOOKUP(Q824,包材库存!B:E,4,0)</f>
        <v>0</v>
      </c>
      <c r="U824" s="46"/>
      <c r="V824" s="19">
        <f>VLOOKUP(Q824,包材库存!B:F,5,0)</f>
        <v>0</v>
      </c>
      <c r="W824" s="108"/>
      <c r="X824" s="164" t="e">
        <f t="shared" si="129"/>
        <v>#DIV/0!</v>
      </c>
      <c r="Y824" s="169">
        <f t="shared" si="128"/>
        <v>1</v>
      </c>
    </row>
    <row r="825" spans="2:25">
      <c r="B825" s="23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563"/>
      <c r="O825" s="108"/>
      <c r="P825" s="108"/>
      <c r="Q825" s="146" t="s">
        <v>8805</v>
      </c>
      <c r="R825" s="124" t="s">
        <v>10382</v>
      </c>
      <c r="S825" s="28">
        <v>1</v>
      </c>
      <c r="T825" s="19">
        <f>VLOOKUP(Q825,包材库存!B:E,4,0)</f>
        <v>7665</v>
      </c>
      <c r="U825" s="46"/>
      <c r="V825" s="19">
        <f>VLOOKUP(Q825,包材库存!B:F,5,0)</f>
        <v>0</v>
      </c>
      <c r="W825" s="108"/>
      <c r="X825" s="164" t="e">
        <f t="shared" si="129"/>
        <v>#DIV/0!</v>
      </c>
      <c r="Y825" s="169">
        <f t="shared" si="128"/>
        <v>149</v>
      </c>
    </row>
    <row r="826" spans="2:25">
      <c r="B826" s="23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564"/>
      <c r="O826" s="109"/>
      <c r="P826" s="109"/>
      <c r="Q826" s="191" t="s">
        <v>8479</v>
      </c>
      <c r="R826" s="192" t="s">
        <v>10496</v>
      </c>
      <c r="S826" s="91"/>
      <c r="T826" s="19">
        <f>VLOOKUP(Q826,包材库存!B:E,4,0)</f>
        <v>0</v>
      </c>
      <c r="U826" s="46"/>
      <c r="V826" s="19">
        <f>VLOOKUP(Q826,包材库存!B:F,5,0)</f>
        <v>0</v>
      </c>
      <c r="W826" s="109"/>
      <c r="X826" s="164" t="e">
        <f t="shared" si="129"/>
        <v>#DIV/0!</v>
      </c>
      <c r="Y826" s="169">
        <f t="shared" si="128"/>
        <v>1</v>
      </c>
    </row>
    <row r="827" spans="2:25" ht="24.75">
      <c r="B827" s="23"/>
      <c r="C827" s="89" t="s">
        <v>9710</v>
      </c>
      <c r="D827" s="107" t="s">
        <v>10497</v>
      </c>
      <c r="E827" s="107" t="s">
        <v>83</v>
      </c>
      <c r="F827" s="107" t="e">
        <f>VLOOKUP(C827,#REF!,6,0)</f>
        <v>#REF!</v>
      </c>
      <c r="G827" s="107"/>
      <c r="H827" s="107" t="e">
        <f>VLOOKUP(C827,#REF!,19,0)</f>
        <v>#REF!</v>
      </c>
      <c r="I827" s="107" t="e">
        <f>VLOOKUP(C827,#REF!,20,0)</f>
        <v>#REF!</v>
      </c>
      <c r="J827" s="107" t="e">
        <f>VLOOKUP(C827,成品库存!B:L,11,0)</f>
        <v>#N/A</v>
      </c>
      <c r="K827" s="107" t="str">
        <f>IF(ISERROR(VLOOKUP(C827,#REF!,11,0)),"0",VLOOKUP(C827,#REF!,11,0))</f>
        <v>0</v>
      </c>
      <c r="L827" s="107"/>
      <c r="M827" s="107" t="e">
        <f>J827+K827+L827</f>
        <v>#N/A</v>
      </c>
      <c r="N827" s="562"/>
      <c r="O827" s="107" t="e">
        <f>VLOOKUP(C827,膏体库存!A:F,6,0)</f>
        <v>#N/A</v>
      </c>
      <c r="P827" s="107"/>
      <c r="Q827" s="146" t="s">
        <v>6856</v>
      </c>
      <c r="R827" s="124" t="s">
        <v>10498</v>
      </c>
      <c r="S827" s="28">
        <v>1</v>
      </c>
      <c r="T827" s="19">
        <f>VLOOKUP(Q827,包材库存!B:E,4,0)</f>
        <v>2070</v>
      </c>
      <c r="U827" s="46"/>
      <c r="V827" s="19">
        <f>VLOOKUP(Q827,包材库存!B:F,5,0)</f>
        <v>0</v>
      </c>
      <c r="W827" s="164"/>
      <c r="X827" s="164" t="e">
        <f t="shared" si="129"/>
        <v>#DIV/0!</v>
      </c>
      <c r="Y827" s="169">
        <f t="shared" si="128"/>
        <v>6</v>
      </c>
    </row>
    <row r="828" spans="2:25">
      <c r="B828" s="23"/>
      <c r="C828" s="90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563"/>
      <c r="O828" s="108"/>
      <c r="P828" s="108"/>
      <c r="Q828" s="146" t="s">
        <v>7133</v>
      </c>
      <c r="R828" s="124" t="s">
        <v>10499</v>
      </c>
      <c r="S828" s="28">
        <v>1</v>
      </c>
      <c r="T828" s="19">
        <f>VLOOKUP(Q828,包材库存!B:E,4,0)</f>
        <v>2073</v>
      </c>
      <c r="U828" s="46"/>
      <c r="V828" s="19">
        <f>VLOOKUP(Q828,包材库存!B:F,5,0)</f>
        <v>0</v>
      </c>
      <c r="W828" s="90"/>
      <c r="X828" s="164" t="e">
        <f t="shared" si="129"/>
        <v>#DIV/0!</v>
      </c>
      <c r="Y828" s="169">
        <f t="shared" si="128"/>
        <v>6</v>
      </c>
    </row>
    <row r="829" spans="2:25">
      <c r="B829" s="23"/>
      <c r="C829" s="90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563"/>
      <c r="O829" s="108"/>
      <c r="P829" s="108"/>
      <c r="Q829" s="149" t="s">
        <v>7539</v>
      </c>
      <c r="R829" s="99" t="s">
        <v>9841</v>
      </c>
      <c r="S829" s="28">
        <v>1</v>
      </c>
      <c r="T829" s="19">
        <f>VLOOKUP(Q829,包材库存!B:E,4,0)</f>
        <v>0</v>
      </c>
      <c r="U829" s="46"/>
      <c r="V829" s="19">
        <f>VLOOKUP(Q829,包材库存!B:F,5,0)</f>
        <v>0</v>
      </c>
      <c r="W829" s="90"/>
      <c r="X829" s="164" t="e">
        <f t="shared" si="129"/>
        <v>#DIV/0!</v>
      </c>
      <c r="Y829" s="169">
        <f t="shared" si="128"/>
        <v>2</v>
      </c>
    </row>
    <row r="830" spans="2:25">
      <c r="B830" s="23"/>
      <c r="C830" s="90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563"/>
      <c r="O830" s="108"/>
      <c r="P830" s="108"/>
      <c r="Q830" s="149" t="s">
        <v>9711</v>
      </c>
      <c r="R830" s="99" t="s">
        <v>9712</v>
      </c>
      <c r="S830" s="28">
        <v>1</v>
      </c>
      <c r="T830" s="19">
        <f>VLOOKUP(Q830,包材库存!B:E,4,0)</f>
        <v>0</v>
      </c>
      <c r="U830" s="46"/>
      <c r="V830" s="19">
        <f>VLOOKUP(Q830,包材库存!B:F,5,0)</f>
        <v>0</v>
      </c>
      <c r="W830" s="90"/>
      <c r="X830" s="164" t="e">
        <f t="shared" si="129"/>
        <v>#DIV/0!</v>
      </c>
      <c r="Y830" s="169">
        <f t="shared" si="128"/>
        <v>5</v>
      </c>
    </row>
    <row r="831" spans="2:25">
      <c r="B831" s="23"/>
      <c r="C831" s="90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563"/>
      <c r="O831" s="108"/>
      <c r="P831" s="108"/>
      <c r="Q831" s="143" t="s">
        <v>8431</v>
      </c>
      <c r="R831" s="103" t="s">
        <v>10500</v>
      </c>
      <c r="S831" s="91"/>
      <c r="T831" s="19">
        <f>VLOOKUP(Q831,包材库存!B:E,4,0)</f>
        <v>0</v>
      </c>
      <c r="U831" s="46"/>
      <c r="V831" s="19">
        <f>VLOOKUP(Q831,包材库存!B:F,5,0)</f>
        <v>0</v>
      </c>
      <c r="W831" s="90"/>
      <c r="X831" s="164" t="e">
        <f t="shared" si="129"/>
        <v>#DIV/0!</v>
      </c>
      <c r="Y831" s="169">
        <f t="shared" si="128"/>
        <v>6</v>
      </c>
    </row>
    <row r="832" spans="2:25">
      <c r="B832" s="23"/>
      <c r="C832" s="90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563"/>
      <c r="O832" s="108"/>
      <c r="P832" s="108"/>
      <c r="Q832" s="146" t="s">
        <v>8734</v>
      </c>
      <c r="R832" s="124" t="s">
        <v>10501</v>
      </c>
      <c r="S832" s="28">
        <v>1</v>
      </c>
      <c r="T832" s="19">
        <f>VLOOKUP(Q832,包材库存!B:E,4,0)</f>
        <v>0</v>
      </c>
      <c r="U832" s="46"/>
      <c r="V832" s="19">
        <f>VLOOKUP(Q832,包材库存!B:F,5,0)</f>
        <v>0</v>
      </c>
      <c r="W832" s="90"/>
      <c r="X832" s="164" t="e">
        <f t="shared" si="129"/>
        <v>#DIV/0!</v>
      </c>
      <c r="Y832" s="169">
        <f t="shared" si="128"/>
        <v>4</v>
      </c>
    </row>
    <row r="833" spans="2:25">
      <c r="B833" s="23"/>
      <c r="C833" s="90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563"/>
      <c r="O833" s="108"/>
      <c r="P833" s="108"/>
      <c r="Q833" s="146" t="s">
        <v>8805</v>
      </c>
      <c r="R833" s="124" t="s">
        <v>10382</v>
      </c>
      <c r="S833" s="28">
        <v>1</v>
      </c>
      <c r="T833" s="19">
        <f>VLOOKUP(Q833,包材库存!B:E,4,0)</f>
        <v>7665</v>
      </c>
      <c r="U833" s="46"/>
      <c r="V833" s="19">
        <f>VLOOKUP(Q833,包材库存!B:F,5,0)</f>
        <v>0</v>
      </c>
      <c r="W833" s="90"/>
      <c r="X833" s="164" t="e">
        <f t="shared" si="129"/>
        <v>#DIV/0!</v>
      </c>
      <c r="Y833" s="169">
        <f t="shared" si="128"/>
        <v>149</v>
      </c>
    </row>
    <row r="834" spans="2:25">
      <c r="B834" s="23"/>
      <c r="C834" s="90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563"/>
      <c r="O834" s="108"/>
      <c r="P834" s="108"/>
      <c r="Q834" s="146" t="s">
        <v>9434</v>
      </c>
      <c r="R834" s="124" t="s">
        <v>10502</v>
      </c>
      <c r="S834" s="28">
        <v>1</v>
      </c>
      <c r="T834" s="19">
        <f>VLOOKUP(Q834,包材库存!B:E,4,0)</f>
        <v>0</v>
      </c>
      <c r="U834" s="46"/>
      <c r="V834" s="19">
        <f>VLOOKUP(Q834,包材库存!B:F,5,0)</f>
        <v>0</v>
      </c>
      <c r="W834" s="90"/>
      <c r="X834" s="164" t="e">
        <f t="shared" si="129"/>
        <v>#DIV/0!</v>
      </c>
      <c r="Y834" s="169">
        <f t="shared" si="128"/>
        <v>2</v>
      </c>
    </row>
    <row r="835" spans="2:25">
      <c r="B835" s="23"/>
      <c r="C835" s="15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564"/>
      <c r="O835" s="109"/>
      <c r="P835" s="109"/>
      <c r="Q835" s="149" t="s">
        <v>9463</v>
      </c>
      <c r="R835" s="103" t="s">
        <v>10503</v>
      </c>
      <c r="S835" s="28">
        <v>1</v>
      </c>
      <c r="T835" s="19">
        <f>VLOOKUP(Q835,包材库存!B:E,4,0)</f>
        <v>0</v>
      </c>
      <c r="U835" s="46"/>
      <c r="V835" s="19">
        <f>VLOOKUP(Q835,包材库存!B:F,5,0)</f>
        <v>0</v>
      </c>
      <c r="W835" s="15"/>
      <c r="X835" s="164" t="e">
        <f t="shared" si="129"/>
        <v>#DIV/0!</v>
      </c>
      <c r="Y835" s="169">
        <f t="shared" si="128"/>
        <v>6</v>
      </c>
    </row>
    <row r="836" spans="2:25" ht="24.75">
      <c r="B836" s="23"/>
      <c r="C836" s="193" t="s">
        <v>9713</v>
      </c>
      <c r="D836" s="107" t="s">
        <v>10504</v>
      </c>
      <c r="E836" s="107" t="s">
        <v>83</v>
      </c>
      <c r="F836" s="107" t="e">
        <f>VLOOKUP(C836,#REF!,6,0)</f>
        <v>#REF!</v>
      </c>
      <c r="G836" s="107"/>
      <c r="H836" s="107" t="e">
        <f>VLOOKUP(C836,#REF!,19,0)</f>
        <v>#REF!</v>
      </c>
      <c r="I836" s="107" t="e">
        <f>VLOOKUP(C836,#REF!,20,0)</f>
        <v>#REF!</v>
      </c>
      <c r="J836" s="107" t="e">
        <f>VLOOKUP(C836,成品库存!B:L,11,0)</f>
        <v>#N/A</v>
      </c>
      <c r="K836" s="107" t="str">
        <f>IF(ISERROR(VLOOKUP(C836,#REF!,11,0)),"0",VLOOKUP(C836,#REF!,11,0))</f>
        <v>0</v>
      </c>
      <c r="L836" s="107"/>
      <c r="M836" s="107" t="e">
        <f>J836+K836+L836</f>
        <v>#N/A</v>
      </c>
      <c r="N836" s="562"/>
      <c r="O836" s="107" t="e">
        <f>VLOOKUP(C836,膏体库存!A:F,6,0)</f>
        <v>#N/A</v>
      </c>
      <c r="P836" s="107"/>
      <c r="Q836" s="194" t="s">
        <v>6380</v>
      </c>
      <c r="R836" s="195" t="s">
        <v>10505</v>
      </c>
      <c r="S836" s="28">
        <v>1</v>
      </c>
      <c r="T836" s="19">
        <f>VLOOKUP(Q836,包材库存!B:E,4,0)</f>
        <v>453</v>
      </c>
      <c r="U836" s="46"/>
      <c r="V836" s="19">
        <f>VLOOKUP(Q836,包材库存!B:F,5,0)</f>
        <v>0</v>
      </c>
      <c r="W836" s="164"/>
      <c r="X836" s="164" t="e">
        <f t="shared" si="129"/>
        <v>#DIV/0!</v>
      </c>
      <c r="Y836" s="169">
        <f t="shared" si="128"/>
        <v>5</v>
      </c>
    </row>
    <row r="837" spans="2:25" ht="15">
      <c r="B837" s="196"/>
      <c r="C837" s="197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563"/>
      <c r="O837" s="108"/>
      <c r="P837" s="108"/>
      <c r="Q837" s="194" t="s">
        <v>7123</v>
      </c>
      <c r="R837" s="198" t="s">
        <v>10506</v>
      </c>
      <c r="S837" s="28">
        <v>1</v>
      </c>
      <c r="T837" s="19">
        <f>VLOOKUP(Q837,包材库存!B:E,4,0)</f>
        <v>120397</v>
      </c>
      <c r="U837" s="46"/>
      <c r="V837" s="19">
        <f>VLOOKUP(Q837,包材库存!B:F,5,0)</f>
        <v>0</v>
      </c>
      <c r="W837" s="111"/>
      <c r="X837" s="164" t="e">
        <f t="shared" si="129"/>
        <v>#DIV/0!</v>
      </c>
      <c r="Y837" s="169">
        <f t="shared" ref="Y837:Y900" si="130">COUNTIF(Q:Q,Q837)</f>
        <v>44</v>
      </c>
    </row>
    <row r="838" spans="2:25" ht="15">
      <c r="B838" s="196"/>
      <c r="C838" s="197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563"/>
      <c r="O838" s="108"/>
      <c r="P838" s="108"/>
      <c r="Q838" s="194" t="s">
        <v>7535</v>
      </c>
      <c r="R838" s="195" t="s">
        <v>10507</v>
      </c>
      <c r="S838" s="28">
        <v>1</v>
      </c>
      <c r="T838" s="19">
        <f>VLOOKUP(Q838,包材库存!B:E,4,0)</f>
        <v>0</v>
      </c>
      <c r="U838" s="46"/>
      <c r="V838" s="19">
        <f>VLOOKUP(Q838,包材库存!B:F,5,0)</f>
        <v>0</v>
      </c>
      <c r="W838" s="111"/>
      <c r="X838" s="164" t="e">
        <f t="shared" ref="X838:X901" si="131">T838/G838</f>
        <v>#DIV/0!</v>
      </c>
      <c r="Y838" s="169">
        <f t="shared" si="130"/>
        <v>2</v>
      </c>
    </row>
    <row r="839" spans="2:25" ht="15">
      <c r="B839" s="196"/>
      <c r="C839" s="197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563"/>
      <c r="O839" s="108"/>
      <c r="P839" s="108"/>
      <c r="Q839" s="160" t="s">
        <v>8431</v>
      </c>
      <c r="R839" s="199" t="s">
        <v>10508</v>
      </c>
      <c r="S839" s="91"/>
      <c r="T839" s="19">
        <f>VLOOKUP(Q839,包材库存!B:E,4,0)</f>
        <v>0</v>
      </c>
      <c r="U839" s="46"/>
      <c r="V839" s="19">
        <f>VLOOKUP(Q839,包材库存!B:F,5,0)</f>
        <v>0</v>
      </c>
      <c r="W839" s="111"/>
      <c r="X839" s="164" t="e">
        <f t="shared" si="131"/>
        <v>#DIV/0!</v>
      </c>
      <c r="Y839" s="169">
        <f t="shared" si="130"/>
        <v>6</v>
      </c>
    </row>
    <row r="840" spans="2:25" ht="15">
      <c r="B840" s="196"/>
      <c r="C840" s="197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563"/>
      <c r="O840" s="108"/>
      <c r="P840" s="108"/>
      <c r="Q840" s="194" t="s">
        <v>8736</v>
      </c>
      <c r="R840" s="195" t="s">
        <v>10509</v>
      </c>
      <c r="S840" s="28">
        <v>1</v>
      </c>
      <c r="T840" s="19">
        <f>VLOOKUP(Q840,包材库存!B:E,4,0)</f>
        <v>106183</v>
      </c>
      <c r="U840" s="46"/>
      <c r="V840" s="19">
        <f>VLOOKUP(Q840,包材库存!B:F,5,0)</f>
        <v>0</v>
      </c>
      <c r="W840" s="111"/>
      <c r="X840" s="164" t="e">
        <f t="shared" si="131"/>
        <v>#DIV/0!</v>
      </c>
      <c r="Y840" s="169">
        <f t="shared" si="130"/>
        <v>58</v>
      </c>
    </row>
    <row r="841" spans="2:25" ht="15">
      <c r="B841" s="196"/>
      <c r="C841" s="197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563"/>
      <c r="O841" s="108"/>
      <c r="P841" s="108"/>
      <c r="Q841" s="200" t="s">
        <v>9432</v>
      </c>
      <c r="R841" s="201" t="s">
        <v>10510</v>
      </c>
      <c r="S841" s="28">
        <v>1</v>
      </c>
      <c r="T841" s="19">
        <f>VLOOKUP(Q841,包材库存!B:E,4,0)</f>
        <v>30308</v>
      </c>
      <c r="U841" s="46"/>
      <c r="V841" s="19">
        <f>VLOOKUP(Q841,包材库存!B:F,5,0)</f>
        <v>0</v>
      </c>
      <c r="W841" s="111"/>
      <c r="X841" s="164" t="e">
        <f t="shared" si="131"/>
        <v>#DIV/0!</v>
      </c>
      <c r="Y841" s="169">
        <f t="shared" si="130"/>
        <v>5</v>
      </c>
    </row>
    <row r="842" spans="2:25" ht="15">
      <c r="B842" s="196"/>
      <c r="C842" s="202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564"/>
      <c r="O842" s="109"/>
      <c r="P842" s="109"/>
      <c r="Q842" s="194" t="s">
        <v>9463</v>
      </c>
      <c r="R842" s="199" t="s">
        <v>10503</v>
      </c>
      <c r="S842" s="28">
        <v>1</v>
      </c>
      <c r="T842" s="19">
        <f>VLOOKUP(Q842,包材库存!B:E,4,0)</f>
        <v>0</v>
      </c>
      <c r="U842" s="46"/>
      <c r="V842" s="19">
        <f>VLOOKUP(Q842,包材库存!B:F,5,0)</f>
        <v>0</v>
      </c>
      <c r="W842" s="112"/>
      <c r="X842" s="164" t="e">
        <f t="shared" si="131"/>
        <v>#DIV/0!</v>
      </c>
      <c r="Y842" s="169">
        <f t="shared" si="130"/>
        <v>6</v>
      </c>
    </row>
    <row r="843" spans="2:25" ht="24.75">
      <c r="B843" s="196"/>
      <c r="C843" s="110" t="s">
        <v>1496</v>
      </c>
      <c r="D843" s="107" t="s">
        <v>10511</v>
      </c>
      <c r="E843" s="107" t="s">
        <v>83</v>
      </c>
      <c r="F843" s="107" t="e">
        <f>VLOOKUP(C843,#REF!,6,0)</f>
        <v>#REF!</v>
      </c>
      <c r="G843" s="107"/>
      <c r="H843" s="107" t="e">
        <f>VLOOKUP(C843,#REF!,19,0)</f>
        <v>#REF!</v>
      </c>
      <c r="I843" s="107" t="e">
        <f>VLOOKUP(C843,#REF!,20,0)</f>
        <v>#REF!</v>
      </c>
      <c r="J843" s="107" t="e">
        <f>VLOOKUP(C843,成品库存!B:L,11,0)</f>
        <v>#N/A</v>
      </c>
      <c r="K843" s="107" t="str">
        <f>IF(ISERROR(VLOOKUP(C843,#REF!,11,0)),"0",VLOOKUP(C843,#REF!,11,0))</f>
        <v>0</v>
      </c>
      <c r="L843" s="107"/>
      <c r="M843" s="107" t="e">
        <f>J843+K843+L843</f>
        <v>#N/A</v>
      </c>
      <c r="N843" s="562"/>
      <c r="O843" s="107" t="e">
        <f>VLOOKUP(C843,膏体库存!A:F,6,0)</f>
        <v>#N/A</v>
      </c>
      <c r="P843" s="107"/>
      <c r="Q843" s="194" t="s">
        <v>6382</v>
      </c>
      <c r="R843" s="195" t="s">
        <v>10512</v>
      </c>
      <c r="S843" s="28">
        <v>1</v>
      </c>
      <c r="T843" s="19">
        <f>VLOOKUP(Q843,包材库存!B:E,4,0)</f>
        <v>0</v>
      </c>
      <c r="U843" s="46"/>
      <c r="V843" s="19">
        <f>VLOOKUP(Q843,包材库存!B:F,5,0)</f>
        <v>0</v>
      </c>
      <c r="W843" s="164"/>
      <c r="X843" s="164" t="e">
        <f t="shared" si="131"/>
        <v>#DIV/0!</v>
      </c>
      <c r="Y843" s="169">
        <f t="shared" si="130"/>
        <v>5</v>
      </c>
    </row>
    <row r="844" spans="2:25" ht="15">
      <c r="B844" s="196"/>
      <c r="C844" s="111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563"/>
      <c r="O844" s="108"/>
      <c r="P844" s="108"/>
      <c r="Q844" s="200" t="s">
        <v>7123</v>
      </c>
      <c r="R844" s="198" t="s">
        <v>10506</v>
      </c>
      <c r="S844" s="28">
        <v>1</v>
      </c>
      <c r="T844" s="19">
        <f>VLOOKUP(Q844,包材库存!B:E,4,0)</f>
        <v>120397</v>
      </c>
      <c r="U844" s="46"/>
      <c r="V844" s="19">
        <f>VLOOKUP(Q844,包材库存!B:F,5,0)</f>
        <v>0</v>
      </c>
      <c r="W844" s="111"/>
      <c r="X844" s="164" t="e">
        <f t="shared" si="131"/>
        <v>#DIV/0!</v>
      </c>
      <c r="Y844" s="169">
        <f t="shared" si="130"/>
        <v>44</v>
      </c>
    </row>
    <row r="845" spans="2:25" ht="15">
      <c r="B845" s="196"/>
      <c r="C845" s="111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563"/>
      <c r="O845" s="108"/>
      <c r="P845" s="108"/>
      <c r="Q845" s="194" t="s">
        <v>7537</v>
      </c>
      <c r="R845" s="195" t="s">
        <v>10513</v>
      </c>
      <c r="S845" s="28">
        <v>1</v>
      </c>
      <c r="T845" s="19">
        <f>VLOOKUP(Q845,包材库存!B:E,4,0)</f>
        <v>0</v>
      </c>
      <c r="U845" s="46"/>
      <c r="V845" s="19">
        <f>VLOOKUP(Q845,包材库存!B:F,5,0)</f>
        <v>0</v>
      </c>
      <c r="W845" s="111"/>
      <c r="X845" s="164" t="e">
        <f t="shared" si="131"/>
        <v>#DIV/0!</v>
      </c>
      <c r="Y845" s="169">
        <f t="shared" si="130"/>
        <v>2</v>
      </c>
    </row>
    <row r="846" spans="2:25" ht="15">
      <c r="B846" s="196"/>
      <c r="C846" s="111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563"/>
      <c r="O846" s="108"/>
      <c r="P846" s="108"/>
      <c r="Q846" s="194" t="s">
        <v>8035</v>
      </c>
      <c r="R846" s="195" t="s">
        <v>10514</v>
      </c>
      <c r="S846" s="28">
        <v>1</v>
      </c>
      <c r="T846" s="19">
        <f>VLOOKUP(Q846,包材库存!B:E,4,0)</f>
        <v>3869</v>
      </c>
      <c r="U846" s="46"/>
      <c r="V846" s="19">
        <f>VLOOKUP(Q846,包材库存!B:F,5,0)</f>
        <v>0</v>
      </c>
      <c r="W846" s="111"/>
      <c r="X846" s="164" t="e">
        <f t="shared" si="131"/>
        <v>#DIV/0!</v>
      </c>
      <c r="Y846" s="169">
        <f t="shared" si="130"/>
        <v>3</v>
      </c>
    </row>
    <row r="847" spans="2:25" ht="15">
      <c r="B847" s="196"/>
      <c r="C847" s="111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563"/>
      <c r="O847" s="108"/>
      <c r="P847" s="108"/>
      <c r="Q847" s="160" t="s">
        <v>8431</v>
      </c>
      <c r="R847" s="199" t="s">
        <v>10508</v>
      </c>
      <c r="S847" s="91"/>
      <c r="T847" s="19">
        <f>VLOOKUP(Q847,包材库存!B:E,4,0)</f>
        <v>0</v>
      </c>
      <c r="U847" s="46"/>
      <c r="V847" s="19">
        <f>VLOOKUP(Q847,包材库存!B:F,5,0)</f>
        <v>0</v>
      </c>
      <c r="W847" s="111"/>
      <c r="X847" s="164" t="e">
        <f t="shared" si="131"/>
        <v>#DIV/0!</v>
      </c>
      <c r="Y847" s="169">
        <f t="shared" si="130"/>
        <v>6</v>
      </c>
    </row>
    <row r="848" spans="2:25" ht="15">
      <c r="B848" s="196"/>
      <c r="C848" s="111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563"/>
      <c r="O848" s="108"/>
      <c r="P848" s="108"/>
      <c r="Q848" s="200" t="s">
        <v>8736</v>
      </c>
      <c r="R848" s="201" t="s">
        <v>10515</v>
      </c>
      <c r="S848" s="28">
        <v>1</v>
      </c>
      <c r="T848" s="19">
        <f>VLOOKUP(Q848,包材库存!B:E,4,0)</f>
        <v>106183</v>
      </c>
      <c r="U848" s="46"/>
      <c r="V848" s="19">
        <f>VLOOKUP(Q848,包材库存!B:F,5,0)</f>
        <v>0</v>
      </c>
      <c r="W848" s="111"/>
      <c r="X848" s="164" t="e">
        <f t="shared" si="131"/>
        <v>#DIV/0!</v>
      </c>
      <c r="Y848" s="169">
        <f t="shared" si="130"/>
        <v>58</v>
      </c>
    </row>
    <row r="849" spans="2:25" ht="15">
      <c r="B849" s="196"/>
      <c r="C849" s="111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563"/>
      <c r="O849" s="108"/>
      <c r="P849" s="108"/>
      <c r="Q849" s="200" t="s">
        <v>9432</v>
      </c>
      <c r="R849" s="201" t="s">
        <v>10510</v>
      </c>
      <c r="S849" s="28">
        <v>1</v>
      </c>
      <c r="T849" s="19">
        <f>VLOOKUP(Q849,包材库存!B:E,4,0)</f>
        <v>30308</v>
      </c>
      <c r="U849" s="46"/>
      <c r="V849" s="19">
        <f>VLOOKUP(Q849,包材库存!B:F,5,0)</f>
        <v>0</v>
      </c>
      <c r="W849" s="111"/>
      <c r="X849" s="164" t="e">
        <f t="shared" si="131"/>
        <v>#DIV/0!</v>
      </c>
      <c r="Y849" s="169">
        <f t="shared" si="130"/>
        <v>5</v>
      </c>
    </row>
    <row r="850" spans="2:25" ht="15">
      <c r="B850" s="196"/>
      <c r="C850" s="112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564"/>
      <c r="O850" s="109"/>
      <c r="P850" s="109"/>
      <c r="Q850" s="194" t="s">
        <v>9463</v>
      </c>
      <c r="R850" s="199" t="s">
        <v>10503</v>
      </c>
      <c r="S850" s="28">
        <v>1</v>
      </c>
      <c r="T850" s="19">
        <f>VLOOKUP(Q850,包材库存!B:E,4,0)</f>
        <v>0</v>
      </c>
      <c r="U850" s="46"/>
      <c r="V850" s="19">
        <f>VLOOKUP(Q850,包材库存!B:F,5,0)</f>
        <v>0</v>
      </c>
      <c r="W850" s="112"/>
      <c r="X850" s="164" t="e">
        <f t="shared" si="131"/>
        <v>#DIV/0!</v>
      </c>
      <c r="Y850" s="169">
        <f t="shared" si="130"/>
        <v>6</v>
      </c>
    </row>
    <row r="851" spans="2:25" ht="15">
      <c r="B851" s="196"/>
      <c r="C851" s="89" t="s">
        <v>9714</v>
      </c>
      <c r="D851" s="107" t="s">
        <v>10516</v>
      </c>
      <c r="E851" s="107" t="s">
        <v>83</v>
      </c>
      <c r="F851" s="107" t="e">
        <f>VLOOKUP(C851,#REF!,6,0)</f>
        <v>#REF!</v>
      </c>
      <c r="G851" s="107"/>
      <c r="H851" s="107" t="e">
        <f>VLOOKUP(C851,#REF!,19,0)</f>
        <v>#REF!</v>
      </c>
      <c r="I851" s="107" t="e">
        <f>VLOOKUP(C851,#REF!,20,0)</f>
        <v>#REF!</v>
      </c>
      <c r="J851" s="107" t="e">
        <f>VLOOKUP(C851,成品库存!B:L,11,0)</f>
        <v>#N/A</v>
      </c>
      <c r="K851" s="107" t="str">
        <f>IF(ISERROR(VLOOKUP(C851,#REF!,11,0)),"0",VLOOKUP(C851,#REF!,11,0))</f>
        <v>0</v>
      </c>
      <c r="L851" s="107"/>
      <c r="M851" s="107" t="e">
        <f>J851+K851+L851</f>
        <v>#N/A</v>
      </c>
      <c r="N851" s="562"/>
      <c r="O851" s="107" t="e">
        <f>VLOOKUP(C851,膏体库存!A:F,6,0)</f>
        <v>#N/A</v>
      </c>
      <c r="P851" s="107"/>
      <c r="Q851" s="146" t="s">
        <v>6856</v>
      </c>
      <c r="R851" s="124" t="s">
        <v>10498</v>
      </c>
      <c r="S851" s="28">
        <v>1</v>
      </c>
      <c r="T851" s="19">
        <f>VLOOKUP(Q851,包材库存!B:E,4,0)</f>
        <v>2070</v>
      </c>
      <c r="U851" s="46"/>
      <c r="V851" s="19">
        <f>VLOOKUP(Q851,包材库存!B:F,5,0)</f>
        <v>0</v>
      </c>
      <c r="W851" s="164"/>
      <c r="X851" s="164" t="e">
        <f t="shared" si="131"/>
        <v>#DIV/0!</v>
      </c>
      <c r="Y851" s="169">
        <f t="shared" si="130"/>
        <v>6</v>
      </c>
    </row>
    <row r="852" spans="2:25" ht="15">
      <c r="B852" s="196"/>
      <c r="C852" s="90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563"/>
      <c r="O852" s="108"/>
      <c r="P852" s="108"/>
      <c r="Q852" s="146" t="s">
        <v>7133</v>
      </c>
      <c r="R852" s="124" t="s">
        <v>10499</v>
      </c>
      <c r="S852" s="28">
        <v>1</v>
      </c>
      <c r="T852" s="19">
        <f>VLOOKUP(Q852,包材库存!B:E,4,0)</f>
        <v>2073</v>
      </c>
      <c r="U852" s="46"/>
      <c r="V852" s="19">
        <f>VLOOKUP(Q852,包材库存!B:F,5,0)</f>
        <v>0</v>
      </c>
      <c r="W852" s="90"/>
      <c r="X852" s="164" t="e">
        <f t="shared" si="131"/>
        <v>#DIV/0!</v>
      </c>
      <c r="Y852" s="169">
        <f t="shared" si="130"/>
        <v>6</v>
      </c>
    </row>
    <row r="853" spans="2:25" ht="15">
      <c r="B853" s="196"/>
      <c r="C853" s="90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563"/>
      <c r="O853" s="108"/>
      <c r="P853" s="108"/>
      <c r="Q853" s="146" t="s">
        <v>8734</v>
      </c>
      <c r="R853" s="124" t="s">
        <v>10501</v>
      </c>
      <c r="S853" s="28">
        <v>1</v>
      </c>
      <c r="T853" s="19">
        <f>VLOOKUP(Q853,包材库存!B:E,4,0)</f>
        <v>0</v>
      </c>
      <c r="U853" s="46"/>
      <c r="V853" s="19">
        <f>VLOOKUP(Q853,包材库存!B:F,5,0)</f>
        <v>0</v>
      </c>
      <c r="W853" s="90"/>
      <c r="X853" s="164" t="e">
        <f t="shared" si="131"/>
        <v>#DIV/0!</v>
      </c>
      <c r="Y853" s="169">
        <f t="shared" si="130"/>
        <v>4</v>
      </c>
    </row>
    <row r="854" spans="2:25" ht="15">
      <c r="B854" s="196"/>
      <c r="C854" s="90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563"/>
      <c r="O854" s="108"/>
      <c r="P854" s="108"/>
      <c r="Q854" s="146" t="s">
        <v>9434</v>
      </c>
      <c r="R854" s="124" t="s">
        <v>10502</v>
      </c>
      <c r="S854" s="28">
        <v>1</v>
      </c>
      <c r="T854" s="19">
        <f>VLOOKUP(Q854,包材库存!B:E,4,0)</f>
        <v>0</v>
      </c>
      <c r="U854" s="46"/>
      <c r="V854" s="19">
        <f>VLOOKUP(Q854,包材库存!B:F,5,0)</f>
        <v>0</v>
      </c>
      <c r="W854" s="90"/>
      <c r="X854" s="164" t="e">
        <f t="shared" si="131"/>
        <v>#DIV/0!</v>
      </c>
      <c r="Y854" s="169">
        <f t="shared" si="130"/>
        <v>2</v>
      </c>
    </row>
    <row r="855" spans="2:25" ht="15">
      <c r="B855" s="196"/>
      <c r="C855" s="90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563"/>
      <c r="O855" s="108"/>
      <c r="P855" s="108"/>
      <c r="Q855" s="149" t="s">
        <v>7539</v>
      </c>
      <c r="R855" s="100" t="s">
        <v>9842</v>
      </c>
      <c r="S855" s="28">
        <v>1</v>
      </c>
      <c r="T855" s="19">
        <f>VLOOKUP(Q855,包材库存!B:E,4,0)</f>
        <v>0</v>
      </c>
      <c r="U855" s="46"/>
      <c r="V855" s="19">
        <f>VLOOKUP(Q855,包材库存!B:F,5,0)</f>
        <v>0</v>
      </c>
      <c r="W855" s="90"/>
      <c r="X855" s="164" t="e">
        <f t="shared" si="131"/>
        <v>#DIV/0!</v>
      </c>
      <c r="Y855" s="169">
        <f t="shared" si="130"/>
        <v>2</v>
      </c>
    </row>
    <row r="856" spans="2:25" ht="15">
      <c r="B856" s="196"/>
      <c r="C856" s="90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563"/>
      <c r="O856" s="108"/>
      <c r="P856" s="108"/>
      <c r="Q856" s="149" t="s">
        <v>8033</v>
      </c>
      <c r="R856" s="100" t="s">
        <v>8034</v>
      </c>
      <c r="S856" s="28">
        <v>1</v>
      </c>
      <c r="T856" s="19">
        <f>VLOOKUP(Q856,包材库存!B:E,4,0)</f>
        <v>0</v>
      </c>
      <c r="U856" s="46"/>
      <c r="V856" s="19">
        <f>VLOOKUP(Q856,包材库存!B:F,5,0)</f>
        <v>0</v>
      </c>
      <c r="W856" s="90"/>
      <c r="X856" s="164" t="e">
        <f t="shared" si="131"/>
        <v>#DIV/0!</v>
      </c>
      <c r="Y856" s="169">
        <f t="shared" si="130"/>
        <v>5</v>
      </c>
    </row>
    <row r="857" spans="2:25" ht="15">
      <c r="B857" s="196"/>
      <c r="C857" s="90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563"/>
      <c r="O857" s="108"/>
      <c r="P857" s="108"/>
      <c r="Q857" s="146" t="s">
        <v>8805</v>
      </c>
      <c r="R857" s="124" t="s">
        <v>10382</v>
      </c>
      <c r="S857" s="28">
        <v>1</v>
      </c>
      <c r="T857" s="19">
        <f>VLOOKUP(Q857,包材库存!B:E,4,0)</f>
        <v>7665</v>
      </c>
      <c r="U857" s="46"/>
      <c r="V857" s="19">
        <f>VLOOKUP(Q857,包材库存!B:F,5,0)</f>
        <v>0</v>
      </c>
      <c r="W857" s="90"/>
      <c r="X857" s="164" t="e">
        <f t="shared" si="131"/>
        <v>#DIV/0!</v>
      </c>
      <c r="Y857" s="169">
        <f t="shared" si="130"/>
        <v>149</v>
      </c>
    </row>
    <row r="858" spans="2:25" ht="15">
      <c r="B858" s="196"/>
      <c r="C858" s="90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563"/>
      <c r="O858" s="108"/>
      <c r="P858" s="108"/>
      <c r="Q858" s="149" t="s">
        <v>9463</v>
      </c>
      <c r="R858" s="192" t="s">
        <v>10517</v>
      </c>
      <c r="S858" s="28">
        <v>1</v>
      </c>
      <c r="T858" s="19">
        <f>VLOOKUP(Q858,包材库存!B:E,4,0)</f>
        <v>0</v>
      </c>
      <c r="U858" s="46"/>
      <c r="V858" s="19">
        <f>VLOOKUP(Q858,包材库存!B:F,5,0)</f>
        <v>0</v>
      </c>
      <c r="W858" s="90"/>
      <c r="X858" s="164" t="e">
        <f t="shared" si="131"/>
        <v>#DIV/0!</v>
      </c>
      <c r="Y858" s="169">
        <f t="shared" si="130"/>
        <v>6</v>
      </c>
    </row>
    <row r="859" spans="2:25" ht="15">
      <c r="B859" s="196"/>
      <c r="C859" s="15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564"/>
      <c r="O859" s="109"/>
      <c r="P859" s="109"/>
      <c r="Q859" s="143" t="s">
        <v>8431</v>
      </c>
      <c r="R859" s="192" t="s">
        <v>10518</v>
      </c>
      <c r="S859" s="91"/>
      <c r="T859" s="19">
        <f>VLOOKUP(Q859,包材库存!B:E,4,0)</f>
        <v>0</v>
      </c>
      <c r="U859" s="46"/>
      <c r="V859" s="19">
        <f>VLOOKUP(Q859,包材库存!B:F,5,0)</f>
        <v>0</v>
      </c>
      <c r="W859" s="15"/>
      <c r="X859" s="164" t="e">
        <f t="shared" si="131"/>
        <v>#DIV/0!</v>
      </c>
      <c r="Y859" s="169">
        <f t="shared" si="130"/>
        <v>6</v>
      </c>
    </row>
    <row r="860" spans="2:25" ht="15">
      <c r="B860" s="196"/>
      <c r="C860" s="89" t="s">
        <v>1499</v>
      </c>
      <c r="D860" s="89" t="s">
        <v>10519</v>
      </c>
      <c r="E860" s="89" t="s">
        <v>754</v>
      </c>
      <c r="F860" s="89" t="e">
        <f>VLOOKUP(C860,#REF!,6,0)</f>
        <v>#REF!</v>
      </c>
      <c r="G860" s="89"/>
      <c r="H860" s="89" t="e">
        <f>VLOOKUP(C860,#REF!,19,0)</f>
        <v>#REF!</v>
      </c>
      <c r="I860" s="89" t="e">
        <f>VLOOKUP(C860,#REF!,20,0)</f>
        <v>#REF!</v>
      </c>
      <c r="J860" s="89" t="e">
        <f>VLOOKUP(C860,成品库存!B:L,11,0)</f>
        <v>#N/A</v>
      </c>
      <c r="K860" s="89" t="str">
        <f>IF(ISERROR(VLOOKUP(C860,#REF!,11,0)),"0",VLOOKUP(C860,#REF!,11,0))</f>
        <v>0</v>
      </c>
      <c r="L860" s="89"/>
      <c r="M860" s="89" t="e">
        <f>J860+K860+L860</f>
        <v>#N/A</v>
      </c>
      <c r="N860" s="559"/>
      <c r="O860" s="89" t="e">
        <f>VLOOKUP(C860,膏体库存!A:F,6,0)</f>
        <v>#N/A</v>
      </c>
      <c r="P860" s="89"/>
      <c r="Q860" s="203" t="s">
        <v>6911</v>
      </c>
      <c r="R860" s="192" t="s">
        <v>10520</v>
      </c>
      <c r="S860" s="28">
        <v>1</v>
      </c>
      <c r="T860" s="19">
        <f>VLOOKUP(Q860,包材库存!B:E,4,0)</f>
        <v>3700</v>
      </c>
      <c r="U860" s="46"/>
      <c r="V860" s="19">
        <f>VLOOKUP(Q860,包材库存!B:F,5,0)</f>
        <v>0</v>
      </c>
      <c r="W860" s="164"/>
      <c r="X860" s="164" t="e">
        <f t="shared" si="131"/>
        <v>#DIV/0!</v>
      </c>
      <c r="Y860" s="169">
        <f t="shared" si="130"/>
        <v>1</v>
      </c>
    </row>
    <row r="861" spans="2:25" ht="15">
      <c r="B861" s="196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560"/>
      <c r="O861" s="90"/>
      <c r="P861" s="90"/>
      <c r="Q861" s="105" t="s">
        <v>457</v>
      </c>
      <c r="R861" s="103" t="s">
        <v>10521</v>
      </c>
      <c r="S861" s="91"/>
      <c r="T861" s="19">
        <f>VLOOKUP(Q861,包材库存!B:E,4,0)</f>
        <v>1957</v>
      </c>
      <c r="U861" s="46"/>
      <c r="V861" s="19">
        <f>VLOOKUP(Q861,包材库存!B:F,5,0)</f>
        <v>0</v>
      </c>
      <c r="W861" s="90"/>
      <c r="X861" s="164" t="e">
        <f t="shared" si="131"/>
        <v>#DIV/0!</v>
      </c>
      <c r="Y861" s="169">
        <f t="shared" si="130"/>
        <v>202</v>
      </c>
    </row>
    <row r="862" spans="2:25" ht="15">
      <c r="B862" s="196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561"/>
      <c r="O862" s="15"/>
      <c r="P862" s="15"/>
      <c r="Q862" s="105" t="s">
        <v>8805</v>
      </c>
      <c r="R862" s="103" t="s">
        <v>10522</v>
      </c>
      <c r="S862" s="28">
        <v>1</v>
      </c>
      <c r="T862" s="19">
        <f>VLOOKUP(Q862,包材库存!B:E,4,0)</f>
        <v>7665</v>
      </c>
      <c r="U862" s="46"/>
      <c r="V862" s="19">
        <f>VLOOKUP(Q862,包材库存!B:F,5,0)</f>
        <v>0</v>
      </c>
      <c r="W862" s="15"/>
      <c r="X862" s="164" t="e">
        <f t="shared" si="131"/>
        <v>#DIV/0!</v>
      </c>
      <c r="Y862" s="169">
        <f t="shared" si="130"/>
        <v>149</v>
      </c>
    </row>
    <row r="863" spans="2:25" ht="15">
      <c r="B863" s="196"/>
      <c r="C863" s="193" t="s">
        <v>9715</v>
      </c>
      <c r="D863" s="107" t="s">
        <v>10523</v>
      </c>
      <c r="E863" s="107" t="s">
        <v>83</v>
      </c>
      <c r="F863" s="107" t="e">
        <f>VLOOKUP(C863,#REF!,6,0)</f>
        <v>#REF!</v>
      </c>
      <c r="G863" s="107"/>
      <c r="H863" s="107" t="e">
        <f>VLOOKUP(C863,#REF!,19,0)</f>
        <v>#REF!</v>
      </c>
      <c r="I863" s="107" t="e">
        <f>VLOOKUP(C863,#REF!,20,0)</f>
        <v>#REF!</v>
      </c>
      <c r="J863" s="107" t="e">
        <f>VLOOKUP(C863,成品库存!B:L,11,0)</f>
        <v>#N/A</v>
      </c>
      <c r="K863" s="107" t="str">
        <f>IF(ISERROR(VLOOKUP(C863,#REF!,11,0)),"0",VLOOKUP(C863,#REF!,11,0))</f>
        <v>0</v>
      </c>
      <c r="L863" s="107"/>
      <c r="M863" s="107" t="e">
        <f>J863+K863+L863</f>
        <v>#N/A</v>
      </c>
      <c r="N863" s="562"/>
      <c r="O863" s="107" t="e">
        <f>VLOOKUP(C863,膏体库存!A:F,6,0)</f>
        <v>#N/A</v>
      </c>
      <c r="P863" s="107"/>
      <c r="Q863" s="194" t="s">
        <v>6380</v>
      </c>
      <c r="R863" s="204" t="s">
        <v>10524</v>
      </c>
      <c r="S863" s="28">
        <v>1</v>
      </c>
      <c r="T863" s="19">
        <f>VLOOKUP(Q863,包材库存!B:E,4,0)</f>
        <v>453</v>
      </c>
      <c r="U863" s="46"/>
      <c r="V863" s="19">
        <f>VLOOKUP(Q863,包材库存!B:F,5,0)</f>
        <v>0</v>
      </c>
      <c r="W863" s="164"/>
      <c r="X863" s="164" t="e">
        <f t="shared" si="131"/>
        <v>#DIV/0!</v>
      </c>
      <c r="Y863" s="169">
        <f t="shared" si="130"/>
        <v>5</v>
      </c>
    </row>
    <row r="864" spans="2:25" ht="15">
      <c r="B864" s="196"/>
      <c r="C864" s="197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563"/>
      <c r="O864" s="108"/>
      <c r="P864" s="108"/>
      <c r="Q864" s="194" t="s">
        <v>7123</v>
      </c>
      <c r="R864" s="198" t="s">
        <v>10506</v>
      </c>
      <c r="S864" s="28">
        <v>1</v>
      </c>
      <c r="T864" s="19">
        <f>VLOOKUP(Q864,包材库存!B:E,4,0)</f>
        <v>120397</v>
      </c>
      <c r="U864" s="46"/>
      <c r="V864" s="19">
        <f>VLOOKUP(Q864,包材库存!B:F,5,0)</f>
        <v>0</v>
      </c>
      <c r="W864" s="111"/>
      <c r="X864" s="164" t="e">
        <f t="shared" si="131"/>
        <v>#DIV/0!</v>
      </c>
      <c r="Y864" s="169">
        <f t="shared" si="130"/>
        <v>44</v>
      </c>
    </row>
    <row r="865" spans="2:25" ht="15">
      <c r="B865" s="196"/>
      <c r="C865" s="197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563"/>
      <c r="O865" s="108"/>
      <c r="P865" s="108"/>
      <c r="Q865" s="194" t="s">
        <v>8736</v>
      </c>
      <c r="R865" s="204" t="s">
        <v>10525</v>
      </c>
      <c r="S865" s="28">
        <v>1</v>
      </c>
      <c r="T865" s="19">
        <f>VLOOKUP(Q865,包材库存!B:E,4,0)</f>
        <v>106183</v>
      </c>
      <c r="U865" s="46"/>
      <c r="V865" s="19">
        <f>VLOOKUP(Q865,包材库存!B:F,5,0)</f>
        <v>0</v>
      </c>
      <c r="W865" s="111"/>
      <c r="X865" s="164" t="e">
        <f t="shared" si="131"/>
        <v>#DIV/0!</v>
      </c>
      <c r="Y865" s="169">
        <f t="shared" si="130"/>
        <v>58</v>
      </c>
    </row>
    <row r="866" spans="2:25" ht="15">
      <c r="B866" s="196"/>
      <c r="C866" s="197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563"/>
      <c r="O866" s="108"/>
      <c r="P866" s="108"/>
      <c r="Q866" s="194" t="s">
        <v>7535</v>
      </c>
      <c r="R866" s="204" t="s">
        <v>10526</v>
      </c>
      <c r="S866" s="28">
        <v>1</v>
      </c>
      <c r="T866" s="19">
        <f>VLOOKUP(Q866,包材库存!B:E,4,0)</f>
        <v>0</v>
      </c>
      <c r="U866" s="46"/>
      <c r="V866" s="19">
        <f>VLOOKUP(Q866,包材库存!B:F,5,0)</f>
        <v>0</v>
      </c>
      <c r="W866" s="111"/>
      <c r="X866" s="164" t="e">
        <f t="shared" si="131"/>
        <v>#DIV/0!</v>
      </c>
      <c r="Y866" s="169">
        <f t="shared" si="130"/>
        <v>2</v>
      </c>
    </row>
    <row r="867" spans="2:25" ht="15">
      <c r="B867" s="196"/>
      <c r="C867" s="197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563"/>
      <c r="O867" s="108"/>
      <c r="P867" s="108"/>
      <c r="Q867" s="200" t="s">
        <v>9432</v>
      </c>
      <c r="R867" s="201" t="s">
        <v>10510</v>
      </c>
      <c r="S867" s="28">
        <v>1</v>
      </c>
      <c r="T867" s="19">
        <f>VLOOKUP(Q867,包材库存!B:E,4,0)</f>
        <v>30308</v>
      </c>
      <c r="U867" s="46"/>
      <c r="V867" s="19">
        <f>VLOOKUP(Q867,包材库存!B:F,5,0)</f>
        <v>0</v>
      </c>
      <c r="W867" s="111"/>
      <c r="X867" s="164" t="e">
        <f t="shared" si="131"/>
        <v>#DIV/0!</v>
      </c>
      <c r="Y867" s="169">
        <f t="shared" si="130"/>
        <v>5</v>
      </c>
    </row>
    <row r="868" spans="2:25" ht="15">
      <c r="B868" s="196"/>
      <c r="C868" s="197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563"/>
      <c r="O868" s="108"/>
      <c r="P868" s="108"/>
      <c r="Q868" s="194" t="s">
        <v>9463</v>
      </c>
      <c r="R868" s="199" t="s">
        <v>10503</v>
      </c>
      <c r="S868" s="28">
        <v>1</v>
      </c>
      <c r="T868" s="19">
        <f>VLOOKUP(Q868,包材库存!B:E,4,0)</f>
        <v>0</v>
      </c>
      <c r="U868" s="46"/>
      <c r="V868" s="19">
        <f>VLOOKUP(Q868,包材库存!B:F,5,0)</f>
        <v>0</v>
      </c>
      <c r="W868" s="111"/>
      <c r="X868" s="164" t="e">
        <f t="shared" si="131"/>
        <v>#DIV/0!</v>
      </c>
      <c r="Y868" s="169">
        <f t="shared" si="130"/>
        <v>6</v>
      </c>
    </row>
    <row r="869" spans="2:25" ht="15">
      <c r="B869" s="196"/>
      <c r="C869" s="202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564"/>
      <c r="O869" s="109"/>
      <c r="P869" s="109"/>
      <c r="Q869" s="160" t="s">
        <v>8431</v>
      </c>
      <c r="R869" s="199" t="s">
        <v>10508</v>
      </c>
      <c r="S869" s="91"/>
      <c r="T869" s="19">
        <f>VLOOKUP(Q869,包材库存!B:E,4,0)</f>
        <v>0</v>
      </c>
      <c r="U869" s="46"/>
      <c r="V869" s="19">
        <f>VLOOKUP(Q869,包材库存!B:F,5,0)</f>
        <v>0</v>
      </c>
      <c r="W869" s="112"/>
      <c r="X869" s="164" t="e">
        <f t="shared" si="131"/>
        <v>#DIV/0!</v>
      </c>
      <c r="Y869" s="169">
        <f t="shared" si="130"/>
        <v>6</v>
      </c>
    </row>
    <row r="870" spans="2:25" ht="15">
      <c r="B870" s="196"/>
      <c r="C870" s="89" t="s">
        <v>1509</v>
      </c>
      <c r="D870" s="89" t="s">
        <v>10523</v>
      </c>
      <c r="E870" s="89" t="s">
        <v>1401</v>
      </c>
      <c r="F870" s="89" t="e">
        <f>VLOOKUP(C870,#REF!,6,0)</f>
        <v>#REF!</v>
      </c>
      <c r="G870" s="89"/>
      <c r="H870" s="89" t="e">
        <f>VLOOKUP(C870,#REF!,19,0)</f>
        <v>#REF!</v>
      </c>
      <c r="I870" s="89" t="e">
        <f>VLOOKUP(C870,#REF!,20,0)</f>
        <v>#REF!</v>
      </c>
      <c r="J870" s="89" t="e">
        <f>VLOOKUP(C870,成品库存!B:L,11,0)</f>
        <v>#N/A</v>
      </c>
      <c r="K870" s="89" t="str">
        <f>IF(ISERROR(VLOOKUP(C870,#REF!,11,0)),"0",VLOOKUP(C870,#REF!,11,0))</f>
        <v>0</v>
      </c>
      <c r="L870" s="89"/>
      <c r="M870" s="89" t="e">
        <f>J870+K870+L870</f>
        <v>#N/A</v>
      </c>
      <c r="N870" s="559"/>
      <c r="O870" s="89" t="e">
        <f>VLOOKUP(C870,膏体库存!A:F,6,0)</f>
        <v>#N/A</v>
      </c>
      <c r="P870" s="89"/>
      <c r="Q870" s="160" t="s">
        <v>6511</v>
      </c>
      <c r="R870" s="103" t="s">
        <v>10527</v>
      </c>
      <c r="S870" s="28">
        <v>1</v>
      </c>
      <c r="T870" s="19">
        <f>VLOOKUP(Q870,包材库存!B:E,4,0)</f>
        <v>1296</v>
      </c>
      <c r="U870" s="46"/>
      <c r="V870" s="19">
        <f>VLOOKUP(Q870,包材库存!B:F,5,0)</f>
        <v>0</v>
      </c>
      <c r="W870" s="164"/>
      <c r="X870" s="164" t="e">
        <f t="shared" si="131"/>
        <v>#DIV/0!</v>
      </c>
      <c r="Y870" s="169">
        <f t="shared" si="130"/>
        <v>1</v>
      </c>
    </row>
    <row r="871" spans="2:25" ht="15">
      <c r="B871" s="196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560"/>
      <c r="O871" s="90"/>
      <c r="P871" s="90"/>
      <c r="Q871" s="160" t="s">
        <v>7224</v>
      </c>
      <c r="R871" s="103" t="s">
        <v>10528</v>
      </c>
      <c r="S871" s="28">
        <v>1</v>
      </c>
      <c r="T871" s="19">
        <f>VLOOKUP(Q871,包材库存!B:E,4,0)</f>
        <v>1200</v>
      </c>
      <c r="U871" s="46"/>
      <c r="V871" s="19">
        <f>VLOOKUP(Q871,包材库存!B:F,5,0)</f>
        <v>0</v>
      </c>
      <c r="W871" s="90"/>
      <c r="X871" s="164" t="e">
        <f t="shared" si="131"/>
        <v>#DIV/0!</v>
      </c>
      <c r="Y871" s="169">
        <f t="shared" si="130"/>
        <v>1</v>
      </c>
    </row>
    <row r="872" spans="2:25" ht="15">
      <c r="B872" s="196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560"/>
      <c r="O872" s="90"/>
      <c r="P872" s="90"/>
      <c r="Q872" s="160" t="s">
        <v>457</v>
      </c>
      <c r="R872" s="103" t="s">
        <v>10529</v>
      </c>
      <c r="S872" s="91"/>
      <c r="T872" s="19">
        <f>VLOOKUP(Q872,包材库存!B:E,4,0)</f>
        <v>1957</v>
      </c>
      <c r="U872" s="46"/>
      <c r="V872" s="19">
        <f>VLOOKUP(Q872,包材库存!B:F,5,0)</f>
        <v>0</v>
      </c>
      <c r="W872" s="90"/>
      <c r="X872" s="164" t="e">
        <f t="shared" si="131"/>
        <v>#DIV/0!</v>
      </c>
      <c r="Y872" s="169">
        <f t="shared" si="130"/>
        <v>202</v>
      </c>
    </row>
    <row r="873" spans="2:25" ht="15">
      <c r="B873" s="196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561"/>
      <c r="O873" s="15"/>
      <c r="P873" s="15"/>
      <c r="Q873" s="146" t="s">
        <v>8805</v>
      </c>
      <c r="R873" s="124" t="s">
        <v>10382</v>
      </c>
      <c r="S873" s="28">
        <v>1</v>
      </c>
      <c r="T873" s="19">
        <f>VLOOKUP(Q873,包材库存!B:E,4,0)</f>
        <v>7665</v>
      </c>
      <c r="U873" s="46"/>
      <c r="V873" s="19">
        <f>VLOOKUP(Q873,包材库存!B:F,5,0)</f>
        <v>0</v>
      </c>
      <c r="W873" s="15"/>
      <c r="X873" s="164" t="e">
        <f t="shared" si="131"/>
        <v>#DIV/0!</v>
      </c>
      <c r="Y873" s="169">
        <f t="shared" si="130"/>
        <v>149</v>
      </c>
    </row>
    <row r="874" spans="2:25" ht="15">
      <c r="B874" s="196"/>
      <c r="C874" s="110" t="s">
        <v>9716</v>
      </c>
      <c r="D874" s="107" t="s">
        <v>10530</v>
      </c>
      <c r="E874" s="107" t="s">
        <v>83</v>
      </c>
      <c r="F874" s="107" t="e">
        <f>VLOOKUP(C874,#REF!,6,0)</f>
        <v>#REF!</v>
      </c>
      <c r="G874" s="107"/>
      <c r="H874" s="107" t="e">
        <f>VLOOKUP(C874,#REF!,19,0)</f>
        <v>#REF!</v>
      </c>
      <c r="I874" s="107" t="e">
        <f>VLOOKUP(C874,#REF!,20,0)</f>
        <v>#REF!</v>
      </c>
      <c r="J874" s="107" t="e">
        <f>VLOOKUP(C874,成品库存!B:L,11,0)</f>
        <v>#N/A</v>
      </c>
      <c r="K874" s="107" t="str">
        <f>IF(ISERROR(VLOOKUP(C874,#REF!,11,0)),"0",VLOOKUP(C874,#REF!,11,0))</f>
        <v>0</v>
      </c>
      <c r="L874" s="107"/>
      <c r="M874" s="107" t="e">
        <f>J874+K874+L874</f>
        <v>#N/A</v>
      </c>
      <c r="N874" s="562"/>
      <c r="O874" s="107" t="e">
        <f>VLOOKUP(C874,膏体库存!A:F,6,0)</f>
        <v>#N/A</v>
      </c>
      <c r="P874" s="107"/>
      <c r="Q874" s="194" t="s">
        <v>6382</v>
      </c>
      <c r="R874" s="204" t="s">
        <v>10531</v>
      </c>
      <c r="S874" s="28">
        <v>1</v>
      </c>
      <c r="T874" s="19">
        <f>VLOOKUP(Q874,包材库存!B:E,4,0)</f>
        <v>0</v>
      </c>
      <c r="U874" s="46"/>
      <c r="V874" s="19">
        <f>VLOOKUP(Q874,包材库存!B:F,5,0)</f>
        <v>0</v>
      </c>
      <c r="W874" s="164"/>
      <c r="X874" s="164" t="e">
        <f t="shared" si="131"/>
        <v>#DIV/0!</v>
      </c>
      <c r="Y874" s="169">
        <f t="shared" si="130"/>
        <v>5</v>
      </c>
    </row>
    <row r="875" spans="2:25" ht="15">
      <c r="B875" s="196"/>
      <c r="C875" s="111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563"/>
      <c r="O875" s="108"/>
      <c r="P875" s="108"/>
      <c r="Q875" s="200" t="s">
        <v>7123</v>
      </c>
      <c r="R875" s="198" t="s">
        <v>10506</v>
      </c>
      <c r="S875" s="28">
        <v>1</v>
      </c>
      <c r="T875" s="19">
        <f>VLOOKUP(Q875,包材库存!B:E,4,0)</f>
        <v>120397</v>
      </c>
      <c r="U875" s="46"/>
      <c r="V875" s="19">
        <f>VLOOKUP(Q875,包材库存!B:F,5,0)</f>
        <v>0</v>
      </c>
      <c r="W875" s="111"/>
      <c r="X875" s="164" t="e">
        <f t="shared" si="131"/>
        <v>#DIV/0!</v>
      </c>
      <c r="Y875" s="169">
        <f t="shared" si="130"/>
        <v>44</v>
      </c>
    </row>
    <row r="876" spans="2:25" ht="15">
      <c r="B876" s="196"/>
      <c r="C876" s="111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563"/>
      <c r="O876" s="108"/>
      <c r="P876" s="108"/>
      <c r="Q876" s="200" t="s">
        <v>8736</v>
      </c>
      <c r="R876" s="201" t="s">
        <v>10515</v>
      </c>
      <c r="S876" s="28">
        <v>1</v>
      </c>
      <c r="T876" s="19">
        <f>VLOOKUP(Q876,包材库存!B:E,4,0)</f>
        <v>106183</v>
      </c>
      <c r="U876" s="46"/>
      <c r="V876" s="19">
        <f>VLOOKUP(Q876,包材库存!B:F,5,0)</f>
        <v>0</v>
      </c>
      <c r="W876" s="111"/>
      <c r="X876" s="164" t="e">
        <f t="shared" si="131"/>
        <v>#DIV/0!</v>
      </c>
      <c r="Y876" s="169">
        <f t="shared" si="130"/>
        <v>58</v>
      </c>
    </row>
    <row r="877" spans="2:25" ht="15">
      <c r="B877" s="196"/>
      <c r="C877" s="111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563"/>
      <c r="O877" s="108"/>
      <c r="P877" s="108"/>
      <c r="Q877" s="200" t="s">
        <v>9432</v>
      </c>
      <c r="R877" s="201" t="s">
        <v>10510</v>
      </c>
      <c r="S877" s="28">
        <v>1</v>
      </c>
      <c r="T877" s="19">
        <f>VLOOKUP(Q877,包材库存!B:E,4,0)</f>
        <v>30308</v>
      </c>
      <c r="U877" s="46"/>
      <c r="V877" s="19">
        <f>VLOOKUP(Q877,包材库存!B:F,5,0)</f>
        <v>0</v>
      </c>
      <c r="W877" s="111"/>
      <c r="X877" s="164" t="e">
        <f t="shared" si="131"/>
        <v>#DIV/0!</v>
      </c>
      <c r="Y877" s="169">
        <f t="shared" si="130"/>
        <v>5</v>
      </c>
    </row>
    <row r="878" spans="2:25" ht="15">
      <c r="B878" s="196"/>
      <c r="C878" s="111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563"/>
      <c r="O878" s="108"/>
      <c r="P878" s="108"/>
      <c r="Q878" s="194" t="s">
        <v>7537</v>
      </c>
      <c r="R878" s="204" t="s">
        <v>10532</v>
      </c>
      <c r="S878" s="28">
        <v>1</v>
      </c>
      <c r="T878" s="19">
        <f>VLOOKUP(Q878,包材库存!B:E,4,0)</f>
        <v>0</v>
      </c>
      <c r="U878" s="46"/>
      <c r="V878" s="19">
        <f>VLOOKUP(Q878,包材库存!B:F,5,0)</f>
        <v>0</v>
      </c>
      <c r="W878" s="111"/>
      <c r="X878" s="164" t="e">
        <f t="shared" si="131"/>
        <v>#DIV/0!</v>
      </c>
      <c r="Y878" s="169">
        <f t="shared" si="130"/>
        <v>2</v>
      </c>
    </row>
    <row r="879" spans="2:25" ht="15">
      <c r="B879" s="196"/>
      <c r="C879" s="111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563"/>
      <c r="O879" s="108"/>
      <c r="P879" s="108"/>
      <c r="Q879" s="194" t="s">
        <v>9463</v>
      </c>
      <c r="R879" s="199" t="s">
        <v>10503</v>
      </c>
      <c r="S879" s="28">
        <v>1</v>
      </c>
      <c r="T879" s="19">
        <f>VLOOKUP(Q879,包材库存!B:E,4,0)</f>
        <v>0</v>
      </c>
      <c r="U879" s="46"/>
      <c r="V879" s="19">
        <f>VLOOKUP(Q879,包材库存!B:F,5,0)</f>
        <v>0</v>
      </c>
      <c r="W879" s="111"/>
      <c r="X879" s="164" t="e">
        <f t="shared" si="131"/>
        <v>#DIV/0!</v>
      </c>
      <c r="Y879" s="169">
        <f t="shared" si="130"/>
        <v>6</v>
      </c>
    </row>
    <row r="880" spans="2:25" ht="15">
      <c r="B880" s="196"/>
      <c r="C880" s="112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564"/>
      <c r="O880" s="109"/>
      <c r="P880" s="109"/>
      <c r="Q880" s="160" t="s">
        <v>8431</v>
      </c>
      <c r="R880" s="199" t="s">
        <v>10508</v>
      </c>
      <c r="S880" s="91"/>
      <c r="T880" s="19">
        <f>VLOOKUP(Q880,包材库存!B:E,4,0)</f>
        <v>0</v>
      </c>
      <c r="U880" s="46"/>
      <c r="V880" s="19">
        <f>VLOOKUP(Q880,包材库存!B:F,5,0)</f>
        <v>0</v>
      </c>
      <c r="W880" s="112"/>
      <c r="X880" s="164" t="e">
        <f t="shared" si="131"/>
        <v>#DIV/0!</v>
      </c>
      <c r="Y880" s="169">
        <f t="shared" si="130"/>
        <v>6</v>
      </c>
    </row>
    <row r="881" spans="2:25" ht="15">
      <c r="B881" s="196"/>
      <c r="C881" s="89" t="s">
        <v>1508</v>
      </c>
      <c r="D881" s="89" t="s">
        <v>10533</v>
      </c>
      <c r="E881" s="89" t="s">
        <v>754</v>
      </c>
      <c r="F881" s="89" t="e">
        <f>VLOOKUP(C881,#REF!,6,0)</f>
        <v>#REF!</v>
      </c>
      <c r="G881" s="89"/>
      <c r="H881" s="89" t="e">
        <f>VLOOKUP(C881,#REF!,19,0)</f>
        <v>#REF!</v>
      </c>
      <c r="I881" s="89" t="e">
        <f>VLOOKUP(C881,#REF!,20,0)</f>
        <v>#REF!</v>
      </c>
      <c r="J881" s="89" t="e">
        <f>VLOOKUP(C881,成品库存!B:L,11,0)</f>
        <v>#N/A</v>
      </c>
      <c r="K881" s="89" t="str">
        <f>IF(ISERROR(VLOOKUP(C881,#REF!,11,0)),"0",VLOOKUP(C881,#REF!,11,0))</f>
        <v>0</v>
      </c>
      <c r="L881" s="89"/>
      <c r="M881" s="89" t="e">
        <f>J881+K881+L881</f>
        <v>#N/A</v>
      </c>
      <c r="N881" s="559"/>
      <c r="O881" s="89" t="e">
        <f>VLOOKUP(C881,膏体库存!A:F,6,0)</f>
        <v>#N/A</v>
      </c>
      <c r="P881" s="89"/>
      <c r="Q881" s="203" t="s">
        <v>6913</v>
      </c>
      <c r="R881" s="205" t="s">
        <v>10534</v>
      </c>
      <c r="S881" s="28">
        <v>1</v>
      </c>
      <c r="T881" s="19">
        <f>VLOOKUP(Q881,包材库存!B:E,4,0)</f>
        <v>5079</v>
      </c>
      <c r="U881" s="46"/>
      <c r="V881" s="19">
        <f>VLOOKUP(Q881,包材库存!B:F,5,0)</f>
        <v>0</v>
      </c>
      <c r="W881" s="164"/>
      <c r="X881" s="164" t="e">
        <f t="shared" si="131"/>
        <v>#DIV/0!</v>
      </c>
      <c r="Y881" s="169">
        <f t="shared" si="130"/>
        <v>1</v>
      </c>
    </row>
    <row r="882" spans="2:25" ht="15">
      <c r="B882" s="196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560"/>
      <c r="O882" s="90"/>
      <c r="P882" s="90"/>
      <c r="Q882" s="105" t="s">
        <v>457</v>
      </c>
      <c r="R882" s="103" t="s">
        <v>10521</v>
      </c>
      <c r="S882" s="91"/>
      <c r="T882" s="19">
        <f>VLOOKUP(Q882,包材库存!B:E,4,0)</f>
        <v>1957</v>
      </c>
      <c r="U882" s="46"/>
      <c r="V882" s="19">
        <f>VLOOKUP(Q882,包材库存!B:F,5,0)</f>
        <v>0</v>
      </c>
      <c r="W882" s="90"/>
      <c r="X882" s="164" t="e">
        <f t="shared" si="131"/>
        <v>#DIV/0!</v>
      </c>
      <c r="Y882" s="169">
        <f t="shared" si="130"/>
        <v>202</v>
      </c>
    </row>
    <row r="883" spans="2:25" ht="15">
      <c r="B883" s="196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561"/>
      <c r="O883" s="15"/>
      <c r="P883" s="15"/>
      <c r="Q883" s="179" t="s">
        <v>8805</v>
      </c>
      <c r="R883" s="124" t="s">
        <v>10522</v>
      </c>
      <c r="S883" s="28">
        <v>1</v>
      </c>
      <c r="T883" s="19">
        <f>VLOOKUP(Q883,包材库存!B:E,4,0)</f>
        <v>7665</v>
      </c>
      <c r="U883" s="46"/>
      <c r="V883" s="19">
        <f>VLOOKUP(Q883,包材库存!B:F,5,0)</f>
        <v>0</v>
      </c>
      <c r="W883" s="15"/>
      <c r="X883" s="164" t="e">
        <f t="shared" si="131"/>
        <v>#DIV/0!</v>
      </c>
      <c r="Y883" s="169">
        <f t="shared" si="130"/>
        <v>149</v>
      </c>
    </row>
    <row r="884" spans="2:25" ht="15">
      <c r="B884" s="196"/>
      <c r="C884" s="107" t="s">
        <v>9717</v>
      </c>
      <c r="D884" s="107" t="s">
        <v>10535</v>
      </c>
      <c r="E884" s="107" t="s">
        <v>748</v>
      </c>
      <c r="F884" s="107" t="e">
        <f>VLOOKUP(C884,#REF!,6,0)</f>
        <v>#REF!</v>
      </c>
      <c r="G884" s="107"/>
      <c r="H884" s="107" t="e">
        <f>VLOOKUP(C884,#REF!,19,0)</f>
        <v>#REF!</v>
      </c>
      <c r="I884" s="107" t="e">
        <f>VLOOKUP(C884,#REF!,20,0)</f>
        <v>#REF!</v>
      </c>
      <c r="J884" s="107" t="e">
        <f>VLOOKUP(C884,成品库存!B:L,11,0)</f>
        <v>#N/A</v>
      </c>
      <c r="K884" s="107" t="str">
        <f>IF(ISERROR(VLOOKUP(C884,#REF!,11,0)),"0",VLOOKUP(C884,#REF!,11,0))</f>
        <v>0</v>
      </c>
      <c r="L884" s="107"/>
      <c r="M884" s="107" t="e">
        <f>J884+K884+L884</f>
        <v>#N/A</v>
      </c>
      <c r="N884" s="562"/>
      <c r="O884" s="107" t="e">
        <f>VLOOKUP(C884,膏体库存!A:F,6,0)</f>
        <v>#N/A</v>
      </c>
      <c r="P884" s="107"/>
      <c r="Q884" s="149" t="s">
        <v>6376</v>
      </c>
      <c r="R884" s="100" t="s">
        <v>10536</v>
      </c>
      <c r="S884" s="28">
        <v>1</v>
      </c>
      <c r="T884" s="19">
        <f>VLOOKUP(Q884,包材库存!B:E,4,0)</f>
        <v>930</v>
      </c>
      <c r="U884" s="46"/>
      <c r="V884" s="19">
        <f>VLOOKUP(Q884,包材库存!B:F,5,0)</f>
        <v>0</v>
      </c>
      <c r="W884" s="164"/>
      <c r="X884" s="164" t="e">
        <f t="shared" si="131"/>
        <v>#DIV/0!</v>
      </c>
      <c r="Y884" s="169">
        <f t="shared" si="130"/>
        <v>6</v>
      </c>
    </row>
    <row r="885" spans="2:25" ht="15">
      <c r="B885" s="196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563"/>
      <c r="O885" s="108"/>
      <c r="P885" s="108"/>
      <c r="Q885" s="146" t="s">
        <v>7121</v>
      </c>
      <c r="R885" s="124" t="s">
        <v>10537</v>
      </c>
      <c r="S885" s="28">
        <v>1</v>
      </c>
      <c r="T885" s="19">
        <f>VLOOKUP(Q885,包材库存!B:E,4,0)</f>
        <v>7366</v>
      </c>
      <c r="U885" s="46"/>
      <c r="V885" s="19">
        <f>VLOOKUP(Q885,包材库存!B:F,5,0)</f>
        <v>0</v>
      </c>
      <c r="W885" s="90"/>
      <c r="X885" s="164" t="e">
        <f t="shared" si="131"/>
        <v>#DIV/0!</v>
      </c>
      <c r="Y885" s="169">
        <f t="shared" si="130"/>
        <v>18</v>
      </c>
    </row>
    <row r="886" spans="2:25" ht="15">
      <c r="B886" s="196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563"/>
      <c r="O886" s="108"/>
      <c r="P886" s="108"/>
      <c r="Q886" s="149" t="s">
        <v>9436</v>
      </c>
      <c r="R886" s="100" t="s">
        <v>9843</v>
      </c>
      <c r="S886" s="28">
        <v>1</v>
      </c>
      <c r="T886" s="19">
        <f>VLOOKUP(Q886,包材库存!B:E,4,0)</f>
        <v>16087</v>
      </c>
      <c r="U886" s="46"/>
      <c r="V886" s="19">
        <f>VLOOKUP(Q886,包材库存!B:F,5,0)</f>
        <v>0</v>
      </c>
      <c r="W886" s="90"/>
      <c r="X886" s="164" t="e">
        <f t="shared" si="131"/>
        <v>#DIV/0!</v>
      </c>
      <c r="Y886" s="169">
        <f t="shared" si="130"/>
        <v>16</v>
      </c>
    </row>
    <row r="887" spans="2:25" ht="15">
      <c r="B887" s="196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563"/>
      <c r="O887" s="108"/>
      <c r="P887" s="108"/>
      <c r="Q887" s="149" t="s">
        <v>9430</v>
      </c>
      <c r="R887" s="100" t="s">
        <v>9844</v>
      </c>
      <c r="S887" s="28">
        <v>1</v>
      </c>
      <c r="T887" s="19">
        <f>VLOOKUP(Q887,包材库存!B:E,4,0)</f>
        <v>0</v>
      </c>
      <c r="U887" s="46"/>
      <c r="V887" s="19">
        <f>VLOOKUP(Q887,包材库存!B:F,5,0)</f>
        <v>0</v>
      </c>
      <c r="W887" s="90"/>
      <c r="X887" s="164" t="e">
        <f t="shared" si="131"/>
        <v>#DIV/0!</v>
      </c>
      <c r="Y887" s="169">
        <f t="shared" si="130"/>
        <v>4</v>
      </c>
    </row>
    <row r="888" spans="2:25" ht="15">
      <c r="B888" s="196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563"/>
      <c r="O888" s="108"/>
      <c r="P888" s="108"/>
      <c r="Q888" s="149" t="s">
        <v>7495</v>
      </c>
      <c r="R888" s="100" t="s">
        <v>10538</v>
      </c>
      <c r="S888" s="28">
        <v>1</v>
      </c>
      <c r="T888" s="19">
        <f>VLOOKUP(Q888,包材库存!B:E,4,0)</f>
        <v>0</v>
      </c>
      <c r="U888" s="46"/>
      <c r="V888" s="19">
        <f>VLOOKUP(Q888,包材库存!B:F,5,0)</f>
        <v>0</v>
      </c>
      <c r="W888" s="90"/>
      <c r="X888" s="164" t="e">
        <f t="shared" si="131"/>
        <v>#DIV/0!</v>
      </c>
      <c r="Y888" s="169">
        <f t="shared" si="130"/>
        <v>1</v>
      </c>
    </row>
    <row r="889" spans="2:25" ht="15">
      <c r="B889" s="196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563"/>
      <c r="O889" s="108"/>
      <c r="P889" s="108"/>
      <c r="Q889" s="149" t="s">
        <v>9461</v>
      </c>
      <c r="R889" s="206" t="s">
        <v>10539</v>
      </c>
      <c r="S889" s="28">
        <v>1</v>
      </c>
      <c r="T889" s="19">
        <f>VLOOKUP(Q889,包材库存!B:E,4,0)</f>
        <v>0</v>
      </c>
      <c r="U889" s="46"/>
      <c r="V889" s="19">
        <f>VLOOKUP(Q889,包材库存!B:F,5,0)</f>
        <v>0</v>
      </c>
      <c r="W889" s="90"/>
      <c r="X889" s="164" t="e">
        <f t="shared" si="131"/>
        <v>#DIV/0!</v>
      </c>
      <c r="Y889" s="169">
        <f t="shared" si="130"/>
        <v>2</v>
      </c>
    </row>
    <row r="890" spans="2:25" ht="15">
      <c r="B890" s="196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564"/>
      <c r="O890" s="109"/>
      <c r="P890" s="109"/>
      <c r="Q890" s="149" t="s">
        <v>8429</v>
      </c>
      <c r="R890" s="206" t="s">
        <v>10540</v>
      </c>
      <c r="S890" s="91"/>
      <c r="T890" s="19">
        <f>VLOOKUP(Q890,包材库存!B:E,4,0)</f>
        <v>0</v>
      </c>
      <c r="U890" s="46"/>
      <c r="V890" s="19">
        <f>VLOOKUP(Q890,包材库存!B:F,5,0)</f>
        <v>0</v>
      </c>
      <c r="W890" s="15"/>
      <c r="X890" s="164" t="e">
        <f t="shared" si="131"/>
        <v>#DIV/0!</v>
      </c>
      <c r="Y890" s="169">
        <f t="shared" si="130"/>
        <v>2</v>
      </c>
    </row>
    <row r="891" spans="2:25" ht="15">
      <c r="B891" s="196"/>
      <c r="C891" s="89" t="s">
        <v>1500</v>
      </c>
      <c r="D891" s="89" t="s">
        <v>10535</v>
      </c>
      <c r="E891" s="89" t="s">
        <v>1475</v>
      </c>
      <c r="F891" s="89" t="e">
        <f>VLOOKUP(C891,#REF!,6,0)</f>
        <v>#REF!</v>
      </c>
      <c r="G891" s="89"/>
      <c r="H891" s="89" t="e">
        <f>VLOOKUP(C891,#REF!,19,0)</f>
        <v>#REF!</v>
      </c>
      <c r="I891" s="89" t="e">
        <f>VLOOKUP(C891,#REF!,20,0)</f>
        <v>#REF!</v>
      </c>
      <c r="J891" s="89" t="e">
        <f>VLOOKUP(C891,成品库存!B:L,11,0)</f>
        <v>#N/A</v>
      </c>
      <c r="K891" s="89" t="str">
        <f>IF(ISERROR(VLOOKUP(C891,#REF!,11,0)),"0",VLOOKUP(C891,#REF!,11,0))</f>
        <v>0</v>
      </c>
      <c r="L891" s="89"/>
      <c r="M891" s="89" t="e">
        <f>J891+K891+L891</f>
        <v>#N/A</v>
      </c>
      <c r="N891" s="559"/>
      <c r="O891" s="89" t="e">
        <f>VLOOKUP(C891,膏体库存!A:F,6,0)</f>
        <v>#N/A</v>
      </c>
      <c r="P891" s="89"/>
      <c r="Q891" s="146" t="s">
        <v>6507</v>
      </c>
      <c r="R891" s="124" t="s">
        <v>10541</v>
      </c>
      <c r="S891" s="28">
        <v>1</v>
      </c>
      <c r="T891" s="19">
        <f>VLOOKUP(Q891,包材库存!B:E,4,0)</f>
        <v>800</v>
      </c>
      <c r="U891" s="46"/>
      <c r="V891" s="19">
        <f>VLOOKUP(Q891,包材库存!B:F,5,0)</f>
        <v>0</v>
      </c>
      <c r="W891" s="164"/>
      <c r="X891" s="164" t="e">
        <f t="shared" si="131"/>
        <v>#DIV/0!</v>
      </c>
      <c r="Y891" s="169">
        <f t="shared" si="130"/>
        <v>1</v>
      </c>
    </row>
    <row r="892" spans="2:25" ht="15">
      <c r="B892" s="196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560"/>
      <c r="O892" s="90"/>
      <c r="P892" s="90"/>
      <c r="Q892" s="146" t="s">
        <v>7222</v>
      </c>
      <c r="R892" s="124" t="s">
        <v>10542</v>
      </c>
      <c r="S892" s="28">
        <v>1</v>
      </c>
      <c r="T892" s="19">
        <f>VLOOKUP(Q892,包材库存!B:E,4,0)</f>
        <v>1421</v>
      </c>
      <c r="U892" s="46"/>
      <c r="V892" s="19">
        <f>VLOOKUP(Q892,包材库存!B:F,5,0)</f>
        <v>0</v>
      </c>
      <c r="W892" s="90"/>
      <c r="X892" s="164" t="e">
        <f t="shared" si="131"/>
        <v>#DIV/0!</v>
      </c>
      <c r="Y892" s="169">
        <f t="shared" si="130"/>
        <v>2</v>
      </c>
    </row>
    <row r="893" spans="2:25" ht="15">
      <c r="B893" s="196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560"/>
      <c r="O893" s="90"/>
      <c r="P893" s="90"/>
      <c r="Q893" s="160" t="s">
        <v>457</v>
      </c>
      <c r="R893" s="124" t="s">
        <v>10543</v>
      </c>
      <c r="S893" s="91"/>
      <c r="T893" s="19">
        <f>VLOOKUP(Q893,包材库存!B:E,4,0)</f>
        <v>1957</v>
      </c>
      <c r="U893" s="46"/>
      <c r="V893" s="19">
        <f>VLOOKUP(Q893,包材库存!B:F,5,0)</f>
        <v>0</v>
      </c>
      <c r="W893" s="90"/>
      <c r="X893" s="164" t="e">
        <f t="shared" si="131"/>
        <v>#DIV/0!</v>
      </c>
      <c r="Y893" s="169">
        <f t="shared" si="130"/>
        <v>202</v>
      </c>
    </row>
    <row r="894" spans="2:25" ht="15">
      <c r="B894" s="196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561"/>
      <c r="O894" s="15"/>
      <c r="P894" s="15"/>
      <c r="Q894" s="146" t="s">
        <v>8805</v>
      </c>
      <c r="R894" s="124" t="s">
        <v>10382</v>
      </c>
      <c r="S894" s="28">
        <v>1</v>
      </c>
      <c r="T894" s="19">
        <f>VLOOKUP(Q894,包材库存!B:E,4,0)</f>
        <v>7665</v>
      </c>
      <c r="U894" s="46"/>
      <c r="V894" s="19">
        <f>VLOOKUP(Q894,包材库存!B:F,5,0)</f>
        <v>0</v>
      </c>
      <c r="W894" s="15"/>
      <c r="X894" s="164" t="e">
        <f t="shared" si="131"/>
        <v>#DIV/0!</v>
      </c>
      <c r="Y894" s="169">
        <f t="shared" si="130"/>
        <v>149</v>
      </c>
    </row>
    <row r="895" spans="2:25" ht="15">
      <c r="B895" s="196"/>
      <c r="C895" s="89" t="s">
        <v>9718</v>
      </c>
      <c r="D895" s="107" t="s">
        <v>10544</v>
      </c>
      <c r="E895" s="107" t="s">
        <v>9719</v>
      </c>
      <c r="F895" s="107" t="e">
        <f>VLOOKUP(C895,#REF!,6,0)</f>
        <v>#REF!</v>
      </c>
      <c r="G895" s="107"/>
      <c r="H895" s="107" t="e">
        <f>VLOOKUP(C895,#REF!,19,0)</f>
        <v>#REF!</v>
      </c>
      <c r="I895" s="107" t="e">
        <f>VLOOKUP(C895,#REF!,20,0)</f>
        <v>#REF!</v>
      </c>
      <c r="J895" s="107" t="e">
        <f>VLOOKUP(C895,成品库存!B:L,11,0)</f>
        <v>#N/A</v>
      </c>
      <c r="K895" s="107" t="str">
        <f>IF(ISERROR(VLOOKUP(C895,#REF!,11,0)),"0",VLOOKUP(C895,#REF!,11,0))</f>
        <v>0</v>
      </c>
      <c r="L895" s="107"/>
      <c r="M895" s="107" t="e">
        <f>J895+K895+L895</f>
        <v>#N/A</v>
      </c>
      <c r="N895" s="562"/>
      <c r="O895" s="107" t="e">
        <f>VLOOKUP(C895,膏体库存!A:F,6,0)</f>
        <v>#N/A</v>
      </c>
      <c r="P895" s="107"/>
      <c r="Q895" s="149" t="s">
        <v>6378</v>
      </c>
      <c r="R895" s="100" t="s">
        <v>10545</v>
      </c>
      <c r="S895" s="28">
        <v>1</v>
      </c>
      <c r="T895" s="19">
        <f>VLOOKUP(Q895,包材库存!B:E,4,0)</f>
        <v>2366</v>
      </c>
      <c r="U895" s="46"/>
      <c r="V895" s="19">
        <f>VLOOKUP(Q895,包材库存!B:F,5,0)</f>
        <v>0</v>
      </c>
      <c r="W895" s="164"/>
      <c r="X895" s="164" t="e">
        <f t="shared" si="131"/>
        <v>#DIV/0!</v>
      </c>
      <c r="Y895" s="169">
        <f t="shared" si="130"/>
        <v>5</v>
      </c>
    </row>
    <row r="896" spans="2:25" ht="15">
      <c r="B896" s="196"/>
      <c r="C896" s="90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563"/>
      <c r="O896" s="108"/>
      <c r="P896" s="108"/>
      <c r="Q896" s="146" t="s">
        <v>7121</v>
      </c>
      <c r="R896" s="124" t="s">
        <v>10537</v>
      </c>
      <c r="S896" s="28">
        <v>1</v>
      </c>
      <c r="T896" s="19">
        <f>VLOOKUP(Q896,包材库存!B:E,4,0)</f>
        <v>7366</v>
      </c>
      <c r="U896" s="46"/>
      <c r="V896" s="19">
        <f>VLOOKUP(Q896,包材库存!B:F,5,0)</f>
        <v>0</v>
      </c>
      <c r="W896" s="90"/>
      <c r="X896" s="164" t="e">
        <f t="shared" si="131"/>
        <v>#DIV/0!</v>
      </c>
      <c r="Y896" s="169">
        <f t="shared" si="130"/>
        <v>18</v>
      </c>
    </row>
    <row r="897" spans="2:25" ht="15">
      <c r="B897" s="196"/>
      <c r="C897" s="90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563"/>
      <c r="O897" s="108"/>
      <c r="P897" s="108"/>
      <c r="Q897" s="146" t="s">
        <v>9436</v>
      </c>
      <c r="R897" s="124" t="s">
        <v>10546</v>
      </c>
      <c r="S897" s="28">
        <v>1</v>
      </c>
      <c r="T897" s="19">
        <f>VLOOKUP(Q897,包材库存!B:E,4,0)</f>
        <v>16087</v>
      </c>
      <c r="U897" s="46"/>
      <c r="V897" s="19">
        <f>VLOOKUP(Q897,包材库存!B:F,5,0)</f>
        <v>0</v>
      </c>
      <c r="W897" s="90"/>
      <c r="X897" s="164" t="e">
        <f t="shared" si="131"/>
        <v>#DIV/0!</v>
      </c>
      <c r="Y897" s="169">
        <f t="shared" si="130"/>
        <v>16</v>
      </c>
    </row>
    <row r="898" spans="2:25" ht="15">
      <c r="B898" s="196"/>
      <c r="C898" s="90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563"/>
      <c r="O898" s="108"/>
      <c r="P898" s="108"/>
      <c r="Q898" s="146" t="s">
        <v>9430</v>
      </c>
      <c r="R898" s="124" t="s">
        <v>10547</v>
      </c>
      <c r="S898" s="28">
        <v>1</v>
      </c>
      <c r="T898" s="19">
        <f>VLOOKUP(Q898,包材库存!B:E,4,0)</f>
        <v>0</v>
      </c>
      <c r="U898" s="46"/>
      <c r="V898" s="19">
        <f>VLOOKUP(Q898,包材库存!B:F,5,0)</f>
        <v>0</v>
      </c>
      <c r="W898" s="90"/>
      <c r="X898" s="164" t="e">
        <f t="shared" si="131"/>
        <v>#DIV/0!</v>
      </c>
      <c r="Y898" s="169">
        <f t="shared" si="130"/>
        <v>4</v>
      </c>
    </row>
    <row r="899" spans="2:25" ht="15">
      <c r="B899" s="196"/>
      <c r="C899" s="90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563"/>
      <c r="O899" s="108"/>
      <c r="P899" s="108"/>
      <c r="Q899" s="149" t="s">
        <v>7531</v>
      </c>
      <c r="R899" s="100" t="s">
        <v>10548</v>
      </c>
      <c r="S899" s="28">
        <v>1</v>
      </c>
      <c r="T899" s="19">
        <f>VLOOKUP(Q899,包材库存!B:E,4,0)</f>
        <v>0</v>
      </c>
      <c r="U899" s="46"/>
      <c r="V899" s="19">
        <f>VLOOKUP(Q899,包材库存!B:F,5,0)</f>
        <v>0</v>
      </c>
      <c r="W899" s="90"/>
      <c r="X899" s="164" t="e">
        <f t="shared" si="131"/>
        <v>#DIV/0!</v>
      </c>
      <c r="Y899" s="169">
        <f t="shared" si="130"/>
        <v>1</v>
      </c>
    </row>
    <row r="900" spans="2:25" ht="15">
      <c r="B900" s="196"/>
      <c r="C900" s="90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563"/>
      <c r="O900" s="108"/>
      <c r="P900" s="108"/>
      <c r="Q900" s="149" t="s">
        <v>8037</v>
      </c>
      <c r="R900" s="100" t="s">
        <v>8038</v>
      </c>
      <c r="S900" s="28">
        <v>1</v>
      </c>
      <c r="T900" s="19">
        <f>VLOOKUP(Q900,包材库存!B:E,4,0)</f>
        <v>0</v>
      </c>
      <c r="U900" s="46"/>
      <c r="V900" s="19">
        <f>VLOOKUP(Q900,包材库存!B:F,5,0)</f>
        <v>0</v>
      </c>
      <c r="W900" s="90"/>
      <c r="X900" s="164" t="e">
        <f t="shared" si="131"/>
        <v>#DIV/0!</v>
      </c>
      <c r="Y900" s="169">
        <f t="shared" si="130"/>
        <v>3</v>
      </c>
    </row>
    <row r="901" spans="2:25" ht="15">
      <c r="B901" s="196"/>
      <c r="C901" s="90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563"/>
      <c r="O901" s="108"/>
      <c r="P901" s="108"/>
      <c r="Q901" s="149" t="s">
        <v>9461</v>
      </c>
      <c r="R901" s="206" t="s">
        <v>10539</v>
      </c>
      <c r="S901" s="28">
        <v>1</v>
      </c>
      <c r="T901" s="19">
        <f>VLOOKUP(Q901,包材库存!B:E,4,0)</f>
        <v>0</v>
      </c>
      <c r="U901" s="46"/>
      <c r="V901" s="19">
        <f>VLOOKUP(Q901,包材库存!B:F,5,0)</f>
        <v>0</v>
      </c>
      <c r="W901" s="90"/>
      <c r="X901" s="164" t="e">
        <f t="shared" si="131"/>
        <v>#DIV/0!</v>
      </c>
      <c r="Y901" s="169">
        <f t="shared" ref="Y901:Y964" si="132">COUNTIF(Q:Q,Q901)</f>
        <v>2</v>
      </c>
    </row>
    <row r="902" spans="2:25" ht="15">
      <c r="B902" s="196"/>
      <c r="C902" s="15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564"/>
      <c r="O902" s="109"/>
      <c r="P902" s="109"/>
      <c r="Q902" s="149" t="s">
        <v>8429</v>
      </c>
      <c r="R902" s="206" t="s">
        <v>10540</v>
      </c>
      <c r="S902" s="91"/>
      <c r="T902" s="19">
        <f>VLOOKUP(Q902,包材库存!B:E,4,0)</f>
        <v>0</v>
      </c>
      <c r="U902" s="46"/>
      <c r="V902" s="19">
        <f>VLOOKUP(Q902,包材库存!B:F,5,0)</f>
        <v>0</v>
      </c>
      <c r="W902" s="15"/>
      <c r="X902" s="164" t="e">
        <f t="shared" ref="X902:X965" si="133">T902/G902</f>
        <v>#DIV/0!</v>
      </c>
      <c r="Y902" s="169">
        <f t="shared" si="132"/>
        <v>2</v>
      </c>
    </row>
    <row r="903" spans="2:25" ht="15">
      <c r="B903" s="196"/>
      <c r="C903" s="89" t="s">
        <v>1498</v>
      </c>
      <c r="D903" s="89" t="s">
        <v>10544</v>
      </c>
      <c r="E903" s="89" t="s">
        <v>1475</v>
      </c>
      <c r="F903" s="89" t="e">
        <f>VLOOKUP(C903,#REF!,6,0)</f>
        <v>#REF!</v>
      </c>
      <c r="G903" s="89"/>
      <c r="H903" s="89" t="e">
        <f>VLOOKUP(C903,#REF!,19,0)</f>
        <v>#REF!</v>
      </c>
      <c r="I903" s="89" t="e">
        <f>VLOOKUP(C903,#REF!,20,0)</f>
        <v>#REF!</v>
      </c>
      <c r="J903" s="89" t="e">
        <f>VLOOKUP(C903,成品库存!B:L,11,0)</f>
        <v>#N/A</v>
      </c>
      <c r="K903" s="89" t="str">
        <f>IF(ISERROR(VLOOKUP(C903,#REF!,11,0)),"0",VLOOKUP(C903,#REF!,11,0))</f>
        <v>0</v>
      </c>
      <c r="L903" s="89"/>
      <c r="M903" s="89" t="e">
        <f>J903+K903+L903</f>
        <v>#N/A</v>
      </c>
      <c r="N903" s="559"/>
      <c r="O903" s="89" t="e">
        <f>VLOOKUP(C903,膏体库存!A:F,6,0)</f>
        <v>#N/A</v>
      </c>
      <c r="P903" s="89"/>
      <c r="Q903" s="160" t="s">
        <v>6509</v>
      </c>
      <c r="R903" s="124" t="s">
        <v>10549</v>
      </c>
      <c r="S903" s="28">
        <v>1</v>
      </c>
      <c r="T903" s="19">
        <f>VLOOKUP(Q903,包材库存!B:E,4,0)</f>
        <v>4798</v>
      </c>
      <c r="U903" s="46"/>
      <c r="V903" s="19">
        <f>VLOOKUP(Q903,包材库存!B:F,5,0)</f>
        <v>0</v>
      </c>
      <c r="W903" s="164"/>
      <c r="X903" s="164" t="e">
        <f t="shared" si="133"/>
        <v>#DIV/0!</v>
      </c>
      <c r="Y903" s="169">
        <f t="shared" si="132"/>
        <v>1</v>
      </c>
    </row>
    <row r="904" spans="2:25" ht="15">
      <c r="B904" s="196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560"/>
      <c r="O904" s="90"/>
      <c r="P904" s="90"/>
      <c r="Q904" s="160" t="s">
        <v>7222</v>
      </c>
      <c r="R904" s="124" t="s">
        <v>10542</v>
      </c>
      <c r="S904" s="28">
        <v>1</v>
      </c>
      <c r="T904" s="19">
        <f>VLOOKUP(Q904,包材库存!B:E,4,0)</f>
        <v>1421</v>
      </c>
      <c r="U904" s="46"/>
      <c r="V904" s="19">
        <f>VLOOKUP(Q904,包材库存!B:F,5,0)</f>
        <v>0</v>
      </c>
      <c r="W904" s="90"/>
      <c r="X904" s="164" t="e">
        <f t="shared" si="133"/>
        <v>#DIV/0!</v>
      </c>
      <c r="Y904" s="169">
        <f t="shared" si="132"/>
        <v>2</v>
      </c>
    </row>
    <row r="905" spans="2:25" ht="15">
      <c r="B905" s="196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560"/>
      <c r="O905" s="90"/>
      <c r="P905" s="90"/>
      <c r="Q905" s="160" t="s">
        <v>457</v>
      </c>
      <c r="R905" s="124" t="s">
        <v>10543</v>
      </c>
      <c r="S905" s="91"/>
      <c r="T905" s="19">
        <f>VLOOKUP(Q905,包材库存!B:E,4,0)</f>
        <v>1957</v>
      </c>
      <c r="U905" s="46"/>
      <c r="V905" s="19">
        <f>VLOOKUP(Q905,包材库存!B:F,5,0)</f>
        <v>0</v>
      </c>
      <c r="W905" s="90"/>
      <c r="X905" s="164" t="e">
        <f t="shared" si="133"/>
        <v>#DIV/0!</v>
      </c>
      <c r="Y905" s="169">
        <f t="shared" si="132"/>
        <v>202</v>
      </c>
    </row>
    <row r="906" spans="2:25" ht="15">
      <c r="B906" s="196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561"/>
      <c r="O906" s="15"/>
      <c r="P906" s="15"/>
      <c r="Q906" s="146" t="s">
        <v>8805</v>
      </c>
      <c r="R906" s="124" t="s">
        <v>10382</v>
      </c>
      <c r="S906" s="28">
        <v>1</v>
      </c>
      <c r="T906" s="19">
        <f>VLOOKUP(Q906,包材库存!B:E,4,0)</f>
        <v>7665</v>
      </c>
      <c r="U906" s="46"/>
      <c r="V906" s="19">
        <f>VLOOKUP(Q906,包材库存!B:F,5,0)</f>
        <v>0</v>
      </c>
      <c r="W906" s="15"/>
      <c r="X906" s="164" t="e">
        <f t="shared" si="133"/>
        <v>#DIV/0!</v>
      </c>
      <c r="Y906" s="169">
        <f t="shared" si="132"/>
        <v>149</v>
      </c>
    </row>
    <row r="907" spans="2:25" ht="15">
      <c r="B907" s="196"/>
      <c r="C907" s="89" t="s">
        <v>10550</v>
      </c>
      <c r="D907" s="207" t="s">
        <v>10551</v>
      </c>
      <c r="E907" s="207" t="s">
        <v>1755</v>
      </c>
      <c r="F907" s="207" t="e">
        <f>VLOOKUP(C907,#REF!,6,0)</f>
        <v>#REF!</v>
      </c>
      <c r="G907" s="207"/>
      <c r="H907" s="207" t="e">
        <f>VLOOKUP(C907,#REF!,19,0)</f>
        <v>#REF!</v>
      </c>
      <c r="I907" s="207" t="e">
        <f>VLOOKUP(C907,#REF!,20,0)</f>
        <v>#REF!</v>
      </c>
      <c r="J907" s="207">
        <f>VLOOKUP(C907,成品库存!B:L,11,0)</f>
        <v>0</v>
      </c>
      <c r="K907" s="207" t="str">
        <f>IF(ISERROR(VLOOKUP(C907,#REF!,11,0)),"0",VLOOKUP(C907,#REF!,11,0))</f>
        <v>0</v>
      </c>
      <c r="L907" s="207"/>
      <c r="M907" s="207">
        <f>J907+K907+L907</f>
        <v>0</v>
      </c>
      <c r="N907" s="565"/>
      <c r="O907" s="207" t="e">
        <f>VLOOKUP(C907,膏体库存!A:F,6,0)</f>
        <v>#N/A</v>
      </c>
      <c r="P907" s="207"/>
      <c r="Q907" s="209" t="s">
        <v>6856</v>
      </c>
      <c r="R907" s="210" t="s">
        <v>10498</v>
      </c>
      <c r="S907" s="28">
        <v>1</v>
      </c>
      <c r="T907" s="19">
        <f>VLOOKUP(Q907,包材库存!B:E,4,0)</f>
        <v>2070</v>
      </c>
      <c r="U907" s="46"/>
      <c r="V907" s="19">
        <f>VLOOKUP(Q907,包材库存!B:F,5,0)</f>
        <v>0</v>
      </c>
      <c r="W907" s="164"/>
      <c r="X907" s="164" t="e">
        <f t="shared" si="133"/>
        <v>#DIV/0!</v>
      </c>
      <c r="Y907" s="169">
        <f t="shared" si="132"/>
        <v>6</v>
      </c>
    </row>
    <row r="908" spans="2:25" ht="15">
      <c r="B908" s="196"/>
      <c r="C908" s="90"/>
      <c r="D908" s="211"/>
      <c r="E908" s="211"/>
      <c r="F908" s="211"/>
      <c r="G908" s="211"/>
      <c r="H908" s="211"/>
      <c r="I908" s="211"/>
      <c r="J908" s="211"/>
      <c r="K908" s="211"/>
      <c r="L908" s="211"/>
      <c r="M908" s="211"/>
      <c r="N908" s="566"/>
      <c r="O908" s="211"/>
      <c r="P908" s="211"/>
      <c r="Q908" s="209" t="s">
        <v>7133</v>
      </c>
      <c r="R908" s="210" t="s">
        <v>10499</v>
      </c>
      <c r="S908" s="28">
        <v>1</v>
      </c>
      <c r="T908" s="19">
        <f>VLOOKUP(Q908,包材库存!B:E,4,0)</f>
        <v>2073</v>
      </c>
      <c r="U908" s="46"/>
      <c r="V908" s="19">
        <f>VLOOKUP(Q908,包材库存!B:F,5,0)</f>
        <v>0</v>
      </c>
      <c r="W908" s="212"/>
      <c r="X908" s="164" t="e">
        <f t="shared" si="133"/>
        <v>#DIV/0!</v>
      </c>
      <c r="Y908" s="169">
        <f t="shared" si="132"/>
        <v>6</v>
      </c>
    </row>
    <row r="909" spans="2:25" ht="15">
      <c r="B909" s="196"/>
      <c r="C909" s="90"/>
      <c r="D909" s="211"/>
      <c r="E909" s="211"/>
      <c r="F909" s="211"/>
      <c r="G909" s="211"/>
      <c r="H909" s="211"/>
      <c r="I909" s="211"/>
      <c r="J909" s="211"/>
      <c r="K909" s="211"/>
      <c r="L909" s="211"/>
      <c r="M909" s="211"/>
      <c r="N909" s="566"/>
      <c r="O909" s="211"/>
      <c r="P909" s="211"/>
      <c r="Q909" s="209" t="s">
        <v>9720</v>
      </c>
      <c r="R909" s="210" t="s">
        <v>10552</v>
      </c>
      <c r="S909" s="28">
        <v>1</v>
      </c>
      <c r="T909" s="19">
        <f>VLOOKUP(Q909,包材库存!B:E,4,0)</f>
        <v>0</v>
      </c>
      <c r="U909" s="46"/>
      <c r="V909" s="19">
        <f>VLOOKUP(Q909,包材库存!B:F,5,0)</f>
        <v>0</v>
      </c>
      <c r="W909" s="212"/>
      <c r="X909" s="164" t="e">
        <f t="shared" si="133"/>
        <v>#DIV/0!</v>
      </c>
      <c r="Y909" s="169">
        <f t="shared" si="132"/>
        <v>5</v>
      </c>
    </row>
    <row r="910" spans="2:25" ht="15">
      <c r="B910" s="196"/>
      <c r="C910" s="15"/>
      <c r="D910" s="213"/>
      <c r="E910" s="213"/>
      <c r="F910" s="213"/>
      <c r="G910" s="213"/>
      <c r="H910" s="213"/>
      <c r="I910" s="213"/>
      <c r="J910" s="213"/>
      <c r="K910" s="213"/>
      <c r="L910" s="213"/>
      <c r="M910" s="213"/>
      <c r="N910" s="567"/>
      <c r="O910" s="213"/>
      <c r="P910" s="213"/>
      <c r="Q910" s="215" t="s">
        <v>457</v>
      </c>
      <c r="R910" s="216" t="s">
        <v>10553</v>
      </c>
      <c r="S910" s="91"/>
      <c r="T910" s="19">
        <f>VLOOKUP(Q910,包材库存!B:E,4,0)</f>
        <v>1957</v>
      </c>
      <c r="U910" s="46"/>
      <c r="V910" s="19">
        <f>VLOOKUP(Q910,包材库存!B:F,5,0)</f>
        <v>0</v>
      </c>
      <c r="W910" s="214"/>
      <c r="X910" s="164" t="e">
        <f t="shared" si="133"/>
        <v>#DIV/0!</v>
      </c>
      <c r="Y910" s="169">
        <f t="shared" si="132"/>
        <v>202</v>
      </c>
    </row>
    <row r="911" spans="2:25" ht="25.5">
      <c r="B911" s="196"/>
      <c r="C911" s="107" t="s">
        <v>9721</v>
      </c>
      <c r="D911" s="107" t="s">
        <v>10554</v>
      </c>
      <c r="E911" s="107" t="s">
        <v>1402</v>
      </c>
      <c r="F911" s="107" t="e">
        <f>VLOOKUP(C911,#REF!,6,0)</f>
        <v>#REF!</v>
      </c>
      <c r="G911" s="107"/>
      <c r="H911" s="107" t="e">
        <f>VLOOKUP(C911,#REF!,19,0)</f>
        <v>#REF!</v>
      </c>
      <c r="I911" s="107" t="e">
        <f>VLOOKUP(C911,#REF!,20,0)</f>
        <v>#REF!</v>
      </c>
      <c r="J911" s="107" t="e">
        <f>VLOOKUP(C911,成品库存!B:L,11,0)</f>
        <v>#N/A</v>
      </c>
      <c r="K911" s="107" t="str">
        <f>IF(ISERROR(VLOOKUP(C911,#REF!,11,0)),"0",VLOOKUP(C911,#REF!,11,0))</f>
        <v>0</v>
      </c>
      <c r="L911" s="107"/>
      <c r="M911" s="107" t="e">
        <f>J911+K911+L911</f>
        <v>#N/A</v>
      </c>
      <c r="N911" s="562"/>
      <c r="O911" s="107" t="e">
        <f>VLOOKUP(C911,膏体库存!A:F,6,0)</f>
        <v>#N/A</v>
      </c>
      <c r="P911" s="107"/>
      <c r="Q911" s="217" t="s">
        <v>9722</v>
      </c>
      <c r="R911" s="218" t="s">
        <v>10555</v>
      </c>
      <c r="S911" s="28">
        <v>1</v>
      </c>
      <c r="T911" s="19">
        <f>VLOOKUP(Q911,包材库存!B:E,4,0)</f>
        <v>0</v>
      </c>
      <c r="U911" s="46"/>
      <c r="V911" s="19">
        <f>VLOOKUP(Q911,包材库存!B:F,5,0)</f>
        <v>0</v>
      </c>
      <c r="W911" s="164"/>
      <c r="X911" s="164" t="e">
        <f t="shared" si="133"/>
        <v>#DIV/0!</v>
      </c>
      <c r="Y911" s="169">
        <f t="shared" si="132"/>
        <v>1</v>
      </c>
    </row>
    <row r="912" spans="2:25" ht="15">
      <c r="B912" s="196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563"/>
      <c r="O912" s="108"/>
      <c r="P912" s="108"/>
      <c r="Q912" s="219" t="s">
        <v>8805</v>
      </c>
      <c r="R912" s="219" t="s">
        <v>10475</v>
      </c>
      <c r="S912" s="28">
        <v>1</v>
      </c>
      <c r="T912" s="19">
        <f>VLOOKUP(Q912,包材库存!B:E,4,0)</f>
        <v>7665</v>
      </c>
      <c r="U912" s="46"/>
      <c r="V912" s="19">
        <f>VLOOKUP(Q912,包材库存!B:F,5,0)</f>
        <v>0</v>
      </c>
      <c r="W912" s="90"/>
      <c r="X912" s="164" t="e">
        <f t="shared" si="133"/>
        <v>#DIV/0!</v>
      </c>
      <c r="Y912" s="169">
        <f t="shared" si="132"/>
        <v>149</v>
      </c>
    </row>
    <row r="913" spans="2:25" ht="15">
      <c r="B913" s="196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564"/>
      <c r="O913" s="109"/>
      <c r="P913" s="109"/>
      <c r="Q913" s="219" t="s">
        <v>457</v>
      </c>
      <c r="R913" s="219" t="s">
        <v>10556</v>
      </c>
      <c r="S913" s="91"/>
      <c r="T913" s="19">
        <f>VLOOKUP(Q913,包材库存!B:E,4,0)</f>
        <v>1957</v>
      </c>
      <c r="U913" s="46"/>
      <c r="V913" s="19">
        <f>VLOOKUP(Q913,包材库存!B:F,5,0)</f>
        <v>0</v>
      </c>
      <c r="W913" s="15"/>
      <c r="X913" s="164" t="e">
        <f t="shared" si="133"/>
        <v>#DIV/0!</v>
      </c>
      <c r="Y913" s="169">
        <f t="shared" si="132"/>
        <v>202</v>
      </c>
    </row>
    <row r="914" spans="2:25" ht="25.5">
      <c r="B914" s="196"/>
      <c r="C914" s="107" t="s">
        <v>9723</v>
      </c>
      <c r="D914" s="107" t="s">
        <v>10557</v>
      </c>
      <c r="E914" s="107" t="s">
        <v>1402</v>
      </c>
      <c r="F914" s="107" t="e">
        <f>VLOOKUP(C914,#REF!,6,0)</f>
        <v>#REF!</v>
      </c>
      <c r="G914" s="107"/>
      <c r="H914" s="107" t="e">
        <f>VLOOKUP(C914,#REF!,19,0)</f>
        <v>#REF!</v>
      </c>
      <c r="I914" s="107" t="e">
        <f>VLOOKUP(C914,#REF!,20,0)</f>
        <v>#REF!</v>
      </c>
      <c r="J914" s="107" t="e">
        <f>VLOOKUP(C914,成品库存!B:L,11,0)</f>
        <v>#N/A</v>
      </c>
      <c r="K914" s="107" t="str">
        <f>IF(ISERROR(VLOOKUP(C914,#REF!,11,0)),"0",VLOOKUP(C914,#REF!,11,0))</f>
        <v>0</v>
      </c>
      <c r="L914" s="107"/>
      <c r="M914" s="107" t="e">
        <f>J914+K914+L914</f>
        <v>#N/A</v>
      </c>
      <c r="N914" s="562"/>
      <c r="O914" s="107" t="e">
        <f>VLOOKUP(C914,膏体库存!A:F,6,0)</f>
        <v>#N/A</v>
      </c>
      <c r="P914" s="107"/>
      <c r="Q914" s="185" t="s">
        <v>9063</v>
      </c>
      <c r="R914" s="186" t="s">
        <v>10558</v>
      </c>
      <c r="S914" s="28">
        <v>1</v>
      </c>
      <c r="T914" s="19">
        <f>VLOOKUP(Q914,包材库存!B:E,4,0)</f>
        <v>0</v>
      </c>
      <c r="U914" s="46"/>
      <c r="V914" s="19">
        <f>VLOOKUP(Q914,包材库存!B:F,5,0)</f>
        <v>0</v>
      </c>
      <c r="W914" s="164"/>
      <c r="X914" s="164" t="e">
        <f t="shared" si="133"/>
        <v>#DIV/0!</v>
      </c>
      <c r="Y914" s="169">
        <f t="shared" si="132"/>
        <v>1</v>
      </c>
    </row>
    <row r="915" spans="2:25" ht="15">
      <c r="B915" s="196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563"/>
      <c r="O915" s="108"/>
      <c r="P915" s="108"/>
      <c r="Q915" s="149" t="s">
        <v>7623</v>
      </c>
      <c r="R915" s="100" t="s">
        <v>10559</v>
      </c>
      <c r="S915" s="28">
        <v>1</v>
      </c>
      <c r="T915" s="19">
        <f>VLOOKUP(Q915,包材库存!B:E,4,0)</f>
        <v>0</v>
      </c>
      <c r="U915" s="46"/>
      <c r="V915" s="19">
        <f>VLOOKUP(Q915,包材库存!B:F,5,0)</f>
        <v>0</v>
      </c>
      <c r="W915" s="90"/>
      <c r="X915" s="164" t="e">
        <f t="shared" si="133"/>
        <v>#DIV/0!</v>
      </c>
      <c r="Y915" s="169">
        <f t="shared" si="132"/>
        <v>1</v>
      </c>
    </row>
    <row r="916" spans="2:25" ht="15">
      <c r="B916" s="196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563"/>
      <c r="O916" s="108"/>
      <c r="P916" s="108"/>
      <c r="Q916" s="143" t="s">
        <v>602</v>
      </c>
      <c r="R916" s="220" t="s">
        <v>10560</v>
      </c>
      <c r="S916" s="91"/>
      <c r="T916" s="19">
        <f>VLOOKUP(Q916,包材库存!B:E,4,0)</f>
        <v>8133</v>
      </c>
      <c r="U916" s="46"/>
      <c r="V916" s="19">
        <f>VLOOKUP(Q916,包材库存!B:F,5,0)</f>
        <v>0</v>
      </c>
      <c r="W916" s="90"/>
      <c r="X916" s="164" t="e">
        <f t="shared" si="133"/>
        <v>#DIV/0!</v>
      </c>
      <c r="Y916" s="169">
        <f t="shared" si="132"/>
        <v>1</v>
      </c>
    </row>
    <row r="917" spans="2:25" ht="15">
      <c r="B917" s="196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563"/>
      <c r="O917" s="108"/>
      <c r="P917" s="108"/>
      <c r="Q917" s="146" t="s">
        <v>8805</v>
      </c>
      <c r="R917" s="179" t="s">
        <v>10475</v>
      </c>
      <c r="S917" s="28">
        <v>1</v>
      </c>
      <c r="T917" s="19">
        <f>VLOOKUP(Q917,包材库存!B:E,4,0)</f>
        <v>7665</v>
      </c>
      <c r="U917" s="46"/>
      <c r="V917" s="19">
        <f>VLOOKUP(Q917,包材库存!B:F,5,0)</f>
        <v>0</v>
      </c>
      <c r="W917" s="90"/>
      <c r="X917" s="164" t="e">
        <f t="shared" si="133"/>
        <v>#DIV/0!</v>
      </c>
      <c r="Y917" s="169">
        <f t="shared" si="132"/>
        <v>149</v>
      </c>
    </row>
    <row r="918" spans="2:25" ht="15">
      <c r="B918" s="196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564"/>
      <c r="O918" s="109"/>
      <c r="P918" s="109"/>
      <c r="Q918" s="146" t="s">
        <v>457</v>
      </c>
      <c r="R918" s="179" t="s">
        <v>10556</v>
      </c>
      <c r="S918" s="91"/>
      <c r="T918" s="19">
        <f>VLOOKUP(Q918,包材库存!B:E,4,0)</f>
        <v>1957</v>
      </c>
      <c r="U918" s="46"/>
      <c r="V918" s="19">
        <f>VLOOKUP(Q918,包材库存!B:F,5,0)</f>
        <v>0</v>
      </c>
      <c r="W918" s="15"/>
      <c r="X918" s="164" t="e">
        <f t="shared" si="133"/>
        <v>#DIV/0!</v>
      </c>
      <c r="Y918" s="169">
        <f t="shared" si="132"/>
        <v>202</v>
      </c>
    </row>
    <row r="919" spans="2:25" ht="15">
      <c r="B919" s="196"/>
      <c r="C919" s="221" t="s">
        <v>5527</v>
      </c>
      <c r="D919" s="89" t="s">
        <v>10561</v>
      </c>
      <c r="E919" s="89" t="s">
        <v>4</v>
      </c>
      <c r="F919" s="89" t="e">
        <f>VLOOKUP(C919,#REF!,6,0)</f>
        <v>#REF!</v>
      </c>
      <c r="G919" s="89"/>
      <c r="H919" s="89" t="e">
        <f>VLOOKUP(C919,#REF!,19,0)</f>
        <v>#REF!</v>
      </c>
      <c r="I919" s="89" t="e">
        <f>VLOOKUP(C919,#REF!,20,0)</f>
        <v>#REF!</v>
      </c>
      <c r="J919" s="89">
        <f>VLOOKUP(C919,成品库存!B:L,11,0)</f>
        <v>0</v>
      </c>
      <c r="K919" s="89" t="str">
        <f>IF(ISERROR(VLOOKUP(C919,#REF!,11,0)),"0",VLOOKUP(C919,#REF!,11,0))</f>
        <v>0</v>
      </c>
      <c r="L919" s="89"/>
      <c r="M919" s="89">
        <f>J919+K919+L919</f>
        <v>0</v>
      </c>
      <c r="N919" s="559"/>
      <c r="O919" s="89" t="e">
        <f>VLOOKUP(C919,膏体库存!A:F,6,0)</f>
        <v>#N/A</v>
      </c>
      <c r="P919" s="89"/>
      <c r="Q919" s="149" t="s">
        <v>480</v>
      </c>
      <c r="R919" s="99" t="s">
        <v>9845</v>
      </c>
      <c r="S919" s="28">
        <v>1</v>
      </c>
      <c r="T919" s="19">
        <f>VLOOKUP(Q919,包材库存!B:E,4,0)</f>
        <v>17144</v>
      </c>
      <c r="U919" s="46"/>
      <c r="V919" s="19">
        <f>VLOOKUP(Q919,包材库存!B:F,5,0)</f>
        <v>0</v>
      </c>
      <c r="W919" s="164"/>
      <c r="X919" s="164" t="e">
        <f t="shared" si="133"/>
        <v>#DIV/0!</v>
      </c>
      <c r="Y919" s="169">
        <f t="shared" si="132"/>
        <v>4</v>
      </c>
    </row>
    <row r="920" spans="2:25" ht="15">
      <c r="B920" s="196"/>
      <c r="C920" s="222"/>
      <c r="D920" s="223"/>
      <c r="E920" s="223"/>
      <c r="F920" s="223"/>
      <c r="G920" s="223"/>
      <c r="H920" s="223"/>
      <c r="I920" s="223"/>
      <c r="J920" s="223"/>
      <c r="K920" s="223"/>
      <c r="L920" s="223"/>
      <c r="M920" s="223"/>
      <c r="N920" s="568"/>
      <c r="O920" s="223"/>
      <c r="P920" s="223"/>
      <c r="Q920" s="149" t="s">
        <v>8</v>
      </c>
      <c r="R920" s="99" t="s">
        <v>10562</v>
      </c>
      <c r="S920" s="28">
        <v>1</v>
      </c>
      <c r="T920" s="19">
        <f>VLOOKUP(Q920,包材库存!B:E,4,0)</f>
        <v>220778</v>
      </c>
      <c r="U920" s="46"/>
      <c r="V920" s="19">
        <f>VLOOKUP(Q920,包材库存!B:F,5,0)</f>
        <v>0</v>
      </c>
      <c r="W920" s="222"/>
      <c r="X920" s="164" t="e">
        <f t="shared" si="133"/>
        <v>#DIV/0!</v>
      </c>
      <c r="Y920" s="169">
        <f t="shared" si="132"/>
        <v>21</v>
      </c>
    </row>
    <row r="921" spans="2:25" ht="15">
      <c r="B921" s="196"/>
      <c r="C921" s="222"/>
      <c r="D921" s="223"/>
      <c r="E921" s="223"/>
      <c r="F921" s="223"/>
      <c r="G921" s="223"/>
      <c r="H921" s="223"/>
      <c r="I921" s="223"/>
      <c r="J921" s="223"/>
      <c r="K921" s="223"/>
      <c r="L921" s="223"/>
      <c r="M921" s="223"/>
      <c r="N921" s="568"/>
      <c r="O921" s="223"/>
      <c r="P921" s="223"/>
      <c r="Q921" s="146" t="s">
        <v>482</v>
      </c>
      <c r="R921" s="124" t="s">
        <v>10563</v>
      </c>
      <c r="S921" s="28">
        <v>1</v>
      </c>
      <c r="T921" s="19">
        <f>VLOOKUP(Q921,包材库存!B:E,4,0)</f>
        <v>16794</v>
      </c>
      <c r="U921" s="46"/>
      <c r="V921" s="19">
        <f>VLOOKUP(Q921,包材库存!B:F,5,0)</f>
        <v>0</v>
      </c>
      <c r="W921" s="224"/>
      <c r="X921" s="164" t="e">
        <f t="shared" si="133"/>
        <v>#DIV/0!</v>
      </c>
      <c r="Y921" s="169">
        <f t="shared" si="132"/>
        <v>4</v>
      </c>
    </row>
    <row r="922" spans="2:25" ht="15">
      <c r="B922" s="196"/>
      <c r="C922" s="222"/>
      <c r="D922" s="223"/>
      <c r="E922" s="223" t="s">
        <v>114</v>
      </c>
      <c r="F922" s="223"/>
      <c r="G922" s="223"/>
      <c r="H922" s="223"/>
      <c r="I922" s="223"/>
      <c r="J922" s="223"/>
      <c r="K922" s="223"/>
      <c r="L922" s="223"/>
      <c r="M922" s="223">
        <f>J922+K922+L922</f>
        <v>0</v>
      </c>
      <c r="N922" s="568"/>
      <c r="O922" s="223"/>
      <c r="P922" s="223"/>
      <c r="Q922" s="149" t="s">
        <v>518</v>
      </c>
      <c r="R922" s="99" t="s">
        <v>10564</v>
      </c>
      <c r="S922" s="28">
        <v>1</v>
      </c>
      <c r="T922" s="19">
        <f>VLOOKUP(Q922,包材库存!B:E,4,0)</f>
        <v>20949</v>
      </c>
      <c r="U922" s="46"/>
      <c r="V922" s="19">
        <f>VLOOKUP(Q922,包材库存!B:F,5,0)</f>
        <v>0</v>
      </c>
      <c r="W922" s="221"/>
      <c r="X922" s="164" t="e">
        <f t="shared" si="133"/>
        <v>#DIV/0!</v>
      </c>
      <c r="Y922" s="169">
        <f t="shared" si="132"/>
        <v>6</v>
      </c>
    </row>
    <row r="923" spans="2:25" ht="15">
      <c r="B923" s="196"/>
      <c r="C923" s="222"/>
      <c r="D923" s="223"/>
      <c r="E923" s="223"/>
      <c r="F923" s="223"/>
      <c r="G923" s="223"/>
      <c r="H923" s="223"/>
      <c r="I923" s="223"/>
      <c r="J923" s="223"/>
      <c r="K923" s="223"/>
      <c r="L923" s="223"/>
      <c r="M923" s="223"/>
      <c r="N923" s="568"/>
      <c r="O923" s="223"/>
      <c r="P923" s="223"/>
      <c r="Q923" s="149" t="s">
        <v>372</v>
      </c>
      <c r="R923" s="103" t="s">
        <v>10565</v>
      </c>
      <c r="S923" s="28">
        <v>1</v>
      </c>
      <c r="T923" s="19">
        <f>VLOOKUP(Q923,包材库存!B:E,4,0)</f>
        <v>20471</v>
      </c>
      <c r="U923" s="46"/>
      <c r="V923" s="19">
        <f>VLOOKUP(Q923,包材库存!B:F,5,0)</f>
        <v>0</v>
      </c>
      <c r="W923" s="222"/>
      <c r="X923" s="164" t="e">
        <f t="shared" si="133"/>
        <v>#DIV/0!</v>
      </c>
      <c r="Y923" s="169">
        <f t="shared" si="132"/>
        <v>9</v>
      </c>
    </row>
    <row r="924" spans="2:25" ht="15">
      <c r="B924" s="196"/>
      <c r="C924" s="222"/>
      <c r="D924" s="223"/>
      <c r="E924" s="223"/>
      <c r="F924" s="223"/>
      <c r="G924" s="223"/>
      <c r="H924" s="223"/>
      <c r="I924" s="223"/>
      <c r="J924" s="223"/>
      <c r="K924" s="223"/>
      <c r="L924" s="223"/>
      <c r="M924" s="223"/>
      <c r="N924" s="568"/>
      <c r="O924" s="223"/>
      <c r="P924" s="223"/>
      <c r="Q924" s="146" t="s">
        <v>520</v>
      </c>
      <c r="R924" s="124" t="s">
        <v>10566</v>
      </c>
      <c r="S924" s="28">
        <v>1</v>
      </c>
      <c r="T924" s="19">
        <f>VLOOKUP(Q924,包材库存!B:E,4,0)</f>
        <v>34835</v>
      </c>
      <c r="U924" s="46"/>
      <c r="V924" s="19">
        <f>VLOOKUP(Q924,包材库存!B:F,5,0)</f>
        <v>0</v>
      </c>
      <c r="W924" s="224"/>
      <c r="X924" s="164" t="e">
        <f t="shared" si="133"/>
        <v>#DIV/0!</v>
      </c>
      <c r="Y924" s="169">
        <f t="shared" si="132"/>
        <v>9</v>
      </c>
    </row>
    <row r="925" spans="2:25" ht="15">
      <c r="B925" s="196"/>
      <c r="C925" s="222"/>
      <c r="D925" s="223"/>
      <c r="E925" s="223" t="s">
        <v>53</v>
      </c>
      <c r="F925" s="223"/>
      <c r="G925" s="223"/>
      <c r="H925" s="223"/>
      <c r="I925" s="223"/>
      <c r="J925" s="223"/>
      <c r="K925" s="223"/>
      <c r="L925" s="223"/>
      <c r="M925" s="223">
        <f>J925+K925+L925</f>
        <v>0</v>
      </c>
      <c r="N925" s="568"/>
      <c r="O925" s="223"/>
      <c r="P925" s="223"/>
      <c r="Q925" s="149" t="s">
        <v>580</v>
      </c>
      <c r="R925" s="99" t="s">
        <v>10567</v>
      </c>
      <c r="S925" s="28">
        <v>1</v>
      </c>
      <c r="T925" s="19">
        <f>VLOOKUP(Q925,包材库存!B:E,4,0)</f>
        <v>386</v>
      </c>
      <c r="U925" s="46"/>
      <c r="V925" s="19">
        <f>VLOOKUP(Q925,包材库存!B:F,5,0)</f>
        <v>0</v>
      </c>
      <c r="W925" s="221"/>
      <c r="X925" s="164" t="e">
        <f t="shared" si="133"/>
        <v>#DIV/0!</v>
      </c>
      <c r="Y925" s="169">
        <f t="shared" si="132"/>
        <v>7</v>
      </c>
    </row>
    <row r="926" spans="2:25" ht="15">
      <c r="B926" s="196"/>
      <c r="C926" s="222"/>
      <c r="D926" s="223"/>
      <c r="E926" s="223"/>
      <c r="F926" s="223"/>
      <c r="G926" s="223"/>
      <c r="H926" s="223"/>
      <c r="I926" s="223"/>
      <c r="J926" s="223"/>
      <c r="K926" s="223"/>
      <c r="L926" s="223"/>
      <c r="M926" s="223"/>
      <c r="N926" s="568"/>
      <c r="O926" s="223"/>
      <c r="P926" s="223"/>
      <c r="Q926" s="146" t="s">
        <v>563</v>
      </c>
      <c r="R926" s="124" t="s">
        <v>10568</v>
      </c>
      <c r="S926" s="28">
        <v>1</v>
      </c>
      <c r="T926" s="19">
        <f>VLOOKUP(Q926,包材库存!B:E,4,0)</f>
        <v>40019</v>
      </c>
      <c r="U926" s="46"/>
      <c r="V926" s="19">
        <f>VLOOKUP(Q926,包材库存!B:F,5,0)</f>
        <v>0</v>
      </c>
      <c r="W926" s="222"/>
      <c r="X926" s="164" t="e">
        <f t="shared" si="133"/>
        <v>#DIV/0!</v>
      </c>
      <c r="Y926" s="169">
        <f t="shared" si="132"/>
        <v>12</v>
      </c>
    </row>
    <row r="927" spans="2:25" ht="15">
      <c r="B927" s="196"/>
      <c r="C927" s="222"/>
      <c r="D927" s="223"/>
      <c r="E927" s="223"/>
      <c r="F927" s="223"/>
      <c r="G927" s="223"/>
      <c r="H927" s="223"/>
      <c r="I927" s="223"/>
      <c r="J927" s="223"/>
      <c r="K927" s="223"/>
      <c r="L927" s="223"/>
      <c r="M927" s="223"/>
      <c r="N927" s="568"/>
      <c r="O927" s="223"/>
      <c r="P927" s="223"/>
      <c r="Q927" s="146" t="s">
        <v>401</v>
      </c>
      <c r="R927" s="124" t="s">
        <v>10569</v>
      </c>
      <c r="S927" s="28">
        <v>1</v>
      </c>
      <c r="T927" s="19">
        <f>VLOOKUP(Q927,包材库存!B:E,4,0)</f>
        <v>62823</v>
      </c>
      <c r="U927" s="46"/>
      <c r="V927" s="19">
        <f>VLOOKUP(Q927,包材库存!B:F,5,0)</f>
        <v>-18</v>
      </c>
      <c r="W927" s="224"/>
      <c r="X927" s="164" t="e">
        <f t="shared" si="133"/>
        <v>#DIV/0!</v>
      </c>
      <c r="Y927" s="169">
        <f t="shared" si="132"/>
        <v>16</v>
      </c>
    </row>
    <row r="928" spans="2:25" ht="15">
      <c r="B928" s="196"/>
      <c r="C928" s="222"/>
      <c r="D928" s="223"/>
      <c r="E928" s="223"/>
      <c r="F928" s="223"/>
      <c r="G928" s="223"/>
      <c r="H928" s="223"/>
      <c r="I928" s="223"/>
      <c r="J928" s="223"/>
      <c r="K928" s="223"/>
      <c r="L928" s="223"/>
      <c r="M928" s="223"/>
      <c r="N928" s="568"/>
      <c r="O928" s="223"/>
      <c r="P928" s="223"/>
      <c r="Q928" s="142" t="s">
        <v>9578</v>
      </c>
      <c r="R928" s="226" t="s">
        <v>10570</v>
      </c>
      <c r="S928" s="28">
        <v>1</v>
      </c>
      <c r="T928" s="19">
        <f>VLOOKUP(Q928,包材库存!B:E,4,0)</f>
        <v>0</v>
      </c>
      <c r="U928" s="46"/>
      <c r="V928" s="19">
        <f>VLOOKUP(Q928,包材库存!B:F,5,0)</f>
        <v>0</v>
      </c>
      <c r="W928" s="225"/>
      <c r="X928" s="164" t="e">
        <f t="shared" si="133"/>
        <v>#DIV/0!</v>
      </c>
      <c r="Y928" s="169">
        <f t="shared" si="132"/>
        <v>1</v>
      </c>
    </row>
    <row r="929" spans="2:25" ht="15">
      <c r="B929" s="196"/>
      <c r="C929" s="222"/>
      <c r="D929" s="223"/>
      <c r="E929" s="223"/>
      <c r="F929" s="223"/>
      <c r="G929" s="223"/>
      <c r="H929" s="223"/>
      <c r="I929" s="223"/>
      <c r="J929" s="223"/>
      <c r="K929" s="223"/>
      <c r="L929" s="223"/>
      <c r="M929" s="223"/>
      <c r="N929" s="568"/>
      <c r="O929" s="223"/>
      <c r="P929" s="223"/>
      <c r="Q929" s="227" t="s">
        <v>9724</v>
      </c>
      <c r="R929" s="101" t="s">
        <v>10571</v>
      </c>
      <c r="S929" s="28">
        <v>1</v>
      </c>
      <c r="T929" s="19" t="e">
        <f>VLOOKUP(Q929,包材库存!B:E,4,0)</f>
        <v>#N/A</v>
      </c>
      <c r="U929" s="46"/>
      <c r="V929" s="19" t="e">
        <f>VLOOKUP(Q929,包材库存!B:F,5,0)</f>
        <v>#N/A</v>
      </c>
      <c r="W929" s="225"/>
      <c r="X929" s="164" t="e">
        <f t="shared" si="133"/>
        <v>#N/A</v>
      </c>
      <c r="Y929" s="169">
        <f t="shared" si="132"/>
        <v>1</v>
      </c>
    </row>
    <row r="930" spans="2:25" ht="15">
      <c r="B930" s="196"/>
      <c r="C930" s="222"/>
      <c r="D930" s="223"/>
      <c r="E930" s="223"/>
      <c r="F930" s="223"/>
      <c r="G930" s="223"/>
      <c r="H930" s="223"/>
      <c r="I930" s="223"/>
      <c r="J930" s="223"/>
      <c r="K930" s="223"/>
      <c r="L930" s="223"/>
      <c r="M930" s="223"/>
      <c r="N930" s="568"/>
      <c r="O930" s="223"/>
      <c r="P930" s="223"/>
      <c r="Q930" s="149" t="s">
        <v>8282</v>
      </c>
      <c r="R930" s="99" t="s">
        <v>10572</v>
      </c>
      <c r="S930" s="28">
        <v>1</v>
      </c>
      <c r="T930" s="19">
        <f>VLOOKUP(Q930,包材库存!B:E,4,0)</f>
        <v>0</v>
      </c>
      <c r="U930" s="46"/>
      <c r="V930" s="19">
        <f>VLOOKUP(Q930,包材库存!B:F,5,0)</f>
        <v>0</v>
      </c>
      <c r="W930" s="225"/>
      <c r="X930" s="164" t="e">
        <f t="shared" si="133"/>
        <v>#DIV/0!</v>
      </c>
      <c r="Y930" s="169">
        <f t="shared" si="132"/>
        <v>1</v>
      </c>
    </row>
    <row r="931" spans="2:25" ht="15">
      <c r="B931" s="196"/>
      <c r="C931" s="224"/>
      <c r="D931" s="228"/>
      <c r="E931" s="228"/>
      <c r="F931" s="228"/>
      <c r="G931" s="228"/>
      <c r="H931" s="228"/>
      <c r="I931" s="228"/>
      <c r="J931" s="228"/>
      <c r="K931" s="228"/>
      <c r="L931" s="228"/>
      <c r="M931" s="228"/>
      <c r="N931" s="569"/>
      <c r="O931" s="228"/>
      <c r="P931" s="228"/>
      <c r="Q931" s="149" t="s">
        <v>8471</v>
      </c>
      <c r="R931" s="99" t="s">
        <v>10573</v>
      </c>
      <c r="S931" s="91"/>
      <c r="T931" s="19">
        <f>VLOOKUP(Q931,包材库存!B:E,4,0)</f>
        <v>0</v>
      </c>
      <c r="U931" s="46"/>
      <c r="V931" s="19">
        <f>VLOOKUP(Q931,包材库存!B:F,5,0)</f>
        <v>0</v>
      </c>
      <c r="W931" s="225"/>
      <c r="X931" s="164" t="e">
        <f t="shared" si="133"/>
        <v>#DIV/0!</v>
      </c>
      <c r="Y931" s="169">
        <f t="shared" si="132"/>
        <v>1</v>
      </c>
    </row>
    <row r="932" spans="2:25" ht="23.25">
      <c r="B932" s="196"/>
      <c r="C932" s="89" t="s">
        <v>621</v>
      </c>
      <c r="D932" s="229" t="s">
        <v>10574</v>
      </c>
      <c r="E932" s="229" t="s">
        <v>12067</v>
      </c>
      <c r="F932" s="229" t="e">
        <f>VLOOKUP(C932,#REF!,6,0)</f>
        <v>#REF!</v>
      </c>
      <c r="G932" s="229"/>
      <c r="H932" s="229" t="e">
        <f>VLOOKUP(C932,#REF!,19,0)</f>
        <v>#REF!</v>
      </c>
      <c r="I932" s="229" t="e">
        <f>VLOOKUP(C932,#REF!,20,0)</f>
        <v>#REF!</v>
      </c>
      <c r="J932" s="229">
        <f>VLOOKUP(C932,成品库存!B:L,11,0)</f>
        <v>0</v>
      </c>
      <c r="K932" s="229" t="str">
        <f>IF(ISERROR(VLOOKUP(C932,#REF!,11,0)),"0",VLOOKUP(C932,#REF!,11,0))</f>
        <v>0</v>
      </c>
      <c r="L932" s="229"/>
      <c r="M932" s="229">
        <f>J932+K932+L932</f>
        <v>0</v>
      </c>
      <c r="N932" s="570"/>
      <c r="O932" s="229" t="e">
        <f>VLOOKUP(C932,膏体库存!A:F,6,0)</f>
        <v>#N/A</v>
      </c>
      <c r="P932" s="229"/>
      <c r="Q932" s="143" t="s">
        <v>7823</v>
      </c>
      <c r="R932" s="102" t="s">
        <v>10575</v>
      </c>
      <c r="S932" s="28">
        <v>1</v>
      </c>
      <c r="T932" s="19">
        <f>VLOOKUP(Q932,包材库存!B:E,4,0)</f>
        <v>0</v>
      </c>
      <c r="U932" s="46"/>
      <c r="V932" s="19">
        <f>VLOOKUP(Q932,包材库存!B:F,5,0)</f>
        <v>0</v>
      </c>
      <c r="W932" s="164"/>
      <c r="X932" s="164" t="e">
        <f t="shared" si="133"/>
        <v>#DIV/0!</v>
      </c>
      <c r="Y932" s="169">
        <f t="shared" si="132"/>
        <v>1</v>
      </c>
    </row>
    <row r="933" spans="2:25" ht="15">
      <c r="B933" s="196"/>
      <c r="C933" s="90"/>
      <c r="D933" s="231"/>
      <c r="E933" s="231"/>
      <c r="F933" s="231"/>
      <c r="G933" s="231"/>
      <c r="H933" s="231"/>
      <c r="I933" s="231"/>
      <c r="J933" s="231"/>
      <c r="K933" s="231"/>
      <c r="L933" s="231"/>
      <c r="M933" s="231"/>
      <c r="N933" s="571"/>
      <c r="O933" s="231"/>
      <c r="P933" s="231"/>
      <c r="Q933" s="232" t="s">
        <v>623</v>
      </c>
      <c r="R933" s="102" t="s">
        <v>10576</v>
      </c>
      <c r="S933" s="91"/>
      <c r="T933" s="19">
        <f>VLOOKUP(Q933,包材库存!B:E,4,0)</f>
        <v>0</v>
      </c>
      <c r="U933" s="46"/>
      <c r="V933" s="19">
        <f>VLOOKUP(Q933,包材库存!B:F,5,0)</f>
        <v>0</v>
      </c>
      <c r="W933" s="231"/>
      <c r="X933" s="164" t="e">
        <f t="shared" si="133"/>
        <v>#DIV/0!</v>
      </c>
      <c r="Y933" s="169">
        <f t="shared" si="132"/>
        <v>1</v>
      </c>
    </row>
    <row r="934" spans="2:25" ht="24.75">
      <c r="B934" s="196"/>
      <c r="C934" s="90"/>
      <c r="D934" s="230" t="s">
        <v>9850</v>
      </c>
      <c r="E934" s="230" t="s">
        <v>16</v>
      </c>
      <c r="F934" s="230"/>
      <c r="G934" s="230"/>
      <c r="H934" s="230"/>
      <c r="I934" s="230"/>
      <c r="J934" s="230"/>
      <c r="K934" s="230"/>
      <c r="L934" s="230"/>
      <c r="M934" s="230">
        <f>J934+K934+L934</f>
        <v>0</v>
      </c>
      <c r="N934" s="572"/>
      <c r="O934" s="230"/>
      <c r="P934" s="230"/>
      <c r="Q934" s="149" t="s">
        <v>502</v>
      </c>
      <c r="R934" s="99" t="s">
        <v>10577</v>
      </c>
      <c r="S934" s="28">
        <v>1</v>
      </c>
      <c r="T934" s="19">
        <f>VLOOKUP(Q934,包材库存!B:E,4,0)</f>
        <v>123982</v>
      </c>
      <c r="U934" s="46"/>
      <c r="V934" s="19">
        <f>VLOOKUP(Q934,包材库存!B:F,5,0)</f>
        <v>0</v>
      </c>
      <c r="W934" s="230"/>
      <c r="X934" s="164" t="e">
        <f t="shared" si="133"/>
        <v>#DIV/0!</v>
      </c>
      <c r="Y934" s="169">
        <f t="shared" si="132"/>
        <v>5</v>
      </c>
    </row>
    <row r="935" spans="2:25" ht="15">
      <c r="B935" s="196"/>
      <c r="C935" s="90"/>
      <c r="D935" s="233"/>
      <c r="E935" s="233"/>
      <c r="F935" s="233"/>
      <c r="G935" s="233"/>
      <c r="H935" s="233"/>
      <c r="I935" s="233"/>
      <c r="J935" s="233"/>
      <c r="K935" s="233"/>
      <c r="L935" s="233"/>
      <c r="M935" s="233"/>
      <c r="N935" s="573"/>
      <c r="O935" s="233"/>
      <c r="P935" s="233"/>
      <c r="Q935" s="149" t="s">
        <v>504</v>
      </c>
      <c r="R935" s="99" t="s">
        <v>10578</v>
      </c>
      <c r="S935" s="28">
        <v>1</v>
      </c>
      <c r="T935" s="19">
        <f>VLOOKUP(Q935,包材库存!B:E,4,0)</f>
        <v>106512</v>
      </c>
      <c r="U935" s="46"/>
      <c r="V935" s="19">
        <f>VLOOKUP(Q935,包材库存!B:F,5,0)</f>
        <v>0</v>
      </c>
      <c r="W935" s="233"/>
      <c r="X935" s="164" t="e">
        <f t="shared" si="133"/>
        <v>#DIV/0!</v>
      </c>
      <c r="Y935" s="169">
        <f t="shared" si="132"/>
        <v>5</v>
      </c>
    </row>
    <row r="936" spans="2:25" ht="15">
      <c r="B936" s="196"/>
      <c r="C936" s="90"/>
      <c r="D936" s="233"/>
      <c r="E936" s="233"/>
      <c r="F936" s="233"/>
      <c r="G936" s="233"/>
      <c r="H936" s="233"/>
      <c r="I936" s="233"/>
      <c r="J936" s="233"/>
      <c r="K936" s="233"/>
      <c r="L936" s="233"/>
      <c r="M936" s="233"/>
      <c r="N936" s="573"/>
      <c r="O936" s="233"/>
      <c r="P936" s="233"/>
      <c r="Q936" s="146" t="s">
        <v>362</v>
      </c>
      <c r="R936" s="124" t="s">
        <v>10579</v>
      </c>
      <c r="S936" s="28">
        <v>1</v>
      </c>
      <c r="T936" s="19">
        <f>VLOOKUP(Q936,包材库存!B:E,4,0)</f>
        <v>172767</v>
      </c>
      <c r="U936" s="46"/>
      <c r="V936" s="19">
        <f>VLOOKUP(Q936,包材库存!B:F,5,0)</f>
        <v>0</v>
      </c>
      <c r="W936" s="233"/>
      <c r="X936" s="164" t="e">
        <f t="shared" si="133"/>
        <v>#DIV/0!</v>
      </c>
      <c r="Y936" s="169">
        <f t="shared" si="132"/>
        <v>7</v>
      </c>
    </row>
    <row r="937" spans="2:25" ht="15">
      <c r="B937" s="196"/>
      <c r="C937" s="90"/>
      <c r="D937" s="233"/>
      <c r="E937" s="233"/>
      <c r="F937" s="233"/>
      <c r="G937" s="233"/>
      <c r="H937" s="233"/>
      <c r="I937" s="233"/>
      <c r="J937" s="233"/>
      <c r="K937" s="233"/>
      <c r="L937" s="233"/>
      <c r="M937" s="233"/>
      <c r="N937" s="573"/>
      <c r="O937" s="233"/>
      <c r="P937" s="233"/>
      <c r="Q937" s="143" t="s">
        <v>474</v>
      </c>
      <c r="R937" s="102" t="s">
        <v>10580</v>
      </c>
      <c r="S937" s="28">
        <v>1</v>
      </c>
      <c r="T937" s="19">
        <f>VLOOKUP(Q937,包材库存!B:E,4,0)</f>
        <v>80815</v>
      </c>
      <c r="U937" s="46"/>
      <c r="V937" s="19">
        <f>VLOOKUP(Q937,包材库存!B:F,5,0)</f>
        <v>0</v>
      </c>
      <c r="W937" s="233"/>
      <c r="X937" s="164" t="e">
        <f t="shared" si="133"/>
        <v>#DIV/0!</v>
      </c>
      <c r="Y937" s="169">
        <f t="shared" si="132"/>
        <v>23</v>
      </c>
    </row>
    <row r="938" spans="2:25" ht="15">
      <c r="B938" s="196"/>
      <c r="C938" s="90"/>
      <c r="D938" s="233"/>
      <c r="E938" s="233"/>
      <c r="F938" s="233"/>
      <c r="G938" s="233"/>
      <c r="H938" s="233"/>
      <c r="I938" s="233"/>
      <c r="J938" s="233"/>
      <c r="K938" s="233"/>
      <c r="L938" s="233"/>
      <c r="M938" s="233"/>
      <c r="N938" s="573"/>
      <c r="O938" s="233"/>
      <c r="P938" s="233"/>
      <c r="Q938" s="146" t="s">
        <v>9725</v>
      </c>
      <c r="R938" s="234" t="s">
        <v>10581</v>
      </c>
      <c r="S938" s="28">
        <v>1</v>
      </c>
      <c r="T938" s="19" t="e">
        <f>VLOOKUP(Q938,包材库存!B:E,4,0)</f>
        <v>#N/A</v>
      </c>
      <c r="U938" s="46"/>
      <c r="V938" s="19" t="e">
        <f>VLOOKUP(Q938,包材库存!B:F,5,0)</f>
        <v>#N/A</v>
      </c>
      <c r="W938" s="233"/>
      <c r="X938" s="164" t="e">
        <f t="shared" si="133"/>
        <v>#N/A</v>
      </c>
      <c r="Y938" s="169">
        <f t="shared" si="132"/>
        <v>1</v>
      </c>
    </row>
    <row r="939" spans="2:25" ht="15">
      <c r="B939" s="196"/>
      <c r="C939" s="90"/>
      <c r="D939" s="231"/>
      <c r="E939" s="231"/>
      <c r="F939" s="231"/>
      <c r="G939" s="231"/>
      <c r="H939" s="231"/>
      <c r="I939" s="231"/>
      <c r="J939" s="231"/>
      <c r="K939" s="231"/>
      <c r="L939" s="231"/>
      <c r="M939" s="231"/>
      <c r="N939" s="571"/>
      <c r="O939" s="231"/>
      <c r="P939" s="231"/>
      <c r="Q939" s="143" t="s">
        <v>624</v>
      </c>
      <c r="R939" s="102" t="s">
        <v>9846</v>
      </c>
      <c r="S939" s="28">
        <v>1</v>
      </c>
      <c r="T939" s="19">
        <f>VLOOKUP(Q939,包材库存!B:E,4,0)</f>
        <v>0</v>
      </c>
      <c r="U939" s="46"/>
      <c r="V939" s="19">
        <f>VLOOKUP(Q939,包材库存!B:F,5,0)</f>
        <v>0</v>
      </c>
      <c r="W939" s="231"/>
      <c r="X939" s="164" t="e">
        <f t="shared" si="133"/>
        <v>#DIV/0!</v>
      </c>
      <c r="Y939" s="169">
        <f t="shared" si="132"/>
        <v>1</v>
      </c>
    </row>
    <row r="940" spans="2:25" ht="15">
      <c r="B940" s="196"/>
      <c r="C940" s="90"/>
      <c r="D940" s="230" t="s">
        <v>9851</v>
      </c>
      <c r="E940" s="230" t="s">
        <v>43</v>
      </c>
      <c r="F940" s="230"/>
      <c r="G940" s="230"/>
      <c r="H940" s="230"/>
      <c r="I940" s="230"/>
      <c r="J940" s="230"/>
      <c r="K940" s="230"/>
      <c r="L940" s="230"/>
      <c r="M940" s="230">
        <f>J940+K940+L940</f>
        <v>0</v>
      </c>
      <c r="N940" s="572"/>
      <c r="O940" s="230"/>
      <c r="P940" s="230"/>
      <c r="Q940" s="149" t="s">
        <v>540</v>
      </c>
      <c r="R940" s="99" t="s">
        <v>10582</v>
      </c>
      <c r="S940" s="28">
        <v>1</v>
      </c>
      <c r="T940" s="19">
        <f>VLOOKUP(Q940,包材库存!B:E,4,0)</f>
        <v>9492</v>
      </c>
      <c r="U940" s="46"/>
      <c r="V940" s="19">
        <f>VLOOKUP(Q940,包材库存!B:F,5,0)</f>
        <v>0</v>
      </c>
      <c r="W940" s="230"/>
      <c r="X940" s="164" t="e">
        <f t="shared" si="133"/>
        <v>#DIV/0!</v>
      </c>
      <c r="Y940" s="169">
        <f t="shared" si="132"/>
        <v>3</v>
      </c>
    </row>
    <row r="941" spans="2:25" ht="15">
      <c r="B941" s="196"/>
      <c r="C941" s="90"/>
      <c r="D941" s="233"/>
      <c r="E941" s="233"/>
      <c r="F941" s="233"/>
      <c r="G941" s="233"/>
      <c r="H941" s="233"/>
      <c r="I941" s="233"/>
      <c r="J941" s="233"/>
      <c r="K941" s="233"/>
      <c r="L941" s="233"/>
      <c r="M941" s="233"/>
      <c r="N941" s="573"/>
      <c r="O941" s="233"/>
      <c r="P941" s="233"/>
      <c r="Q941" s="149" t="s">
        <v>384</v>
      </c>
      <c r="R941" s="103" t="s">
        <v>10583</v>
      </c>
      <c r="S941" s="28">
        <v>1</v>
      </c>
      <c r="T941" s="19">
        <f>VLOOKUP(Q941,包材库存!B:E,4,0)</f>
        <v>13714</v>
      </c>
      <c r="U941" s="46"/>
      <c r="V941" s="19">
        <f>VLOOKUP(Q941,包材库存!B:F,5,0)</f>
        <v>0</v>
      </c>
      <c r="W941" s="233"/>
      <c r="X941" s="164" t="e">
        <f t="shared" si="133"/>
        <v>#DIV/0!</v>
      </c>
      <c r="Y941" s="169">
        <f t="shared" si="132"/>
        <v>5</v>
      </c>
    </row>
    <row r="942" spans="2:25" ht="15">
      <c r="B942" s="196"/>
      <c r="C942" s="90"/>
      <c r="D942" s="233"/>
      <c r="E942" s="233"/>
      <c r="F942" s="233"/>
      <c r="G942" s="233"/>
      <c r="H942" s="233"/>
      <c r="I942" s="233"/>
      <c r="J942" s="233"/>
      <c r="K942" s="233"/>
      <c r="L942" s="233"/>
      <c r="M942" s="233"/>
      <c r="N942" s="573"/>
      <c r="O942" s="233"/>
      <c r="P942" s="233"/>
      <c r="Q942" s="146" t="s">
        <v>542</v>
      </c>
      <c r="R942" s="124" t="s">
        <v>10584</v>
      </c>
      <c r="S942" s="28">
        <v>1</v>
      </c>
      <c r="T942" s="19">
        <f>VLOOKUP(Q942,包材库存!B:E,4,0)</f>
        <v>10335</v>
      </c>
      <c r="U942" s="46"/>
      <c r="V942" s="19">
        <f>VLOOKUP(Q942,包材库存!B:F,5,0)</f>
        <v>0</v>
      </c>
      <c r="W942" s="233"/>
      <c r="X942" s="164" t="e">
        <f t="shared" si="133"/>
        <v>#DIV/0!</v>
      </c>
      <c r="Y942" s="169">
        <f t="shared" si="132"/>
        <v>3</v>
      </c>
    </row>
    <row r="943" spans="2:25" ht="15">
      <c r="B943" s="196"/>
      <c r="C943" s="90"/>
      <c r="D943" s="233"/>
      <c r="E943" s="233"/>
      <c r="F943" s="233"/>
      <c r="G943" s="233"/>
      <c r="H943" s="233"/>
      <c r="I943" s="233"/>
      <c r="J943" s="233"/>
      <c r="K943" s="233"/>
      <c r="L943" s="233"/>
      <c r="M943" s="233"/>
      <c r="N943" s="573"/>
      <c r="O943" s="233"/>
      <c r="P943" s="233"/>
      <c r="Q943" s="143" t="s">
        <v>474</v>
      </c>
      <c r="R943" s="102" t="s">
        <v>10580</v>
      </c>
      <c r="S943" s="28">
        <v>1</v>
      </c>
      <c r="T943" s="19">
        <f>VLOOKUP(Q943,包材库存!B:E,4,0)</f>
        <v>80815</v>
      </c>
      <c r="U943" s="46"/>
      <c r="V943" s="19">
        <f>VLOOKUP(Q943,包材库存!B:F,5,0)</f>
        <v>0</v>
      </c>
      <c r="W943" s="233"/>
      <c r="X943" s="164" t="e">
        <f t="shared" si="133"/>
        <v>#DIV/0!</v>
      </c>
      <c r="Y943" s="169">
        <f t="shared" si="132"/>
        <v>23</v>
      </c>
    </row>
    <row r="944" spans="2:25" ht="15">
      <c r="B944" s="196"/>
      <c r="C944" s="90"/>
      <c r="D944" s="233"/>
      <c r="E944" s="233"/>
      <c r="F944" s="233"/>
      <c r="G944" s="233"/>
      <c r="H944" s="233"/>
      <c r="I944" s="233"/>
      <c r="J944" s="233"/>
      <c r="K944" s="233"/>
      <c r="L944" s="233"/>
      <c r="M944" s="233"/>
      <c r="N944" s="573"/>
      <c r="O944" s="233"/>
      <c r="P944" s="233"/>
      <c r="Q944" s="146" t="s">
        <v>9726</v>
      </c>
      <c r="R944" s="234" t="s">
        <v>10585</v>
      </c>
      <c r="S944" s="28">
        <v>1</v>
      </c>
      <c r="T944" s="19" t="e">
        <f>VLOOKUP(Q944,包材库存!B:E,4,0)</f>
        <v>#N/A</v>
      </c>
      <c r="U944" s="46"/>
      <c r="V944" s="19" t="e">
        <f>VLOOKUP(Q944,包材库存!B:F,5,0)</f>
        <v>#N/A</v>
      </c>
      <c r="W944" s="233"/>
      <c r="X944" s="164" t="e">
        <f t="shared" si="133"/>
        <v>#N/A</v>
      </c>
      <c r="Y944" s="169">
        <f t="shared" si="132"/>
        <v>1</v>
      </c>
    </row>
    <row r="945" spans="2:25" ht="15">
      <c r="B945" s="196"/>
      <c r="C945" s="90"/>
      <c r="D945" s="231"/>
      <c r="E945" s="231"/>
      <c r="F945" s="231"/>
      <c r="G945" s="231"/>
      <c r="H945" s="231"/>
      <c r="I945" s="231"/>
      <c r="J945" s="231"/>
      <c r="K945" s="231"/>
      <c r="L945" s="231"/>
      <c r="M945" s="231"/>
      <c r="N945" s="571"/>
      <c r="O945" s="231"/>
      <c r="P945" s="231"/>
      <c r="Q945" s="143" t="s">
        <v>625</v>
      </c>
      <c r="R945" s="102" t="s">
        <v>9847</v>
      </c>
      <c r="S945" s="28">
        <v>1</v>
      </c>
      <c r="T945" s="19">
        <f>VLOOKUP(Q945,包材库存!B:E,4,0)</f>
        <v>0</v>
      </c>
      <c r="U945" s="46"/>
      <c r="V945" s="19">
        <f>VLOOKUP(Q945,包材库存!B:F,5,0)</f>
        <v>0</v>
      </c>
      <c r="W945" s="231"/>
      <c r="X945" s="164" t="e">
        <f t="shared" si="133"/>
        <v>#DIV/0!</v>
      </c>
      <c r="Y945" s="169">
        <f t="shared" si="132"/>
        <v>2</v>
      </c>
    </row>
    <row r="946" spans="2:25" ht="15">
      <c r="B946" s="196"/>
      <c r="C946" s="90"/>
      <c r="D946" s="230" t="s">
        <v>9852</v>
      </c>
      <c r="E946" s="230" t="s">
        <v>83</v>
      </c>
      <c r="F946" s="230"/>
      <c r="G946" s="230"/>
      <c r="H946" s="230"/>
      <c r="I946" s="230"/>
      <c r="J946" s="230"/>
      <c r="K946" s="230"/>
      <c r="L946" s="230"/>
      <c r="M946" s="230">
        <f>J946+K946+L946</f>
        <v>0</v>
      </c>
      <c r="N946" s="572"/>
      <c r="O946" s="230"/>
      <c r="P946" s="230"/>
      <c r="Q946" s="149" t="s">
        <v>467</v>
      </c>
      <c r="R946" s="99" t="s">
        <v>10586</v>
      </c>
      <c r="S946" s="28">
        <v>1</v>
      </c>
      <c r="T946" s="19">
        <f>VLOOKUP(Q946,包材库存!B:E,4,0)</f>
        <v>20314</v>
      </c>
      <c r="U946" s="46"/>
      <c r="V946" s="19">
        <f>VLOOKUP(Q946,包材库存!B:F,5,0)</f>
        <v>0</v>
      </c>
      <c r="W946" s="230"/>
      <c r="X946" s="164" t="e">
        <f t="shared" si="133"/>
        <v>#DIV/0!</v>
      </c>
      <c r="Y946" s="169">
        <f t="shared" si="132"/>
        <v>4</v>
      </c>
    </row>
    <row r="947" spans="2:25" ht="15">
      <c r="B947" s="196"/>
      <c r="C947" s="90"/>
      <c r="D947" s="233"/>
      <c r="E947" s="233"/>
      <c r="F947" s="233"/>
      <c r="G947" s="233"/>
      <c r="H947" s="233"/>
      <c r="I947" s="233"/>
      <c r="J947" s="233"/>
      <c r="K947" s="233"/>
      <c r="L947" s="233"/>
      <c r="M947" s="233"/>
      <c r="N947" s="573"/>
      <c r="O947" s="233"/>
      <c r="P947" s="233"/>
      <c r="Q947" s="149" t="s">
        <v>469</v>
      </c>
      <c r="R947" s="99" t="s">
        <v>10587</v>
      </c>
      <c r="S947" s="28">
        <v>1</v>
      </c>
      <c r="T947" s="19">
        <f>VLOOKUP(Q947,包材库存!B:E,4,0)</f>
        <v>26757</v>
      </c>
      <c r="U947" s="46"/>
      <c r="V947" s="19">
        <f>VLOOKUP(Q947,包材库存!B:F,5,0)</f>
        <v>0</v>
      </c>
      <c r="W947" s="233"/>
      <c r="X947" s="164" t="e">
        <f t="shared" si="133"/>
        <v>#DIV/0!</v>
      </c>
      <c r="Y947" s="169">
        <f t="shared" si="132"/>
        <v>4</v>
      </c>
    </row>
    <row r="948" spans="2:25" ht="15">
      <c r="B948" s="196"/>
      <c r="C948" s="90"/>
      <c r="D948" s="233"/>
      <c r="E948" s="233"/>
      <c r="F948" s="233"/>
      <c r="G948" s="233"/>
      <c r="H948" s="233"/>
      <c r="I948" s="233"/>
      <c r="J948" s="233"/>
      <c r="K948" s="233"/>
      <c r="L948" s="233"/>
      <c r="M948" s="233"/>
      <c r="N948" s="573"/>
      <c r="O948" s="233"/>
      <c r="P948" s="233"/>
      <c r="Q948" s="146" t="s">
        <v>91</v>
      </c>
      <c r="R948" s="124" t="s">
        <v>10588</v>
      </c>
      <c r="S948" s="28">
        <v>1</v>
      </c>
      <c r="T948" s="19">
        <f>VLOOKUP(Q948,包材库存!B:E,4,0)</f>
        <v>144337</v>
      </c>
      <c r="U948" s="46"/>
      <c r="V948" s="19">
        <f>VLOOKUP(Q948,包材库存!B:F,5,0)</f>
        <v>0</v>
      </c>
      <c r="W948" s="233"/>
      <c r="X948" s="164" t="e">
        <f t="shared" si="133"/>
        <v>#DIV/0!</v>
      </c>
      <c r="Y948" s="169">
        <f t="shared" si="132"/>
        <v>7</v>
      </c>
    </row>
    <row r="949" spans="2:25" ht="15">
      <c r="B949" s="196"/>
      <c r="C949" s="90"/>
      <c r="D949" s="233"/>
      <c r="E949" s="233"/>
      <c r="F949" s="233"/>
      <c r="G949" s="233"/>
      <c r="H949" s="233"/>
      <c r="I949" s="233"/>
      <c r="J949" s="233"/>
      <c r="K949" s="233"/>
      <c r="L949" s="233"/>
      <c r="M949" s="233"/>
      <c r="N949" s="573"/>
      <c r="O949" s="233"/>
      <c r="P949" s="233"/>
      <c r="Q949" s="143" t="s">
        <v>474</v>
      </c>
      <c r="R949" s="102" t="s">
        <v>10580</v>
      </c>
      <c r="S949" s="28">
        <v>1</v>
      </c>
      <c r="T949" s="19">
        <f>VLOOKUP(Q949,包材库存!B:E,4,0)</f>
        <v>80815</v>
      </c>
      <c r="U949" s="46"/>
      <c r="V949" s="19">
        <f>VLOOKUP(Q949,包材库存!B:F,5,0)</f>
        <v>0</v>
      </c>
      <c r="W949" s="233"/>
      <c r="X949" s="164" t="e">
        <f t="shared" si="133"/>
        <v>#DIV/0!</v>
      </c>
      <c r="Y949" s="169">
        <f t="shared" si="132"/>
        <v>23</v>
      </c>
    </row>
    <row r="950" spans="2:25" ht="15">
      <c r="B950" s="196"/>
      <c r="C950" s="90"/>
      <c r="D950" s="233"/>
      <c r="E950" s="233"/>
      <c r="F950" s="233"/>
      <c r="G950" s="233"/>
      <c r="H950" s="233"/>
      <c r="I950" s="233"/>
      <c r="J950" s="233"/>
      <c r="K950" s="233"/>
      <c r="L950" s="233"/>
      <c r="M950" s="233"/>
      <c r="N950" s="573"/>
      <c r="O950" s="233"/>
      <c r="P950" s="233"/>
      <c r="Q950" s="143"/>
      <c r="R950" s="102" t="s">
        <v>10589</v>
      </c>
      <c r="S950" s="28">
        <v>1</v>
      </c>
      <c r="T950" s="19" t="e">
        <f>VLOOKUP(Q950,包材库存!B:E,4,0)</f>
        <v>#N/A</v>
      </c>
      <c r="U950" s="46"/>
      <c r="V950" s="19" t="e">
        <f>VLOOKUP(Q950,包材库存!B:F,5,0)</f>
        <v>#N/A</v>
      </c>
      <c r="W950" s="233"/>
      <c r="X950" s="164" t="e">
        <f t="shared" si="133"/>
        <v>#N/A</v>
      </c>
      <c r="Y950" s="169">
        <f t="shared" si="132"/>
        <v>0</v>
      </c>
    </row>
    <row r="951" spans="2:25" ht="15">
      <c r="B951" s="196"/>
      <c r="C951" s="90"/>
      <c r="D951" s="233"/>
      <c r="E951" s="233"/>
      <c r="F951" s="233"/>
      <c r="G951" s="233"/>
      <c r="H951" s="233"/>
      <c r="I951" s="233"/>
      <c r="J951" s="233"/>
      <c r="K951" s="233"/>
      <c r="L951" s="233"/>
      <c r="M951" s="233"/>
      <c r="N951" s="573"/>
      <c r="O951" s="233"/>
      <c r="P951" s="233"/>
      <c r="Q951" s="227" t="s">
        <v>626</v>
      </c>
      <c r="R951" s="101" t="s">
        <v>10590</v>
      </c>
      <c r="S951" s="28">
        <v>1</v>
      </c>
      <c r="T951" s="19" t="e">
        <f>VLOOKUP(Q951,包材库存!B:E,4,0)</f>
        <v>#N/A</v>
      </c>
      <c r="U951" s="46"/>
      <c r="V951" s="19" t="e">
        <f>VLOOKUP(Q951,包材库存!B:F,5,0)</f>
        <v>#N/A</v>
      </c>
      <c r="W951" s="233"/>
      <c r="X951" s="164" t="e">
        <f t="shared" si="133"/>
        <v>#N/A</v>
      </c>
      <c r="Y951" s="169">
        <f t="shared" si="132"/>
        <v>1</v>
      </c>
    </row>
    <row r="952" spans="2:25" ht="15">
      <c r="B952" s="196"/>
      <c r="C952" s="15"/>
      <c r="D952" s="231"/>
      <c r="E952" s="231"/>
      <c r="F952" s="231"/>
      <c r="G952" s="231"/>
      <c r="H952" s="231"/>
      <c r="I952" s="231"/>
      <c r="J952" s="231"/>
      <c r="K952" s="231"/>
      <c r="L952" s="231"/>
      <c r="M952" s="231"/>
      <c r="N952" s="571"/>
      <c r="O952" s="231"/>
      <c r="P952" s="231"/>
      <c r="Q952" s="143" t="s">
        <v>627</v>
      </c>
      <c r="R952" s="102" t="s">
        <v>9848</v>
      </c>
      <c r="S952" s="28">
        <v>1</v>
      </c>
      <c r="T952" s="19">
        <f>VLOOKUP(Q952,包材库存!B:E,4,0)</f>
        <v>0</v>
      </c>
      <c r="U952" s="46"/>
      <c r="V952" s="19">
        <f>VLOOKUP(Q952,包材库存!B:F,5,0)</f>
        <v>0</v>
      </c>
      <c r="W952" s="231"/>
      <c r="X952" s="164" t="e">
        <f t="shared" si="133"/>
        <v>#DIV/0!</v>
      </c>
      <c r="Y952" s="169">
        <f t="shared" si="132"/>
        <v>2</v>
      </c>
    </row>
    <row r="953" spans="2:25" ht="15">
      <c r="B953" s="196"/>
      <c r="C953" s="110" t="s">
        <v>732</v>
      </c>
      <c r="D953" s="235" t="s">
        <v>10591</v>
      </c>
      <c r="E953" s="235" t="s">
        <v>10592</v>
      </c>
      <c r="F953" s="235" t="e">
        <f>VLOOKUP(C953,#REF!,6,0)</f>
        <v>#REF!</v>
      </c>
      <c r="G953" s="235"/>
      <c r="H953" s="235" t="e">
        <f>VLOOKUP(C953,#REF!,19,0)</f>
        <v>#REF!</v>
      </c>
      <c r="I953" s="235" t="e">
        <f>VLOOKUP(C953,#REF!,20,0)</f>
        <v>#REF!</v>
      </c>
      <c r="J953" s="235">
        <f>VLOOKUP(C953,成品库存!B:L,11,0)</f>
        <v>0</v>
      </c>
      <c r="K953" s="235" t="str">
        <f>IF(ISERROR(VLOOKUP(C953,#REF!,11,0)),"0",VLOOKUP(C953,#REF!,11,0))</f>
        <v>0</v>
      </c>
      <c r="L953" s="235"/>
      <c r="M953" s="235">
        <f>J953+K953+L953</f>
        <v>0</v>
      </c>
      <c r="N953" s="574"/>
      <c r="O953" s="235" t="e">
        <f>VLOOKUP(C953,膏体库存!A:F,6,0)</f>
        <v>#N/A</v>
      </c>
      <c r="P953" s="235"/>
      <c r="Q953" s="189" t="s">
        <v>474</v>
      </c>
      <c r="R953" s="190" t="s">
        <v>10580</v>
      </c>
      <c r="S953" s="28">
        <v>1</v>
      </c>
      <c r="T953" s="19">
        <f>VLOOKUP(Q953,包材库存!B:E,4,0)</f>
        <v>80815</v>
      </c>
      <c r="U953" s="46"/>
      <c r="V953" s="19">
        <f>VLOOKUP(Q953,包材库存!B:F,5,0)</f>
        <v>0</v>
      </c>
      <c r="W953" s="164"/>
      <c r="X953" s="164" t="e">
        <f t="shared" si="133"/>
        <v>#DIV/0!</v>
      </c>
      <c r="Y953" s="169">
        <f t="shared" si="132"/>
        <v>23</v>
      </c>
    </row>
    <row r="954" spans="2:25" ht="15">
      <c r="B954" s="196"/>
      <c r="C954" s="111"/>
      <c r="D954" s="223"/>
      <c r="E954" s="223"/>
      <c r="F954" s="223"/>
      <c r="G954" s="223"/>
      <c r="H954" s="223"/>
      <c r="I954" s="223"/>
      <c r="J954" s="223"/>
      <c r="K954" s="223"/>
      <c r="L954" s="223"/>
      <c r="M954" s="223"/>
      <c r="N954" s="568"/>
      <c r="O954" s="223"/>
      <c r="P954" s="223"/>
      <c r="Q954" s="146" t="s">
        <v>734</v>
      </c>
      <c r="R954" s="179" t="s">
        <v>10593</v>
      </c>
      <c r="S954" s="28">
        <v>1</v>
      </c>
      <c r="T954" s="19">
        <f>VLOOKUP(Q954,包材库存!B:E,4,0)</f>
        <v>0</v>
      </c>
      <c r="U954" s="46"/>
      <c r="V954" s="19">
        <f>VLOOKUP(Q954,包材库存!B:F,5,0)</f>
        <v>0</v>
      </c>
      <c r="W954" s="111"/>
      <c r="X954" s="164" t="e">
        <f t="shared" si="133"/>
        <v>#DIV/0!</v>
      </c>
      <c r="Y954" s="169">
        <f t="shared" si="132"/>
        <v>2</v>
      </c>
    </row>
    <row r="955" spans="2:25" ht="15">
      <c r="B955" s="196"/>
      <c r="C955" s="111"/>
      <c r="D955" s="223"/>
      <c r="E955" s="223"/>
      <c r="F955" s="223"/>
      <c r="G955" s="223"/>
      <c r="H955" s="223"/>
      <c r="I955" s="223"/>
      <c r="J955" s="223"/>
      <c r="K955" s="223"/>
      <c r="L955" s="223"/>
      <c r="M955" s="223"/>
      <c r="N955" s="568"/>
      <c r="O955" s="223"/>
      <c r="P955" s="223"/>
      <c r="Q955" s="146" t="s">
        <v>735</v>
      </c>
      <c r="R955" s="179" t="s">
        <v>10594</v>
      </c>
      <c r="S955" s="28">
        <v>1</v>
      </c>
      <c r="T955" s="19">
        <f>VLOOKUP(Q955,包材库存!B:E,4,0)</f>
        <v>0</v>
      </c>
      <c r="U955" s="46"/>
      <c r="V955" s="19">
        <f>VLOOKUP(Q955,包材库存!B:F,5,0)</f>
        <v>0</v>
      </c>
      <c r="W955" s="111"/>
      <c r="X955" s="164" t="e">
        <f t="shared" si="133"/>
        <v>#DIV/0!</v>
      </c>
      <c r="Y955" s="169">
        <f t="shared" si="132"/>
        <v>2</v>
      </c>
    </row>
    <row r="956" spans="2:25" ht="15">
      <c r="B956" s="196"/>
      <c r="C956" s="111"/>
      <c r="D956" s="228"/>
      <c r="E956" s="228"/>
      <c r="F956" s="228"/>
      <c r="G956" s="228"/>
      <c r="H956" s="228"/>
      <c r="I956" s="228"/>
      <c r="J956" s="228"/>
      <c r="K956" s="228"/>
      <c r="L956" s="228"/>
      <c r="M956" s="228"/>
      <c r="N956" s="569"/>
      <c r="O956" s="228"/>
      <c r="P956" s="228"/>
      <c r="Q956" s="146" t="s">
        <v>736</v>
      </c>
      <c r="R956" s="179" t="s">
        <v>10595</v>
      </c>
      <c r="S956" s="91"/>
      <c r="T956" s="19">
        <f>VLOOKUP(Q956,包材库存!B:E,4,0)</f>
        <v>0</v>
      </c>
      <c r="U956" s="46"/>
      <c r="V956" s="19">
        <f>VLOOKUP(Q956,包材库存!B:F,5,0)</f>
        <v>0</v>
      </c>
      <c r="W956" s="112"/>
      <c r="X956" s="164" t="e">
        <f t="shared" si="133"/>
        <v>#DIV/0!</v>
      </c>
      <c r="Y956" s="169">
        <f t="shared" si="132"/>
        <v>2</v>
      </c>
    </row>
    <row r="957" spans="2:25" ht="15">
      <c r="B957" s="196"/>
      <c r="C957" s="111"/>
      <c r="D957" s="89" t="s">
        <v>10596</v>
      </c>
      <c r="E957" s="89" t="s">
        <v>114</v>
      </c>
      <c r="F957" s="89"/>
      <c r="G957" s="89"/>
      <c r="H957" s="89"/>
      <c r="I957" s="89"/>
      <c r="J957" s="89"/>
      <c r="K957" s="89"/>
      <c r="L957" s="89"/>
      <c r="M957" s="89">
        <f>J957+K957+L957</f>
        <v>0</v>
      </c>
      <c r="N957" s="559"/>
      <c r="O957" s="89"/>
      <c r="P957" s="89"/>
      <c r="Q957" s="146" t="s">
        <v>518</v>
      </c>
      <c r="R957" s="179" t="s">
        <v>10564</v>
      </c>
      <c r="S957" s="28">
        <v>1</v>
      </c>
      <c r="T957" s="19">
        <f>VLOOKUP(Q957,包材库存!B:E,4,0)</f>
        <v>20949</v>
      </c>
      <c r="U957" s="46"/>
      <c r="V957" s="19">
        <f>VLOOKUP(Q957,包材库存!B:F,5,0)</f>
        <v>0</v>
      </c>
      <c r="W957" s="89"/>
      <c r="X957" s="164" t="e">
        <f t="shared" si="133"/>
        <v>#DIV/0!</v>
      </c>
      <c r="Y957" s="169">
        <f t="shared" si="132"/>
        <v>6</v>
      </c>
    </row>
    <row r="958" spans="2:25" ht="15">
      <c r="B958" s="196"/>
      <c r="C958" s="111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560"/>
      <c r="O958" s="90"/>
      <c r="P958" s="90"/>
      <c r="Q958" s="189" t="s">
        <v>372</v>
      </c>
      <c r="R958" s="190" t="s">
        <v>10597</v>
      </c>
      <c r="S958" s="28">
        <v>1</v>
      </c>
      <c r="T958" s="19">
        <f>VLOOKUP(Q958,包材库存!B:E,4,0)</f>
        <v>20471</v>
      </c>
      <c r="U958" s="46"/>
      <c r="V958" s="19">
        <f>VLOOKUP(Q958,包材库存!B:F,5,0)</f>
        <v>0</v>
      </c>
      <c r="W958" s="90"/>
      <c r="X958" s="164" t="e">
        <f t="shared" si="133"/>
        <v>#DIV/0!</v>
      </c>
      <c r="Y958" s="169">
        <f t="shared" si="132"/>
        <v>9</v>
      </c>
    </row>
    <row r="959" spans="2:25" ht="15">
      <c r="B959" s="196"/>
      <c r="C959" s="1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561"/>
      <c r="O959" s="15"/>
      <c r="P959" s="15"/>
      <c r="Q959" s="189" t="s">
        <v>520</v>
      </c>
      <c r="R959" s="190" t="s">
        <v>10566</v>
      </c>
      <c r="S959" s="28">
        <v>1</v>
      </c>
      <c r="T959" s="19">
        <f>VLOOKUP(Q959,包材库存!B:E,4,0)</f>
        <v>34835</v>
      </c>
      <c r="U959" s="46"/>
      <c r="V959" s="19">
        <f>VLOOKUP(Q959,包材库存!B:F,5,0)</f>
        <v>0</v>
      </c>
      <c r="W959" s="15"/>
      <c r="X959" s="164" t="e">
        <f t="shared" si="133"/>
        <v>#DIV/0!</v>
      </c>
      <c r="Y959" s="169">
        <f t="shared" si="132"/>
        <v>9</v>
      </c>
    </row>
    <row r="960" spans="2:25" ht="15">
      <c r="B960" s="196"/>
      <c r="C960" s="111"/>
      <c r="D960" s="89" t="s">
        <v>10598</v>
      </c>
      <c r="E960" s="89" t="s">
        <v>53</v>
      </c>
      <c r="F960" s="89"/>
      <c r="G960" s="89"/>
      <c r="H960" s="89"/>
      <c r="I960" s="89"/>
      <c r="J960" s="89"/>
      <c r="K960" s="89"/>
      <c r="L960" s="89"/>
      <c r="M960" s="89">
        <f>J960+K960+L960</f>
        <v>0</v>
      </c>
      <c r="N960" s="559"/>
      <c r="O960" s="89"/>
      <c r="P960" s="89"/>
      <c r="Q960" s="146" t="s">
        <v>561</v>
      </c>
      <c r="R960" s="179" t="s">
        <v>10599</v>
      </c>
      <c r="S960" s="28">
        <v>1</v>
      </c>
      <c r="T960" s="19">
        <f>VLOOKUP(Q960,包材库存!B:E,4,0)</f>
        <v>41485</v>
      </c>
      <c r="U960" s="46"/>
      <c r="V960" s="19">
        <f>VLOOKUP(Q960,包材库存!B:F,5,0)</f>
        <v>0</v>
      </c>
      <c r="W960" s="89"/>
      <c r="X960" s="164" t="e">
        <f t="shared" si="133"/>
        <v>#DIV/0!</v>
      </c>
      <c r="Y960" s="169">
        <f t="shared" si="132"/>
        <v>5</v>
      </c>
    </row>
    <row r="961" spans="2:25" ht="15">
      <c r="B961" s="196"/>
      <c r="C961" s="111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560"/>
      <c r="O961" s="90"/>
      <c r="P961" s="90"/>
      <c r="Q961" s="189" t="s">
        <v>563</v>
      </c>
      <c r="R961" s="190" t="s">
        <v>10568</v>
      </c>
      <c r="S961" s="28">
        <v>1</v>
      </c>
      <c r="T961" s="19">
        <f>VLOOKUP(Q961,包材库存!B:E,4,0)</f>
        <v>40019</v>
      </c>
      <c r="U961" s="46"/>
      <c r="V961" s="19">
        <f>VLOOKUP(Q961,包材库存!B:F,5,0)</f>
        <v>0</v>
      </c>
      <c r="W961" s="90"/>
      <c r="X961" s="164" t="e">
        <f t="shared" si="133"/>
        <v>#DIV/0!</v>
      </c>
      <c r="Y961" s="169">
        <f t="shared" si="132"/>
        <v>12</v>
      </c>
    </row>
    <row r="962" spans="2:25" ht="15">
      <c r="B962" s="196"/>
      <c r="C962" s="1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561"/>
      <c r="O962" s="15"/>
      <c r="P962" s="15"/>
      <c r="Q962" s="189" t="s">
        <v>401</v>
      </c>
      <c r="R962" s="190" t="s">
        <v>10569</v>
      </c>
      <c r="S962" s="28">
        <v>1</v>
      </c>
      <c r="T962" s="19">
        <f>VLOOKUP(Q962,包材库存!B:E,4,0)</f>
        <v>62823</v>
      </c>
      <c r="U962" s="46"/>
      <c r="V962" s="19">
        <f>VLOOKUP(Q962,包材库存!B:F,5,0)</f>
        <v>-18</v>
      </c>
      <c r="W962" s="15"/>
      <c r="X962" s="164" t="e">
        <f t="shared" si="133"/>
        <v>#DIV/0!</v>
      </c>
      <c r="Y962" s="169">
        <f t="shared" si="132"/>
        <v>16</v>
      </c>
    </row>
    <row r="963" spans="2:25" ht="15">
      <c r="B963" s="196"/>
      <c r="C963" s="111"/>
      <c r="D963" s="89" t="s">
        <v>10600</v>
      </c>
      <c r="E963" s="89" t="s">
        <v>53</v>
      </c>
      <c r="F963" s="89"/>
      <c r="G963" s="89"/>
      <c r="H963" s="89"/>
      <c r="I963" s="89"/>
      <c r="J963" s="89"/>
      <c r="K963" s="89"/>
      <c r="L963" s="89"/>
      <c r="M963" s="89">
        <f>J963+K963+L963</f>
        <v>0</v>
      </c>
      <c r="N963" s="559"/>
      <c r="O963" s="89"/>
      <c r="P963" s="89"/>
      <c r="Q963" s="146" t="s">
        <v>580</v>
      </c>
      <c r="R963" s="179" t="s">
        <v>10567</v>
      </c>
      <c r="S963" s="28">
        <v>1</v>
      </c>
      <c r="T963" s="19">
        <f>VLOOKUP(Q963,包材库存!B:E,4,0)</f>
        <v>386</v>
      </c>
      <c r="U963" s="46"/>
      <c r="V963" s="19">
        <f>VLOOKUP(Q963,包材库存!B:F,5,0)</f>
        <v>0</v>
      </c>
      <c r="W963" s="89"/>
      <c r="X963" s="164" t="e">
        <f t="shared" si="133"/>
        <v>#DIV/0!</v>
      </c>
      <c r="Y963" s="169">
        <f t="shared" si="132"/>
        <v>7</v>
      </c>
    </row>
    <row r="964" spans="2:25" ht="15">
      <c r="B964" s="196"/>
      <c r="C964" s="111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560"/>
      <c r="O964" s="90"/>
      <c r="P964" s="90"/>
      <c r="Q964" s="189" t="s">
        <v>563</v>
      </c>
      <c r="R964" s="190" t="s">
        <v>10568</v>
      </c>
      <c r="S964" s="28">
        <v>1</v>
      </c>
      <c r="T964" s="19">
        <f>VLOOKUP(Q964,包材库存!B:E,4,0)</f>
        <v>40019</v>
      </c>
      <c r="U964" s="46"/>
      <c r="V964" s="19">
        <f>VLOOKUP(Q964,包材库存!B:F,5,0)</f>
        <v>0</v>
      </c>
      <c r="W964" s="90"/>
      <c r="X964" s="164" t="e">
        <f t="shared" si="133"/>
        <v>#DIV/0!</v>
      </c>
      <c r="Y964" s="169">
        <f t="shared" si="132"/>
        <v>12</v>
      </c>
    </row>
    <row r="965" spans="2:25" ht="15">
      <c r="B965" s="196"/>
      <c r="C965" s="112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561"/>
      <c r="O965" s="15"/>
      <c r="P965" s="15"/>
      <c r="Q965" s="189" t="s">
        <v>401</v>
      </c>
      <c r="R965" s="190" t="s">
        <v>10569</v>
      </c>
      <c r="S965" s="28">
        <v>1</v>
      </c>
      <c r="T965" s="19">
        <f>VLOOKUP(Q965,包材库存!B:E,4,0)</f>
        <v>62823</v>
      </c>
      <c r="U965" s="46"/>
      <c r="V965" s="19">
        <f>VLOOKUP(Q965,包材库存!B:F,5,0)</f>
        <v>-18</v>
      </c>
      <c r="W965" s="15"/>
      <c r="X965" s="164" t="e">
        <f t="shared" si="133"/>
        <v>#DIV/0!</v>
      </c>
      <c r="Y965" s="169">
        <f t="shared" ref="Y965:Y1028" si="134">COUNTIF(Q:Q,Q965)</f>
        <v>16</v>
      </c>
    </row>
    <row r="966" spans="2:25" ht="15">
      <c r="B966" s="196"/>
      <c r="C966" s="89" t="s">
        <v>1376</v>
      </c>
      <c r="D966" s="89" t="s">
        <v>10601</v>
      </c>
      <c r="E966" s="89" t="s">
        <v>10602</v>
      </c>
      <c r="F966" s="89" t="e">
        <f>VLOOKUP(C966,#REF!,6,0)</f>
        <v>#REF!</v>
      </c>
      <c r="G966" s="89"/>
      <c r="H966" s="89" t="e">
        <f>VLOOKUP(C966,#REF!,19,0)</f>
        <v>#REF!</v>
      </c>
      <c r="I966" s="89" t="e">
        <f>VLOOKUP(C966,#REF!,20,0)</f>
        <v>#REF!</v>
      </c>
      <c r="J966" s="89">
        <f>VLOOKUP(C966,成品库存!B:L,11,0)</f>
        <v>0</v>
      </c>
      <c r="K966" s="89" t="str">
        <f>IF(ISERROR(VLOOKUP(C966,#REF!,11,0)),"0",VLOOKUP(C966,#REF!,11,0))</f>
        <v>0</v>
      </c>
      <c r="L966" s="89"/>
      <c r="M966" s="89">
        <f>J966+K966+L966</f>
        <v>0</v>
      </c>
      <c r="N966" s="559"/>
      <c r="O966" s="89">
        <f>VLOOKUP(C966,膏体库存!A:F,6,0)</f>
        <v>0</v>
      </c>
      <c r="P966" s="89"/>
      <c r="Q966" s="148" t="s">
        <v>7927</v>
      </c>
      <c r="R966" s="236" t="s">
        <v>10603</v>
      </c>
      <c r="S966" s="28">
        <v>1</v>
      </c>
      <c r="T966" s="19">
        <f>VLOOKUP(Q966,包材库存!B:E,4,0)</f>
        <v>0</v>
      </c>
      <c r="U966" s="46"/>
      <c r="V966" s="19">
        <f>VLOOKUP(Q966,包材库存!B:F,5,0)</f>
        <v>0</v>
      </c>
      <c r="W966" s="164"/>
      <c r="X966" s="164" t="e">
        <f t="shared" ref="X966:X1029" si="135">T966/G966</f>
        <v>#DIV/0!</v>
      </c>
      <c r="Y966" s="169">
        <f t="shared" si="134"/>
        <v>1</v>
      </c>
    </row>
    <row r="967" spans="2:25" ht="15">
      <c r="B967" s="196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560"/>
      <c r="O967" s="90"/>
      <c r="P967" s="90"/>
      <c r="Q967" s="227" t="s">
        <v>9727</v>
      </c>
      <c r="R967" s="237" t="s">
        <v>10604</v>
      </c>
      <c r="S967" s="28">
        <v>1</v>
      </c>
      <c r="T967" s="19" t="e">
        <f>VLOOKUP(Q967,包材库存!B:E,4,0)</f>
        <v>#N/A</v>
      </c>
      <c r="U967" s="46"/>
      <c r="V967" s="19" t="e">
        <f>VLOOKUP(Q967,包材库存!B:F,5,0)</f>
        <v>#N/A</v>
      </c>
      <c r="W967" s="90"/>
      <c r="X967" s="164" t="e">
        <f t="shared" si="135"/>
        <v>#N/A</v>
      </c>
      <c r="Y967" s="169">
        <f t="shared" si="134"/>
        <v>3</v>
      </c>
    </row>
    <row r="968" spans="2:25" ht="15">
      <c r="B968" s="196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560"/>
      <c r="O968" s="90"/>
      <c r="P968" s="90"/>
      <c r="Q968" s="146" t="s">
        <v>457</v>
      </c>
      <c r="R968" s="238" t="s">
        <v>10605</v>
      </c>
      <c r="S968" s="91"/>
      <c r="T968" s="19">
        <f>VLOOKUP(Q968,包材库存!B:E,4,0)</f>
        <v>1957</v>
      </c>
      <c r="U968" s="46"/>
      <c r="V968" s="19">
        <f>VLOOKUP(Q968,包材库存!B:F,5,0)</f>
        <v>0</v>
      </c>
      <c r="W968" s="90"/>
      <c r="X968" s="164" t="e">
        <f t="shared" si="135"/>
        <v>#DIV/0!</v>
      </c>
      <c r="Y968" s="169">
        <f t="shared" si="134"/>
        <v>202</v>
      </c>
    </row>
    <row r="969" spans="2:25" ht="15">
      <c r="B969" s="196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560"/>
      <c r="O969" s="90"/>
      <c r="P969" s="90"/>
      <c r="Q969" s="148" t="s">
        <v>9078</v>
      </c>
      <c r="R969" s="236" t="s">
        <v>10606</v>
      </c>
      <c r="S969" s="28">
        <v>1</v>
      </c>
      <c r="T969" s="19">
        <f>VLOOKUP(Q969,包材库存!B:E,4,0)</f>
        <v>280</v>
      </c>
      <c r="U969" s="46"/>
      <c r="V969" s="19">
        <f>VLOOKUP(Q969,包材库存!B:F,5,0)</f>
        <v>0</v>
      </c>
      <c r="W969" s="90"/>
      <c r="X969" s="164" t="e">
        <f t="shared" si="135"/>
        <v>#DIV/0!</v>
      </c>
      <c r="Y969" s="169">
        <f t="shared" si="134"/>
        <v>12</v>
      </c>
    </row>
    <row r="970" spans="2:25" ht="15">
      <c r="B970" s="196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561"/>
      <c r="O970" s="15"/>
      <c r="P970" s="15"/>
      <c r="Q970" s="148" t="s">
        <v>9080</v>
      </c>
      <c r="R970" s="236" t="s">
        <v>10607</v>
      </c>
      <c r="S970" s="28">
        <v>1</v>
      </c>
      <c r="T970" s="19">
        <f>VLOOKUP(Q970,包材库存!B:E,4,0)</f>
        <v>0</v>
      </c>
      <c r="U970" s="46"/>
      <c r="V970" s="19">
        <f>VLOOKUP(Q970,包材库存!B:F,5,0)</f>
        <v>0</v>
      </c>
      <c r="W970" s="15"/>
      <c r="X970" s="164" t="e">
        <f t="shared" si="135"/>
        <v>#DIV/0!</v>
      </c>
      <c r="Y970" s="169">
        <f t="shared" si="134"/>
        <v>5</v>
      </c>
    </row>
    <row r="971" spans="2:25" ht="24.75">
      <c r="B971" s="196"/>
      <c r="C971" s="89" t="s">
        <v>1378</v>
      </c>
      <c r="D971" s="89" t="s">
        <v>10608</v>
      </c>
      <c r="E971" s="89" t="s">
        <v>10602</v>
      </c>
      <c r="F971" s="89" t="e">
        <f>VLOOKUP(C971,#REF!,6,0)</f>
        <v>#REF!</v>
      </c>
      <c r="G971" s="89"/>
      <c r="H971" s="89" t="e">
        <f>VLOOKUP(C971,#REF!,19,0)</f>
        <v>#REF!</v>
      </c>
      <c r="I971" s="89" t="e">
        <f>VLOOKUP(C971,#REF!,20,0)</f>
        <v>#REF!</v>
      </c>
      <c r="J971" s="89">
        <f>VLOOKUP(C971,成品库存!B:L,11,0)</f>
        <v>0</v>
      </c>
      <c r="K971" s="89" t="str">
        <f>IF(ISERROR(VLOOKUP(C971,#REF!,11,0)),"0",VLOOKUP(C971,#REF!,11,0))</f>
        <v>0</v>
      </c>
      <c r="L971" s="89"/>
      <c r="M971" s="89">
        <f>J971+K971+L971</f>
        <v>0</v>
      </c>
      <c r="N971" s="559"/>
      <c r="O971" s="89" t="e">
        <f>VLOOKUP(C971,膏体库存!A:F,6,0)</f>
        <v>#N/A</v>
      </c>
      <c r="P971" s="89"/>
      <c r="Q971" s="150" t="s">
        <v>7929</v>
      </c>
      <c r="R971" s="239" t="s">
        <v>10609</v>
      </c>
      <c r="S971" s="28">
        <v>1</v>
      </c>
      <c r="T971" s="19">
        <f>VLOOKUP(Q971,包材库存!B:E,4,0)</f>
        <v>251</v>
      </c>
      <c r="U971" s="46"/>
      <c r="V971" s="19">
        <f>VLOOKUP(Q971,包材库存!B:F,5,0)</f>
        <v>0</v>
      </c>
      <c r="W971" s="164"/>
      <c r="X971" s="164" t="e">
        <f t="shared" si="135"/>
        <v>#DIV/0!</v>
      </c>
      <c r="Y971" s="169">
        <f t="shared" si="134"/>
        <v>2</v>
      </c>
    </row>
    <row r="972" spans="2:25" ht="15">
      <c r="B972" s="196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560"/>
      <c r="O972" s="90"/>
      <c r="P972" s="90"/>
      <c r="Q972" s="227" t="s">
        <v>9727</v>
      </c>
      <c r="R972" s="237" t="s">
        <v>10604</v>
      </c>
      <c r="S972" s="28">
        <v>1</v>
      </c>
      <c r="T972" s="19" t="e">
        <f>VLOOKUP(Q972,包材库存!B:E,4,0)</f>
        <v>#N/A</v>
      </c>
      <c r="U972" s="46"/>
      <c r="V972" s="19" t="e">
        <f>VLOOKUP(Q972,包材库存!B:F,5,0)</f>
        <v>#N/A</v>
      </c>
      <c r="W972" s="90"/>
      <c r="X972" s="164" t="e">
        <f t="shared" si="135"/>
        <v>#N/A</v>
      </c>
      <c r="Y972" s="169">
        <f t="shared" si="134"/>
        <v>3</v>
      </c>
    </row>
    <row r="973" spans="2:25" ht="15">
      <c r="B973" s="196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560"/>
      <c r="O973" s="90"/>
      <c r="P973" s="90"/>
      <c r="Q973" s="146" t="s">
        <v>457</v>
      </c>
      <c r="R973" s="238" t="s">
        <v>10605</v>
      </c>
      <c r="S973" s="91"/>
      <c r="T973" s="19">
        <f>VLOOKUP(Q973,包材库存!B:E,4,0)</f>
        <v>1957</v>
      </c>
      <c r="U973" s="46"/>
      <c r="V973" s="19">
        <f>VLOOKUP(Q973,包材库存!B:F,5,0)</f>
        <v>0</v>
      </c>
      <c r="W973" s="90"/>
      <c r="X973" s="164" t="e">
        <f t="shared" si="135"/>
        <v>#DIV/0!</v>
      </c>
      <c r="Y973" s="169">
        <f t="shared" si="134"/>
        <v>202</v>
      </c>
    </row>
    <row r="974" spans="2:25" ht="15">
      <c r="B974" s="196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560"/>
      <c r="O974" s="90"/>
      <c r="P974" s="90"/>
      <c r="Q974" s="148" t="s">
        <v>9078</v>
      </c>
      <c r="R974" s="236" t="s">
        <v>10606</v>
      </c>
      <c r="S974" s="28">
        <v>1</v>
      </c>
      <c r="T974" s="19">
        <f>VLOOKUP(Q974,包材库存!B:E,4,0)</f>
        <v>280</v>
      </c>
      <c r="U974" s="46"/>
      <c r="V974" s="19">
        <f>VLOOKUP(Q974,包材库存!B:F,5,0)</f>
        <v>0</v>
      </c>
      <c r="W974" s="90"/>
      <c r="X974" s="164" t="e">
        <f t="shared" si="135"/>
        <v>#DIV/0!</v>
      </c>
      <c r="Y974" s="169">
        <f t="shared" si="134"/>
        <v>12</v>
      </c>
    </row>
    <row r="975" spans="2:25" ht="15">
      <c r="B975" s="196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561"/>
      <c r="O975" s="15"/>
      <c r="P975" s="15"/>
      <c r="Q975" s="150" t="s">
        <v>9082</v>
      </c>
      <c r="R975" s="239" t="s">
        <v>10610</v>
      </c>
      <c r="S975" s="28">
        <v>1</v>
      </c>
      <c r="T975" s="19">
        <f>VLOOKUP(Q975,包材库存!B:E,4,0)</f>
        <v>240</v>
      </c>
      <c r="U975" s="46"/>
      <c r="V975" s="19">
        <f>VLOOKUP(Q975,包材库存!B:F,5,0)</f>
        <v>0</v>
      </c>
      <c r="W975" s="15"/>
      <c r="X975" s="164" t="e">
        <f t="shared" si="135"/>
        <v>#DIV/0!</v>
      </c>
      <c r="Y975" s="169">
        <f t="shared" si="134"/>
        <v>2</v>
      </c>
    </row>
    <row r="976" spans="2:25" ht="15">
      <c r="B976" s="196"/>
      <c r="C976" s="89" t="s">
        <v>9728</v>
      </c>
      <c r="D976" s="89" t="s">
        <v>10611</v>
      </c>
      <c r="E976" s="89" t="s">
        <v>10612</v>
      </c>
      <c r="F976" s="89" t="e">
        <f>VLOOKUP(C976,#REF!,6,0)</f>
        <v>#REF!</v>
      </c>
      <c r="G976" s="89"/>
      <c r="H976" s="89" t="e">
        <f>VLOOKUP(C976,#REF!,19,0)</f>
        <v>#REF!</v>
      </c>
      <c r="I976" s="89" t="e">
        <f>VLOOKUP(C976,#REF!,20,0)</f>
        <v>#REF!</v>
      </c>
      <c r="J976" s="89">
        <f>VLOOKUP(C976,成品库存!B:L,11,0)</f>
        <v>0</v>
      </c>
      <c r="K976" s="89" t="str">
        <f>IF(ISERROR(VLOOKUP(C976,#REF!,11,0)),"0",VLOOKUP(C976,#REF!,11,0))</f>
        <v>0</v>
      </c>
      <c r="L976" s="89"/>
      <c r="M976" s="89">
        <f>J976+K976+L976</f>
        <v>0</v>
      </c>
      <c r="N976" s="559"/>
      <c r="O976" s="89" t="e">
        <f>VLOOKUP(C976,膏体库存!A:F,6,0)</f>
        <v>#N/A</v>
      </c>
      <c r="P976" s="89"/>
      <c r="Q976" s="146" t="s">
        <v>457</v>
      </c>
      <c r="R976" s="238" t="s">
        <v>10556</v>
      </c>
      <c r="S976" s="91"/>
      <c r="T976" s="19">
        <f>VLOOKUP(Q976,包材库存!B:E,4,0)</f>
        <v>1957</v>
      </c>
      <c r="U976" s="46"/>
      <c r="V976" s="19">
        <f>VLOOKUP(Q976,包材库存!B:F,5,0)</f>
        <v>0</v>
      </c>
      <c r="W976" s="164"/>
      <c r="X976" s="164" t="e">
        <f t="shared" si="135"/>
        <v>#DIV/0!</v>
      </c>
      <c r="Y976" s="169">
        <f t="shared" si="134"/>
        <v>202</v>
      </c>
    </row>
    <row r="977" spans="2:25" ht="15">
      <c r="B977" s="196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560"/>
      <c r="O977" s="90"/>
      <c r="P977" s="90"/>
      <c r="Q977" s="151" t="s">
        <v>8805</v>
      </c>
      <c r="R977" s="240" t="s">
        <v>10382</v>
      </c>
      <c r="S977" s="28">
        <v>1</v>
      </c>
      <c r="T977" s="19">
        <f>VLOOKUP(Q977,包材库存!B:E,4,0)</f>
        <v>7665</v>
      </c>
      <c r="U977" s="46"/>
      <c r="V977" s="19">
        <f>VLOOKUP(Q977,包材库存!B:F,5,0)</f>
        <v>0</v>
      </c>
      <c r="W977" s="90"/>
      <c r="X977" s="164" t="e">
        <f t="shared" si="135"/>
        <v>#DIV/0!</v>
      </c>
      <c r="Y977" s="169">
        <f t="shared" si="134"/>
        <v>149</v>
      </c>
    </row>
    <row r="978" spans="2:25" ht="15">
      <c r="B978" s="196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560"/>
      <c r="O978" s="90"/>
      <c r="P978" s="90"/>
      <c r="Q978" s="148" t="s">
        <v>9078</v>
      </c>
      <c r="R978" s="236" t="s">
        <v>10606</v>
      </c>
      <c r="S978" s="28">
        <v>1</v>
      </c>
      <c r="T978" s="19">
        <f>VLOOKUP(Q978,包材库存!B:E,4,0)</f>
        <v>280</v>
      </c>
      <c r="U978" s="46"/>
      <c r="V978" s="19">
        <f>VLOOKUP(Q978,包材库存!B:F,5,0)</f>
        <v>0</v>
      </c>
      <c r="W978" s="90"/>
      <c r="X978" s="164" t="e">
        <f t="shared" si="135"/>
        <v>#DIV/0!</v>
      </c>
      <c r="Y978" s="169">
        <f t="shared" si="134"/>
        <v>12</v>
      </c>
    </row>
    <row r="979" spans="2:25" ht="15">
      <c r="B979" s="196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561"/>
      <c r="O979" s="15"/>
      <c r="P979" s="15"/>
      <c r="Q979" s="148" t="s">
        <v>9080</v>
      </c>
      <c r="R979" s="236" t="s">
        <v>10607</v>
      </c>
      <c r="S979" s="28">
        <v>1</v>
      </c>
      <c r="T979" s="19">
        <f>VLOOKUP(Q979,包材库存!B:E,4,0)</f>
        <v>0</v>
      </c>
      <c r="U979" s="46"/>
      <c r="V979" s="19">
        <f>VLOOKUP(Q979,包材库存!B:F,5,0)</f>
        <v>0</v>
      </c>
      <c r="W979" s="15"/>
      <c r="X979" s="164" t="e">
        <f t="shared" si="135"/>
        <v>#DIV/0!</v>
      </c>
      <c r="Y979" s="169">
        <f t="shared" si="134"/>
        <v>5</v>
      </c>
    </row>
    <row r="980" spans="2:25" ht="24">
      <c r="B980" s="196"/>
      <c r="C980" s="89" t="s">
        <v>1383</v>
      </c>
      <c r="D980" s="89" t="s">
        <v>10613</v>
      </c>
      <c r="E980" s="89" t="s">
        <v>10614</v>
      </c>
      <c r="F980" s="89" t="e">
        <f>VLOOKUP(C980,#REF!,6,0)</f>
        <v>#REF!</v>
      </c>
      <c r="G980" s="89"/>
      <c r="H980" s="89" t="e">
        <f>VLOOKUP(C980,#REF!,19,0)</f>
        <v>#REF!</v>
      </c>
      <c r="I980" s="89" t="e">
        <f>VLOOKUP(C980,#REF!,20,0)</f>
        <v>#REF!</v>
      </c>
      <c r="J980" s="89">
        <f>VLOOKUP(C980,成品库存!B:L,11,0)</f>
        <v>0</v>
      </c>
      <c r="K980" s="89" t="str">
        <f>IF(ISERROR(VLOOKUP(C980,#REF!,11,0)),"0",VLOOKUP(C980,#REF!,11,0))</f>
        <v>0</v>
      </c>
      <c r="L980" s="89"/>
      <c r="M980" s="89">
        <f>J980+K980+L980</f>
        <v>0</v>
      </c>
      <c r="N980" s="559"/>
      <c r="O980" s="89" t="e">
        <f>VLOOKUP(C980,膏体库存!A:F,6,0)</f>
        <v>#N/A</v>
      </c>
      <c r="P980" s="89"/>
      <c r="Q980" s="149" t="s">
        <v>7935</v>
      </c>
      <c r="R980" s="99" t="s">
        <v>10615</v>
      </c>
      <c r="S980" s="28">
        <v>1</v>
      </c>
      <c r="T980" s="19">
        <f>VLOOKUP(Q980,包材库存!B:E,4,0)</f>
        <v>0</v>
      </c>
      <c r="U980" s="46"/>
      <c r="V980" s="19">
        <f>VLOOKUP(Q980,包材库存!B:F,5,0)</f>
        <v>0</v>
      </c>
      <c r="W980" s="164"/>
      <c r="X980" s="164" t="e">
        <f t="shared" si="135"/>
        <v>#DIV/0!</v>
      </c>
      <c r="Y980" s="169">
        <f t="shared" si="134"/>
        <v>4</v>
      </c>
    </row>
    <row r="981" spans="2:25" ht="15">
      <c r="B981" s="196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560"/>
      <c r="O981" s="90"/>
      <c r="P981" s="90"/>
      <c r="Q981" s="227" t="s">
        <v>9729</v>
      </c>
      <c r="R981" s="237" t="s">
        <v>10616</v>
      </c>
      <c r="S981" s="28">
        <v>1</v>
      </c>
      <c r="T981" s="19" t="e">
        <f>VLOOKUP(Q981,包材库存!B:E,4,0)</f>
        <v>#N/A</v>
      </c>
      <c r="U981" s="46"/>
      <c r="V981" s="19" t="e">
        <f>VLOOKUP(Q981,包材库存!B:F,5,0)</f>
        <v>#N/A</v>
      </c>
      <c r="W981" s="90"/>
      <c r="X981" s="164" t="e">
        <f t="shared" si="135"/>
        <v>#N/A</v>
      </c>
      <c r="Y981" s="169">
        <f t="shared" si="134"/>
        <v>4</v>
      </c>
    </row>
    <row r="982" spans="2:25" ht="15">
      <c r="B982" s="196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560"/>
      <c r="O982" s="90"/>
      <c r="P982" s="90"/>
      <c r="Q982" s="149" t="s">
        <v>8445</v>
      </c>
      <c r="R982" s="99" t="s">
        <v>10617</v>
      </c>
      <c r="S982" s="91"/>
      <c r="T982" s="19">
        <f>VLOOKUP(Q982,包材库存!B:E,4,0)</f>
        <v>154</v>
      </c>
      <c r="U982" s="46"/>
      <c r="V982" s="19">
        <f>VLOOKUP(Q982,包材库存!B:F,5,0)</f>
        <v>0</v>
      </c>
      <c r="W982" s="90"/>
      <c r="X982" s="164" t="e">
        <f t="shared" si="135"/>
        <v>#DIV/0!</v>
      </c>
      <c r="Y982" s="169">
        <f t="shared" si="134"/>
        <v>2</v>
      </c>
    </row>
    <row r="983" spans="2:25" ht="15">
      <c r="B983" s="196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560"/>
      <c r="O983" s="90"/>
      <c r="P983" s="90"/>
      <c r="Q983" s="149" t="s">
        <v>9000</v>
      </c>
      <c r="R983" s="99" t="s">
        <v>10618</v>
      </c>
      <c r="S983" s="28">
        <v>1</v>
      </c>
      <c r="T983" s="19">
        <f>VLOOKUP(Q983,包材库存!B:E,4,0)</f>
        <v>0</v>
      </c>
      <c r="U983" s="46"/>
      <c r="V983" s="19">
        <f>VLOOKUP(Q983,包材库存!B:F,5,0)</f>
        <v>0</v>
      </c>
      <c r="W983" s="90"/>
      <c r="X983" s="164" t="e">
        <f t="shared" si="135"/>
        <v>#DIV/0!</v>
      </c>
      <c r="Y983" s="169">
        <f t="shared" si="134"/>
        <v>6</v>
      </c>
    </row>
    <row r="984" spans="2:25" ht="15">
      <c r="B984" s="196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560"/>
      <c r="O984" s="90"/>
      <c r="P984" s="90"/>
      <c r="Q984" s="149" t="s">
        <v>9014</v>
      </c>
      <c r="R984" s="99" t="s">
        <v>10619</v>
      </c>
      <c r="S984" s="28">
        <v>1</v>
      </c>
      <c r="T984" s="19">
        <f>VLOOKUP(Q984,包材库存!B:E,4,0)</f>
        <v>400</v>
      </c>
      <c r="U984" s="46"/>
      <c r="V984" s="19">
        <f>VLOOKUP(Q984,包材库存!B:F,5,0)</f>
        <v>0</v>
      </c>
      <c r="W984" s="90"/>
      <c r="X984" s="164" t="e">
        <f t="shared" si="135"/>
        <v>#DIV/0!</v>
      </c>
      <c r="Y984" s="169">
        <f t="shared" si="134"/>
        <v>8</v>
      </c>
    </row>
    <row r="985" spans="2:25" ht="15">
      <c r="B985" s="196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561"/>
      <c r="O985" s="15"/>
      <c r="P985" s="15"/>
      <c r="Q985" s="149" t="s">
        <v>9053</v>
      </c>
      <c r="R985" s="99" t="s">
        <v>10620</v>
      </c>
      <c r="S985" s="28">
        <v>1</v>
      </c>
      <c r="T985" s="19">
        <f>VLOOKUP(Q985,包材库存!B:E,4,0)</f>
        <v>0</v>
      </c>
      <c r="U985" s="46"/>
      <c r="V985" s="19">
        <f>VLOOKUP(Q985,包材库存!B:F,5,0)</f>
        <v>0</v>
      </c>
      <c r="W985" s="15"/>
      <c r="X985" s="164" t="e">
        <f t="shared" si="135"/>
        <v>#DIV/0!</v>
      </c>
      <c r="Y985" s="169">
        <f t="shared" si="134"/>
        <v>4</v>
      </c>
    </row>
    <row r="986" spans="2:25" ht="24">
      <c r="B986" s="196"/>
      <c r="C986" s="89" t="s">
        <v>1383</v>
      </c>
      <c r="D986" s="89" t="s">
        <v>10613</v>
      </c>
      <c r="E986" s="89" t="s">
        <v>10614</v>
      </c>
      <c r="F986" s="89" t="e">
        <f>VLOOKUP(C986,#REF!,6,0)</f>
        <v>#REF!</v>
      </c>
      <c r="G986" s="89"/>
      <c r="H986" s="89" t="e">
        <f>VLOOKUP(C986,#REF!,19,0)</f>
        <v>#REF!</v>
      </c>
      <c r="I986" s="89" t="e">
        <f>VLOOKUP(C986,#REF!,20,0)</f>
        <v>#REF!</v>
      </c>
      <c r="J986" s="89">
        <f>VLOOKUP(C986,成品库存!B:L,11,0)</f>
        <v>0</v>
      </c>
      <c r="K986" s="89" t="str">
        <f>IF(ISERROR(VLOOKUP(C986,#REF!,11,0)),"0",VLOOKUP(C986,#REF!,11,0))</f>
        <v>0</v>
      </c>
      <c r="L986" s="89"/>
      <c r="M986" s="89">
        <f>J986+K986+L986</f>
        <v>0</v>
      </c>
      <c r="N986" s="559"/>
      <c r="O986" s="89" t="e">
        <f>VLOOKUP(C986,膏体库存!A:F,6,0)</f>
        <v>#N/A</v>
      </c>
      <c r="P986" s="89"/>
      <c r="Q986" s="149" t="s">
        <v>7935</v>
      </c>
      <c r="R986" s="99" t="s">
        <v>10615</v>
      </c>
      <c r="S986" s="28">
        <v>1</v>
      </c>
      <c r="T986" s="19">
        <f>VLOOKUP(Q986,包材库存!B:E,4,0)</f>
        <v>0</v>
      </c>
      <c r="U986" s="46"/>
      <c r="V986" s="19">
        <f>VLOOKUP(Q986,包材库存!B:F,5,0)</f>
        <v>0</v>
      </c>
      <c r="W986" s="164"/>
      <c r="X986" s="164" t="e">
        <f t="shared" si="135"/>
        <v>#DIV/0!</v>
      </c>
      <c r="Y986" s="169">
        <f t="shared" si="134"/>
        <v>4</v>
      </c>
    </row>
    <row r="987" spans="2:25" ht="15">
      <c r="B987" s="196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560"/>
      <c r="O987" s="90"/>
      <c r="P987" s="90"/>
      <c r="Q987" s="227" t="s">
        <v>9729</v>
      </c>
      <c r="R987" s="237" t="s">
        <v>10616</v>
      </c>
      <c r="S987" s="28">
        <v>1</v>
      </c>
      <c r="T987" s="19" t="e">
        <f>VLOOKUP(Q987,包材库存!B:E,4,0)</f>
        <v>#N/A</v>
      </c>
      <c r="U987" s="46"/>
      <c r="V987" s="19" t="e">
        <f>VLOOKUP(Q987,包材库存!B:F,5,0)</f>
        <v>#N/A</v>
      </c>
      <c r="W987" s="90"/>
      <c r="X987" s="164" t="e">
        <f t="shared" si="135"/>
        <v>#N/A</v>
      </c>
      <c r="Y987" s="169">
        <f t="shared" si="134"/>
        <v>4</v>
      </c>
    </row>
    <row r="988" spans="2:25" ht="15">
      <c r="B988" s="196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560"/>
      <c r="O988" s="90"/>
      <c r="P988" s="90"/>
      <c r="Q988" s="149" t="s">
        <v>457</v>
      </c>
      <c r="R988" s="99" t="s">
        <v>10621</v>
      </c>
      <c r="S988" s="91"/>
      <c r="T988" s="19">
        <f>VLOOKUP(Q988,包材库存!B:E,4,0)</f>
        <v>1957</v>
      </c>
      <c r="U988" s="46"/>
      <c r="V988" s="19">
        <f>VLOOKUP(Q988,包材库存!B:F,5,0)</f>
        <v>0</v>
      </c>
      <c r="W988" s="90"/>
      <c r="X988" s="164" t="e">
        <f t="shared" si="135"/>
        <v>#DIV/0!</v>
      </c>
      <c r="Y988" s="169">
        <f t="shared" si="134"/>
        <v>202</v>
      </c>
    </row>
    <row r="989" spans="2:25" ht="15">
      <c r="B989" s="196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560"/>
      <c r="O989" s="90"/>
      <c r="P989" s="90"/>
      <c r="Q989" s="149" t="s">
        <v>9000</v>
      </c>
      <c r="R989" s="99" t="s">
        <v>10618</v>
      </c>
      <c r="S989" s="28">
        <v>1</v>
      </c>
      <c r="T989" s="19">
        <f>VLOOKUP(Q989,包材库存!B:E,4,0)</f>
        <v>0</v>
      </c>
      <c r="U989" s="46"/>
      <c r="V989" s="19">
        <f>VLOOKUP(Q989,包材库存!B:F,5,0)</f>
        <v>0</v>
      </c>
      <c r="W989" s="90"/>
      <c r="X989" s="164" t="e">
        <f t="shared" si="135"/>
        <v>#DIV/0!</v>
      </c>
      <c r="Y989" s="169">
        <f t="shared" si="134"/>
        <v>6</v>
      </c>
    </row>
    <row r="990" spans="2:25" ht="15">
      <c r="B990" s="196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560"/>
      <c r="O990" s="90"/>
      <c r="P990" s="90"/>
      <c r="Q990" s="149" t="s">
        <v>9014</v>
      </c>
      <c r="R990" s="99" t="s">
        <v>10619</v>
      </c>
      <c r="S990" s="28">
        <v>1</v>
      </c>
      <c r="T990" s="19">
        <f>VLOOKUP(Q990,包材库存!B:E,4,0)</f>
        <v>400</v>
      </c>
      <c r="U990" s="46"/>
      <c r="V990" s="19">
        <f>VLOOKUP(Q990,包材库存!B:F,5,0)</f>
        <v>0</v>
      </c>
      <c r="W990" s="90"/>
      <c r="X990" s="164" t="e">
        <f t="shared" si="135"/>
        <v>#DIV/0!</v>
      </c>
      <c r="Y990" s="169">
        <f t="shared" si="134"/>
        <v>8</v>
      </c>
    </row>
    <row r="991" spans="2:25" ht="15">
      <c r="B991" s="196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561"/>
      <c r="O991" s="15"/>
      <c r="P991" s="15"/>
      <c r="Q991" s="149" t="s">
        <v>9053</v>
      </c>
      <c r="R991" s="99" t="s">
        <v>10620</v>
      </c>
      <c r="S991" s="28">
        <v>1</v>
      </c>
      <c r="T991" s="19">
        <f>VLOOKUP(Q991,包材库存!B:E,4,0)</f>
        <v>0</v>
      </c>
      <c r="U991" s="46"/>
      <c r="V991" s="19">
        <f>VLOOKUP(Q991,包材库存!B:F,5,0)</f>
        <v>0</v>
      </c>
      <c r="W991" s="15"/>
      <c r="X991" s="164" t="e">
        <f t="shared" si="135"/>
        <v>#DIV/0!</v>
      </c>
      <c r="Y991" s="169">
        <f t="shared" si="134"/>
        <v>4</v>
      </c>
    </row>
    <row r="992" spans="2:25" ht="24">
      <c r="B992" s="196"/>
      <c r="C992" s="89" t="s">
        <v>1381</v>
      </c>
      <c r="D992" s="89" t="s">
        <v>10622</v>
      </c>
      <c r="E992" s="89" t="s">
        <v>10623</v>
      </c>
      <c r="F992" s="89" t="e">
        <f>VLOOKUP(C992,#REF!,6,0)</f>
        <v>#REF!</v>
      </c>
      <c r="G992" s="89"/>
      <c r="H992" s="89" t="e">
        <f>VLOOKUP(C992,#REF!,19,0)</f>
        <v>#REF!</v>
      </c>
      <c r="I992" s="89" t="e">
        <f>VLOOKUP(C992,#REF!,20,0)</f>
        <v>#REF!</v>
      </c>
      <c r="J992" s="89">
        <f>VLOOKUP(C992,成品库存!B:L,11,0)</f>
        <v>0</v>
      </c>
      <c r="K992" s="89" t="str">
        <f>IF(ISERROR(VLOOKUP(C992,#REF!,11,0)),"0",VLOOKUP(C992,#REF!,11,0))</f>
        <v>0</v>
      </c>
      <c r="L992" s="89"/>
      <c r="M992" s="89">
        <f>J992+K992+L992</f>
        <v>0</v>
      </c>
      <c r="N992" s="559"/>
      <c r="O992" s="89">
        <f>VLOOKUP(C992,膏体库存!A:F,6,0)</f>
        <v>0</v>
      </c>
      <c r="P992" s="89"/>
      <c r="Q992" s="144" t="s">
        <v>7933</v>
      </c>
      <c r="R992" s="241" t="s">
        <v>10624</v>
      </c>
      <c r="S992" s="28">
        <v>1</v>
      </c>
      <c r="T992" s="19">
        <f>VLOOKUP(Q992,包材库存!B:E,4,0)</f>
        <v>40</v>
      </c>
      <c r="U992" s="46"/>
      <c r="V992" s="19">
        <f>VLOOKUP(Q992,包材库存!B:F,5,0)</f>
        <v>0</v>
      </c>
      <c r="W992" s="164"/>
      <c r="X992" s="164" t="e">
        <f t="shared" si="135"/>
        <v>#DIV/0!</v>
      </c>
      <c r="Y992" s="169">
        <f t="shared" si="134"/>
        <v>2</v>
      </c>
    </row>
    <row r="993" spans="2:25" ht="15">
      <c r="B993" s="196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560"/>
      <c r="O993" s="90"/>
      <c r="P993" s="90"/>
      <c r="Q993" s="227" t="s">
        <v>9729</v>
      </c>
      <c r="R993" s="237" t="s">
        <v>10616</v>
      </c>
      <c r="S993" s="28">
        <v>1</v>
      </c>
      <c r="T993" s="19" t="e">
        <f>VLOOKUP(Q993,包材库存!B:E,4,0)</f>
        <v>#N/A</v>
      </c>
      <c r="U993" s="46"/>
      <c r="V993" s="19" t="e">
        <f>VLOOKUP(Q993,包材库存!B:F,5,0)</f>
        <v>#N/A</v>
      </c>
      <c r="W993" s="90"/>
      <c r="X993" s="164" t="e">
        <f t="shared" si="135"/>
        <v>#N/A</v>
      </c>
      <c r="Y993" s="169">
        <f t="shared" si="134"/>
        <v>4</v>
      </c>
    </row>
    <row r="994" spans="2:25" ht="15">
      <c r="B994" s="196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560"/>
      <c r="O994" s="90"/>
      <c r="P994" s="90"/>
      <c r="Q994" s="145" t="s">
        <v>8549</v>
      </c>
      <c r="R994" s="242" t="s">
        <v>10625</v>
      </c>
      <c r="S994" s="91"/>
      <c r="T994" s="19">
        <f>VLOOKUP(Q994,包材库存!B:E,4,0)</f>
        <v>124</v>
      </c>
      <c r="U994" s="46"/>
      <c r="V994" s="19">
        <f>VLOOKUP(Q994,包材库存!B:F,5,0)</f>
        <v>0</v>
      </c>
      <c r="W994" s="90"/>
      <c r="X994" s="164" t="e">
        <f t="shared" si="135"/>
        <v>#DIV/0!</v>
      </c>
      <c r="Y994" s="169">
        <f t="shared" si="134"/>
        <v>2</v>
      </c>
    </row>
    <row r="995" spans="2:25" ht="15">
      <c r="B995" s="196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560"/>
      <c r="O995" s="90"/>
      <c r="P995" s="90"/>
      <c r="Q995" s="149" t="s">
        <v>9000</v>
      </c>
      <c r="R995" s="99" t="s">
        <v>10618</v>
      </c>
      <c r="S995" s="28">
        <v>1</v>
      </c>
      <c r="T995" s="19">
        <f>VLOOKUP(Q995,包材库存!B:E,4,0)</f>
        <v>0</v>
      </c>
      <c r="U995" s="46"/>
      <c r="V995" s="19">
        <f>VLOOKUP(Q995,包材库存!B:F,5,0)</f>
        <v>0</v>
      </c>
      <c r="W995" s="90"/>
      <c r="X995" s="164" t="e">
        <f t="shared" si="135"/>
        <v>#DIV/0!</v>
      </c>
      <c r="Y995" s="169">
        <f t="shared" si="134"/>
        <v>6</v>
      </c>
    </row>
    <row r="996" spans="2:25" ht="15">
      <c r="B996" s="196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560"/>
      <c r="O996" s="90"/>
      <c r="P996" s="90"/>
      <c r="Q996" s="144" t="s">
        <v>9014</v>
      </c>
      <c r="R996" s="99" t="s">
        <v>10619</v>
      </c>
      <c r="S996" s="28">
        <v>1</v>
      </c>
      <c r="T996" s="19">
        <f>VLOOKUP(Q996,包材库存!B:E,4,0)</f>
        <v>400</v>
      </c>
      <c r="U996" s="46"/>
      <c r="V996" s="19">
        <f>VLOOKUP(Q996,包材库存!B:F,5,0)</f>
        <v>0</v>
      </c>
      <c r="W996" s="90"/>
      <c r="X996" s="164" t="e">
        <f t="shared" si="135"/>
        <v>#DIV/0!</v>
      </c>
      <c r="Y996" s="169">
        <f t="shared" si="134"/>
        <v>8</v>
      </c>
    </row>
    <row r="997" spans="2:25" ht="15">
      <c r="B997" s="196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561"/>
      <c r="O997" s="15"/>
      <c r="P997" s="15"/>
      <c r="Q997" s="144" t="s">
        <v>9051</v>
      </c>
      <c r="R997" s="241" t="s">
        <v>9849</v>
      </c>
      <c r="S997" s="28">
        <v>1</v>
      </c>
      <c r="T997" s="19">
        <f>VLOOKUP(Q997,包材库存!B:E,4,0)</f>
        <v>14000</v>
      </c>
      <c r="U997" s="46"/>
      <c r="V997" s="19">
        <f>VLOOKUP(Q997,包材库存!B:F,5,0)</f>
        <v>0</v>
      </c>
      <c r="W997" s="15"/>
      <c r="X997" s="164" t="e">
        <f t="shared" si="135"/>
        <v>#DIV/0!</v>
      </c>
      <c r="Y997" s="169">
        <f t="shared" si="134"/>
        <v>4</v>
      </c>
    </row>
    <row r="998" spans="2:25" ht="15">
      <c r="B998" s="196"/>
      <c r="C998" s="89" t="s">
        <v>704</v>
      </c>
      <c r="D998" s="243" t="s">
        <v>10626</v>
      </c>
      <c r="E998" s="243"/>
      <c r="F998" s="243" t="e">
        <f>VLOOKUP(C998,#REF!,6,0)</f>
        <v>#REF!</v>
      </c>
      <c r="G998" s="243"/>
      <c r="H998" s="243" t="e">
        <f>VLOOKUP(C998,#REF!,19,0)</f>
        <v>#REF!</v>
      </c>
      <c r="I998" s="243" t="e">
        <f>VLOOKUP(C998,#REF!,20,0)</f>
        <v>#REF!</v>
      </c>
      <c r="J998" s="243">
        <f>VLOOKUP(C998,成品库存!B:L,11,0)</f>
        <v>1</v>
      </c>
      <c r="K998" s="243" t="str">
        <f>IF(ISERROR(VLOOKUP(C998,#REF!,11,0)),"0",VLOOKUP(C998,#REF!,11,0))</f>
        <v>0</v>
      </c>
      <c r="L998" s="243"/>
      <c r="M998" s="243">
        <f>J998+K998+L998</f>
        <v>1</v>
      </c>
      <c r="N998" s="575"/>
      <c r="O998" s="243" t="e">
        <f>VLOOKUP(C998,膏体库存!A:F,6,0)</f>
        <v>#N/A</v>
      </c>
      <c r="P998" s="243"/>
      <c r="Q998" s="146" t="s">
        <v>705</v>
      </c>
      <c r="R998" s="124" t="s">
        <v>10627</v>
      </c>
      <c r="S998" s="91"/>
      <c r="T998" s="19">
        <f>VLOOKUP(Q998,包材库存!B:E,4,0)</f>
        <v>18</v>
      </c>
      <c r="U998" s="46"/>
      <c r="V998" s="19">
        <f>VLOOKUP(Q998,包材库存!B:F,5,0)</f>
        <v>0</v>
      </c>
      <c r="W998" s="164"/>
      <c r="X998" s="164" t="e">
        <f t="shared" si="135"/>
        <v>#DIV/0!</v>
      </c>
      <c r="Y998" s="169">
        <f t="shared" si="134"/>
        <v>1</v>
      </c>
    </row>
    <row r="999" spans="2:25" ht="15">
      <c r="B999" s="196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560"/>
      <c r="O999" s="90"/>
      <c r="P999" s="90"/>
      <c r="Q999" s="146" t="s">
        <v>706</v>
      </c>
      <c r="R999" s="124" t="s">
        <v>10628</v>
      </c>
      <c r="S999" s="28">
        <v>1</v>
      </c>
      <c r="T999" s="19">
        <f>VLOOKUP(Q999,包材库存!B:E,4,0)</f>
        <v>0</v>
      </c>
      <c r="U999" s="46"/>
      <c r="V999" s="19">
        <f>VLOOKUP(Q999,包材库存!B:F,5,0)</f>
        <v>0</v>
      </c>
      <c r="W999" s="90"/>
      <c r="X999" s="164" t="e">
        <f t="shared" si="135"/>
        <v>#DIV/0!</v>
      </c>
      <c r="Y999" s="169">
        <f t="shared" si="134"/>
        <v>1</v>
      </c>
    </row>
    <row r="1000" spans="2:25" ht="15">
      <c r="B1000" s="196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560"/>
      <c r="O1000" s="90"/>
      <c r="P1000" s="90"/>
      <c r="Q1000" s="146"/>
      <c r="R1000" s="244" t="s">
        <v>10629</v>
      </c>
      <c r="S1000" s="28">
        <v>1</v>
      </c>
      <c r="T1000" s="19" t="e">
        <f>VLOOKUP(Q1000,包材库存!B:E,4,0)</f>
        <v>#N/A</v>
      </c>
      <c r="U1000" s="46"/>
      <c r="V1000" s="19" t="e">
        <f>VLOOKUP(Q1000,包材库存!B:F,5,0)</f>
        <v>#N/A</v>
      </c>
      <c r="W1000" s="90"/>
      <c r="X1000" s="164" t="e">
        <f t="shared" si="135"/>
        <v>#N/A</v>
      </c>
      <c r="Y1000" s="169">
        <f t="shared" si="134"/>
        <v>0</v>
      </c>
    </row>
    <row r="1001" spans="2:25" ht="15">
      <c r="B1001" s="196"/>
      <c r="C1001" s="90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561"/>
      <c r="O1001" s="15"/>
      <c r="P1001" s="15"/>
      <c r="Q1001" s="146" t="s">
        <v>708</v>
      </c>
      <c r="R1001" s="124" t="s">
        <v>10630</v>
      </c>
      <c r="S1001" s="28">
        <v>1</v>
      </c>
      <c r="T1001" s="19">
        <f>VLOOKUP(Q1001,包材库存!B:E,4,0)</f>
        <v>0</v>
      </c>
      <c r="U1001" s="46"/>
      <c r="V1001" s="19">
        <f>VLOOKUP(Q1001,包材库存!B:F,5,0)</f>
        <v>0</v>
      </c>
      <c r="W1001" s="15"/>
      <c r="X1001" s="164" t="e">
        <f t="shared" si="135"/>
        <v>#DIV/0!</v>
      </c>
      <c r="Y1001" s="169">
        <f t="shared" si="134"/>
        <v>1</v>
      </c>
    </row>
    <row r="1002" spans="2:25" ht="15">
      <c r="B1002" s="196"/>
      <c r="C1002" s="90"/>
      <c r="D1002" s="89" t="s">
        <v>10631</v>
      </c>
      <c r="E1002" s="89" t="s">
        <v>83</v>
      </c>
      <c r="F1002" s="89"/>
      <c r="G1002" s="89"/>
      <c r="H1002" s="89"/>
      <c r="I1002" s="89"/>
      <c r="J1002" s="89"/>
      <c r="K1002" s="89"/>
      <c r="L1002" s="89"/>
      <c r="M1002" s="89">
        <f>J1002+K1002+L1002</f>
        <v>0</v>
      </c>
      <c r="N1002" s="559"/>
      <c r="O1002" s="89"/>
      <c r="P1002" s="89"/>
      <c r="Q1002" s="146" t="s">
        <v>467</v>
      </c>
      <c r="R1002" s="124" t="s">
        <v>10586</v>
      </c>
      <c r="S1002" s="28">
        <v>1</v>
      </c>
      <c r="T1002" s="19">
        <f>VLOOKUP(Q1002,包材库存!B:E,4,0)</f>
        <v>20314</v>
      </c>
      <c r="U1002" s="46"/>
      <c r="V1002" s="19">
        <f>VLOOKUP(Q1002,包材库存!B:F,5,0)</f>
        <v>0</v>
      </c>
      <c r="W1002" s="89"/>
      <c r="X1002" s="164" t="e">
        <f t="shared" si="135"/>
        <v>#DIV/0!</v>
      </c>
      <c r="Y1002" s="169">
        <f t="shared" si="134"/>
        <v>4</v>
      </c>
    </row>
    <row r="1003" spans="2:25" ht="15">
      <c r="B1003" s="196"/>
      <c r="C1003" s="90"/>
      <c r="D1003" s="90"/>
      <c r="E1003" s="90"/>
      <c r="F1003" s="90"/>
      <c r="G1003" s="90"/>
      <c r="H1003" s="90"/>
      <c r="I1003" s="90"/>
      <c r="J1003" s="90"/>
      <c r="K1003" s="90"/>
      <c r="L1003" s="90"/>
      <c r="M1003" s="90"/>
      <c r="N1003" s="560"/>
      <c r="O1003" s="90"/>
      <c r="P1003" s="90"/>
      <c r="Q1003" s="245" t="s">
        <v>469</v>
      </c>
      <c r="R1003" s="246" t="s">
        <v>10632</v>
      </c>
      <c r="S1003" s="28">
        <v>1</v>
      </c>
      <c r="T1003" s="19">
        <f>VLOOKUP(Q1003,包材库存!B:E,4,0)</f>
        <v>26757</v>
      </c>
      <c r="U1003" s="46"/>
      <c r="V1003" s="19">
        <f>VLOOKUP(Q1003,包材库存!B:F,5,0)</f>
        <v>0</v>
      </c>
      <c r="W1003" s="90"/>
      <c r="X1003" s="164" t="e">
        <f t="shared" si="135"/>
        <v>#DIV/0!</v>
      </c>
      <c r="Y1003" s="169">
        <f t="shared" si="134"/>
        <v>4</v>
      </c>
    </row>
    <row r="1004" spans="2:25" ht="15">
      <c r="B1004" s="196"/>
      <c r="C1004" s="90"/>
      <c r="D1004" s="90"/>
      <c r="E1004" s="90"/>
      <c r="F1004" s="90"/>
      <c r="G1004" s="90"/>
      <c r="H1004" s="90"/>
      <c r="I1004" s="90"/>
      <c r="J1004" s="90"/>
      <c r="K1004" s="90"/>
      <c r="L1004" s="90"/>
      <c r="M1004" s="90"/>
      <c r="N1004" s="560"/>
      <c r="O1004" s="90"/>
      <c r="P1004" s="90"/>
      <c r="Q1004" s="146" t="s">
        <v>627</v>
      </c>
      <c r="R1004" s="124" t="s">
        <v>9848</v>
      </c>
      <c r="S1004" s="28">
        <v>1</v>
      </c>
      <c r="T1004" s="19">
        <f>VLOOKUP(Q1004,包材库存!B:E,4,0)</f>
        <v>0</v>
      </c>
      <c r="U1004" s="46"/>
      <c r="V1004" s="19">
        <f>VLOOKUP(Q1004,包材库存!B:F,5,0)</f>
        <v>0</v>
      </c>
      <c r="W1004" s="90"/>
      <c r="X1004" s="164" t="e">
        <f t="shared" si="135"/>
        <v>#DIV/0!</v>
      </c>
      <c r="Y1004" s="169">
        <f t="shared" si="134"/>
        <v>2</v>
      </c>
    </row>
    <row r="1005" spans="2:25" ht="15">
      <c r="B1005" s="196"/>
      <c r="C1005" s="90"/>
      <c r="D1005" s="90"/>
      <c r="E1005" s="90"/>
      <c r="F1005" s="90"/>
      <c r="G1005" s="90"/>
      <c r="H1005" s="90"/>
      <c r="I1005" s="90"/>
      <c r="J1005" s="90"/>
      <c r="K1005" s="90"/>
      <c r="L1005" s="90"/>
      <c r="M1005" s="90"/>
      <c r="N1005" s="560"/>
      <c r="O1005" s="90"/>
      <c r="P1005" s="90"/>
      <c r="Q1005" s="146" t="s">
        <v>474</v>
      </c>
      <c r="R1005" s="124" t="s">
        <v>10580</v>
      </c>
      <c r="S1005" s="28">
        <v>1</v>
      </c>
      <c r="T1005" s="19">
        <f>VLOOKUP(Q1005,包材库存!B:E,4,0)</f>
        <v>80815</v>
      </c>
      <c r="U1005" s="46"/>
      <c r="V1005" s="19">
        <f>VLOOKUP(Q1005,包材库存!B:F,5,0)</f>
        <v>0</v>
      </c>
      <c r="W1005" s="90"/>
      <c r="X1005" s="164" t="e">
        <f t="shared" si="135"/>
        <v>#DIV/0!</v>
      </c>
      <c r="Y1005" s="169">
        <f t="shared" si="134"/>
        <v>23</v>
      </c>
    </row>
    <row r="1006" spans="2:25" ht="15">
      <c r="B1006" s="196"/>
      <c r="C1006" s="90"/>
      <c r="D1006" s="90"/>
      <c r="E1006" s="90"/>
      <c r="F1006" s="90"/>
      <c r="G1006" s="90"/>
      <c r="H1006" s="90"/>
      <c r="I1006" s="90"/>
      <c r="J1006" s="90"/>
      <c r="K1006" s="90"/>
      <c r="L1006" s="90"/>
      <c r="M1006" s="90"/>
      <c r="N1006" s="560"/>
      <c r="O1006" s="90"/>
      <c r="P1006" s="90"/>
      <c r="Q1006" s="146"/>
      <c r="R1006" s="244" t="s">
        <v>10633</v>
      </c>
      <c r="S1006" s="28">
        <v>1</v>
      </c>
      <c r="T1006" s="19" t="e">
        <f>VLOOKUP(Q1006,包材库存!B:E,4,0)</f>
        <v>#N/A</v>
      </c>
      <c r="U1006" s="46"/>
      <c r="V1006" s="19" t="e">
        <f>VLOOKUP(Q1006,包材库存!B:F,5,0)</f>
        <v>#N/A</v>
      </c>
      <c r="W1006" s="90"/>
      <c r="X1006" s="164" t="e">
        <f t="shared" si="135"/>
        <v>#N/A</v>
      </c>
      <c r="Y1006" s="169">
        <f t="shared" si="134"/>
        <v>0</v>
      </c>
    </row>
    <row r="1007" spans="2:25" ht="15">
      <c r="B1007" s="196"/>
      <c r="C1007" s="90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561"/>
      <c r="O1007" s="15"/>
      <c r="P1007" s="15"/>
      <c r="Q1007" s="146" t="s">
        <v>91</v>
      </c>
      <c r="R1007" s="124" t="s">
        <v>10634</v>
      </c>
      <c r="S1007" s="28">
        <v>1</v>
      </c>
      <c r="T1007" s="19">
        <f>VLOOKUP(Q1007,包材库存!B:E,4,0)</f>
        <v>144337</v>
      </c>
      <c r="U1007" s="46"/>
      <c r="V1007" s="19">
        <f>VLOOKUP(Q1007,包材库存!B:F,5,0)</f>
        <v>0</v>
      </c>
      <c r="W1007" s="15"/>
      <c r="X1007" s="164" t="e">
        <f t="shared" si="135"/>
        <v>#DIV/0!</v>
      </c>
      <c r="Y1007" s="169">
        <f t="shared" si="134"/>
        <v>7</v>
      </c>
    </row>
    <row r="1008" spans="2:25" ht="15">
      <c r="B1008" s="196"/>
      <c r="C1008" s="90"/>
      <c r="D1008" s="89" t="s">
        <v>10635</v>
      </c>
      <c r="E1008" s="89" t="s">
        <v>43</v>
      </c>
      <c r="F1008" s="89"/>
      <c r="G1008" s="89"/>
      <c r="H1008" s="89"/>
      <c r="I1008" s="89"/>
      <c r="J1008" s="89"/>
      <c r="K1008" s="89"/>
      <c r="L1008" s="89"/>
      <c r="M1008" s="89">
        <f>J1008+K1008+L1008</f>
        <v>0</v>
      </c>
      <c r="N1008" s="559"/>
      <c r="O1008" s="89"/>
      <c r="P1008" s="89"/>
      <c r="Q1008" s="146" t="s">
        <v>540</v>
      </c>
      <c r="R1008" s="124" t="s">
        <v>10582</v>
      </c>
      <c r="S1008" s="28">
        <v>1</v>
      </c>
      <c r="T1008" s="19">
        <f>VLOOKUP(Q1008,包材库存!B:E,4,0)</f>
        <v>9492</v>
      </c>
      <c r="U1008" s="46"/>
      <c r="V1008" s="19">
        <f>VLOOKUP(Q1008,包材库存!B:F,5,0)</f>
        <v>0</v>
      </c>
      <c r="W1008" s="89"/>
      <c r="X1008" s="164" t="e">
        <f t="shared" si="135"/>
        <v>#DIV/0!</v>
      </c>
      <c r="Y1008" s="169">
        <f t="shared" si="134"/>
        <v>3</v>
      </c>
    </row>
    <row r="1009" spans="2:25" ht="15">
      <c r="B1009" s="196"/>
      <c r="C1009" s="90"/>
      <c r="D1009" s="90"/>
      <c r="E1009" s="90"/>
      <c r="F1009" s="90"/>
      <c r="G1009" s="90"/>
      <c r="H1009" s="90"/>
      <c r="I1009" s="90"/>
      <c r="J1009" s="90"/>
      <c r="K1009" s="90"/>
      <c r="L1009" s="90"/>
      <c r="M1009" s="90"/>
      <c r="N1009" s="560"/>
      <c r="O1009" s="90"/>
      <c r="P1009" s="90"/>
      <c r="Q1009" s="146" t="s">
        <v>542</v>
      </c>
      <c r="R1009" s="124" t="s">
        <v>10584</v>
      </c>
      <c r="S1009" s="28">
        <v>1</v>
      </c>
      <c r="T1009" s="19">
        <f>VLOOKUP(Q1009,包材库存!B:E,4,0)</f>
        <v>10335</v>
      </c>
      <c r="U1009" s="46"/>
      <c r="V1009" s="19">
        <f>VLOOKUP(Q1009,包材库存!B:F,5,0)</f>
        <v>0</v>
      </c>
      <c r="W1009" s="90"/>
      <c r="X1009" s="164" t="e">
        <f t="shared" si="135"/>
        <v>#DIV/0!</v>
      </c>
      <c r="Y1009" s="169">
        <f t="shared" si="134"/>
        <v>3</v>
      </c>
    </row>
    <row r="1010" spans="2:25" ht="15">
      <c r="B1010" s="196"/>
      <c r="C1010" s="90"/>
      <c r="D1010" s="90"/>
      <c r="E1010" s="90"/>
      <c r="F1010" s="90"/>
      <c r="G1010" s="90"/>
      <c r="H1010" s="90"/>
      <c r="I1010" s="90"/>
      <c r="J1010" s="90"/>
      <c r="K1010" s="90"/>
      <c r="L1010" s="90"/>
      <c r="M1010" s="90"/>
      <c r="N1010" s="560"/>
      <c r="O1010" s="90"/>
      <c r="P1010" s="90"/>
      <c r="Q1010" s="146" t="s">
        <v>384</v>
      </c>
      <c r="R1010" s="124" t="s">
        <v>10636</v>
      </c>
      <c r="S1010" s="28">
        <v>1</v>
      </c>
      <c r="T1010" s="19">
        <f>VLOOKUP(Q1010,包材库存!B:E,4,0)</f>
        <v>13714</v>
      </c>
      <c r="U1010" s="46"/>
      <c r="V1010" s="19">
        <f>VLOOKUP(Q1010,包材库存!B:F,5,0)</f>
        <v>0</v>
      </c>
      <c r="W1010" s="90"/>
      <c r="X1010" s="164" t="e">
        <f t="shared" si="135"/>
        <v>#DIV/0!</v>
      </c>
      <c r="Y1010" s="169">
        <f t="shared" si="134"/>
        <v>5</v>
      </c>
    </row>
    <row r="1011" spans="2:25" ht="15">
      <c r="B1011" s="196"/>
      <c r="C1011" s="90"/>
      <c r="D1011" s="90"/>
      <c r="E1011" s="90"/>
      <c r="F1011" s="90"/>
      <c r="G1011" s="90"/>
      <c r="H1011" s="90"/>
      <c r="I1011" s="90"/>
      <c r="J1011" s="90"/>
      <c r="K1011" s="90"/>
      <c r="L1011" s="90"/>
      <c r="M1011" s="90"/>
      <c r="N1011" s="560"/>
      <c r="O1011" s="90"/>
      <c r="P1011" s="90"/>
      <c r="Q1011" s="146" t="s">
        <v>625</v>
      </c>
      <c r="R1011" s="124" t="s">
        <v>9847</v>
      </c>
      <c r="S1011" s="28">
        <v>1</v>
      </c>
      <c r="T1011" s="19">
        <f>VLOOKUP(Q1011,包材库存!B:E,4,0)</f>
        <v>0</v>
      </c>
      <c r="U1011" s="46"/>
      <c r="V1011" s="19">
        <f>VLOOKUP(Q1011,包材库存!B:F,5,0)</f>
        <v>0</v>
      </c>
      <c r="W1011" s="90"/>
      <c r="X1011" s="164" t="e">
        <f t="shared" si="135"/>
        <v>#DIV/0!</v>
      </c>
      <c r="Y1011" s="169">
        <f t="shared" si="134"/>
        <v>2</v>
      </c>
    </row>
    <row r="1012" spans="2:25" ht="15">
      <c r="B1012" s="196"/>
      <c r="C1012" s="90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561"/>
      <c r="O1012" s="15"/>
      <c r="P1012" s="15"/>
      <c r="Q1012" s="146" t="s">
        <v>474</v>
      </c>
      <c r="R1012" s="124" t="s">
        <v>10580</v>
      </c>
      <c r="S1012" s="28">
        <v>1</v>
      </c>
      <c r="T1012" s="19">
        <f>VLOOKUP(Q1012,包材库存!B:E,4,0)</f>
        <v>80815</v>
      </c>
      <c r="U1012" s="46"/>
      <c r="V1012" s="19">
        <f>VLOOKUP(Q1012,包材库存!B:F,5,0)</f>
        <v>0</v>
      </c>
      <c r="W1012" s="15"/>
      <c r="X1012" s="164" t="e">
        <f t="shared" si="135"/>
        <v>#DIV/0!</v>
      </c>
      <c r="Y1012" s="169">
        <f t="shared" si="134"/>
        <v>23</v>
      </c>
    </row>
    <row r="1013" spans="2:25" ht="15">
      <c r="B1013" s="196"/>
      <c r="C1013" s="15"/>
      <c r="D1013" s="47" t="s">
        <v>10637</v>
      </c>
      <c r="E1013" s="47" t="s">
        <v>710</v>
      </c>
      <c r="F1013" s="47"/>
      <c r="G1013" s="47"/>
      <c r="H1013" s="47"/>
      <c r="I1013" s="47"/>
      <c r="J1013" s="47"/>
      <c r="K1013" s="47"/>
      <c r="L1013" s="47"/>
      <c r="M1013" s="47">
        <f t="shared" ref="M1013:M1014" si="136">J1013+K1013+L1013</f>
        <v>0</v>
      </c>
      <c r="N1013" s="576"/>
      <c r="O1013" s="47"/>
      <c r="P1013" s="47"/>
      <c r="Q1013" s="146" t="s">
        <v>711</v>
      </c>
      <c r="R1013" s="124" t="s">
        <v>10638</v>
      </c>
      <c r="S1013" s="28">
        <v>1</v>
      </c>
      <c r="T1013" s="19">
        <f>VLOOKUP(Q1013,包材库存!B:E,4,0)</f>
        <v>0</v>
      </c>
      <c r="U1013" s="46"/>
      <c r="V1013" s="19">
        <f>VLOOKUP(Q1013,包材库存!B:F,5,0)</f>
        <v>0</v>
      </c>
      <c r="W1013" s="47"/>
      <c r="X1013" s="164" t="e">
        <f t="shared" si="135"/>
        <v>#DIV/0!</v>
      </c>
      <c r="Y1013" s="169">
        <f t="shared" si="134"/>
        <v>2</v>
      </c>
    </row>
    <row r="1014" spans="2:25" ht="15">
      <c r="B1014" s="196"/>
      <c r="C1014" s="89" t="s">
        <v>5562</v>
      </c>
      <c r="D1014" s="89" t="s">
        <v>10637</v>
      </c>
      <c r="E1014" s="89" t="s">
        <v>710</v>
      </c>
      <c r="F1014" s="89" t="e">
        <f>VLOOKUP(C1014,#REF!,6,0)</f>
        <v>#REF!</v>
      </c>
      <c r="G1014" s="89"/>
      <c r="H1014" s="89" t="e">
        <f>VLOOKUP(C1014,#REF!,19,0)</f>
        <v>#REF!</v>
      </c>
      <c r="I1014" s="89" t="e">
        <f>VLOOKUP(C1014,#REF!,20,0)</f>
        <v>#REF!</v>
      </c>
      <c r="J1014" s="89">
        <f>VLOOKUP(C1014,成品库存!B:L,11,0)</f>
        <v>0</v>
      </c>
      <c r="K1014" s="89" t="str">
        <f>IF(ISERROR(VLOOKUP(C1014,#REF!,11,0)),"0",VLOOKUP(C1014,#REF!,11,0))</f>
        <v>0</v>
      </c>
      <c r="L1014" s="89"/>
      <c r="M1014" s="89">
        <f t="shared" si="136"/>
        <v>0</v>
      </c>
      <c r="N1014" s="559"/>
      <c r="O1014" s="89" t="e">
        <f>VLOOKUP(C1014,膏体库存!A:F,6,0)</f>
        <v>#N/A</v>
      </c>
      <c r="P1014" s="89"/>
      <c r="Q1014" s="146" t="s">
        <v>711</v>
      </c>
      <c r="R1014" s="124" t="s">
        <v>10638</v>
      </c>
      <c r="S1014" s="28">
        <v>1</v>
      </c>
      <c r="T1014" s="19">
        <f>VLOOKUP(Q1014,包材库存!B:E,4,0)</f>
        <v>0</v>
      </c>
      <c r="U1014" s="46"/>
      <c r="V1014" s="19">
        <f>VLOOKUP(Q1014,包材库存!B:F,5,0)</f>
        <v>0</v>
      </c>
      <c r="W1014" s="164"/>
      <c r="X1014" s="164" t="e">
        <f t="shared" si="135"/>
        <v>#DIV/0!</v>
      </c>
      <c r="Y1014" s="169">
        <f t="shared" si="134"/>
        <v>2</v>
      </c>
    </row>
    <row r="1015" spans="2:25" ht="15">
      <c r="B1015" s="196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561"/>
      <c r="O1015" s="15"/>
      <c r="P1015" s="15"/>
      <c r="Q1015" s="147" t="s">
        <v>457</v>
      </c>
      <c r="R1015" s="102" t="s">
        <v>10639</v>
      </c>
      <c r="S1015" s="91"/>
      <c r="T1015" s="19">
        <f>VLOOKUP(Q1015,包材库存!B:E,4,0)</f>
        <v>1957</v>
      </c>
      <c r="U1015" s="46"/>
      <c r="V1015" s="19">
        <f>VLOOKUP(Q1015,包材库存!B:F,5,0)</f>
        <v>0</v>
      </c>
      <c r="W1015" s="15"/>
      <c r="X1015" s="164" t="e">
        <f t="shared" si="135"/>
        <v>#DIV/0!</v>
      </c>
      <c r="Y1015" s="169">
        <f t="shared" si="134"/>
        <v>202</v>
      </c>
    </row>
    <row r="1016" spans="2:25" ht="25.5">
      <c r="B1016" s="196"/>
      <c r="C1016" s="107" t="s">
        <v>9730</v>
      </c>
      <c r="D1016" s="107" t="s">
        <v>10640</v>
      </c>
      <c r="E1016" s="107" t="s">
        <v>9731</v>
      </c>
      <c r="F1016" s="107" t="e">
        <f>VLOOKUP(C1016,#REF!,6,0)</f>
        <v>#REF!</v>
      </c>
      <c r="G1016" s="107"/>
      <c r="H1016" s="107" t="e">
        <f>VLOOKUP(C1016,#REF!,19,0)</f>
        <v>#REF!</v>
      </c>
      <c r="I1016" s="107" t="e">
        <f>VLOOKUP(C1016,#REF!,20,0)</f>
        <v>#REF!</v>
      </c>
      <c r="J1016" s="107" t="e">
        <f>VLOOKUP(C1016,成品库存!B:L,11,0)</f>
        <v>#N/A</v>
      </c>
      <c r="K1016" s="107" t="str">
        <f>IF(ISERROR(VLOOKUP(C1016,#REF!,11,0)),"0",VLOOKUP(C1016,#REF!,11,0))</f>
        <v>0</v>
      </c>
      <c r="L1016" s="107"/>
      <c r="M1016" s="107" t="e">
        <f>J1016+K1016+L1016</f>
        <v>#N/A</v>
      </c>
      <c r="N1016" s="562"/>
      <c r="O1016" s="107" t="e">
        <f>VLOOKUP(C1016,膏体库存!A:F,6,0)</f>
        <v>#N/A</v>
      </c>
      <c r="P1016" s="107"/>
      <c r="Q1016" s="227" t="s">
        <v>9020</v>
      </c>
      <c r="R1016" s="103" t="s">
        <v>9021</v>
      </c>
      <c r="S1016" s="28">
        <v>1</v>
      </c>
      <c r="T1016" s="19">
        <f>VLOOKUP(Q1016,包材库存!B:E,4,0)</f>
        <v>25.8</v>
      </c>
      <c r="U1016" s="46"/>
      <c r="V1016" s="19">
        <f>VLOOKUP(Q1016,包材库存!B:F,5,0)</f>
        <v>0</v>
      </c>
      <c r="W1016" s="164"/>
      <c r="X1016" s="164" t="e">
        <f t="shared" si="135"/>
        <v>#DIV/0!</v>
      </c>
      <c r="Y1016" s="169">
        <f t="shared" si="134"/>
        <v>1</v>
      </c>
    </row>
    <row r="1017" spans="2:25" ht="15">
      <c r="B1017" s="196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563"/>
      <c r="O1017" s="108"/>
      <c r="P1017" s="108"/>
      <c r="Q1017" s="146" t="s">
        <v>8805</v>
      </c>
      <c r="R1017" s="124" t="s">
        <v>10382</v>
      </c>
      <c r="S1017" s="28">
        <v>1</v>
      </c>
      <c r="T1017" s="19">
        <f>VLOOKUP(Q1017,包材库存!B:E,4,0)</f>
        <v>7665</v>
      </c>
      <c r="U1017" s="46"/>
      <c r="V1017" s="19">
        <f>VLOOKUP(Q1017,包材库存!B:F,5,0)</f>
        <v>0</v>
      </c>
      <c r="W1017" s="108"/>
      <c r="X1017" s="164" t="e">
        <f t="shared" si="135"/>
        <v>#DIV/0!</v>
      </c>
      <c r="Y1017" s="169">
        <f t="shared" si="134"/>
        <v>149</v>
      </c>
    </row>
    <row r="1018" spans="2:25" ht="15">
      <c r="B1018" s="196"/>
      <c r="C1018" s="109"/>
      <c r="D1018" s="109"/>
      <c r="E1018" s="109"/>
      <c r="F1018" s="109"/>
      <c r="G1018" s="109"/>
      <c r="H1018" s="109"/>
      <c r="I1018" s="109"/>
      <c r="J1018" s="109"/>
      <c r="K1018" s="109"/>
      <c r="L1018" s="109"/>
      <c r="M1018" s="109"/>
      <c r="N1018" s="564"/>
      <c r="O1018" s="109"/>
      <c r="P1018" s="109"/>
      <c r="Q1018" s="146" t="s">
        <v>457</v>
      </c>
      <c r="R1018" s="180" t="s">
        <v>10468</v>
      </c>
      <c r="S1018" s="91"/>
      <c r="T1018" s="19">
        <f>VLOOKUP(Q1018,包材库存!B:E,4,0)</f>
        <v>1957</v>
      </c>
      <c r="U1018" s="46"/>
      <c r="V1018" s="19">
        <f>VLOOKUP(Q1018,包材库存!B:F,5,0)</f>
        <v>0</v>
      </c>
      <c r="W1018" s="109"/>
      <c r="X1018" s="164" t="e">
        <f t="shared" si="135"/>
        <v>#DIV/0!</v>
      </c>
      <c r="Y1018" s="169">
        <f t="shared" si="134"/>
        <v>202</v>
      </c>
    </row>
    <row r="1019" spans="2:25" ht="25.5">
      <c r="B1019" s="196"/>
      <c r="C1019" s="107" t="s">
        <v>9732</v>
      </c>
      <c r="D1019" s="107" t="s">
        <v>10641</v>
      </c>
      <c r="E1019" s="107" t="s">
        <v>1402</v>
      </c>
      <c r="F1019" s="107" t="e">
        <f>VLOOKUP(C1019,#REF!,6,0)</f>
        <v>#REF!</v>
      </c>
      <c r="G1019" s="107"/>
      <c r="H1019" s="107" t="e">
        <f>VLOOKUP(C1019,#REF!,19,0)</f>
        <v>#REF!</v>
      </c>
      <c r="I1019" s="107" t="e">
        <f>VLOOKUP(C1019,#REF!,20,0)</f>
        <v>#REF!</v>
      </c>
      <c r="J1019" s="107" t="e">
        <f>VLOOKUP(C1019,成品库存!B:L,11,0)</f>
        <v>#N/A</v>
      </c>
      <c r="K1019" s="107" t="str">
        <f>IF(ISERROR(VLOOKUP(C1019,#REF!,11,0)),"0",VLOOKUP(C1019,#REF!,11,0))</f>
        <v>0</v>
      </c>
      <c r="L1019" s="107"/>
      <c r="M1019" s="107" t="e">
        <f>J1019+K1019+L1019</f>
        <v>#N/A</v>
      </c>
      <c r="N1019" s="562"/>
      <c r="O1019" s="107" t="e">
        <f>VLOOKUP(C1019,膏体库存!A:F,6,0)</f>
        <v>#N/A</v>
      </c>
      <c r="P1019" s="107"/>
      <c r="Q1019" s="227" t="s">
        <v>9016</v>
      </c>
      <c r="R1019" s="103" t="s">
        <v>9017</v>
      </c>
      <c r="S1019" s="28">
        <v>1</v>
      </c>
      <c r="T1019" s="19">
        <f>VLOOKUP(Q1019,包材库存!B:E,4,0)</f>
        <v>0</v>
      </c>
      <c r="U1019" s="46"/>
      <c r="V1019" s="19">
        <f>VLOOKUP(Q1019,包材库存!B:F,5,0)</f>
        <v>0</v>
      </c>
      <c r="W1019" s="164"/>
      <c r="X1019" s="164" t="e">
        <f t="shared" si="135"/>
        <v>#DIV/0!</v>
      </c>
      <c r="Y1019" s="169">
        <f t="shared" si="134"/>
        <v>1</v>
      </c>
    </row>
    <row r="1020" spans="2:25" ht="15">
      <c r="B1020" s="196"/>
      <c r="C1020" s="108"/>
      <c r="D1020" s="108"/>
      <c r="E1020" s="108"/>
      <c r="F1020" s="108"/>
      <c r="G1020" s="108"/>
      <c r="H1020" s="108"/>
      <c r="I1020" s="108"/>
      <c r="J1020" s="108"/>
      <c r="K1020" s="108"/>
      <c r="L1020" s="108"/>
      <c r="M1020" s="108"/>
      <c r="N1020" s="563"/>
      <c r="O1020" s="108"/>
      <c r="P1020" s="108"/>
      <c r="Q1020" s="146" t="s">
        <v>8805</v>
      </c>
      <c r="R1020" s="124" t="s">
        <v>10382</v>
      </c>
      <c r="S1020" s="28">
        <v>1</v>
      </c>
      <c r="T1020" s="19">
        <f>VLOOKUP(Q1020,包材库存!B:E,4,0)</f>
        <v>7665</v>
      </c>
      <c r="U1020" s="46"/>
      <c r="V1020" s="19">
        <f>VLOOKUP(Q1020,包材库存!B:F,5,0)</f>
        <v>0</v>
      </c>
      <c r="W1020" s="108"/>
      <c r="X1020" s="164" t="e">
        <f t="shared" si="135"/>
        <v>#DIV/0!</v>
      </c>
      <c r="Y1020" s="169">
        <f t="shared" si="134"/>
        <v>149</v>
      </c>
    </row>
    <row r="1021" spans="2:25" ht="15">
      <c r="B1021" s="196"/>
      <c r="C1021" s="109"/>
      <c r="D1021" s="109"/>
      <c r="E1021" s="109"/>
      <c r="F1021" s="109"/>
      <c r="G1021" s="109"/>
      <c r="H1021" s="109"/>
      <c r="I1021" s="109"/>
      <c r="J1021" s="109"/>
      <c r="K1021" s="109"/>
      <c r="L1021" s="109"/>
      <c r="M1021" s="109"/>
      <c r="N1021" s="564"/>
      <c r="O1021" s="109"/>
      <c r="P1021" s="109"/>
      <c r="Q1021" s="146" t="s">
        <v>457</v>
      </c>
      <c r="R1021" s="180" t="s">
        <v>10468</v>
      </c>
      <c r="S1021" s="91"/>
      <c r="T1021" s="19">
        <f>VLOOKUP(Q1021,包材库存!B:E,4,0)</f>
        <v>1957</v>
      </c>
      <c r="U1021" s="46"/>
      <c r="V1021" s="19">
        <f>VLOOKUP(Q1021,包材库存!B:F,5,0)</f>
        <v>0</v>
      </c>
      <c r="W1021" s="109"/>
      <c r="X1021" s="164" t="e">
        <f t="shared" si="135"/>
        <v>#DIV/0!</v>
      </c>
      <c r="Y1021" s="169">
        <f t="shared" si="134"/>
        <v>202</v>
      </c>
    </row>
    <row r="1022" spans="2:25" ht="25.5">
      <c r="B1022" s="196"/>
      <c r="C1022" s="107" t="s">
        <v>9733</v>
      </c>
      <c r="D1022" s="107" t="s">
        <v>10642</v>
      </c>
      <c r="E1022" s="107" t="s">
        <v>1402</v>
      </c>
      <c r="F1022" s="107" t="e">
        <f>VLOOKUP(C1022,#REF!,6,0)</f>
        <v>#REF!</v>
      </c>
      <c r="G1022" s="107"/>
      <c r="H1022" s="107" t="e">
        <f>VLOOKUP(C1022,#REF!,19,0)</f>
        <v>#REF!</v>
      </c>
      <c r="I1022" s="107" t="e">
        <f>VLOOKUP(C1022,#REF!,20,0)</f>
        <v>#REF!</v>
      </c>
      <c r="J1022" s="107" t="e">
        <f>VLOOKUP(C1022,成品库存!B:L,11,0)</f>
        <v>#N/A</v>
      </c>
      <c r="K1022" s="107" t="str">
        <f>IF(ISERROR(VLOOKUP(C1022,#REF!,11,0)),"0",VLOOKUP(C1022,#REF!,11,0))</f>
        <v>0</v>
      </c>
      <c r="L1022" s="107"/>
      <c r="M1022" s="107" t="e">
        <f>J1022+K1022+L1022</f>
        <v>#N/A</v>
      </c>
      <c r="N1022" s="562"/>
      <c r="O1022" s="107" t="e">
        <f>VLOOKUP(C1022,膏体库存!A:F,6,0)</f>
        <v>#N/A</v>
      </c>
      <c r="P1022" s="107"/>
      <c r="Q1022" s="227" t="s">
        <v>9018</v>
      </c>
      <c r="R1022" s="103" t="s">
        <v>9019</v>
      </c>
      <c r="S1022" s="28">
        <v>1</v>
      </c>
      <c r="T1022" s="19">
        <f>VLOOKUP(Q1022,包材库存!B:E,4,0)</f>
        <v>437.7</v>
      </c>
      <c r="U1022" s="46"/>
      <c r="V1022" s="19">
        <f>VLOOKUP(Q1022,包材库存!B:F,5,0)</f>
        <v>0</v>
      </c>
      <c r="W1022" s="164"/>
      <c r="X1022" s="164" t="e">
        <f t="shared" si="135"/>
        <v>#DIV/0!</v>
      </c>
      <c r="Y1022" s="169">
        <f t="shared" si="134"/>
        <v>1</v>
      </c>
    </row>
    <row r="1023" spans="2:25" ht="15">
      <c r="B1023" s="196"/>
      <c r="C1023" s="108"/>
      <c r="D1023" s="108"/>
      <c r="E1023" s="108"/>
      <c r="F1023" s="108"/>
      <c r="G1023" s="108"/>
      <c r="H1023" s="108"/>
      <c r="I1023" s="108"/>
      <c r="J1023" s="108"/>
      <c r="K1023" s="108"/>
      <c r="L1023" s="108"/>
      <c r="M1023" s="108"/>
      <c r="N1023" s="563"/>
      <c r="O1023" s="108"/>
      <c r="P1023" s="108"/>
      <c r="Q1023" s="146" t="s">
        <v>8805</v>
      </c>
      <c r="R1023" s="124" t="s">
        <v>10382</v>
      </c>
      <c r="S1023" s="28">
        <v>1</v>
      </c>
      <c r="T1023" s="19">
        <f>VLOOKUP(Q1023,包材库存!B:E,4,0)</f>
        <v>7665</v>
      </c>
      <c r="U1023" s="46"/>
      <c r="V1023" s="19">
        <f>VLOOKUP(Q1023,包材库存!B:F,5,0)</f>
        <v>0</v>
      </c>
      <c r="W1023" s="108"/>
      <c r="X1023" s="164" t="e">
        <f t="shared" si="135"/>
        <v>#DIV/0!</v>
      </c>
      <c r="Y1023" s="169">
        <f t="shared" si="134"/>
        <v>149</v>
      </c>
    </row>
    <row r="1024" spans="2:25" ht="15">
      <c r="B1024" s="196"/>
      <c r="C1024" s="109"/>
      <c r="D1024" s="109"/>
      <c r="E1024" s="109"/>
      <c r="F1024" s="109"/>
      <c r="G1024" s="109"/>
      <c r="H1024" s="109"/>
      <c r="I1024" s="109"/>
      <c r="J1024" s="109"/>
      <c r="K1024" s="109"/>
      <c r="L1024" s="109"/>
      <c r="M1024" s="109"/>
      <c r="N1024" s="564"/>
      <c r="O1024" s="109"/>
      <c r="P1024" s="109"/>
      <c r="Q1024" s="146" t="s">
        <v>457</v>
      </c>
      <c r="R1024" s="180" t="s">
        <v>10468</v>
      </c>
      <c r="S1024" s="91"/>
      <c r="T1024" s="19">
        <f>VLOOKUP(Q1024,包材库存!B:E,4,0)</f>
        <v>1957</v>
      </c>
      <c r="U1024" s="46"/>
      <c r="V1024" s="19">
        <f>VLOOKUP(Q1024,包材库存!B:F,5,0)</f>
        <v>0</v>
      </c>
      <c r="W1024" s="109"/>
      <c r="X1024" s="164" t="e">
        <f t="shared" si="135"/>
        <v>#DIV/0!</v>
      </c>
      <c r="Y1024" s="169">
        <f t="shared" si="134"/>
        <v>202</v>
      </c>
    </row>
    <row r="1025" spans="2:25" ht="25.5">
      <c r="B1025" s="196"/>
      <c r="C1025" s="107" t="s">
        <v>9734</v>
      </c>
      <c r="D1025" s="107" t="s">
        <v>10643</v>
      </c>
      <c r="E1025" s="107" t="s">
        <v>754</v>
      </c>
      <c r="F1025" s="107" t="e">
        <f>VLOOKUP(C1025,#REF!,6,0)</f>
        <v>#REF!</v>
      </c>
      <c r="G1025" s="107"/>
      <c r="H1025" s="107" t="e">
        <f>VLOOKUP(C1025,#REF!,19,0)</f>
        <v>#REF!</v>
      </c>
      <c r="I1025" s="107" t="e">
        <f>VLOOKUP(C1025,#REF!,20,0)</f>
        <v>#REF!</v>
      </c>
      <c r="J1025" s="107" t="e">
        <f>VLOOKUP(C1025,成品库存!B:L,11,0)</f>
        <v>#N/A</v>
      </c>
      <c r="K1025" s="107" t="str">
        <f>IF(ISERROR(VLOOKUP(C1025,#REF!,11,0)),"0",VLOOKUP(C1025,#REF!,11,0))</f>
        <v>0</v>
      </c>
      <c r="L1025" s="107"/>
      <c r="M1025" s="107" t="e">
        <f>J1025+K1025+L1025</f>
        <v>#N/A</v>
      </c>
      <c r="N1025" s="562"/>
      <c r="O1025" s="107" t="e">
        <f>VLOOKUP(C1025,膏体库存!A:F,6,0)</f>
        <v>#N/A</v>
      </c>
      <c r="P1025" s="107"/>
      <c r="Q1025" s="142" t="s">
        <v>6883</v>
      </c>
      <c r="R1025" s="104" t="s">
        <v>6884</v>
      </c>
      <c r="S1025" s="28">
        <v>1</v>
      </c>
      <c r="T1025" s="19">
        <f>VLOOKUP(Q1025,包材库存!B:E,4,0)</f>
        <v>0</v>
      </c>
      <c r="U1025" s="46"/>
      <c r="V1025" s="19">
        <f>VLOOKUP(Q1025,包材库存!B:F,5,0)</f>
        <v>0</v>
      </c>
      <c r="W1025" s="164"/>
      <c r="X1025" s="164" t="e">
        <f t="shared" si="135"/>
        <v>#DIV/0!</v>
      </c>
      <c r="Y1025" s="169">
        <f t="shared" si="134"/>
        <v>1</v>
      </c>
    </row>
    <row r="1026" spans="2:25" ht="15">
      <c r="B1026" s="196"/>
      <c r="C1026" s="108"/>
      <c r="D1026" s="108"/>
      <c r="E1026" s="108"/>
      <c r="F1026" s="108"/>
      <c r="G1026" s="108"/>
      <c r="H1026" s="108"/>
      <c r="I1026" s="108"/>
      <c r="J1026" s="108"/>
      <c r="K1026" s="108"/>
      <c r="L1026" s="108"/>
      <c r="M1026" s="108"/>
      <c r="N1026" s="563"/>
      <c r="O1026" s="108"/>
      <c r="P1026" s="108"/>
      <c r="Q1026" s="142" t="s">
        <v>9440</v>
      </c>
      <c r="R1026" s="104" t="s">
        <v>9735</v>
      </c>
      <c r="S1026" s="28">
        <v>1</v>
      </c>
      <c r="T1026" s="19">
        <f>VLOOKUP(Q1026,包材库存!B:E,4,0)</f>
        <v>0</v>
      </c>
      <c r="U1026" s="46"/>
      <c r="V1026" s="19">
        <f>VLOOKUP(Q1026,包材库存!B:F,5,0)</f>
        <v>0</v>
      </c>
      <c r="W1026" s="108"/>
      <c r="X1026" s="164" t="e">
        <f t="shared" si="135"/>
        <v>#DIV/0!</v>
      </c>
      <c r="Y1026" s="169">
        <f t="shared" si="134"/>
        <v>11</v>
      </c>
    </row>
    <row r="1027" spans="2:25" ht="15">
      <c r="B1027" s="196"/>
      <c r="C1027" s="108"/>
      <c r="D1027" s="108"/>
      <c r="E1027" s="108"/>
      <c r="F1027" s="108"/>
      <c r="G1027" s="108"/>
      <c r="H1027" s="108"/>
      <c r="I1027" s="108"/>
      <c r="J1027" s="108"/>
      <c r="K1027" s="108"/>
      <c r="L1027" s="108"/>
      <c r="M1027" s="108"/>
      <c r="N1027" s="563"/>
      <c r="O1027" s="108"/>
      <c r="P1027" s="108"/>
      <c r="Q1027" s="146" t="s">
        <v>7850</v>
      </c>
      <c r="R1027" s="124" t="s">
        <v>10644</v>
      </c>
      <c r="S1027" s="28">
        <v>1</v>
      </c>
      <c r="T1027" s="19">
        <f>VLOOKUP(Q1027,包材库存!B:E,4,0)</f>
        <v>0</v>
      </c>
      <c r="U1027" s="46"/>
      <c r="V1027" s="19">
        <f>VLOOKUP(Q1027,包材库存!B:F,5,0)</f>
        <v>0</v>
      </c>
      <c r="W1027" s="108"/>
      <c r="X1027" s="164" t="e">
        <f t="shared" si="135"/>
        <v>#DIV/0!</v>
      </c>
      <c r="Y1027" s="169">
        <f t="shared" si="134"/>
        <v>1</v>
      </c>
    </row>
    <row r="1028" spans="2:25" ht="15">
      <c r="B1028" s="196"/>
      <c r="C1028" s="108"/>
      <c r="D1028" s="108"/>
      <c r="E1028" s="108"/>
      <c r="F1028" s="108"/>
      <c r="G1028" s="108"/>
      <c r="H1028" s="108"/>
      <c r="I1028" s="108"/>
      <c r="J1028" s="108"/>
      <c r="K1028" s="108"/>
      <c r="L1028" s="108"/>
      <c r="M1028" s="108"/>
      <c r="N1028" s="563"/>
      <c r="O1028" s="108"/>
      <c r="P1028" s="108"/>
      <c r="Q1028" s="146" t="s">
        <v>8805</v>
      </c>
      <c r="R1028" s="124" t="s">
        <v>10382</v>
      </c>
      <c r="S1028" s="28">
        <v>1</v>
      </c>
      <c r="T1028" s="19">
        <f>VLOOKUP(Q1028,包材库存!B:E,4,0)</f>
        <v>7665</v>
      </c>
      <c r="U1028" s="46"/>
      <c r="V1028" s="19">
        <f>VLOOKUP(Q1028,包材库存!B:F,5,0)</f>
        <v>0</v>
      </c>
      <c r="W1028" s="108"/>
      <c r="X1028" s="164" t="e">
        <f t="shared" si="135"/>
        <v>#DIV/0!</v>
      </c>
      <c r="Y1028" s="169">
        <f t="shared" si="134"/>
        <v>149</v>
      </c>
    </row>
    <row r="1029" spans="2:25" ht="15">
      <c r="B1029" s="196"/>
      <c r="C1029" s="109"/>
      <c r="D1029" s="109"/>
      <c r="E1029" s="109"/>
      <c r="F1029" s="109"/>
      <c r="G1029" s="109"/>
      <c r="H1029" s="109"/>
      <c r="I1029" s="109"/>
      <c r="J1029" s="109"/>
      <c r="K1029" s="109"/>
      <c r="L1029" s="109"/>
      <c r="M1029" s="109"/>
      <c r="N1029" s="564"/>
      <c r="O1029" s="109"/>
      <c r="P1029" s="109"/>
      <c r="Q1029" s="146" t="s">
        <v>457</v>
      </c>
      <c r="R1029" s="124" t="s">
        <v>10556</v>
      </c>
      <c r="S1029" s="91"/>
      <c r="T1029" s="19">
        <f>VLOOKUP(Q1029,包材库存!B:E,4,0)</f>
        <v>1957</v>
      </c>
      <c r="U1029" s="46"/>
      <c r="V1029" s="19">
        <f>VLOOKUP(Q1029,包材库存!B:F,5,0)</f>
        <v>0</v>
      </c>
      <c r="W1029" s="109"/>
      <c r="X1029" s="164" t="e">
        <f t="shared" si="135"/>
        <v>#DIV/0!</v>
      </c>
      <c r="Y1029" s="169">
        <f t="shared" ref="Y1029:Y1092" si="137">COUNTIF(Q:Q,Q1029)</f>
        <v>202</v>
      </c>
    </row>
    <row r="1030" spans="2:25" ht="15">
      <c r="B1030" s="196"/>
      <c r="C1030" s="107" t="s">
        <v>9736</v>
      </c>
      <c r="D1030" s="107" t="s">
        <v>10645</v>
      </c>
      <c r="E1030" s="107" t="s">
        <v>748</v>
      </c>
      <c r="F1030" s="107" t="e">
        <f>VLOOKUP(C1030,#REF!,6,0)</f>
        <v>#REF!</v>
      </c>
      <c r="G1030" s="107"/>
      <c r="H1030" s="107" t="e">
        <f>VLOOKUP(C1030,#REF!,19,0)</f>
        <v>#REF!</v>
      </c>
      <c r="I1030" s="107" t="e">
        <f>VLOOKUP(C1030,#REF!,20,0)</f>
        <v>#REF!</v>
      </c>
      <c r="J1030" s="107" t="e">
        <f>VLOOKUP(C1030,成品库存!B:L,11,0)</f>
        <v>#N/A</v>
      </c>
      <c r="K1030" s="107" t="str">
        <f>IF(ISERROR(VLOOKUP(C1030,#REF!,11,0)),"0",VLOOKUP(C1030,#REF!,11,0))</f>
        <v>0</v>
      </c>
      <c r="L1030" s="107"/>
      <c r="M1030" s="107" t="e">
        <f>J1030+K1030+L1030</f>
        <v>#N/A</v>
      </c>
      <c r="N1030" s="562"/>
      <c r="O1030" s="107" t="e">
        <f>VLOOKUP(C1030,膏体库存!A:F,6,0)</f>
        <v>#N/A</v>
      </c>
      <c r="P1030" s="107"/>
      <c r="Q1030" s="149" t="s">
        <v>6462</v>
      </c>
      <c r="R1030" s="100" t="s">
        <v>10646</v>
      </c>
      <c r="S1030" s="28">
        <v>1</v>
      </c>
      <c r="T1030" s="19">
        <f>VLOOKUP(Q1030,包材库存!B:E,4,0)</f>
        <v>3698</v>
      </c>
      <c r="U1030" s="46"/>
      <c r="V1030" s="19">
        <f>VLOOKUP(Q1030,包材库存!B:F,5,0)</f>
        <v>0</v>
      </c>
      <c r="W1030" s="164"/>
      <c r="X1030" s="164" t="e">
        <f t="shared" ref="X1030:X1093" si="138">T1030/G1030</f>
        <v>#DIV/0!</v>
      </c>
      <c r="Y1030" s="169">
        <f t="shared" si="137"/>
        <v>3</v>
      </c>
    </row>
    <row r="1031" spans="2:25" ht="15">
      <c r="B1031" s="196"/>
      <c r="C1031" s="108"/>
      <c r="D1031" s="108"/>
      <c r="E1031" s="108"/>
      <c r="F1031" s="108"/>
      <c r="G1031" s="108"/>
      <c r="H1031" s="108"/>
      <c r="I1031" s="108"/>
      <c r="J1031" s="108"/>
      <c r="K1031" s="108"/>
      <c r="L1031" s="108"/>
      <c r="M1031" s="108"/>
      <c r="N1031" s="563"/>
      <c r="O1031" s="108"/>
      <c r="P1031" s="108"/>
      <c r="Q1031" s="146" t="s">
        <v>7121</v>
      </c>
      <c r="R1031" s="124" t="s">
        <v>10537</v>
      </c>
      <c r="S1031" s="28">
        <v>1</v>
      </c>
      <c r="T1031" s="19">
        <f>VLOOKUP(Q1031,包材库存!B:E,4,0)</f>
        <v>7366</v>
      </c>
      <c r="U1031" s="46"/>
      <c r="V1031" s="19">
        <f>VLOOKUP(Q1031,包材库存!B:F,5,0)</f>
        <v>0</v>
      </c>
      <c r="W1031" s="108"/>
      <c r="X1031" s="164" t="e">
        <f t="shared" si="138"/>
        <v>#DIV/0!</v>
      </c>
      <c r="Y1031" s="169">
        <f t="shared" si="137"/>
        <v>18</v>
      </c>
    </row>
    <row r="1032" spans="2:25" ht="15">
      <c r="B1032" s="196"/>
      <c r="C1032" s="108"/>
      <c r="D1032" s="108"/>
      <c r="E1032" s="108"/>
      <c r="F1032" s="108"/>
      <c r="G1032" s="108"/>
      <c r="H1032" s="108"/>
      <c r="I1032" s="108"/>
      <c r="J1032" s="108"/>
      <c r="K1032" s="108"/>
      <c r="L1032" s="108"/>
      <c r="M1032" s="108"/>
      <c r="N1032" s="563"/>
      <c r="O1032" s="108"/>
      <c r="P1032" s="108"/>
      <c r="Q1032" s="143" t="s">
        <v>9428</v>
      </c>
      <c r="R1032" s="103" t="s">
        <v>9429</v>
      </c>
      <c r="S1032" s="28">
        <v>1</v>
      </c>
      <c r="T1032" s="19">
        <f>VLOOKUP(Q1032,包材库存!B:E,4,0)</f>
        <v>6336</v>
      </c>
      <c r="U1032" s="46"/>
      <c r="V1032" s="19">
        <f>VLOOKUP(Q1032,包材库存!B:F,5,0)</f>
        <v>0</v>
      </c>
      <c r="W1032" s="108"/>
      <c r="X1032" s="164" t="e">
        <f t="shared" si="138"/>
        <v>#DIV/0!</v>
      </c>
      <c r="Y1032" s="169">
        <f t="shared" si="137"/>
        <v>7</v>
      </c>
    </row>
    <row r="1033" spans="2:25" ht="15">
      <c r="B1033" s="196"/>
      <c r="C1033" s="108"/>
      <c r="D1033" s="108"/>
      <c r="E1033" s="108"/>
      <c r="F1033" s="108"/>
      <c r="G1033" s="108"/>
      <c r="H1033" s="108"/>
      <c r="I1033" s="108"/>
      <c r="J1033" s="108"/>
      <c r="K1033" s="108"/>
      <c r="L1033" s="108"/>
      <c r="M1033" s="108"/>
      <c r="N1033" s="563"/>
      <c r="O1033" s="108"/>
      <c r="P1033" s="108"/>
      <c r="Q1033" s="146" t="s">
        <v>9430</v>
      </c>
      <c r="R1033" s="124" t="s">
        <v>10547</v>
      </c>
      <c r="S1033" s="28">
        <v>1</v>
      </c>
      <c r="T1033" s="19">
        <f>VLOOKUP(Q1033,包材库存!B:E,4,0)</f>
        <v>0</v>
      </c>
      <c r="U1033" s="46"/>
      <c r="V1033" s="19">
        <f>VLOOKUP(Q1033,包材库存!B:F,5,0)</f>
        <v>0</v>
      </c>
      <c r="W1033" s="108"/>
      <c r="X1033" s="164" t="e">
        <f t="shared" si="138"/>
        <v>#DIV/0!</v>
      </c>
      <c r="Y1033" s="169">
        <f t="shared" si="137"/>
        <v>4</v>
      </c>
    </row>
    <row r="1034" spans="2:25" ht="15">
      <c r="B1034" s="196"/>
      <c r="C1034" s="108"/>
      <c r="D1034" s="108"/>
      <c r="E1034" s="108"/>
      <c r="F1034" s="108"/>
      <c r="G1034" s="108"/>
      <c r="H1034" s="108"/>
      <c r="I1034" s="108"/>
      <c r="J1034" s="108"/>
      <c r="K1034" s="108"/>
      <c r="L1034" s="108"/>
      <c r="M1034" s="108"/>
      <c r="N1034" s="563"/>
      <c r="O1034" s="108"/>
      <c r="P1034" s="108"/>
      <c r="Q1034" s="143" t="s">
        <v>9737</v>
      </c>
      <c r="R1034" s="103" t="s">
        <v>7967</v>
      </c>
      <c r="S1034" s="28">
        <v>1</v>
      </c>
      <c r="T1034" s="19">
        <f>VLOOKUP(Q1034,包材库存!B:E,4,0)</f>
        <v>0</v>
      </c>
      <c r="U1034" s="46"/>
      <c r="V1034" s="19">
        <f>VLOOKUP(Q1034,包材库存!B:F,5,0)</f>
        <v>0</v>
      </c>
      <c r="W1034" s="108"/>
      <c r="X1034" s="164" t="e">
        <f t="shared" si="138"/>
        <v>#DIV/0!</v>
      </c>
      <c r="Y1034" s="169">
        <f t="shared" si="137"/>
        <v>1</v>
      </c>
    </row>
    <row r="1035" spans="2:25" ht="15">
      <c r="B1035" s="196"/>
      <c r="C1035" s="108"/>
      <c r="D1035" s="108"/>
      <c r="E1035" s="108"/>
      <c r="F1035" s="108"/>
      <c r="G1035" s="108"/>
      <c r="H1035" s="108"/>
      <c r="I1035" s="108"/>
      <c r="J1035" s="108"/>
      <c r="K1035" s="108"/>
      <c r="L1035" s="108"/>
      <c r="M1035" s="108"/>
      <c r="N1035" s="563"/>
      <c r="O1035" s="108"/>
      <c r="P1035" s="108"/>
      <c r="Q1035" s="146" t="s">
        <v>8805</v>
      </c>
      <c r="R1035" s="179" t="s">
        <v>10382</v>
      </c>
      <c r="S1035" s="28">
        <v>1</v>
      </c>
      <c r="T1035" s="19">
        <f>VLOOKUP(Q1035,包材库存!B:E,4,0)</f>
        <v>7665</v>
      </c>
      <c r="U1035" s="46"/>
      <c r="V1035" s="19">
        <f>VLOOKUP(Q1035,包材库存!B:F,5,0)</f>
        <v>0</v>
      </c>
      <c r="W1035" s="108"/>
      <c r="X1035" s="164" t="e">
        <f t="shared" si="138"/>
        <v>#DIV/0!</v>
      </c>
      <c r="Y1035" s="169">
        <f t="shared" si="137"/>
        <v>149</v>
      </c>
    </row>
    <row r="1036" spans="2:25" ht="15">
      <c r="B1036" s="196"/>
      <c r="C1036" s="109"/>
      <c r="D1036" s="109"/>
      <c r="E1036" s="109"/>
      <c r="F1036" s="109"/>
      <c r="G1036" s="109"/>
      <c r="H1036" s="109"/>
      <c r="I1036" s="109"/>
      <c r="J1036" s="109"/>
      <c r="K1036" s="109"/>
      <c r="L1036" s="109"/>
      <c r="M1036" s="109"/>
      <c r="N1036" s="564"/>
      <c r="O1036" s="109"/>
      <c r="P1036" s="109"/>
      <c r="Q1036" s="146" t="s">
        <v>457</v>
      </c>
      <c r="R1036" s="103" t="s">
        <v>10647</v>
      </c>
      <c r="S1036" s="91"/>
      <c r="T1036" s="19">
        <f>VLOOKUP(Q1036,包材库存!B:E,4,0)</f>
        <v>1957</v>
      </c>
      <c r="U1036" s="46"/>
      <c r="V1036" s="19">
        <f>VLOOKUP(Q1036,包材库存!B:F,5,0)</f>
        <v>0</v>
      </c>
      <c r="W1036" s="109"/>
      <c r="X1036" s="164" t="e">
        <f t="shared" si="138"/>
        <v>#DIV/0!</v>
      </c>
      <c r="Y1036" s="169">
        <f t="shared" si="137"/>
        <v>202</v>
      </c>
    </row>
    <row r="1037" spans="2:25" ht="15">
      <c r="B1037" s="196"/>
      <c r="C1037" s="107" t="s">
        <v>9738</v>
      </c>
      <c r="D1037" s="107" t="s">
        <v>10648</v>
      </c>
      <c r="E1037" s="107" t="s">
        <v>748</v>
      </c>
      <c r="F1037" s="107" t="e">
        <f>VLOOKUP(C1037,#REF!,6,0)</f>
        <v>#REF!</v>
      </c>
      <c r="G1037" s="107"/>
      <c r="H1037" s="107" t="e">
        <f>VLOOKUP(C1037,#REF!,19,0)</f>
        <v>#REF!</v>
      </c>
      <c r="I1037" s="107" t="e">
        <f>VLOOKUP(C1037,#REF!,20,0)</f>
        <v>#REF!</v>
      </c>
      <c r="J1037" s="107" t="e">
        <f>VLOOKUP(C1037,成品库存!B:L,11,0)</f>
        <v>#N/A</v>
      </c>
      <c r="K1037" s="107" t="str">
        <f>IF(ISERROR(VLOOKUP(C1037,#REF!,11,0)),"0",VLOOKUP(C1037,#REF!,11,0))</f>
        <v>0</v>
      </c>
      <c r="L1037" s="107"/>
      <c r="M1037" s="107" t="e">
        <f>J1037+K1037+L1037</f>
        <v>#N/A</v>
      </c>
      <c r="N1037" s="562"/>
      <c r="O1037" s="107" t="e">
        <f>VLOOKUP(C1037,膏体库存!A:F,6,0)</f>
        <v>#N/A</v>
      </c>
      <c r="P1037" s="107"/>
      <c r="Q1037" s="143" t="s">
        <v>6450</v>
      </c>
      <c r="R1037" s="103" t="s">
        <v>6451</v>
      </c>
      <c r="S1037" s="28">
        <v>1</v>
      </c>
      <c r="T1037" s="19">
        <f>VLOOKUP(Q1037,包材库存!B:E,4,0)</f>
        <v>1099</v>
      </c>
      <c r="U1037" s="46"/>
      <c r="V1037" s="19">
        <f>VLOOKUP(Q1037,包材库存!B:F,5,0)</f>
        <v>0</v>
      </c>
      <c r="W1037" s="164"/>
      <c r="X1037" s="164" t="e">
        <f t="shared" si="138"/>
        <v>#DIV/0!</v>
      </c>
      <c r="Y1037" s="169">
        <f t="shared" si="137"/>
        <v>4</v>
      </c>
    </row>
    <row r="1038" spans="2:25" ht="15">
      <c r="B1038" s="196"/>
      <c r="C1038" s="108"/>
      <c r="D1038" s="108"/>
      <c r="E1038" s="108"/>
      <c r="F1038" s="108"/>
      <c r="G1038" s="108"/>
      <c r="H1038" s="108"/>
      <c r="I1038" s="108"/>
      <c r="J1038" s="108"/>
      <c r="K1038" s="108"/>
      <c r="L1038" s="108"/>
      <c r="M1038" s="108"/>
      <c r="N1038" s="563"/>
      <c r="O1038" s="108"/>
      <c r="P1038" s="108"/>
      <c r="Q1038" s="146" t="s">
        <v>7121</v>
      </c>
      <c r="R1038" s="124" t="s">
        <v>10537</v>
      </c>
      <c r="S1038" s="28">
        <v>1</v>
      </c>
      <c r="T1038" s="19">
        <f>VLOOKUP(Q1038,包材库存!B:E,4,0)</f>
        <v>7366</v>
      </c>
      <c r="U1038" s="46"/>
      <c r="V1038" s="19">
        <f>VLOOKUP(Q1038,包材库存!B:F,5,0)</f>
        <v>0</v>
      </c>
      <c r="W1038" s="108"/>
      <c r="X1038" s="164" t="e">
        <f t="shared" si="138"/>
        <v>#DIV/0!</v>
      </c>
      <c r="Y1038" s="169">
        <f t="shared" si="137"/>
        <v>18</v>
      </c>
    </row>
    <row r="1039" spans="2:25" ht="15">
      <c r="B1039" s="196"/>
      <c r="C1039" s="108"/>
      <c r="D1039" s="108"/>
      <c r="E1039" s="108"/>
      <c r="F1039" s="108"/>
      <c r="G1039" s="108"/>
      <c r="H1039" s="108"/>
      <c r="I1039" s="108"/>
      <c r="J1039" s="108"/>
      <c r="K1039" s="108"/>
      <c r="L1039" s="108"/>
      <c r="M1039" s="108"/>
      <c r="N1039" s="563"/>
      <c r="O1039" s="108"/>
      <c r="P1039" s="108"/>
      <c r="Q1039" s="143" t="s">
        <v>9428</v>
      </c>
      <c r="R1039" s="103" t="s">
        <v>9429</v>
      </c>
      <c r="S1039" s="28">
        <v>1</v>
      </c>
      <c r="T1039" s="19">
        <f>VLOOKUP(Q1039,包材库存!B:E,4,0)</f>
        <v>6336</v>
      </c>
      <c r="U1039" s="46"/>
      <c r="V1039" s="19">
        <f>VLOOKUP(Q1039,包材库存!B:F,5,0)</f>
        <v>0</v>
      </c>
      <c r="W1039" s="108"/>
      <c r="X1039" s="164" t="e">
        <f t="shared" si="138"/>
        <v>#DIV/0!</v>
      </c>
      <c r="Y1039" s="169">
        <f t="shared" si="137"/>
        <v>7</v>
      </c>
    </row>
    <row r="1040" spans="2:25" ht="15">
      <c r="B1040" s="196"/>
      <c r="C1040" s="108"/>
      <c r="D1040" s="108"/>
      <c r="E1040" s="108"/>
      <c r="F1040" s="108"/>
      <c r="G1040" s="108"/>
      <c r="H1040" s="108"/>
      <c r="I1040" s="108"/>
      <c r="J1040" s="108"/>
      <c r="K1040" s="108"/>
      <c r="L1040" s="108"/>
      <c r="M1040" s="108"/>
      <c r="N1040" s="563"/>
      <c r="O1040" s="108"/>
      <c r="P1040" s="108"/>
      <c r="Q1040" s="146" t="s">
        <v>9430</v>
      </c>
      <c r="R1040" s="124" t="s">
        <v>10547</v>
      </c>
      <c r="S1040" s="28">
        <v>1</v>
      </c>
      <c r="T1040" s="19">
        <f>VLOOKUP(Q1040,包材库存!B:E,4,0)</f>
        <v>0</v>
      </c>
      <c r="U1040" s="46"/>
      <c r="V1040" s="19">
        <f>VLOOKUP(Q1040,包材库存!B:F,5,0)</f>
        <v>0</v>
      </c>
      <c r="W1040" s="108"/>
      <c r="X1040" s="164" t="e">
        <f t="shared" si="138"/>
        <v>#DIV/0!</v>
      </c>
      <c r="Y1040" s="169">
        <f t="shared" si="137"/>
        <v>4</v>
      </c>
    </row>
    <row r="1041" spans="2:25" ht="15">
      <c r="B1041" s="196"/>
      <c r="C1041" s="108"/>
      <c r="D1041" s="108"/>
      <c r="E1041" s="108"/>
      <c r="F1041" s="108"/>
      <c r="G1041" s="108"/>
      <c r="H1041" s="108"/>
      <c r="I1041" s="108"/>
      <c r="J1041" s="108"/>
      <c r="K1041" s="108"/>
      <c r="L1041" s="108"/>
      <c r="M1041" s="108"/>
      <c r="N1041" s="563"/>
      <c r="O1041" s="108"/>
      <c r="P1041" s="108"/>
      <c r="Q1041" s="143" t="s">
        <v>7848</v>
      </c>
      <c r="R1041" s="103" t="s">
        <v>10370</v>
      </c>
      <c r="S1041" s="28">
        <v>1</v>
      </c>
      <c r="T1041" s="19">
        <f>VLOOKUP(Q1041,包材库存!B:E,4,0)</f>
        <v>0</v>
      </c>
      <c r="U1041" s="46"/>
      <c r="V1041" s="19">
        <f>VLOOKUP(Q1041,包材库存!B:F,5,0)</f>
        <v>0</v>
      </c>
      <c r="W1041" s="108"/>
      <c r="X1041" s="164" t="e">
        <f t="shared" si="138"/>
        <v>#DIV/0!</v>
      </c>
      <c r="Y1041" s="169">
        <f t="shared" si="137"/>
        <v>1</v>
      </c>
    </row>
    <row r="1042" spans="2:25" ht="15">
      <c r="B1042" s="196"/>
      <c r="C1042" s="108"/>
      <c r="D1042" s="108"/>
      <c r="E1042" s="108"/>
      <c r="F1042" s="108"/>
      <c r="G1042" s="108"/>
      <c r="H1042" s="108"/>
      <c r="I1042" s="108"/>
      <c r="J1042" s="108"/>
      <c r="K1042" s="108"/>
      <c r="L1042" s="108"/>
      <c r="M1042" s="108"/>
      <c r="N1042" s="563"/>
      <c r="O1042" s="108"/>
      <c r="P1042" s="108"/>
      <c r="Q1042" s="143" t="s">
        <v>9739</v>
      </c>
      <c r="R1042" s="103" t="s">
        <v>7965</v>
      </c>
      <c r="S1042" s="28">
        <v>1</v>
      </c>
      <c r="T1042" s="19">
        <f>VLOOKUP(Q1042,包材库存!B:E,4,0)</f>
        <v>0</v>
      </c>
      <c r="U1042" s="46"/>
      <c r="V1042" s="19">
        <f>VLOOKUP(Q1042,包材库存!B:F,5,0)</f>
        <v>0</v>
      </c>
      <c r="W1042" s="108"/>
      <c r="X1042" s="164" t="e">
        <f t="shared" si="138"/>
        <v>#DIV/0!</v>
      </c>
      <c r="Y1042" s="169">
        <f t="shared" si="137"/>
        <v>1</v>
      </c>
    </row>
    <row r="1043" spans="2:25" ht="15">
      <c r="B1043" s="196"/>
      <c r="C1043" s="108"/>
      <c r="D1043" s="108"/>
      <c r="E1043" s="108"/>
      <c r="F1043" s="108"/>
      <c r="G1043" s="108"/>
      <c r="H1043" s="108"/>
      <c r="I1043" s="108"/>
      <c r="J1043" s="108"/>
      <c r="K1043" s="108"/>
      <c r="L1043" s="108"/>
      <c r="M1043" s="108"/>
      <c r="N1043" s="563"/>
      <c r="O1043" s="108"/>
      <c r="P1043" s="108"/>
      <c r="Q1043" s="146" t="s">
        <v>8805</v>
      </c>
      <c r="R1043" s="179" t="s">
        <v>10382</v>
      </c>
      <c r="S1043" s="28">
        <v>1</v>
      </c>
      <c r="T1043" s="19">
        <f>VLOOKUP(Q1043,包材库存!B:E,4,0)</f>
        <v>7665</v>
      </c>
      <c r="U1043" s="46"/>
      <c r="V1043" s="19">
        <f>VLOOKUP(Q1043,包材库存!B:F,5,0)</f>
        <v>0</v>
      </c>
      <c r="W1043" s="108"/>
      <c r="X1043" s="164" t="e">
        <f t="shared" si="138"/>
        <v>#DIV/0!</v>
      </c>
      <c r="Y1043" s="169">
        <f t="shared" si="137"/>
        <v>149</v>
      </c>
    </row>
    <row r="1044" spans="2:25" ht="15">
      <c r="B1044" s="196"/>
      <c r="C1044" s="109"/>
      <c r="D1044" s="109"/>
      <c r="E1044" s="109"/>
      <c r="F1044" s="109"/>
      <c r="G1044" s="109"/>
      <c r="H1044" s="109"/>
      <c r="I1044" s="109"/>
      <c r="J1044" s="109"/>
      <c r="K1044" s="109"/>
      <c r="L1044" s="109"/>
      <c r="M1044" s="109"/>
      <c r="N1044" s="564"/>
      <c r="O1044" s="109"/>
      <c r="P1044" s="109"/>
      <c r="Q1044" s="146" t="s">
        <v>457</v>
      </c>
      <c r="R1044" s="103" t="s">
        <v>10647</v>
      </c>
      <c r="S1044" s="91"/>
      <c r="T1044" s="19">
        <f>VLOOKUP(Q1044,包材库存!B:E,4,0)</f>
        <v>1957</v>
      </c>
      <c r="U1044" s="46"/>
      <c r="V1044" s="19">
        <f>VLOOKUP(Q1044,包材库存!B:F,5,0)</f>
        <v>0</v>
      </c>
      <c r="W1044" s="109"/>
      <c r="X1044" s="164" t="e">
        <f t="shared" si="138"/>
        <v>#DIV/0!</v>
      </c>
      <c r="Y1044" s="169">
        <f t="shared" si="137"/>
        <v>202</v>
      </c>
    </row>
    <row r="1045" spans="2:25" ht="25.5">
      <c r="B1045" s="196"/>
      <c r="C1045" s="107" t="s">
        <v>9740</v>
      </c>
      <c r="D1045" s="107" t="s">
        <v>10649</v>
      </c>
      <c r="E1045" s="107" t="s">
        <v>1402</v>
      </c>
      <c r="F1045" s="107" t="e">
        <f>VLOOKUP(C1045,#REF!,6,0)</f>
        <v>#REF!</v>
      </c>
      <c r="G1045" s="107"/>
      <c r="H1045" s="107" t="e">
        <f>VLOOKUP(C1045,#REF!,19,0)</f>
        <v>#REF!</v>
      </c>
      <c r="I1045" s="107" t="e">
        <f>VLOOKUP(C1045,#REF!,20,0)</f>
        <v>#REF!</v>
      </c>
      <c r="J1045" s="107" t="e">
        <f>VLOOKUP(C1045,成品库存!B:L,11,0)</f>
        <v>#N/A</v>
      </c>
      <c r="K1045" s="107" t="str">
        <f>IF(ISERROR(VLOOKUP(C1045,#REF!,11,0)),"0",VLOOKUP(C1045,#REF!,11,0))</f>
        <v>0</v>
      </c>
      <c r="L1045" s="107"/>
      <c r="M1045" s="107" t="e">
        <f>J1045+K1045+L1045</f>
        <v>#N/A</v>
      </c>
      <c r="N1045" s="562"/>
      <c r="O1045" s="107" t="e">
        <f>VLOOKUP(C1045,膏体库存!A:F,6,0)</f>
        <v>#N/A</v>
      </c>
      <c r="P1045" s="107"/>
      <c r="Q1045" s="149" t="s">
        <v>9029</v>
      </c>
      <c r="R1045" s="100" t="s">
        <v>10650</v>
      </c>
      <c r="S1045" s="28">
        <v>1</v>
      </c>
      <c r="T1045" s="19">
        <f>VLOOKUP(Q1045,包材库存!B:E,4,0)</f>
        <v>1.3</v>
      </c>
      <c r="U1045" s="46"/>
      <c r="V1045" s="19">
        <f>VLOOKUP(Q1045,包材库存!B:F,5,0)</f>
        <v>0</v>
      </c>
      <c r="W1045" s="164"/>
      <c r="X1045" s="164" t="e">
        <f t="shared" si="138"/>
        <v>#DIV/0!</v>
      </c>
      <c r="Y1045" s="169">
        <f t="shared" si="137"/>
        <v>4</v>
      </c>
    </row>
    <row r="1046" spans="2:25" ht="15">
      <c r="B1046" s="196"/>
      <c r="C1046" s="108"/>
      <c r="D1046" s="108"/>
      <c r="E1046" s="108"/>
      <c r="F1046" s="108"/>
      <c r="G1046" s="108"/>
      <c r="H1046" s="108"/>
      <c r="I1046" s="108"/>
      <c r="J1046" s="108"/>
      <c r="K1046" s="108"/>
      <c r="L1046" s="108"/>
      <c r="M1046" s="108"/>
      <c r="N1046" s="563"/>
      <c r="O1046" s="108"/>
      <c r="P1046" s="108"/>
      <c r="Q1046" s="146" t="s">
        <v>8805</v>
      </c>
      <c r="R1046" s="124" t="s">
        <v>10382</v>
      </c>
      <c r="S1046" s="28">
        <v>1</v>
      </c>
      <c r="T1046" s="19">
        <f>VLOOKUP(Q1046,包材库存!B:E,4,0)</f>
        <v>7665</v>
      </c>
      <c r="U1046" s="46"/>
      <c r="V1046" s="19">
        <f>VLOOKUP(Q1046,包材库存!B:F,5,0)</f>
        <v>0</v>
      </c>
      <c r="W1046" s="108"/>
      <c r="X1046" s="164" t="e">
        <f t="shared" si="138"/>
        <v>#DIV/0!</v>
      </c>
      <c r="Y1046" s="169">
        <f t="shared" si="137"/>
        <v>149</v>
      </c>
    </row>
    <row r="1047" spans="2:25" ht="15">
      <c r="B1047" s="196"/>
      <c r="C1047" s="109"/>
      <c r="D1047" s="109"/>
      <c r="E1047" s="109"/>
      <c r="F1047" s="109"/>
      <c r="G1047" s="109"/>
      <c r="H1047" s="109"/>
      <c r="I1047" s="109"/>
      <c r="J1047" s="109"/>
      <c r="K1047" s="109"/>
      <c r="L1047" s="109"/>
      <c r="M1047" s="109"/>
      <c r="N1047" s="564"/>
      <c r="O1047" s="109"/>
      <c r="P1047" s="109"/>
      <c r="Q1047" s="146" t="s">
        <v>457</v>
      </c>
      <c r="R1047" s="180" t="s">
        <v>10468</v>
      </c>
      <c r="S1047" s="91"/>
      <c r="T1047" s="19">
        <f>VLOOKUP(Q1047,包材库存!B:E,4,0)</f>
        <v>1957</v>
      </c>
      <c r="U1047" s="46"/>
      <c r="V1047" s="19">
        <f>VLOOKUP(Q1047,包材库存!B:F,5,0)</f>
        <v>0</v>
      </c>
      <c r="W1047" s="109"/>
      <c r="X1047" s="164" t="e">
        <f t="shared" si="138"/>
        <v>#DIV/0!</v>
      </c>
      <c r="Y1047" s="169">
        <f t="shared" si="137"/>
        <v>202</v>
      </c>
    </row>
    <row r="1048" spans="2:25" ht="25.5">
      <c r="B1048" s="196"/>
      <c r="C1048" s="107" t="s">
        <v>9741</v>
      </c>
      <c r="D1048" s="107" t="s">
        <v>10651</v>
      </c>
      <c r="E1048" s="107" t="s">
        <v>1402</v>
      </c>
      <c r="F1048" s="107" t="e">
        <f>VLOOKUP(C1048,#REF!,6,0)</f>
        <v>#REF!</v>
      </c>
      <c r="G1048" s="107"/>
      <c r="H1048" s="107" t="e">
        <f>VLOOKUP(C1048,#REF!,19,0)</f>
        <v>#REF!</v>
      </c>
      <c r="I1048" s="107" t="e">
        <f>VLOOKUP(C1048,#REF!,20,0)</f>
        <v>#REF!</v>
      </c>
      <c r="J1048" s="107" t="e">
        <f>VLOOKUP(C1048,成品库存!B:L,11,0)</f>
        <v>#N/A</v>
      </c>
      <c r="K1048" s="107" t="str">
        <f>IF(ISERROR(VLOOKUP(C1048,#REF!,11,0)),"0",VLOOKUP(C1048,#REF!,11,0))</f>
        <v>0</v>
      </c>
      <c r="L1048" s="107"/>
      <c r="M1048" s="107" t="e">
        <f>J1048+K1048+L1048</f>
        <v>#N/A</v>
      </c>
      <c r="N1048" s="562"/>
      <c r="O1048" s="107" t="e">
        <f>VLOOKUP(C1048,膏体库存!A:F,6,0)</f>
        <v>#N/A</v>
      </c>
      <c r="P1048" s="107"/>
      <c r="Q1048" s="149" t="s">
        <v>9032</v>
      </c>
      <c r="R1048" s="100" t="s">
        <v>10652</v>
      </c>
      <c r="S1048" s="28">
        <v>1</v>
      </c>
      <c r="T1048" s="19">
        <f>VLOOKUP(Q1048,包材库存!B:E,4,0)</f>
        <v>0</v>
      </c>
      <c r="U1048" s="46"/>
      <c r="V1048" s="19">
        <f>VLOOKUP(Q1048,包材库存!B:F,5,0)</f>
        <v>0</v>
      </c>
      <c r="W1048" s="164"/>
      <c r="X1048" s="164" t="e">
        <f t="shared" si="138"/>
        <v>#DIV/0!</v>
      </c>
      <c r="Y1048" s="169">
        <f t="shared" si="137"/>
        <v>1</v>
      </c>
    </row>
    <row r="1049" spans="2:25" ht="15">
      <c r="B1049" s="196"/>
      <c r="C1049" s="108"/>
      <c r="D1049" s="108"/>
      <c r="E1049" s="108"/>
      <c r="F1049" s="108"/>
      <c r="G1049" s="108"/>
      <c r="H1049" s="108"/>
      <c r="I1049" s="108"/>
      <c r="J1049" s="108"/>
      <c r="K1049" s="108"/>
      <c r="L1049" s="108"/>
      <c r="M1049" s="108"/>
      <c r="N1049" s="563"/>
      <c r="O1049" s="108"/>
      <c r="P1049" s="108"/>
      <c r="Q1049" s="146" t="s">
        <v>8805</v>
      </c>
      <c r="R1049" s="124" t="s">
        <v>10382</v>
      </c>
      <c r="S1049" s="28">
        <v>1</v>
      </c>
      <c r="T1049" s="19">
        <f>VLOOKUP(Q1049,包材库存!B:E,4,0)</f>
        <v>7665</v>
      </c>
      <c r="U1049" s="46"/>
      <c r="V1049" s="19">
        <f>VLOOKUP(Q1049,包材库存!B:F,5,0)</f>
        <v>0</v>
      </c>
      <c r="W1049" s="108"/>
      <c r="X1049" s="164" t="e">
        <f t="shared" si="138"/>
        <v>#DIV/0!</v>
      </c>
      <c r="Y1049" s="169">
        <f t="shared" si="137"/>
        <v>149</v>
      </c>
    </row>
    <row r="1050" spans="2:25" ht="15">
      <c r="B1050" s="196"/>
      <c r="C1050" s="109"/>
      <c r="D1050" s="109"/>
      <c r="E1050" s="109"/>
      <c r="F1050" s="109"/>
      <c r="G1050" s="109"/>
      <c r="H1050" s="109"/>
      <c r="I1050" s="109"/>
      <c r="J1050" s="109"/>
      <c r="K1050" s="109"/>
      <c r="L1050" s="109"/>
      <c r="M1050" s="109"/>
      <c r="N1050" s="564"/>
      <c r="O1050" s="109"/>
      <c r="P1050" s="109"/>
      <c r="Q1050" s="146" t="s">
        <v>457</v>
      </c>
      <c r="R1050" s="180" t="s">
        <v>10468</v>
      </c>
      <c r="S1050" s="91"/>
      <c r="T1050" s="19">
        <f>VLOOKUP(Q1050,包材库存!B:E,4,0)</f>
        <v>1957</v>
      </c>
      <c r="U1050" s="46"/>
      <c r="V1050" s="19">
        <f>VLOOKUP(Q1050,包材库存!B:F,5,0)</f>
        <v>0</v>
      </c>
      <c r="W1050" s="109"/>
      <c r="X1050" s="164" t="e">
        <f t="shared" si="138"/>
        <v>#DIV/0!</v>
      </c>
      <c r="Y1050" s="169">
        <f t="shared" si="137"/>
        <v>202</v>
      </c>
    </row>
    <row r="1051" spans="2:25" ht="24.75">
      <c r="B1051" s="196"/>
      <c r="C1051" s="247" t="s">
        <v>1311</v>
      </c>
      <c r="D1051" s="89" t="s">
        <v>10653</v>
      </c>
      <c r="E1051" s="89" t="s">
        <v>83</v>
      </c>
      <c r="F1051" s="89" t="e">
        <f>VLOOKUP(C1051,#REF!,6,0)</f>
        <v>#REF!</v>
      </c>
      <c r="G1051" s="89"/>
      <c r="H1051" s="89" t="e">
        <f>VLOOKUP(C1051,#REF!,19,0)</f>
        <v>#REF!</v>
      </c>
      <c r="I1051" s="89" t="e">
        <f>VLOOKUP(C1051,#REF!,20,0)</f>
        <v>#REF!</v>
      </c>
      <c r="J1051" s="89">
        <f>VLOOKUP(C1051,成品库存!B:L,11,0)</f>
        <v>0</v>
      </c>
      <c r="K1051" s="89" t="str">
        <f>IF(ISERROR(VLOOKUP(C1051,#REF!,11,0)),"0",VLOOKUP(C1051,#REF!,11,0))</f>
        <v>0</v>
      </c>
      <c r="L1051" s="89"/>
      <c r="M1051" s="89">
        <f>J1051+K1051+L1051</f>
        <v>0</v>
      </c>
      <c r="N1051" s="559"/>
      <c r="O1051" s="89" t="e">
        <f>VLOOKUP(C1051,膏体库存!A:F,6,0)</f>
        <v>#N/A</v>
      </c>
      <c r="P1051" s="89"/>
      <c r="Q1051" s="160" t="s">
        <v>6869</v>
      </c>
      <c r="R1051" s="199" t="s">
        <v>10654</v>
      </c>
      <c r="S1051" s="28">
        <v>1</v>
      </c>
      <c r="T1051" s="19">
        <f>VLOOKUP(Q1051,包材库存!B:E,4,0)</f>
        <v>0</v>
      </c>
      <c r="U1051" s="46"/>
      <c r="V1051" s="19">
        <f>VLOOKUP(Q1051,包材库存!B:F,5,0)</f>
        <v>0</v>
      </c>
      <c r="W1051" s="164"/>
      <c r="X1051" s="164" t="e">
        <f t="shared" si="138"/>
        <v>#DIV/0!</v>
      </c>
      <c r="Y1051" s="169">
        <f t="shared" si="137"/>
        <v>8</v>
      </c>
    </row>
    <row r="1052" spans="2:25" ht="15">
      <c r="B1052" s="196"/>
      <c r="C1052" s="111"/>
      <c r="D1052" s="90"/>
      <c r="E1052" s="90"/>
      <c r="F1052" s="90"/>
      <c r="G1052" s="90"/>
      <c r="H1052" s="90"/>
      <c r="I1052" s="90"/>
      <c r="J1052" s="90"/>
      <c r="K1052" s="90"/>
      <c r="L1052" s="90"/>
      <c r="M1052" s="90"/>
      <c r="N1052" s="560"/>
      <c r="O1052" s="90"/>
      <c r="P1052" s="90"/>
      <c r="Q1052" s="248" t="s">
        <v>9742</v>
      </c>
      <c r="R1052" s="249" t="s">
        <v>10655</v>
      </c>
      <c r="S1052" s="28">
        <v>1</v>
      </c>
      <c r="T1052" s="19">
        <f>VLOOKUP(Q1052,包材库存!B:E,4,0)</f>
        <v>25529</v>
      </c>
      <c r="U1052" s="46"/>
      <c r="V1052" s="19">
        <f>VLOOKUP(Q1052,包材库存!B:F,5,0)</f>
        <v>0</v>
      </c>
      <c r="W1052" s="112"/>
      <c r="X1052" s="164" t="e">
        <f t="shared" si="138"/>
        <v>#DIV/0!</v>
      </c>
      <c r="Y1052" s="169">
        <f t="shared" si="137"/>
        <v>14</v>
      </c>
    </row>
    <row r="1053" spans="2:25" ht="15">
      <c r="B1053" s="196"/>
      <c r="C1053" s="111"/>
      <c r="D1053" s="90"/>
      <c r="E1053" s="90" t="s">
        <v>83</v>
      </c>
      <c r="F1053" s="90"/>
      <c r="G1053" s="90"/>
      <c r="H1053" s="90"/>
      <c r="I1053" s="90"/>
      <c r="J1053" s="90"/>
      <c r="K1053" s="90"/>
      <c r="L1053" s="90"/>
      <c r="M1053" s="90">
        <f>J1053+K1053+L1053</f>
        <v>0</v>
      </c>
      <c r="N1053" s="560"/>
      <c r="O1053" s="90"/>
      <c r="P1053" s="90"/>
      <c r="Q1053" s="160" t="s">
        <v>6444</v>
      </c>
      <c r="R1053" s="199" t="s">
        <v>10656</v>
      </c>
      <c r="S1053" s="28">
        <v>1</v>
      </c>
      <c r="T1053" s="19">
        <f>VLOOKUP(Q1053,包材库存!B:E,4,0)</f>
        <v>0</v>
      </c>
      <c r="U1053" s="46"/>
      <c r="V1053" s="19">
        <f>VLOOKUP(Q1053,包材库存!B:F,5,0)</f>
        <v>0</v>
      </c>
      <c r="W1053" s="110"/>
      <c r="X1053" s="164" t="e">
        <f t="shared" si="138"/>
        <v>#DIV/0!</v>
      </c>
      <c r="Y1053" s="169">
        <f t="shared" si="137"/>
        <v>9</v>
      </c>
    </row>
    <row r="1054" spans="2:25" ht="15">
      <c r="B1054" s="196"/>
      <c r="C1054" s="111"/>
      <c r="D1054" s="90"/>
      <c r="E1054" s="90"/>
      <c r="F1054" s="90"/>
      <c r="G1054" s="90"/>
      <c r="H1054" s="90"/>
      <c r="I1054" s="90"/>
      <c r="J1054" s="90"/>
      <c r="K1054" s="90"/>
      <c r="L1054" s="90"/>
      <c r="M1054" s="90"/>
      <c r="N1054" s="560"/>
      <c r="O1054" s="90"/>
      <c r="P1054" s="90"/>
      <c r="Q1054" s="200" t="s">
        <v>7123</v>
      </c>
      <c r="R1054" s="198" t="s">
        <v>10506</v>
      </c>
      <c r="S1054" s="28">
        <v>1</v>
      </c>
      <c r="T1054" s="19">
        <f>VLOOKUP(Q1054,包材库存!B:E,4,0)</f>
        <v>120397</v>
      </c>
      <c r="U1054" s="46"/>
      <c r="V1054" s="19">
        <f>VLOOKUP(Q1054,包材库存!B:F,5,0)</f>
        <v>0</v>
      </c>
      <c r="W1054" s="111"/>
      <c r="X1054" s="164" t="e">
        <f t="shared" si="138"/>
        <v>#DIV/0!</v>
      </c>
      <c r="Y1054" s="169">
        <f t="shared" si="137"/>
        <v>44</v>
      </c>
    </row>
    <row r="1055" spans="2:25" ht="15">
      <c r="B1055" s="196"/>
      <c r="C1055" s="111"/>
      <c r="D1055" s="90"/>
      <c r="E1055" s="90"/>
      <c r="F1055" s="90"/>
      <c r="G1055" s="90"/>
      <c r="H1055" s="90"/>
      <c r="I1055" s="90"/>
      <c r="J1055" s="90"/>
      <c r="K1055" s="90"/>
      <c r="L1055" s="90"/>
      <c r="M1055" s="90"/>
      <c r="N1055" s="560"/>
      <c r="O1055" s="90"/>
      <c r="P1055" s="90"/>
      <c r="Q1055" s="200" t="s">
        <v>8736</v>
      </c>
      <c r="R1055" s="201" t="s">
        <v>10515</v>
      </c>
      <c r="S1055" s="28">
        <v>1</v>
      </c>
      <c r="T1055" s="19">
        <f>VLOOKUP(Q1055,包材库存!B:E,4,0)</f>
        <v>106183</v>
      </c>
      <c r="U1055" s="46"/>
      <c r="V1055" s="19">
        <f>VLOOKUP(Q1055,包材库存!B:F,5,0)</f>
        <v>0</v>
      </c>
      <c r="W1055" s="112"/>
      <c r="X1055" s="164" t="e">
        <f t="shared" si="138"/>
        <v>#DIV/0!</v>
      </c>
      <c r="Y1055" s="169">
        <f t="shared" si="137"/>
        <v>58</v>
      </c>
    </row>
    <row r="1056" spans="2:25" ht="15">
      <c r="B1056" s="196"/>
      <c r="C1056" s="111"/>
      <c r="D1056" s="90"/>
      <c r="E1056" s="90" t="s">
        <v>754</v>
      </c>
      <c r="F1056" s="90"/>
      <c r="G1056" s="90"/>
      <c r="H1056" s="90"/>
      <c r="I1056" s="90"/>
      <c r="J1056" s="90"/>
      <c r="K1056" s="90"/>
      <c r="L1056" s="90"/>
      <c r="M1056" s="90">
        <f>J1056+K1056+L1056</f>
        <v>0</v>
      </c>
      <c r="N1056" s="560"/>
      <c r="O1056" s="90"/>
      <c r="P1056" s="90"/>
      <c r="Q1056" s="160" t="s">
        <v>6875</v>
      </c>
      <c r="R1056" s="199" t="s">
        <v>10380</v>
      </c>
      <c r="S1056" s="28">
        <v>1</v>
      </c>
      <c r="T1056" s="19">
        <f>VLOOKUP(Q1056,包材库存!B:E,4,0)</f>
        <v>0</v>
      </c>
      <c r="U1056" s="46"/>
      <c r="V1056" s="19">
        <f>VLOOKUP(Q1056,包材库存!B:F,5,0)</f>
        <v>0</v>
      </c>
      <c r="W1056" s="119"/>
      <c r="X1056" s="164" t="e">
        <f t="shared" si="138"/>
        <v>#DIV/0!</v>
      </c>
      <c r="Y1056" s="169">
        <f t="shared" si="137"/>
        <v>3</v>
      </c>
    </row>
    <row r="1057" spans="2:25" ht="15">
      <c r="B1057" s="196"/>
      <c r="C1057" s="111"/>
      <c r="D1057" s="90"/>
      <c r="E1057" s="90"/>
      <c r="F1057" s="90"/>
      <c r="G1057" s="90"/>
      <c r="H1057" s="90"/>
      <c r="I1057" s="90"/>
      <c r="J1057" s="90"/>
      <c r="K1057" s="90"/>
      <c r="L1057" s="90"/>
      <c r="M1057" s="90"/>
      <c r="N1057" s="560"/>
      <c r="O1057" s="90"/>
      <c r="P1057" s="90"/>
      <c r="Q1057" s="160" t="s">
        <v>9563</v>
      </c>
      <c r="R1057" s="199" t="s">
        <v>10657</v>
      </c>
      <c r="S1057" s="28">
        <v>1</v>
      </c>
      <c r="T1057" s="19">
        <f>VLOOKUP(Q1057,包材库存!B:E,4,0)</f>
        <v>0</v>
      </c>
      <c r="U1057" s="46"/>
      <c r="V1057" s="19">
        <f>VLOOKUP(Q1057,包材库存!B:F,5,0)</f>
        <v>0</v>
      </c>
      <c r="W1057" s="119"/>
      <c r="X1057" s="164" t="e">
        <f t="shared" si="138"/>
        <v>#DIV/0!</v>
      </c>
      <c r="Y1057" s="169">
        <f t="shared" si="137"/>
        <v>3</v>
      </c>
    </row>
    <row r="1058" spans="2:25" ht="15">
      <c r="B1058" s="196"/>
      <c r="C1058" s="111"/>
      <c r="D1058" s="90"/>
      <c r="E1058" s="90"/>
      <c r="F1058" s="90"/>
      <c r="G1058" s="90"/>
      <c r="H1058" s="90"/>
      <c r="I1058" s="90"/>
      <c r="J1058" s="90"/>
      <c r="K1058" s="90"/>
      <c r="L1058" s="90"/>
      <c r="M1058" s="90"/>
      <c r="N1058" s="560"/>
      <c r="O1058" s="90"/>
      <c r="P1058" s="90"/>
      <c r="Q1058" s="160" t="s">
        <v>618</v>
      </c>
      <c r="R1058" s="199" t="s">
        <v>10658</v>
      </c>
      <c r="S1058" s="28">
        <v>1</v>
      </c>
      <c r="T1058" s="19" t="e">
        <f>VLOOKUP(Q1058,包材库存!B:E,4,0)</f>
        <v>#N/A</v>
      </c>
      <c r="U1058" s="46"/>
      <c r="V1058" s="19" t="e">
        <f>VLOOKUP(Q1058,包材库存!B:F,5,0)</f>
        <v>#N/A</v>
      </c>
      <c r="W1058" s="119"/>
      <c r="X1058" s="164" t="e">
        <f t="shared" si="138"/>
        <v>#N/A</v>
      </c>
      <c r="Y1058" s="169">
        <f t="shared" si="137"/>
        <v>6</v>
      </c>
    </row>
    <row r="1059" spans="2:25" ht="15">
      <c r="B1059" s="196"/>
      <c r="C1059" s="112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561"/>
      <c r="O1059" s="15"/>
      <c r="P1059" s="15"/>
      <c r="Q1059" s="160" t="s">
        <v>8449</v>
      </c>
      <c r="R1059" s="199" t="s">
        <v>10659</v>
      </c>
      <c r="S1059" s="91"/>
      <c r="T1059" s="19">
        <f>VLOOKUP(Q1059,包材库存!B:E,4,0)</f>
        <v>0</v>
      </c>
      <c r="U1059" s="46"/>
      <c r="V1059" s="19">
        <f>VLOOKUP(Q1059,包材库存!B:F,5,0)</f>
        <v>0</v>
      </c>
      <c r="W1059" s="119"/>
      <c r="X1059" s="164" t="e">
        <f t="shared" si="138"/>
        <v>#DIV/0!</v>
      </c>
      <c r="Y1059" s="169">
        <f t="shared" si="137"/>
        <v>3</v>
      </c>
    </row>
    <row r="1060" spans="2:25" ht="24">
      <c r="B1060" s="196"/>
      <c r="C1060" s="247" t="s">
        <v>1313</v>
      </c>
      <c r="D1060" s="89" t="s">
        <v>10660</v>
      </c>
      <c r="E1060" s="89" t="s">
        <v>83</v>
      </c>
      <c r="F1060" s="89" t="e">
        <f>VLOOKUP(C1060,#REF!,6,0)</f>
        <v>#REF!</v>
      </c>
      <c r="G1060" s="89"/>
      <c r="H1060" s="89" t="e">
        <f>VLOOKUP(C1060,#REF!,19,0)</f>
        <v>#REF!</v>
      </c>
      <c r="I1060" s="89" t="e">
        <f>VLOOKUP(C1060,#REF!,20,0)</f>
        <v>#REF!</v>
      </c>
      <c r="J1060" s="89">
        <f>VLOOKUP(C1060,成品库存!B:L,11,0)</f>
        <v>0</v>
      </c>
      <c r="K1060" s="89" t="str">
        <f>IF(ISERROR(VLOOKUP(C1060,#REF!,11,0)),"0",VLOOKUP(C1060,#REF!,11,0))</f>
        <v>0</v>
      </c>
      <c r="L1060" s="89"/>
      <c r="M1060" s="89">
        <f>J1060+K1060+L1060</f>
        <v>0</v>
      </c>
      <c r="N1060" s="559"/>
      <c r="O1060" s="89" t="e">
        <f>VLOOKUP(C1060,膏体库存!A:F,6,0)</f>
        <v>#N/A</v>
      </c>
      <c r="P1060" s="89"/>
      <c r="Q1060" s="160" t="s">
        <v>6869</v>
      </c>
      <c r="R1060" s="199" t="s">
        <v>10654</v>
      </c>
      <c r="S1060" s="28">
        <v>1</v>
      </c>
      <c r="T1060" s="19">
        <f>VLOOKUP(Q1060,包材库存!B:E,4,0)</f>
        <v>0</v>
      </c>
      <c r="U1060" s="46"/>
      <c r="V1060" s="19">
        <f>VLOOKUP(Q1060,包材库存!B:F,5,0)</f>
        <v>0</v>
      </c>
      <c r="W1060" s="164"/>
      <c r="X1060" s="164" t="e">
        <f t="shared" si="138"/>
        <v>#DIV/0!</v>
      </c>
      <c r="Y1060" s="169">
        <f t="shared" si="137"/>
        <v>8</v>
      </c>
    </row>
    <row r="1061" spans="2:25" ht="15">
      <c r="B1061" s="196"/>
      <c r="C1061" s="111"/>
      <c r="D1061" s="90"/>
      <c r="E1061" s="90"/>
      <c r="F1061" s="90"/>
      <c r="G1061" s="90"/>
      <c r="H1061" s="90"/>
      <c r="I1061" s="90"/>
      <c r="J1061" s="90"/>
      <c r="K1061" s="90"/>
      <c r="L1061" s="90"/>
      <c r="M1061" s="90"/>
      <c r="N1061" s="560"/>
      <c r="O1061" s="90"/>
      <c r="P1061" s="90"/>
      <c r="Q1061" s="248" t="s">
        <v>9742</v>
      </c>
      <c r="R1061" s="249" t="s">
        <v>10655</v>
      </c>
      <c r="S1061" s="28">
        <v>1</v>
      </c>
      <c r="T1061" s="19">
        <f>VLOOKUP(Q1061,包材库存!B:E,4,0)</f>
        <v>25529</v>
      </c>
      <c r="U1061" s="46"/>
      <c r="V1061" s="19">
        <f>VLOOKUP(Q1061,包材库存!B:F,5,0)</f>
        <v>0</v>
      </c>
      <c r="W1061" s="112"/>
      <c r="X1061" s="164" t="e">
        <f t="shared" si="138"/>
        <v>#DIV/0!</v>
      </c>
      <c r="Y1061" s="169">
        <f t="shared" si="137"/>
        <v>14</v>
      </c>
    </row>
    <row r="1062" spans="2:25" ht="15">
      <c r="B1062" s="196"/>
      <c r="C1062" s="111"/>
      <c r="D1062" s="90"/>
      <c r="E1062" s="90" t="s">
        <v>83</v>
      </c>
      <c r="F1062" s="90"/>
      <c r="G1062" s="90"/>
      <c r="H1062" s="90"/>
      <c r="I1062" s="90"/>
      <c r="J1062" s="90"/>
      <c r="K1062" s="90"/>
      <c r="L1062" s="90"/>
      <c r="M1062" s="90">
        <f>J1062+K1062+L1062</f>
        <v>0</v>
      </c>
      <c r="N1062" s="560"/>
      <c r="O1062" s="90"/>
      <c r="P1062" s="90"/>
      <c r="Q1062" s="160" t="s">
        <v>6444</v>
      </c>
      <c r="R1062" s="199" t="s">
        <v>10656</v>
      </c>
      <c r="S1062" s="28">
        <v>1</v>
      </c>
      <c r="T1062" s="19">
        <f>VLOOKUP(Q1062,包材库存!B:E,4,0)</f>
        <v>0</v>
      </c>
      <c r="U1062" s="46"/>
      <c r="V1062" s="19">
        <f>VLOOKUP(Q1062,包材库存!B:F,5,0)</f>
        <v>0</v>
      </c>
      <c r="W1062" s="110"/>
      <c r="X1062" s="164" t="e">
        <f t="shared" si="138"/>
        <v>#DIV/0!</v>
      </c>
      <c r="Y1062" s="169">
        <f t="shared" si="137"/>
        <v>9</v>
      </c>
    </row>
    <row r="1063" spans="2:25" ht="15">
      <c r="B1063" s="196"/>
      <c r="C1063" s="111"/>
      <c r="D1063" s="90"/>
      <c r="E1063" s="90"/>
      <c r="F1063" s="90"/>
      <c r="G1063" s="90"/>
      <c r="H1063" s="90"/>
      <c r="I1063" s="90"/>
      <c r="J1063" s="90"/>
      <c r="K1063" s="90"/>
      <c r="L1063" s="90"/>
      <c r="M1063" s="90"/>
      <c r="N1063" s="560"/>
      <c r="O1063" s="90"/>
      <c r="P1063" s="90"/>
      <c r="Q1063" s="200" t="s">
        <v>7123</v>
      </c>
      <c r="R1063" s="198" t="s">
        <v>10506</v>
      </c>
      <c r="S1063" s="28">
        <v>1</v>
      </c>
      <c r="T1063" s="19">
        <f>VLOOKUP(Q1063,包材库存!B:E,4,0)</f>
        <v>120397</v>
      </c>
      <c r="U1063" s="46"/>
      <c r="V1063" s="19">
        <f>VLOOKUP(Q1063,包材库存!B:F,5,0)</f>
        <v>0</v>
      </c>
      <c r="W1063" s="111"/>
      <c r="X1063" s="164" t="e">
        <f t="shared" si="138"/>
        <v>#DIV/0!</v>
      </c>
      <c r="Y1063" s="169">
        <f t="shared" si="137"/>
        <v>44</v>
      </c>
    </row>
    <row r="1064" spans="2:25" ht="15">
      <c r="B1064" s="196"/>
      <c r="C1064" s="111"/>
      <c r="D1064" s="90"/>
      <c r="E1064" s="90"/>
      <c r="F1064" s="90"/>
      <c r="G1064" s="90"/>
      <c r="H1064" s="90"/>
      <c r="I1064" s="90"/>
      <c r="J1064" s="90"/>
      <c r="K1064" s="90"/>
      <c r="L1064" s="90"/>
      <c r="M1064" s="90"/>
      <c r="N1064" s="560"/>
      <c r="O1064" s="90"/>
      <c r="P1064" s="90"/>
      <c r="Q1064" s="200" t="s">
        <v>8736</v>
      </c>
      <c r="R1064" s="201" t="s">
        <v>10515</v>
      </c>
      <c r="S1064" s="28">
        <v>1</v>
      </c>
      <c r="T1064" s="19">
        <f>VLOOKUP(Q1064,包材库存!B:E,4,0)</f>
        <v>106183</v>
      </c>
      <c r="U1064" s="46"/>
      <c r="V1064" s="19">
        <f>VLOOKUP(Q1064,包材库存!B:F,5,0)</f>
        <v>0</v>
      </c>
      <c r="W1064" s="112"/>
      <c r="X1064" s="164" t="e">
        <f t="shared" si="138"/>
        <v>#DIV/0!</v>
      </c>
      <c r="Y1064" s="169">
        <f t="shared" si="137"/>
        <v>58</v>
      </c>
    </row>
    <row r="1065" spans="2:25" ht="15">
      <c r="B1065" s="196"/>
      <c r="C1065" s="111"/>
      <c r="D1065" s="90"/>
      <c r="E1065" s="90" t="s">
        <v>754</v>
      </c>
      <c r="F1065" s="90"/>
      <c r="G1065" s="90"/>
      <c r="H1065" s="90"/>
      <c r="I1065" s="90"/>
      <c r="J1065" s="90"/>
      <c r="K1065" s="90"/>
      <c r="L1065" s="90"/>
      <c r="M1065" s="90">
        <f>J1065+K1065+L1065</f>
        <v>0</v>
      </c>
      <c r="N1065" s="560"/>
      <c r="O1065" s="90"/>
      <c r="P1065" s="90"/>
      <c r="Q1065" s="160" t="s">
        <v>6871</v>
      </c>
      <c r="R1065" s="199" t="s">
        <v>10383</v>
      </c>
      <c r="S1065" s="28">
        <v>1</v>
      </c>
      <c r="T1065" s="19">
        <f>VLOOKUP(Q1065,包材库存!B:E,4,0)</f>
        <v>0</v>
      </c>
      <c r="U1065" s="46"/>
      <c r="V1065" s="19">
        <f>VLOOKUP(Q1065,包材库存!B:F,5,0)</f>
        <v>0</v>
      </c>
      <c r="W1065" s="174"/>
      <c r="X1065" s="164" t="e">
        <f t="shared" si="138"/>
        <v>#DIV/0!</v>
      </c>
      <c r="Y1065" s="169">
        <f t="shared" si="137"/>
        <v>3</v>
      </c>
    </row>
    <row r="1066" spans="2:25" ht="15">
      <c r="B1066" s="196"/>
      <c r="C1066" s="111"/>
      <c r="D1066" s="90"/>
      <c r="E1066" s="90"/>
      <c r="F1066" s="90"/>
      <c r="G1066" s="90"/>
      <c r="H1066" s="90"/>
      <c r="I1066" s="90"/>
      <c r="J1066" s="90"/>
      <c r="K1066" s="90"/>
      <c r="L1066" s="90"/>
      <c r="M1066" s="90"/>
      <c r="N1066" s="560"/>
      <c r="O1066" s="90"/>
      <c r="P1066" s="90"/>
      <c r="Q1066" s="160" t="s">
        <v>9563</v>
      </c>
      <c r="R1066" s="199" t="s">
        <v>10657</v>
      </c>
      <c r="S1066" s="28">
        <v>1</v>
      </c>
      <c r="T1066" s="19">
        <f>VLOOKUP(Q1066,包材库存!B:E,4,0)</f>
        <v>0</v>
      </c>
      <c r="U1066" s="46"/>
      <c r="V1066" s="19">
        <f>VLOOKUP(Q1066,包材库存!B:F,5,0)</f>
        <v>0</v>
      </c>
      <c r="W1066" s="175"/>
      <c r="X1066" s="164" t="e">
        <f t="shared" si="138"/>
        <v>#DIV/0!</v>
      </c>
      <c r="Y1066" s="169">
        <f t="shared" si="137"/>
        <v>3</v>
      </c>
    </row>
    <row r="1067" spans="2:25" ht="15">
      <c r="B1067" s="196"/>
      <c r="C1067" s="111"/>
      <c r="D1067" s="90"/>
      <c r="E1067" s="90"/>
      <c r="F1067" s="90"/>
      <c r="G1067" s="90"/>
      <c r="H1067" s="90"/>
      <c r="I1067" s="90"/>
      <c r="J1067" s="90"/>
      <c r="K1067" s="90"/>
      <c r="L1067" s="90"/>
      <c r="M1067" s="90"/>
      <c r="N1067" s="560"/>
      <c r="O1067" s="90"/>
      <c r="P1067" s="90"/>
      <c r="Q1067" s="160" t="s">
        <v>618</v>
      </c>
      <c r="R1067" s="199" t="s">
        <v>10658</v>
      </c>
      <c r="S1067" s="28">
        <v>1</v>
      </c>
      <c r="T1067" s="19" t="e">
        <f>VLOOKUP(Q1067,包材库存!B:E,4,0)</f>
        <v>#N/A</v>
      </c>
      <c r="U1067" s="46"/>
      <c r="V1067" s="19" t="e">
        <f>VLOOKUP(Q1067,包材库存!B:F,5,0)</f>
        <v>#N/A</v>
      </c>
      <c r="W1067" s="175"/>
      <c r="X1067" s="164" t="e">
        <f t="shared" si="138"/>
        <v>#N/A</v>
      </c>
      <c r="Y1067" s="169">
        <f t="shared" si="137"/>
        <v>6</v>
      </c>
    </row>
    <row r="1068" spans="2:25" ht="15">
      <c r="B1068" s="196"/>
      <c r="C1068" s="112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561"/>
      <c r="O1068" s="15"/>
      <c r="P1068" s="15"/>
      <c r="Q1068" s="160" t="s">
        <v>8449</v>
      </c>
      <c r="R1068" s="199" t="s">
        <v>10659</v>
      </c>
      <c r="S1068" s="91"/>
      <c r="T1068" s="19">
        <f>VLOOKUP(Q1068,包材库存!B:E,4,0)</f>
        <v>0</v>
      </c>
      <c r="U1068" s="46"/>
      <c r="V1068" s="19">
        <f>VLOOKUP(Q1068,包材库存!B:F,5,0)</f>
        <v>0</v>
      </c>
      <c r="W1068" s="250"/>
      <c r="X1068" s="164" t="e">
        <f t="shared" si="138"/>
        <v>#DIV/0!</v>
      </c>
      <c r="Y1068" s="169">
        <f t="shared" si="137"/>
        <v>3</v>
      </c>
    </row>
    <row r="1069" spans="2:25" ht="24">
      <c r="B1069" s="196"/>
      <c r="C1069" s="247" t="s">
        <v>1315</v>
      </c>
      <c r="D1069" s="89" t="s">
        <v>10661</v>
      </c>
      <c r="E1069" s="89" t="s">
        <v>83</v>
      </c>
      <c r="F1069" s="89" t="e">
        <f>VLOOKUP(C1069,#REF!,6,0)</f>
        <v>#REF!</v>
      </c>
      <c r="G1069" s="89"/>
      <c r="H1069" s="89" t="e">
        <f>VLOOKUP(C1069,#REF!,19,0)</f>
        <v>#REF!</v>
      </c>
      <c r="I1069" s="89" t="e">
        <f>VLOOKUP(C1069,#REF!,20,0)</f>
        <v>#REF!</v>
      </c>
      <c r="J1069" s="89">
        <f>VLOOKUP(C1069,成品库存!B:L,11,0)</f>
        <v>0</v>
      </c>
      <c r="K1069" s="89" t="str">
        <f>IF(ISERROR(VLOOKUP(C1069,#REF!,11,0)),"0",VLOOKUP(C1069,#REF!,11,0))</f>
        <v>0</v>
      </c>
      <c r="L1069" s="89"/>
      <c r="M1069" s="89">
        <f>J1069+K1069+L1069</f>
        <v>0</v>
      </c>
      <c r="N1069" s="559"/>
      <c r="O1069" s="89" t="e">
        <f>VLOOKUP(C1069,膏体库存!A:F,6,0)</f>
        <v>#N/A</v>
      </c>
      <c r="P1069" s="89"/>
      <c r="Q1069" s="160" t="s">
        <v>6869</v>
      </c>
      <c r="R1069" s="199" t="s">
        <v>10654</v>
      </c>
      <c r="S1069" s="28">
        <v>1</v>
      </c>
      <c r="T1069" s="19">
        <f>VLOOKUP(Q1069,包材库存!B:E,4,0)</f>
        <v>0</v>
      </c>
      <c r="U1069" s="46"/>
      <c r="V1069" s="19">
        <f>VLOOKUP(Q1069,包材库存!B:F,5,0)</f>
        <v>0</v>
      </c>
      <c r="W1069" s="164"/>
      <c r="X1069" s="164" t="e">
        <f t="shared" si="138"/>
        <v>#DIV/0!</v>
      </c>
      <c r="Y1069" s="169">
        <f t="shared" si="137"/>
        <v>8</v>
      </c>
    </row>
    <row r="1070" spans="2:25" ht="15">
      <c r="B1070" s="196"/>
      <c r="C1070" s="111"/>
      <c r="D1070" s="90"/>
      <c r="E1070" s="90"/>
      <c r="F1070" s="90"/>
      <c r="G1070" s="90"/>
      <c r="H1070" s="90"/>
      <c r="I1070" s="90"/>
      <c r="J1070" s="90"/>
      <c r="K1070" s="90"/>
      <c r="L1070" s="90"/>
      <c r="M1070" s="90"/>
      <c r="N1070" s="560"/>
      <c r="O1070" s="90"/>
      <c r="P1070" s="90"/>
      <c r="Q1070" s="248" t="s">
        <v>9742</v>
      </c>
      <c r="R1070" s="249" t="s">
        <v>10655</v>
      </c>
      <c r="S1070" s="28">
        <v>1</v>
      </c>
      <c r="T1070" s="19">
        <f>VLOOKUP(Q1070,包材库存!B:E,4,0)</f>
        <v>25529</v>
      </c>
      <c r="U1070" s="46"/>
      <c r="V1070" s="19">
        <f>VLOOKUP(Q1070,包材库存!B:F,5,0)</f>
        <v>0</v>
      </c>
      <c r="W1070" s="112"/>
      <c r="X1070" s="164" t="e">
        <f t="shared" si="138"/>
        <v>#DIV/0!</v>
      </c>
      <c r="Y1070" s="169">
        <f t="shared" si="137"/>
        <v>14</v>
      </c>
    </row>
    <row r="1071" spans="2:25" ht="15">
      <c r="B1071" s="196"/>
      <c r="C1071" s="111"/>
      <c r="D1071" s="90"/>
      <c r="E1071" s="90" t="s">
        <v>83</v>
      </c>
      <c r="F1071" s="90"/>
      <c r="G1071" s="90"/>
      <c r="H1071" s="90"/>
      <c r="I1071" s="90"/>
      <c r="J1071" s="90"/>
      <c r="K1071" s="90"/>
      <c r="L1071" s="90"/>
      <c r="M1071" s="90">
        <f>J1071+K1071+L1071</f>
        <v>0</v>
      </c>
      <c r="N1071" s="560"/>
      <c r="O1071" s="90"/>
      <c r="P1071" s="90"/>
      <c r="Q1071" s="160" t="s">
        <v>6444</v>
      </c>
      <c r="R1071" s="199" t="s">
        <v>10656</v>
      </c>
      <c r="S1071" s="28">
        <v>1</v>
      </c>
      <c r="T1071" s="19">
        <f>VLOOKUP(Q1071,包材库存!B:E,4,0)</f>
        <v>0</v>
      </c>
      <c r="U1071" s="46"/>
      <c r="V1071" s="19">
        <f>VLOOKUP(Q1071,包材库存!B:F,5,0)</f>
        <v>0</v>
      </c>
      <c r="W1071" s="110"/>
      <c r="X1071" s="164" t="e">
        <f t="shared" si="138"/>
        <v>#DIV/0!</v>
      </c>
      <c r="Y1071" s="169">
        <f t="shared" si="137"/>
        <v>9</v>
      </c>
    </row>
    <row r="1072" spans="2:25" ht="15">
      <c r="B1072" s="196"/>
      <c r="C1072" s="111"/>
      <c r="D1072" s="90"/>
      <c r="E1072" s="90"/>
      <c r="F1072" s="90"/>
      <c r="G1072" s="90"/>
      <c r="H1072" s="90"/>
      <c r="I1072" s="90"/>
      <c r="J1072" s="90"/>
      <c r="K1072" s="90"/>
      <c r="L1072" s="90"/>
      <c r="M1072" s="90"/>
      <c r="N1072" s="560"/>
      <c r="O1072" s="90"/>
      <c r="P1072" s="90"/>
      <c r="Q1072" s="200" t="s">
        <v>7123</v>
      </c>
      <c r="R1072" s="198" t="s">
        <v>10506</v>
      </c>
      <c r="S1072" s="28">
        <v>1</v>
      </c>
      <c r="T1072" s="19">
        <f>VLOOKUP(Q1072,包材库存!B:E,4,0)</f>
        <v>120397</v>
      </c>
      <c r="U1072" s="46"/>
      <c r="V1072" s="19">
        <f>VLOOKUP(Q1072,包材库存!B:F,5,0)</f>
        <v>0</v>
      </c>
      <c r="W1072" s="111"/>
      <c r="X1072" s="164" t="e">
        <f t="shared" si="138"/>
        <v>#DIV/0!</v>
      </c>
      <c r="Y1072" s="169">
        <f t="shared" si="137"/>
        <v>44</v>
      </c>
    </row>
    <row r="1073" spans="2:25" ht="15">
      <c r="B1073" s="196"/>
      <c r="C1073" s="111"/>
      <c r="D1073" s="90"/>
      <c r="E1073" s="90"/>
      <c r="F1073" s="90"/>
      <c r="G1073" s="90"/>
      <c r="H1073" s="90"/>
      <c r="I1073" s="90"/>
      <c r="J1073" s="90"/>
      <c r="K1073" s="90"/>
      <c r="L1073" s="90"/>
      <c r="M1073" s="90"/>
      <c r="N1073" s="560"/>
      <c r="O1073" s="90"/>
      <c r="P1073" s="90"/>
      <c r="Q1073" s="200" t="s">
        <v>8736</v>
      </c>
      <c r="R1073" s="201" t="s">
        <v>10515</v>
      </c>
      <c r="S1073" s="28">
        <v>1</v>
      </c>
      <c r="T1073" s="19">
        <f>VLOOKUP(Q1073,包材库存!B:E,4,0)</f>
        <v>106183</v>
      </c>
      <c r="U1073" s="46"/>
      <c r="V1073" s="19">
        <f>VLOOKUP(Q1073,包材库存!B:F,5,0)</f>
        <v>0</v>
      </c>
      <c r="W1073" s="112"/>
      <c r="X1073" s="164" t="e">
        <f t="shared" si="138"/>
        <v>#DIV/0!</v>
      </c>
      <c r="Y1073" s="169">
        <f t="shared" si="137"/>
        <v>58</v>
      </c>
    </row>
    <row r="1074" spans="2:25" ht="15">
      <c r="B1074" s="196"/>
      <c r="C1074" s="111"/>
      <c r="D1074" s="90"/>
      <c r="E1074" s="90" t="s">
        <v>754</v>
      </c>
      <c r="F1074" s="90"/>
      <c r="G1074" s="90"/>
      <c r="H1074" s="90"/>
      <c r="I1074" s="90"/>
      <c r="J1074" s="90"/>
      <c r="K1074" s="90"/>
      <c r="L1074" s="90"/>
      <c r="M1074" s="90">
        <f>J1074+K1074+L1074</f>
        <v>0</v>
      </c>
      <c r="N1074" s="560"/>
      <c r="O1074" s="90"/>
      <c r="P1074" s="90"/>
      <c r="Q1074" s="160" t="s">
        <v>6873</v>
      </c>
      <c r="R1074" s="199" t="s">
        <v>10384</v>
      </c>
      <c r="S1074" s="28">
        <v>1</v>
      </c>
      <c r="T1074" s="19">
        <f>VLOOKUP(Q1074,包材库存!B:E,4,0)</f>
        <v>0</v>
      </c>
      <c r="U1074" s="46"/>
      <c r="V1074" s="19">
        <f>VLOOKUP(Q1074,包材库存!B:F,5,0)</f>
        <v>0</v>
      </c>
      <c r="W1074" s="174"/>
      <c r="X1074" s="164" t="e">
        <f t="shared" si="138"/>
        <v>#DIV/0!</v>
      </c>
      <c r="Y1074" s="169">
        <f t="shared" si="137"/>
        <v>5</v>
      </c>
    </row>
    <row r="1075" spans="2:25" ht="15">
      <c r="B1075" s="196"/>
      <c r="C1075" s="111"/>
      <c r="D1075" s="90"/>
      <c r="E1075" s="90"/>
      <c r="F1075" s="90"/>
      <c r="G1075" s="90"/>
      <c r="H1075" s="90"/>
      <c r="I1075" s="90"/>
      <c r="J1075" s="90"/>
      <c r="K1075" s="90"/>
      <c r="L1075" s="90"/>
      <c r="M1075" s="90"/>
      <c r="N1075" s="560"/>
      <c r="O1075" s="90"/>
      <c r="P1075" s="90"/>
      <c r="Q1075" s="160" t="s">
        <v>9563</v>
      </c>
      <c r="R1075" s="199" t="s">
        <v>10657</v>
      </c>
      <c r="S1075" s="28">
        <v>1</v>
      </c>
      <c r="T1075" s="19">
        <f>VLOOKUP(Q1075,包材库存!B:E,4,0)</f>
        <v>0</v>
      </c>
      <c r="U1075" s="46"/>
      <c r="V1075" s="19">
        <f>VLOOKUP(Q1075,包材库存!B:F,5,0)</f>
        <v>0</v>
      </c>
      <c r="W1075" s="175"/>
      <c r="X1075" s="164" t="e">
        <f t="shared" si="138"/>
        <v>#DIV/0!</v>
      </c>
      <c r="Y1075" s="169">
        <f t="shared" si="137"/>
        <v>3</v>
      </c>
    </row>
    <row r="1076" spans="2:25" ht="15">
      <c r="B1076" s="196"/>
      <c r="C1076" s="111"/>
      <c r="D1076" s="90"/>
      <c r="E1076" s="90"/>
      <c r="F1076" s="90"/>
      <c r="G1076" s="90"/>
      <c r="H1076" s="90"/>
      <c r="I1076" s="90"/>
      <c r="J1076" s="90"/>
      <c r="K1076" s="90"/>
      <c r="L1076" s="90"/>
      <c r="M1076" s="90"/>
      <c r="N1076" s="560"/>
      <c r="O1076" s="90"/>
      <c r="P1076" s="90"/>
      <c r="Q1076" s="160" t="s">
        <v>618</v>
      </c>
      <c r="R1076" s="199" t="s">
        <v>10658</v>
      </c>
      <c r="S1076" s="28">
        <v>1</v>
      </c>
      <c r="T1076" s="19" t="e">
        <f>VLOOKUP(Q1076,包材库存!B:E,4,0)</f>
        <v>#N/A</v>
      </c>
      <c r="U1076" s="46"/>
      <c r="V1076" s="19" t="e">
        <f>VLOOKUP(Q1076,包材库存!B:F,5,0)</f>
        <v>#N/A</v>
      </c>
      <c r="W1076" s="175"/>
      <c r="X1076" s="164" t="e">
        <f t="shared" si="138"/>
        <v>#N/A</v>
      </c>
      <c r="Y1076" s="169">
        <f t="shared" si="137"/>
        <v>6</v>
      </c>
    </row>
    <row r="1077" spans="2:25" ht="15">
      <c r="B1077" s="196"/>
      <c r="C1077" s="112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561"/>
      <c r="O1077" s="15"/>
      <c r="P1077" s="15"/>
      <c r="Q1077" s="160" t="s">
        <v>8449</v>
      </c>
      <c r="R1077" s="199" t="s">
        <v>10659</v>
      </c>
      <c r="S1077" s="91"/>
      <c r="T1077" s="19">
        <f>VLOOKUP(Q1077,包材库存!B:E,4,0)</f>
        <v>0</v>
      </c>
      <c r="U1077" s="46"/>
      <c r="V1077" s="19">
        <f>VLOOKUP(Q1077,包材库存!B:F,5,0)</f>
        <v>0</v>
      </c>
      <c r="W1077" s="250"/>
      <c r="X1077" s="164" t="e">
        <f t="shared" si="138"/>
        <v>#DIV/0!</v>
      </c>
      <c r="Y1077" s="169">
        <f t="shared" si="137"/>
        <v>3</v>
      </c>
    </row>
    <row r="1078" spans="2:25" ht="24">
      <c r="B1078" s="196"/>
      <c r="C1078" s="247" t="s">
        <v>1317</v>
      </c>
      <c r="D1078" s="89" t="s">
        <v>10662</v>
      </c>
      <c r="E1078" s="89" t="s">
        <v>83</v>
      </c>
      <c r="F1078" s="89" t="e">
        <f>VLOOKUP(C1078,#REF!,6,0)</f>
        <v>#REF!</v>
      </c>
      <c r="G1078" s="89"/>
      <c r="H1078" s="89" t="e">
        <f>VLOOKUP(C1078,#REF!,19,0)</f>
        <v>#REF!</v>
      </c>
      <c r="I1078" s="89" t="e">
        <f>VLOOKUP(C1078,#REF!,20,0)</f>
        <v>#REF!</v>
      </c>
      <c r="J1078" s="89">
        <f>VLOOKUP(C1078,成品库存!B:L,11,0)</f>
        <v>0</v>
      </c>
      <c r="K1078" s="89" t="str">
        <f>IF(ISERROR(VLOOKUP(C1078,#REF!,11,0)),"0",VLOOKUP(C1078,#REF!,11,0))</f>
        <v>0</v>
      </c>
      <c r="L1078" s="89"/>
      <c r="M1078" s="89">
        <f>J1078+K1078+L1078</f>
        <v>0</v>
      </c>
      <c r="N1078" s="559"/>
      <c r="O1078" s="89" t="e">
        <f>VLOOKUP(C1078,膏体库存!A:F,6,0)</f>
        <v>#N/A</v>
      </c>
      <c r="P1078" s="89"/>
      <c r="Q1078" s="160" t="s">
        <v>6869</v>
      </c>
      <c r="R1078" s="199" t="s">
        <v>10654</v>
      </c>
      <c r="S1078" s="28">
        <v>1</v>
      </c>
      <c r="T1078" s="19">
        <f>VLOOKUP(Q1078,包材库存!B:E,4,0)</f>
        <v>0</v>
      </c>
      <c r="U1078" s="46"/>
      <c r="V1078" s="19">
        <f>VLOOKUP(Q1078,包材库存!B:F,5,0)</f>
        <v>0</v>
      </c>
      <c r="W1078" s="164"/>
      <c r="X1078" s="164" t="e">
        <f t="shared" si="138"/>
        <v>#DIV/0!</v>
      </c>
      <c r="Y1078" s="169">
        <f t="shared" si="137"/>
        <v>8</v>
      </c>
    </row>
    <row r="1079" spans="2:25" ht="15">
      <c r="B1079" s="196"/>
      <c r="C1079" s="111"/>
      <c r="D1079" s="90"/>
      <c r="E1079" s="90"/>
      <c r="F1079" s="90"/>
      <c r="G1079" s="90"/>
      <c r="H1079" s="90"/>
      <c r="I1079" s="90"/>
      <c r="J1079" s="90"/>
      <c r="K1079" s="90"/>
      <c r="L1079" s="90"/>
      <c r="M1079" s="90"/>
      <c r="N1079" s="560"/>
      <c r="O1079" s="90"/>
      <c r="P1079" s="90"/>
      <c r="Q1079" s="248" t="s">
        <v>9742</v>
      </c>
      <c r="R1079" s="249" t="s">
        <v>10655</v>
      </c>
      <c r="S1079" s="28">
        <v>1</v>
      </c>
      <c r="T1079" s="19">
        <f>VLOOKUP(Q1079,包材库存!B:E,4,0)</f>
        <v>25529</v>
      </c>
      <c r="U1079" s="46"/>
      <c r="V1079" s="19">
        <f>VLOOKUP(Q1079,包材库存!B:F,5,0)</f>
        <v>0</v>
      </c>
      <c r="W1079" s="112"/>
      <c r="X1079" s="164" t="e">
        <f t="shared" si="138"/>
        <v>#DIV/0!</v>
      </c>
      <c r="Y1079" s="169">
        <f t="shared" si="137"/>
        <v>14</v>
      </c>
    </row>
    <row r="1080" spans="2:25" ht="15">
      <c r="B1080" s="196"/>
      <c r="C1080" s="111"/>
      <c r="D1080" s="90"/>
      <c r="E1080" s="90" t="s">
        <v>83</v>
      </c>
      <c r="F1080" s="90"/>
      <c r="G1080" s="90"/>
      <c r="H1080" s="90"/>
      <c r="I1080" s="90"/>
      <c r="J1080" s="90"/>
      <c r="K1080" s="90"/>
      <c r="L1080" s="90"/>
      <c r="M1080" s="90">
        <f>J1080+K1080+L1080</f>
        <v>0</v>
      </c>
      <c r="N1080" s="560"/>
      <c r="O1080" s="90"/>
      <c r="P1080" s="90"/>
      <c r="Q1080" s="160" t="s">
        <v>6444</v>
      </c>
      <c r="R1080" s="199" t="s">
        <v>10656</v>
      </c>
      <c r="S1080" s="28">
        <v>1</v>
      </c>
      <c r="T1080" s="19">
        <f>VLOOKUP(Q1080,包材库存!B:E,4,0)</f>
        <v>0</v>
      </c>
      <c r="U1080" s="46"/>
      <c r="V1080" s="19">
        <f>VLOOKUP(Q1080,包材库存!B:F,5,0)</f>
        <v>0</v>
      </c>
      <c r="W1080" s="110"/>
      <c r="X1080" s="164" t="e">
        <f t="shared" si="138"/>
        <v>#DIV/0!</v>
      </c>
      <c r="Y1080" s="169">
        <f t="shared" si="137"/>
        <v>9</v>
      </c>
    </row>
    <row r="1081" spans="2:25" ht="15">
      <c r="B1081" s="196"/>
      <c r="C1081" s="111"/>
      <c r="D1081" s="90"/>
      <c r="E1081" s="90"/>
      <c r="F1081" s="90"/>
      <c r="G1081" s="90"/>
      <c r="H1081" s="90"/>
      <c r="I1081" s="90"/>
      <c r="J1081" s="90"/>
      <c r="K1081" s="90"/>
      <c r="L1081" s="90"/>
      <c r="M1081" s="90"/>
      <c r="N1081" s="560"/>
      <c r="O1081" s="90"/>
      <c r="P1081" s="90"/>
      <c r="Q1081" s="200" t="s">
        <v>7123</v>
      </c>
      <c r="R1081" s="198" t="s">
        <v>10506</v>
      </c>
      <c r="S1081" s="28">
        <v>1</v>
      </c>
      <c r="T1081" s="19">
        <f>VLOOKUP(Q1081,包材库存!B:E,4,0)</f>
        <v>120397</v>
      </c>
      <c r="U1081" s="46"/>
      <c r="V1081" s="19">
        <f>VLOOKUP(Q1081,包材库存!B:F,5,0)</f>
        <v>0</v>
      </c>
      <c r="W1081" s="111"/>
      <c r="X1081" s="164" t="e">
        <f t="shared" si="138"/>
        <v>#DIV/0!</v>
      </c>
      <c r="Y1081" s="169">
        <f t="shared" si="137"/>
        <v>44</v>
      </c>
    </row>
    <row r="1082" spans="2:25" ht="15">
      <c r="B1082" s="196"/>
      <c r="C1082" s="111"/>
      <c r="D1082" s="90"/>
      <c r="E1082" s="90"/>
      <c r="F1082" s="90"/>
      <c r="G1082" s="90"/>
      <c r="H1082" s="90"/>
      <c r="I1082" s="90"/>
      <c r="J1082" s="90"/>
      <c r="K1082" s="90"/>
      <c r="L1082" s="90"/>
      <c r="M1082" s="90"/>
      <c r="N1082" s="560"/>
      <c r="O1082" s="90"/>
      <c r="P1082" s="90"/>
      <c r="Q1082" s="200" t="s">
        <v>8736</v>
      </c>
      <c r="R1082" s="201" t="s">
        <v>10515</v>
      </c>
      <c r="S1082" s="28">
        <v>1</v>
      </c>
      <c r="T1082" s="19">
        <f>VLOOKUP(Q1082,包材库存!B:E,4,0)</f>
        <v>106183</v>
      </c>
      <c r="U1082" s="46"/>
      <c r="V1082" s="19">
        <f>VLOOKUP(Q1082,包材库存!B:F,5,0)</f>
        <v>0</v>
      </c>
      <c r="W1082" s="112"/>
      <c r="X1082" s="164" t="e">
        <f t="shared" si="138"/>
        <v>#DIV/0!</v>
      </c>
      <c r="Y1082" s="169">
        <f t="shared" si="137"/>
        <v>58</v>
      </c>
    </row>
    <row r="1083" spans="2:25" ht="15">
      <c r="B1083" s="196"/>
      <c r="C1083" s="111"/>
      <c r="D1083" s="90"/>
      <c r="E1083" s="90" t="s">
        <v>754</v>
      </c>
      <c r="F1083" s="90"/>
      <c r="G1083" s="90"/>
      <c r="H1083" s="90"/>
      <c r="I1083" s="90"/>
      <c r="J1083" s="90"/>
      <c r="K1083" s="90"/>
      <c r="L1083" s="90"/>
      <c r="M1083" s="90">
        <f t="shared" ref="M1083:M1084" si="139">J1083+K1083+L1083</f>
        <v>0</v>
      </c>
      <c r="N1083" s="560"/>
      <c r="O1083" s="90"/>
      <c r="P1083" s="90"/>
      <c r="Q1083" s="160" t="s">
        <v>6875</v>
      </c>
      <c r="R1083" s="199" t="s">
        <v>10380</v>
      </c>
      <c r="S1083" s="28">
        <v>1</v>
      </c>
      <c r="T1083" s="19">
        <f>VLOOKUP(Q1083,包材库存!B:E,4,0)</f>
        <v>0</v>
      </c>
      <c r="U1083" s="46"/>
      <c r="V1083" s="19">
        <f>VLOOKUP(Q1083,包材库存!B:F,5,0)</f>
        <v>0</v>
      </c>
      <c r="W1083" s="119"/>
      <c r="X1083" s="164" t="e">
        <f t="shared" si="138"/>
        <v>#DIV/0!</v>
      </c>
      <c r="Y1083" s="169">
        <f t="shared" si="137"/>
        <v>3</v>
      </c>
    </row>
    <row r="1084" spans="2:25" ht="15">
      <c r="B1084" s="196"/>
      <c r="C1084" s="111"/>
      <c r="D1084" s="90"/>
      <c r="E1084" s="90" t="s">
        <v>83</v>
      </c>
      <c r="F1084" s="90"/>
      <c r="G1084" s="90"/>
      <c r="H1084" s="90"/>
      <c r="I1084" s="90"/>
      <c r="J1084" s="90"/>
      <c r="K1084" s="90"/>
      <c r="L1084" s="90"/>
      <c r="M1084" s="90">
        <f t="shared" si="139"/>
        <v>0</v>
      </c>
      <c r="N1084" s="560"/>
      <c r="O1084" s="90"/>
      <c r="P1084" s="90"/>
      <c r="Q1084" s="160" t="s">
        <v>6447</v>
      </c>
      <c r="R1084" s="199" t="s">
        <v>10663</v>
      </c>
      <c r="S1084" s="28">
        <v>1</v>
      </c>
      <c r="T1084" s="19">
        <f>VLOOKUP(Q1084,包材库存!B:E,4,0)</f>
        <v>0</v>
      </c>
      <c r="U1084" s="46"/>
      <c r="V1084" s="19">
        <f>VLOOKUP(Q1084,包材库存!B:F,5,0)</f>
        <v>0</v>
      </c>
      <c r="W1084" s="110"/>
      <c r="X1084" s="164" t="e">
        <f t="shared" si="138"/>
        <v>#DIV/0!</v>
      </c>
      <c r="Y1084" s="169">
        <f t="shared" si="137"/>
        <v>3</v>
      </c>
    </row>
    <row r="1085" spans="2:25" ht="15">
      <c r="B1085" s="196"/>
      <c r="C1085" s="111"/>
      <c r="D1085" s="90"/>
      <c r="E1085" s="90"/>
      <c r="F1085" s="90"/>
      <c r="G1085" s="90"/>
      <c r="H1085" s="90"/>
      <c r="I1085" s="90"/>
      <c r="J1085" s="90"/>
      <c r="K1085" s="90"/>
      <c r="L1085" s="90"/>
      <c r="M1085" s="90"/>
      <c r="N1085" s="560"/>
      <c r="O1085" s="90"/>
      <c r="P1085" s="90"/>
      <c r="Q1085" s="200" t="s">
        <v>7123</v>
      </c>
      <c r="R1085" s="198" t="s">
        <v>10506</v>
      </c>
      <c r="S1085" s="28">
        <v>1</v>
      </c>
      <c r="T1085" s="19">
        <f>VLOOKUP(Q1085,包材库存!B:E,4,0)</f>
        <v>120397</v>
      </c>
      <c r="U1085" s="46"/>
      <c r="V1085" s="19">
        <f>VLOOKUP(Q1085,包材库存!B:F,5,0)</f>
        <v>0</v>
      </c>
      <c r="W1085" s="111"/>
      <c r="X1085" s="164" t="e">
        <f t="shared" si="138"/>
        <v>#DIV/0!</v>
      </c>
      <c r="Y1085" s="169">
        <f t="shared" si="137"/>
        <v>44</v>
      </c>
    </row>
    <row r="1086" spans="2:25" ht="15">
      <c r="B1086" s="196"/>
      <c r="C1086" s="111"/>
      <c r="D1086" s="90"/>
      <c r="E1086" s="90"/>
      <c r="F1086" s="90"/>
      <c r="G1086" s="90"/>
      <c r="H1086" s="90"/>
      <c r="I1086" s="90"/>
      <c r="J1086" s="90"/>
      <c r="K1086" s="90"/>
      <c r="L1086" s="90"/>
      <c r="M1086" s="90"/>
      <c r="N1086" s="560"/>
      <c r="O1086" s="90"/>
      <c r="P1086" s="90"/>
      <c r="Q1086" s="200" t="s">
        <v>8736</v>
      </c>
      <c r="R1086" s="201" t="s">
        <v>10515</v>
      </c>
      <c r="S1086" s="28">
        <v>1</v>
      </c>
      <c r="T1086" s="19">
        <f>VLOOKUP(Q1086,包材库存!B:E,4,0)</f>
        <v>106183</v>
      </c>
      <c r="U1086" s="46"/>
      <c r="V1086" s="19">
        <f>VLOOKUP(Q1086,包材库存!B:F,5,0)</f>
        <v>0</v>
      </c>
      <c r="W1086" s="112"/>
      <c r="X1086" s="164" t="e">
        <f t="shared" si="138"/>
        <v>#DIV/0!</v>
      </c>
      <c r="Y1086" s="169">
        <f t="shared" si="137"/>
        <v>58</v>
      </c>
    </row>
    <row r="1087" spans="2:25" ht="15">
      <c r="B1087" s="196"/>
      <c r="C1087" s="111"/>
      <c r="D1087" s="90"/>
      <c r="E1087" s="90" t="s">
        <v>748</v>
      </c>
      <c r="F1087" s="90"/>
      <c r="G1087" s="90"/>
      <c r="H1087" s="90"/>
      <c r="I1087" s="90"/>
      <c r="J1087" s="90"/>
      <c r="K1087" s="90"/>
      <c r="L1087" s="90"/>
      <c r="M1087" s="90">
        <f>J1087+K1087+L1087</f>
        <v>0</v>
      </c>
      <c r="N1087" s="560"/>
      <c r="O1087" s="90"/>
      <c r="P1087" s="90"/>
      <c r="Q1087" s="160" t="s">
        <v>6450</v>
      </c>
      <c r="R1087" s="199" t="s">
        <v>10664</v>
      </c>
      <c r="S1087" s="28">
        <v>1</v>
      </c>
      <c r="T1087" s="19">
        <f>VLOOKUP(Q1087,包材库存!B:E,4,0)</f>
        <v>1099</v>
      </c>
      <c r="U1087" s="46"/>
      <c r="V1087" s="19">
        <f>VLOOKUP(Q1087,包材库存!B:F,5,0)</f>
        <v>0</v>
      </c>
      <c r="W1087" s="110"/>
      <c r="X1087" s="164" t="e">
        <f t="shared" si="138"/>
        <v>#DIV/0!</v>
      </c>
      <c r="Y1087" s="169">
        <f t="shared" si="137"/>
        <v>4</v>
      </c>
    </row>
    <row r="1088" spans="2:25" ht="15">
      <c r="B1088" s="196"/>
      <c r="C1088" s="111"/>
      <c r="D1088" s="90"/>
      <c r="E1088" s="90"/>
      <c r="F1088" s="90"/>
      <c r="G1088" s="90"/>
      <c r="H1088" s="90"/>
      <c r="I1088" s="90"/>
      <c r="J1088" s="90"/>
      <c r="K1088" s="90"/>
      <c r="L1088" s="90"/>
      <c r="M1088" s="90"/>
      <c r="N1088" s="560"/>
      <c r="O1088" s="90"/>
      <c r="P1088" s="90"/>
      <c r="Q1088" s="200" t="s">
        <v>7121</v>
      </c>
      <c r="R1088" s="201" t="s">
        <v>10537</v>
      </c>
      <c r="S1088" s="28">
        <v>1</v>
      </c>
      <c r="T1088" s="19">
        <f>VLOOKUP(Q1088,包材库存!B:E,4,0)</f>
        <v>7366</v>
      </c>
      <c r="U1088" s="46"/>
      <c r="V1088" s="19">
        <f>VLOOKUP(Q1088,包材库存!B:F,5,0)</f>
        <v>0</v>
      </c>
      <c r="W1088" s="111"/>
      <c r="X1088" s="164" t="e">
        <f t="shared" si="138"/>
        <v>#DIV/0!</v>
      </c>
      <c r="Y1088" s="169">
        <f t="shared" si="137"/>
        <v>18</v>
      </c>
    </row>
    <row r="1089" spans="2:25" ht="15">
      <c r="B1089" s="196"/>
      <c r="C1089" s="111"/>
      <c r="D1089" s="90"/>
      <c r="E1089" s="90"/>
      <c r="F1089" s="90"/>
      <c r="G1089" s="90"/>
      <c r="H1089" s="90"/>
      <c r="I1089" s="90"/>
      <c r="J1089" s="90"/>
      <c r="K1089" s="90"/>
      <c r="L1089" s="90"/>
      <c r="M1089" s="90"/>
      <c r="N1089" s="560"/>
      <c r="O1089" s="90"/>
      <c r="P1089" s="90"/>
      <c r="Q1089" s="160" t="s">
        <v>9428</v>
      </c>
      <c r="R1089" s="199" t="s">
        <v>10665</v>
      </c>
      <c r="S1089" s="28">
        <v>1</v>
      </c>
      <c r="T1089" s="19">
        <f>VLOOKUP(Q1089,包材库存!B:E,4,0)</f>
        <v>6336</v>
      </c>
      <c r="U1089" s="46"/>
      <c r="V1089" s="19">
        <f>VLOOKUP(Q1089,包材库存!B:F,5,0)</f>
        <v>0</v>
      </c>
      <c r="W1089" s="112"/>
      <c r="X1089" s="164" t="e">
        <f t="shared" si="138"/>
        <v>#DIV/0!</v>
      </c>
      <c r="Y1089" s="169">
        <f t="shared" si="137"/>
        <v>7</v>
      </c>
    </row>
    <row r="1090" spans="2:25" ht="15">
      <c r="B1090" s="196"/>
      <c r="C1090" s="111"/>
      <c r="D1090" s="90"/>
      <c r="E1090" s="90"/>
      <c r="F1090" s="90"/>
      <c r="G1090" s="90"/>
      <c r="H1090" s="90"/>
      <c r="I1090" s="90"/>
      <c r="J1090" s="90"/>
      <c r="K1090" s="90"/>
      <c r="L1090" s="90"/>
      <c r="M1090" s="90"/>
      <c r="N1090" s="560"/>
      <c r="O1090" s="90"/>
      <c r="P1090" s="90"/>
      <c r="Q1090" s="160" t="s">
        <v>9565</v>
      </c>
      <c r="R1090" s="199" t="s">
        <v>10666</v>
      </c>
      <c r="S1090" s="28">
        <v>1</v>
      </c>
      <c r="T1090" s="19">
        <f>VLOOKUP(Q1090,包材库存!B:E,4,0)</f>
        <v>0</v>
      </c>
      <c r="U1090" s="46"/>
      <c r="V1090" s="19">
        <f>VLOOKUP(Q1090,包材库存!B:F,5,0)</f>
        <v>0</v>
      </c>
      <c r="W1090" s="119"/>
      <c r="X1090" s="164" t="e">
        <f t="shared" si="138"/>
        <v>#DIV/0!</v>
      </c>
      <c r="Y1090" s="169">
        <f t="shared" si="137"/>
        <v>3</v>
      </c>
    </row>
    <row r="1091" spans="2:25" ht="15">
      <c r="B1091" s="196"/>
      <c r="C1091" s="111"/>
      <c r="D1091" s="90"/>
      <c r="E1091" s="90"/>
      <c r="F1091" s="90"/>
      <c r="G1091" s="90"/>
      <c r="H1091" s="90"/>
      <c r="I1091" s="90"/>
      <c r="J1091" s="90"/>
      <c r="K1091" s="90"/>
      <c r="L1091" s="90"/>
      <c r="M1091" s="90"/>
      <c r="N1091" s="560"/>
      <c r="O1091" s="90"/>
      <c r="P1091" s="90"/>
      <c r="Q1091" s="184" t="s">
        <v>9743</v>
      </c>
      <c r="R1091" s="199" t="s">
        <v>10667</v>
      </c>
      <c r="S1091" s="28">
        <v>1</v>
      </c>
      <c r="T1091" s="19" t="e">
        <f>VLOOKUP(Q1091,包材库存!B:E,4,0)</f>
        <v>#N/A</v>
      </c>
      <c r="U1091" s="46"/>
      <c r="V1091" s="19" t="e">
        <f>VLOOKUP(Q1091,包材库存!B:F,5,0)</f>
        <v>#N/A</v>
      </c>
      <c r="W1091" s="119"/>
      <c r="X1091" s="164" t="e">
        <f t="shared" si="138"/>
        <v>#N/A</v>
      </c>
      <c r="Y1091" s="169">
        <f t="shared" si="137"/>
        <v>3</v>
      </c>
    </row>
    <row r="1092" spans="2:25" ht="15">
      <c r="B1092" s="196"/>
      <c r="C1092" s="112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561"/>
      <c r="O1092" s="15"/>
      <c r="P1092" s="15"/>
      <c r="Q1092" s="160" t="s">
        <v>8451</v>
      </c>
      <c r="R1092" s="199" t="s">
        <v>10668</v>
      </c>
      <c r="S1092" s="91"/>
      <c r="T1092" s="19">
        <f>VLOOKUP(Q1092,包材库存!B:E,4,0)</f>
        <v>0</v>
      </c>
      <c r="U1092" s="46"/>
      <c r="V1092" s="19">
        <f>VLOOKUP(Q1092,包材库存!B:F,5,0)</f>
        <v>0</v>
      </c>
      <c r="W1092" s="119"/>
      <c r="X1092" s="164" t="e">
        <f t="shared" si="138"/>
        <v>#DIV/0!</v>
      </c>
      <c r="Y1092" s="169">
        <f t="shared" si="137"/>
        <v>3</v>
      </c>
    </row>
    <row r="1093" spans="2:25" ht="24">
      <c r="B1093" s="196"/>
      <c r="C1093" s="247" t="s">
        <v>1319</v>
      </c>
      <c r="D1093" s="89" t="s">
        <v>10669</v>
      </c>
      <c r="E1093" s="89" t="s">
        <v>83</v>
      </c>
      <c r="F1093" s="89" t="e">
        <f>VLOOKUP(C1093,#REF!,6,0)</f>
        <v>#REF!</v>
      </c>
      <c r="G1093" s="89"/>
      <c r="H1093" s="89" t="e">
        <f>VLOOKUP(C1093,#REF!,19,0)</f>
        <v>#REF!</v>
      </c>
      <c r="I1093" s="89" t="e">
        <f>VLOOKUP(C1093,#REF!,20,0)</f>
        <v>#REF!</v>
      </c>
      <c r="J1093" s="89">
        <f>VLOOKUP(C1093,成品库存!B:L,11,0)</f>
        <v>0</v>
      </c>
      <c r="K1093" s="89" t="str">
        <f>IF(ISERROR(VLOOKUP(C1093,#REF!,11,0)),"0",VLOOKUP(C1093,#REF!,11,0))</f>
        <v>0</v>
      </c>
      <c r="L1093" s="89"/>
      <c r="M1093" s="89">
        <f>J1093+K1093+L1093</f>
        <v>0</v>
      </c>
      <c r="N1093" s="559"/>
      <c r="O1093" s="89" t="e">
        <f>VLOOKUP(C1093,膏体库存!A:F,6,0)</f>
        <v>#N/A</v>
      </c>
      <c r="P1093" s="89"/>
      <c r="Q1093" s="160" t="s">
        <v>6869</v>
      </c>
      <c r="R1093" s="199" t="s">
        <v>10654</v>
      </c>
      <c r="S1093" s="28">
        <v>1</v>
      </c>
      <c r="T1093" s="19">
        <f>VLOOKUP(Q1093,包材库存!B:E,4,0)</f>
        <v>0</v>
      </c>
      <c r="U1093" s="46"/>
      <c r="V1093" s="19">
        <f>VLOOKUP(Q1093,包材库存!B:F,5,0)</f>
        <v>0</v>
      </c>
      <c r="W1093" s="164"/>
      <c r="X1093" s="164" t="e">
        <f t="shared" si="138"/>
        <v>#DIV/0!</v>
      </c>
      <c r="Y1093" s="169">
        <f t="shared" ref="Y1093:Y1156" si="140">COUNTIF(Q:Q,Q1093)</f>
        <v>8</v>
      </c>
    </row>
    <row r="1094" spans="2:25" ht="15">
      <c r="B1094" s="196"/>
      <c r="C1094" s="111"/>
      <c r="D1094" s="90"/>
      <c r="E1094" s="90"/>
      <c r="F1094" s="90"/>
      <c r="G1094" s="90"/>
      <c r="H1094" s="90"/>
      <c r="I1094" s="90"/>
      <c r="J1094" s="90"/>
      <c r="K1094" s="90"/>
      <c r="L1094" s="90"/>
      <c r="M1094" s="90"/>
      <c r="N1094" s="560"/>
      <c r="O1094" s="90"/>
      <c r="P1094" s="90"/>
      <c r="Q1094" s="248" t="s">
        <v>9742</v>
      </c>
      <c r="R1094" s="249" t="s">
        <v>10655</v>
      </c>
      <c r="S1094" s="28">
        <v>1</v>
      </c>
      <c r="T1094" s="19">
        <f>VLOOKUP(Q1094,包材库存!B:E,4,0)</f>
        <v>25529</v>
      </c>
      <c r="U1094" s="46"/>
      <c r="V1094" s="19">
        <f>VLOOKUP(Q1094,包材库存!B:F,5,0)</f>
        <v>0</v>
      </c>
      <c r="W1094" s="112"/>
      <c r="X1094" s="164" t="e">
        <f t="shared" ref="X1094:X1157" si="141">T1094/G1094</f>
        <v>#DIV/0!</v>
      </c>
      <c r="Y1094" s="169">
        <f t="shared" si="140"/>
        <v>14</v>
      </c>
    </row>
    <row r="1095" spans="2:25" ht="15">
      <c r="B1095" s="196"/>
      <c r="C1095" s="111"/>
      <c r="D1095" s="90"/>
      <c r="E1095" s="90" t="s">
        <v>83</v>
      </c>
      <c r="F1095" s="90"/>
      <c r="G1095" s="90"/>
      <c r="H1095" s="90"/>
      <c r="I1095" s="90"/>
      <c r="J1095" s="90"/>
      <c r="K1095" s="90"/>
      <c r="L1095" s="90"/>
      <c r="M1095" s="90">
        <f>J1095+K1095+L1095</f>
        <v>0</v>
      </c>
      <c r="N1095" s="560"/>
      <c r="O1095" s="90"/>
      <c r="P1095" s="90"/>
      <c r="Q1095" s="160" t="s">
        <v>6444</v>
      </c>
      <c r="R1095" s="199" t="s">
        <v>10656</v>
      </c>
      <c r="S1095" s="28">
        <v>1</v>
      </c>
      <c r="T1095" s="19">
        <f>VLOOKUP(Q1095,包材库存!B:E,4,0)</f>
        <v>0</v>
      </c>
      <c r="U1095" s="46"/>
      <c r="V1095" s="19">
        <f>VLOOKUP(Q1095,包材库存!B:F,5,0)</f>
        <v>0</v>
      </c>
      <c r="W1095" s="110"/>
      <c r="X1095" s="164" t="e">
        <f t="shared" si="141"/>
        <v>#DIV/0!</v>
      </c>
      <c r="Y1095" s="169">
        <f t="shared" si="140"/>
        <v>9</v>
      </c>
    </row>
    <row r="1096" spans="2:25" ht="15">
      <c r="B1096" s="196"/>
      <c r="C1096" s="111"/>
      <c r="D1096" s="90"/>
      <c r="E1096" s="90"/>
      <c r="F1096" s="90"/>
      <c r="G1096" s="90"/>
      <c r="H1096" s="90"/>
      <c r="I1096" s="90"/>
      <c r="J1096" s="90"/>
      <c r="K1096" s="90"/>
      <c r="L1096" s="90"/>
      <c r="M1096" s="90"/>
      <c r="N1096" s="560"/>
      <c r="O1096" s="90"/>
      <c r="P1096" s="90"/>
      <c r="Q1096" s="200" t="s">
        <v>7123</v>
      </c>
      <c r="R1096" s="198" t="s">
        <v>10506</v>
      </c>
      <c r="S1096" s="28">
        <v>1</v>
      </c>
      <c r="T1096" s="19">
        <f>VLOOKUP(Q1096,包材库存!B:E,4,0)</f>
        <v>120397</v>
      </c>
      <c r="U1096" s="46"/>
      <c r="V1096" s="19">
        <f>VLOOKUP(Q1096,包材库存!B:F,5,0)</f>
        <v>0</v>
      </c>
      <c r="W1096" s="111"/>
      <c r="X1096" s="164" t="e">
        <f t="shared" si="141"/>
        <v>#DIV/0!</v>
      </c>
      <c r="Y1096" s="169">
        <f t="shared" si="140"/>
        <v>44</v>
      </c>
    </row>
    <row r="1097" spans="2:25" ht="15">
      <c r="B1097" s="196"/>
      <c r="C1097" s="111"/>
      <c r="D1097" s="90"/>
      <c r="E1097" s="90"/>
      <c r="F1097" s="90"/>
      <c r="G1097" s="90"/>
      <c r="H1097" s="90"/>
      <c r="I1097" s="90"/>
      <c r="J1097" s="90"/>
      <c r="K1097" s="90"/>
      <c r="L1097" s="90"/>
      <c r="M1097" s="90"/>
      <c r="N1097" s="560"/>
      <c r="O1097" s="90"/>
      <c r="P1097" s="90"/>
      <c r="Q1097" s="200" t="s">
        <v>8736</v>
      </c>
      <c r="R1097" s="201" t="s">
        <v>10515</v>
      </c>
      <c r="S1097" s="28">
        <v>1</v>
      </c>
      <c r="T1097" s="19">
        <f>VLOOKUP(Q1097,包材库存!B:E,4,0)</f>
        <v>106183</v>
      </c>
      <c r="U1097" s="46"/>
      <c r="V1097" s="19">
        <f>VLOOKUP(Q1097,包材库存!B:F,5,0)</f>
        <v>0</v>
      </c>
      <c r="W1097" s="112"/>
      <c r="X1097" s="164" t="e">
        <f t="shared" si="141"/>
        <v>#DIV/0!</v>
      </c>
      <c r="Y1097" s="169">
        <f t="shared" si="140"/>
        <v>58</v>
      </c>
    </row>
    <row r="1098" spans="2:25" ht="15">
      <c r="B1098" s="196"/>
      <c r="C1098" s="111"/>
      <c r="D1098" s="90"/>
      <c r="E1098" s="90" t="s">
        <v>754</v>
      </c>
      <c r="F1098" s="90"/>
      <c r="G1098" s="90"/>
      <c r="H1098" s="90"/>
      <c r="I1098" s="90"/>
      <c r="J1098" s="90"/>
      <c r="K1098" s="90"/>
      <c r="L1098" s="90"/>
      <c r="M1098" s="90">
        <f t="shared" ref="M1098:M1099" si="142">J1098+K1098+L1098</f>
        <v>0</v>
      </c>
      <c r="N1098" s="560"/>
      <c r="O1098" s="90"/>
      <c r="P1098" s="90"/>
      <c r="Q1098" s="160" t="s">
        <v>6871</v>
      </c>
      <c r="R1098" s="199" t="s">
        <v>10383</v>
      </c>
      <c r="S1098" s="28">
        <v>1</v>
      </c>
      <c r="T1098" s="19">
        <f>VLOOKUP(Q1098,包材库存!B:E,4,0)</f>
        <v>0</v>
      </c>
      <c r="U1098" s="46"/>
      <c r="V1098" s="19">
        <f>VLOOKUP(Q1098,包材库存!B:F,5,0)</f>
        <v>0</v>
      </c>
      <c r="W1098" s="119"/>
      <c r="X1098" s="164" t="e">
        <f t="shared" si="141"/>
        <v>#DIV/0!</v>
      </c>
      <c r="Y1098" s="169">
        <f t="shared" si="140"/>
        <v>3</v>
      </c>
    </row>
    <row r="1099" spans="2:25" ht="15">
      <c r="B1099" s="196"/>
      <c r="C1099" s="111"/>
      <c r="D1099" s="90"/>
      <c r="E1099" s="90" t="s">
        <v>83</v>
      </c>
      <c r="F1099" s="90"/>
      <c r="G1099" s="90"/>
      <c r="H1099" s="90"/>
      <c r="I1099" s="90"/>
      <c r="J1099" s="90"/>
      <c r="K1099" s="90"/>
      <c r="L1099" s="90"/>
      <c r="M1099" s="90">
        <f t="shared" si="142"/>
        <v>0</v>
      </c>
      <c r="N1099" s="560"/>
      <c r="O1099" s="90"/>
      <c r="P1099" s="90"/>
      <c r="Q1099" s="160" t="s">
        <v>6447</v>
      </c>
      <c r="R1099" s="199" t="s">
        <v>10663</v>
      </c>
      <c r="S1099" s="28">
        <v>1</v>
      </c>
      <c r="T1099" s="19">
        <f>VLOOKUP(Q1099,包材库存!B:E,4,0)</f>
        <v>0</v>
      </c>
      <c r="U1099" s="46"/>
      <c r="V1099" s="19">
        <f>VLOOKUP(Q1099,包材库存!B:F,5,0)</f>
        <v>0</v>
      </c>
      <c r="W1099" s="110"/>
      <c r="X1099" s="164" t="e">
        <f t="shared" si="141"/>
        <v>#DIV/0!</v>
      </c>
      <c r="Y1099" s="169">
        <f t="shared" si="140"/>
        <v>3</v>
      </c>
    </row>
    <row r="1100" spans="2:25" ht="15">
      <c r="B1100" s="196"/>
      <c r="C1100" s="111"/>
      <c r="D1100" s="90"/>
      <c r="E1100" s="90"/>
      <c r="F1100" s="90"/>
      <c r="G1100" s="90"/>
      <c r="H1100" s="90"/>
      <c r="I1100" s="90"/>
      <c r="J1100" s="90"/>
      <c r="K1100" s="90"/>
      <c r="L1100" s="90"/>
      <c r="M1100" s="90"/>
      <c r="N1100" s="560"/>
      <c r="O1100" s="90"/>
      <c r="P1100" s="90"/>
      <c r="Q1100" s="200" t="s">
        <v>7123</v>
      </c>
      <c r="R1100" s="198" t="s">
        <v>10506</v>
      </c>
      <c r="S1100" s="28">
        <v>1</v>
      </c>
      <c r="T1100" s="19">
        <f>VLOOKUP(Q1100,包材库存!B:E,4,0)</f>
        <v>120397</v>
      </c>
      <c r="U1100" s="46"/>
      <c r="V1100" s="19">
        <f>VLOOKUP(Q1100,包材库存!B:F,5,0)</f>
        <v>0</v>
      </c>
      <c r="W1100" s="111"/>
      <c r="X1100" s="164" t="e">
        <f t="shared" si="141"/>
        <v>#DIV/0!</v>
      </c>
      <c r="Y1100" s="169">
        <f t="shared" si="140"/>
        <v>44</v>
      </c>
    </row>
    <row r="1101" spans="2:25" ht="15">
      <c r="B1101" s="196"/>
      <c r="C1101" s="111"/>
      <c r="D1101" s="90"/>
      <c r="E1101" s="90"/>
      <c r="F1101" s="90"/>
      <c r="G1101" s="90"/>
      <c r="H1101" s="90"/>
      <c r="I1101" s="90"/>
      <c r="J1101" s="90"/>
      <c r="K1101" s="90"/>
      <c r="L1101" s="90"/>
      <c r="M1101" s="90"/>
      <c r="N1101" s="560"/>
      <c r="O1101" s="90"/>
      <c r="P1101" s="90"/>
      <c r="Q1101" s="200" t="s">
        <v>8736</v>
      </c>
      <c r="R1101" s="201" t="s">
        <v>10515</v>
      </c>
      <c r="S1101" s="28">
        <v>1</v>
      </c>
      <c r="T1101" s="19">
        <f>VLOOKUP(Q1101,包材库存!B:E,4,0)</f>
        <v>106183</v>
      </c>
      <c r="U1101" s="46"/>
      <c r="V1101" s="19">
        <f>VLOOKUP(Q1101,包材库存!B:F,5,0)</f>
        <v>0</v>
      </c>
      <c r="W1101" s="112"/>
      <c r="X1101" s="164" t="e">
        <f t="shared" si="141"/>
        <v>#DIV/0!</v>
      </c>
      <c r="Y1101" s="169">
        <f t="shared" si="140"/>
        <v>58</v>
      </c>
    </row>
    <row r="1102" spans="2:25" ht="15">
      <c r="B1102" s="196"/>
      <c r="C1102" s="111"/>
      <c r="D1102" s="90"/>
      <c r="E1102" s="90" t="s">
        <v>748</v>
      </c>
      <c r="F1102" s="90"/>
      <c r="G1102" s="90"/>
      <c r="H1102" s="90"/>
      <c r="I1102" s="90"/>
      <c r="J1102" s="90"/>
      <c r="K1102" s="90"/>
      <c r="L1102" s="90"/>
      <c r="M1102" s="90">
        <f>J1102+K1102+L1102</f>
        <v>0</v>
      </c>
      <c r="N1102" s="560"/>
      <c r="O1102" s="90"/>
      <c r="P1102" s="90"/>
      <c r="Q1102" s="160" t="s">
        <v>6450</v>
      </c>
      <c r="R1102" s="199" t="s">
        <v>10664</v>
      </c>
      <c r="S1102" s="28">
        <v>1</v>
      </c>
      <c r="T1102" s="19">
        <f>VLOOKUP(Q1102,包材库存!B:E,4,0)</f>
        <v>1099</v>
      </c>
      <c r="U1102" s="46"/>
      <c r="V1102" s="19">
        <f>VLOOKUP(Q1102,包材库存!B:F,5,0)</f>
        <v>0</v>
      </c>
      <c r="W1102" s="110"/>
      <c r="X1102" s="164" t="e">
        <f t="shared" si="141"/>
        <v>#DIV/0!</v>
      </c>
      <c r="Y1102" s="169">
        <f t="shared" si="140"/>
        <v>4</v>
      </c>
    </row>
    <row r="1103" spans="2:25" ht="15">
      <c r="B1103" s="196"/>
      <c r="C1103" s="111"/>
      <c r="D1103" s="90"/>
      <c r="E1103" s="90"/>
      <c r="F1103" s="90"/>
      <c r="G1103" s="90"/>
      <c r="H1103" s="90"/>
      <c r="I1103" s="90"/>
      <c r="J1103" s="90"/>
      <c r="K1103" s="90"/>
      <c r="L1103" s="90"/>
      <c r="M1103" s="90"/>
      <c r="N1103" s="560"/>
      <c r="O1103" s="90"/>
      <c r="P1103" s="90"/>
      <c r="Q1103" s="200" t="s">
        <v>7121</v>
      </c>
      <c r="R1103" s="201" t="s">
        <v>10537</v>
      </c>
      <c r="S1103" s="28">
        <v>1</v>
      </c>
      <c r="T1103" s="19">
        <f>VLOOKUP(Q1103,包材库存!B:E,4,0)</f>
        <v>7366</v>
      </c>
      <c r="U1103" s="46"/>
      <c r="V1103" s="19">
        <f>VLOOKUP(Q1103,包材库存!B:F,5,0)</f>
        <v>0</v>
      </c>
      <c r="W1103" s="111"/>
      <c r="X1103" s="164" t="e">
        <f t="shared" si="141"/>
        <v>#DIV/0!</v>
      </c>
      <c r="Y1103" s="169">
        <f t="shared" si="140"/>
        <v>18</v>
      </c>
    </row>
    <row r="1104" spans="2:25" ht="15">
      <c r="B1104" s="196"/>
      <c r="C1104" s="111"/>
      <c r="D1104" s="90"/>
      <c r="E1104" s="90"/>
      <c r="F1104" s="90"/>
      <c r="G1104" s="90"/>
      <c r="H1104" s="90"/>
      <c r="I1104" s="90"/>
      <c r="J1104" s="90"/>
      <c r="K1104" s="90"/>
      <c r="L1104" s="90"/>
      <c r="M1104" s="90"/>
      <c r="N1104" s="560"/>
      <c r="O1104" s="90"/>
      <c r="P1104" s="90"/>
      <c r="Q1104" s="160" t="s">
        <v>9428</v>
      </c>
      <c r="R1104" s="199" t="s">
        <v>10665</v>
      </c>
      <c r="S1104" s="28">
        <v>1</v>
      </c>
      <c r="T1104" s="19">
        <f>VLOOKUP(Q1104,包材库存!B:E,4,0)</f>
        <v>6336</v>
      </c>
      <c r="U1104" s="46"/>
      <c r="V1104" s="19">
        <f>VLOOKUP(Q1104,包材库存!B:F,5,0)</f>
        <v>0</v>
      </c>
      <c r="W1104" s="112"/>
      <c r="X1104" s="164" t="e">
        <f t="shared" si="141"/>
        <v>#DIV/0!</v>
      </c>
      <c r="Y1104" s="169">
        <f t="shared" si="140"/>
        <v>7</v>
      </c>
    </row>
    <row r="1105" spans="2:25" ht="15">
      <c r="B1105" s="196"/>
      <c r="C1105" s="111"/>
      <c r="D1105" s="90"/>
      <c r="E1105" s="90"/>
      <c r="F1105" s="90"/>
      <c r="G1105" s="90"/>
      <c r="H1105" s="90"/>
      <c r="I1105" s="90"/>
      <c r="J1105" s="90"/>
      <c r="K1105" s="90"/>
      <c r="L1105" s="90"/>
      <c r="M1105" s="90"/>
      <c r="N1105" s="560"/>
      <c r="O1105" s="90"/>
      <c r="P1105" s="90"/>
      <c r="Q1105" s="160" t="s">
        <v>9565</v>
      </c>
      <c r="R1105" s="199" t="s">
        <v>10666</v>
      </c>
      <c r="S1105" s="28">
        <v>1</v>
      </c>
      <c r="T1105" s="19">
        <f>VLOOKUP(Q1105,包材库存!B:E,4,0)</f>
        <v>0</v>
      </c>
      <c r="U1105" s="46"/>
      <c r="V1105" s="19">
        <f>VLOOKUP(Q1105,包材库存!B:F,5,0)</f>
        <v>0</v>
      </c>
      <c r="W1105" s="119"/>
      <c r="X1105" s="164" t="e">
        <f t="shared" si="141"/>
        <v>#DIV/0!</v>
      </c>
      <c r="Y1105" s="169">
        <f t="shared" si="140"/>
        <v>3</v>
      </c>
    </row>
    <row r="1106" spans="2:25" ht="15">
      <c r="B1106" s="196"/>
      <c r="C1106" s="111"/>
      <c r="D1106" s="90"/>
      <c r="E1106" s="90"/>
      <c r="F1106" s="90"/>
      <c r="G1106" s="90"/>
      <c r="H1106" s="90"/>
      <c r="I1106" s="90"/>
      <c r="J1106" s="90"/>
      <c r="K1106" s="90"/>
      <c r="L1106" s="90"/>
      <c r="M1106" s="90"/>
      <c r="N1106" s="560"/>
      <c r="O1106" s="90"/>
      <c r="P1106" s="90"/>
      <c r="Q1106" s="184" t="s">
        <v>9743</v>
      </c>
      <c r="R1106" s="199" t="s">
        <v>10670</v>
      </c>
      <c r="S1106" s="28">
        <v>1</v>
      </c>
      <c r="T1106" s="19" t="e">
        <f>VLOOKUP(Q1106,包材库存!B:E,4,0)</f>
        <v>#N/A</v>
      </c>
      <c r="U1106" s="46"/>
      <c r="V1106" s="19" t="e">
        <f>VLOOKUP(Q1106,包材库存!B:F,5,0)</f>
        <v>#N/A</v>
      </c>
      <c r="W1106" s="119"/>
      <c r="X1106" s="164" t="e">
        <f t="shared" si="141"/>
        <v>#N/A</v>
      </c>
      <c r="Y1106" s="169">
        <f t="shared" si="140"/>
        <v>3</v>
      </c>
    </row>
    <row r="1107" spans="2:25" ht="15">
      <c r="B1107" s="196"/>
      <c r="C1107" s="112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561"/>
      <c r="O1107" s="15"/>
      <c r="P1107" s="15"/>
      <c r="Q1107" s="160" t="s">
        <v>8451</v>
      </c>
      <c r="R1107" s="199" t="s">
        <v>10668</v>
      </c>
      <c r="S1107" s="91"/>
      <c r="T1107" s="19">
        <f>VLOOKUP(Q1107,包材库存!B:E,4,0)</f>
        <v>0</v>
      </c>
      <c r="U1107" s="46"/>
      <c r="V1107" s="19">
        <f>VLOOKUP(Q1107,包材库存!B:F,5,0)</f>
        <v>0</v>
      </c>
      <c r="W1107" s="119"/>
      <c r="X1107" s="164" t="e">
        <f t="shared" si="141"/>
        <v>#DIV/0!</v>
      </c>
      <c r="Y1107" s="169">
        <f t="shared" si="140"/>
        <v>3</v>
      </c>
    </row>
    <row r="1108" spans="2:25" ht="24">
      <c r="B1108" s="196"/>
      <c r="C1108" s="247" t="s">
        <v>1321</v>
      </c>
      <c r="D1108" s="89" t="s">
        <v>10671</v>
      </c>
      <c r="E1108" s="89" t="s">
        <v>83</v>
      </c>
      <c r="F1108" s="89" t="e">
        <f>VLOOKUP(C1108,#REF!,6,0)</f>
        <v>#REF!</v>
      </c>
      <c r="G1108" s="89"/>
      <c r="H1108" s="89" t="e">
        <f>VLOOKUP(C1108,#REF!,19,0)</f>
        <v>#REF!</v>
      </c>
      <c r="I1108" s="89" t="e">
        <f>VLOOKUP(C1108,#REF!,20,0)</f>
        <v>#REF!</v>
      </c>
      <c r="J1108" s="89">
        <f>VLOOKUP(C1108,成品库存!B:L,11,0)</f>
        <v>0</v>
      </c>
      <c r="K1108" s="89" t="str">
        <f>IF(ISERROR(VLOOKUP(C1108,#REF!,11,0)),"0",VLOOKUP(C1108,#REF!,11,0))</f>
        <v>0</v>
      </c>
      <c r="L1108" s="89"/>
      <c r="M1108" s="89">
        <f>J1108+K1108+L1108</f>
        <v>0</v>
      </c>
      <c r="N1108" s="559"/>
      <c r="O1108" s="89" t="e">
        <f>VLOOKUP(C1108,膏体库存!A:F,6,0)</f>
        <v>#N/A</v>
      </c>
      <c r="P1108" s="89"/>
      <c r="Q1108" s="160" t="s">
        <v>6869</v>
      </c>
      <c r="R1108" s="199" t="s">
        <v>10654</v>
      </c>
      <c r="S1108" s="28">
        <v>1</v>
      </c>
      <c r="T1108" s="19">
        <f>VLOOKUP(Q1108,包材库存!B:E,4,0)</f>
        <v>0</v>
      </c>
      <c r="U1108" s="46"/>
      <c r="V1108" s="19">
        <f>VLOOKUP(Q1108,包材库存!B:F,5,0)</f>
        <v>0</v>
      </c>
      <c r="W1108" s="164"/>
      <c r="X1108" s="164" t="e">
        <f t="shared" si="141"/>
        <v>#DIV/0!</v>
      </c>
      <c r="Y1108" s="169">
        <f t="shared" si="140"/>
        <v>8</v>
      </c>
    </row>
    <row r="1109" spans="2:25" ht="15">
      <c r="B1109" s="196"/>
      <c r="C1109" s="111"/>
      <c r="D1109" s="90"/>
      <c r="E1109" s="90"/>
      <c r="F1109" s="90"/>
      <c r="G1109" s="90"/>
      <c r="H1109" s="90"/>
      <c r="I1109" s="90"/>
      <c r="J1109" s="90"/>
      <c r="K1109" s="90"/>
      <c r="L1109" s="90"/>
      <c r="M1109" s="90"/>
      <c r="N1109" s="560"/>
      <c r="O1109" s="90"/>
      <c r="P1109" s="90"/>
      <c r="Q1109" s="248" t="s">
        <v>9742</v>
      </c>
      <c r="R1109" s="249" t="s">
        <v>10655</v>
      </c>
      <c r="S1109" s="28">
        <v>1</v>
      </c>
      <c r="T1109" s="19">
        <f>VLOOKUP(Q1109,包材库存!B:E,4,0)</f>
        <v>25529</v>
      </c>
      <c r="U1109" s="46"/>
      <c r="V1109" s="19">
        <f>VLOOKUP(Q1109,包材库存!B:F,5,0)</f>
        <v>0</v>
      </c>
      <c r="W1109" s="112"/>
      <c r="X1109" s="164" t="e">
        <f t="shared" si="141"/>
        <v>#DIV/0!</v>
      </c>
      <c r="Y1109" s="169">
        <f t="shared" si="140"/>
        <v>14</v>
      </c>
    </row>
    <row r="1110" spans="2:25" ht="15">
      <c r="B1110" s="196"/>
      <c r="C1110" s="111"/>
      <c r="D1110" s="90"/>
      <c r="E1110" s="90" t="s">
        <v>83</v>
      </c>
      <c r="F1110" s="90"/>
      <c r="G1110" s="90"/>
      <c r="H1110" s="90"/>
      <c r="I1110" s="90"/>
      <c r="J1110" s="90"/>
      <c r="K1110" s="90"/>
      <c r="L1110" s="90"/>
      <c r="M1110" s="90">
        <f>J1110+K1110+L1110</f>
        <v>0</v>
      </c>
      <c r="N1110" s="560"/>
      <c r="O1110" s="90"/>
      <c r="P1110" s="90"/>
      <c r="Q1110" s="160" t="s">
        <v>6444</v>
      </c>
      <c r="R1110" s="199" t="s">
        <v>10656</v>
      </c>
      <c r="S1110" s="28">
        <v>1</v>
      </c>
      <c r="T1110" s="19">
        <f>VLOOKUP(Q1110,包材库存!B:E,4,0)</f>
        <v>0</v>
      </c>
      <c r="U1110" s="46"/>
      <c r="V1110" s="19">
        <f>VLOOKUP(Q1110,包材库存!B:F,5,0)</f>
        <v>0</v>
      </c>
      <c r="W1110" s="110"/>
      <c r="X1110" s="164" t="e">
        <f t="shared" si="141"/>
        <v>#DIV/0!</v>
      </c>
      <c r="Y1110" s="169">
        <f t="shared" si="140"/>
        <v>9</v>
      </c>
    </row>
    <row r="1111" spans="2:25" ht="15">
      <c r="B1111" s="196"/>
      <c r="C1111" s="111"/>
      <c r="D1111" s="90"/>
      <c r="E1111" s="90"/>
      <c r="F1111" s="90"/>
      <c r="G1111" s="90"/>
      <c r="H1111" s="90"/>
      <c r="I1111" s="90"/>
      <c r="J1111" s="90"/>
      <c r="K1111" s="90"/>
      <c r="L1111" s="90"/>
      <c r="M1111" s="90"/>
      <c r="N1111" s="560"/>
      <c r="O1111" s="90"/>
      <c r="P1111" s="90"/>
      <c r="Q1111" s="200" t="s">
        <v>7123</v>
      </c>
      <c r="R1111" s="198" t="s">
        <v>10506</v>
      </c>
      <c r="S1111" s="28">
        <v>1</v>
      </c>
      <c r="T1111" s="19">
        <f>VLOOKUP(Q1111,包材库存!B:E,4,0)</f>
        <v>120397</v>
      </c>
      <c r="U1111" s="46"/>
      <c r="V1111" s="19">
        <f>VLOOKUP(Q1111,包材库存!B:F,5,0)</f>
        <v>0</v>
      </c>
      <c r="W1111" s="111"/>
      <c r="X1111" s="164" t="e">
        <f t="shared" si="141"/>
        <v>#DIV/0!</v>
      </c>
      <c r="Y1111" s="169">
        <f t="shared" si="140"/>
        <v>44</v>
      </c>
    </row>
    <row r="1112" spans="2:25" ht="15">
      <c r="B1112" s="196"/>
      <c r="C1112" s="111"/>
      <c r="D1112" s="90"/>
      <c r="E1112" s="90"/>
      <c r="F1112" s="90"/>
      <c r="G1112" s="90"/>
      <c r="H1112" s="90"/>
      <c r="I1112" s="90"/>
      <c r="J1112" s="90"/>
      <c r="K1112" s="90"/>
      <c r="L1112" s="90"/>
      <c r="M1112" s="90"/>
      <c r="N1112" s="560"/>
      <c r="O1112" s="90"/>
      <c r="P1112" s="90"/>
      <c r="Q1112" s="200" t="s">
        <v>8736</v>
      </c>
      <c r="R1112" s="201" t="s">
        <v>10515</v>
      </c>
      <c r="S1112" s="28">
        <v>1</v>
      </c>
      <c r="T1112" s="19">
        <f>VLOOKUP(Q1112,包材库存!B:E,4,0)</f>
        <v>106183</v>
      </c>
      <c r="U1112" s="46"/>
      <c r="V1112" s="19">
        <f>VLOOKUP(Q1112,包材库存!B:F,5,0)</f>
        <v>0</v>
      </c>
      <c r="W1112" s="112"/>
      <c r="X1112" s="164" t="e">
        <f t="shared" si="141"/>
        <v>#DIV/0!</v>
      </c>
      <c r="Y1112" s="169">
        <f t="shared" si="140"/>
        <v>58</v>
      </c>
    </row>
    <row r="1113" spans="2:25" ht="15">
      <c r="B1113" s="196"/>
      <c r="C1113" s="111"/>
      <c r="D1113" s="90"/>
      <c r="E1113" s="90" t="s">
        <v>754</v>
      </c>
      <c r="F1113" s="90"/>
      <c r="G1113" s="90"/>
      <c r="H1113" s="90"/>
      <c r="I1113" s="90"/>
      <c r="J1113" s="90"/>
      <c r="K1113" s="90"/>
      <c r="L1113" s="90"/>
      <c r="M1113" s="90">
        <f t="shared" ref="M1113:M1114" si="143">J1113+K1113+L1113</f>
        <v>0</v>
      </c>
      <c r="N1113" s="560"/>
      <c r="O1113" s="90"/>
      <c r="P1113" s="90"/>
      <c r="Q1113" s="160" t="s">
        <v>6873</v>
      </c>
      <c r="R1113" s="199" t="s">
        <v>10384</v>
      </c>
      <c r="S1113" s="28">
        <v>1</v>
      </c>
      <c r="T1113" s="19">
        <f>VLOOKUP(Q1113,包材库存!B:E,4,0)</f>
        <v>0</v>
      </c>
      <c r="U1113" s="46"/>
      <c r="V1113" s="19">
        <f>VLOOKUP(Q1113,包材库存!B:F,5,0)</f>
        <v>0</v>
      </c>
      <c r="W1113" s="119"/>
      <c r="X1113" s="164" t="e">
        <f t="shared" si="141"/>
        <v>#DIV/0!</v>
      </c>
      <c r="Y1113" s="169">
        <f t="shared" si="140"/>
        <v>5</v>
      </c>
    </row>
    <row r="1114" spans="2:25" ht="15">
      <c r="B1114" s="196"/>
      <c r="C1114" s="111"/>
      <c r="D1114" s="90"/>
      <c r="E1114" s="90" t="s">
        <v>83</v>
      </c>
      <c r="F1114" s="90"/>
      <c r="G1114" s="90"/>
      <c r="H1114" s="90"/>
      <c r="I1114" s="90"/>
      <c r="J1114" s="90"/>
      <c r="K1114" s="90"/>
      <c r="L1114" s="90"/>
      <c r="M1114" s="90">
        <f t="shared" si="143"/>
        <v>0</v>
      </c>
      <c r="N1114" s="560"/>
      <c r="O1114" s="90"/>
      <c r="P1114" s="90"/>
      <c r="Q1114" s="160" t="s">
        <v>6447</v>
      </c>
      <c r="R1114" s="199" t="s">
        <v>10663</v>
      </c>
      <c r="S1114" s="28">
        <v>1</v>
      </c>
      <c r="T1114" s="19">
        <f>VLOOKUP(Q1114,包材库存!B:E,4,0)</f>
        <v>0</v>
      </c>
      <c r="U1114" s="46"/>
      <c r="V1114" s="19">
        <f>VLOOKUP(Q1114,包材库存!B:F,5,0)</f>
        <v>0</v>
      </c>
      <c r="W1114" s="110"/>
      <c r="X1114" s="164" t="e">
        <f t="shared" si="141"/>
        <v>#DIV/0!</v>
      </c>
      <c r="Y1114" s="169">
        <f t="shared" si="140"/>
        <v>3</v>
      </c>
    </row>
    <row r="1115" spans="2:25" ht="15">
      <c r="B1115" s="196"/>
      <c r="C1115" s="111"/>
      <c r="D1115" s="90"/>
      <c r="E1115" s="90"/>
      <c r="F1115" s="90"/>
      <c r="G1115" s="90"/>
      <c r="H1115" s="90"/>
      <c r="I1115" s="90"/>
      <c r="J1115" s="90"/>
      <c r="K1115" s="90"/>
      <c r="L1115" s="90"/>
      <c r="M1115" s="90"/>
      <c r="N1115" s="560"/>
      <c r="O1115" s="90"/>
      <c r="P1115" s="90"/>
      <c r="Q1115" s="200" t="s">
        <v>7123</v>
      </c>
      <c r="R1115" s="198" t="s">
        <v>10506</v>
      </c>
      <c r="S1115" s="28">
        <v>1</v>
      </c>
      <c r="T1115" s="19">
        <f>VLOOKUP(Q1115,包材库存!B:E,4,0)</f>
        <v>120397</v>
      </c>
      <c r="U1115" s="46"/>
      <c r="V1115" s="19">
        <f>VLOOKUP(Q1115,包材库存!B:F,5,0)</f>
        <v>0</v>
      </c>
      <c r="W1115" s="111"/>
      <c r="X1115" s="164" t="e">
        <f t="shared" si="141"/>
        <v>#DIV/0!</v>
      </c>
      <c r="Y1115" s="169">
        <f t="shared" si="140"/>
        <v>44</v>
      </c>
    </row>
    <row r="1116" spans="2:25" ht="15">
      <c r="B1116" s="196"/>
      <c r="C1116" s="111"/>
      <c r="D1116" s="90"/>
      <c r="E1116" s="90"/>
      <c r="F1116" s="90"/>
      <c r="G1116" s="90"/>
      <c r="H1116" s="90"/>
      <c r="I1116" s="90"/>
      <c r="J1116" s="90"/>
      <c r="K1116" s="90"/>
      <c r="L1116" s="90"/>
      <c r="M1116" s="90"/>
      <c r="N1116" s="560"/>
      <c r="O1116" s="90"/>
      <c r="P1116" s="90"/>
      <c r="Q1116" s="200" t="s">
        <v>8736</v>
      </c>
      <c r="R1116" s="201" t="s">
        <v>10515</v>
      </c>
      <c r="S1116" s="28">
        <v>1</v>
      </c>
      <c r="T1116" s="19">
        <f>VLOOKUP(Q1116,包材库存!B:E,4,0)</f>
        <v>106183</v>
      </c>
      <c r="U1116" s="46"/>
      <c r="V1116" s="19">
        <f>VLOOKUP(Q1116,包材库存!B:F,5,0)</f>
        <v>0</v>
      </c>
      <c r="W1116" s="112"/>
      <c r="X1116" s="164" t="e">
        <f t="shared" si="141"/>
        <v>#DIV/0!</v>
      </c>
      <c r="Y1116" s="169">
        <f t="shared" si="140"/>
        <v>58</v>
      </c>
    </row>
    <row r="1117" spans="2:25" ht="15">
      <c r="B1117" s="196"/>
      <c r="C1117" s="111"/>
      <c r="D1117" s="90"/>
      <c r="E1117" s="90" t="s">
        <v>748</v>
      </c>
      <c r="F1117" s="90"/>
      <c r="G1117" s="90"/>
      <c r="H1117" s="90"/>
      <c r="I1117" s="90"/>
      <c r="J1117" s="90"/>
      <c r="K1117" s="90"/>
      <c r="L1117" s="90"/>
      <c r="M1117" s="90">
        <f>J1117+K1117+L1117</f>
        <v>0</v>
      </c>
      <c r="N1117" s="560"/>
      <c r="O1117" s="90"/>
      <c r="P1117" s="90"/>
      <c r="Q1117" s="160" t="s">
        <v>6450</v>
      </c>
      <c r="R1117" s="199" t="s">
        <v>10664</v>
      </c>
      <c r="S1117" s="28">
        <v>1</v>
      </c>
      <c r="T1117" s="19">
        <f>VLOOKUP(Q1117,包材库存!B:E,4,0)</f>
        <v>1099</v>
      </c>
      <c r="U1117" s="46"/>
      <c r="V1117" s="19">
        <f>VLOOKUP(Q1117,包材库存!B:F,5,0)</f>
        <v>0</v>
      </c>
      <c r="W1117" s="110"/>
      <c r="X1117" s="164" t="e">
        <f t="shared" si="141"/>
        <v>#DIV/0!</v>
      </c>
      <c r="Y1117" s="169">
        <f t="shared" si="140"/>
        <v>4</v>
      </c>
    </row>
    <row r="1118" spans="2:25" ht="15">
      <c r="B1118" s="196"/>
      <c r="C1118" s="111"/>
      <c r="D1118" s="90"/>
      <c r="E1118" s="90"/>
      <c r="F1118" s="90"/>
      <c r="G1118" s="90"/>
      <c r="H1118" s="90"/>
      <c r="I1118" s="90"/>
      <c r="J1118" s="90"/>
      <c r="K1118" s="90"/>
      <c r="L1118" s="90"/>
      <c r="M1118" s="90"/>
      <c r="N1118" s="560"/>
      <c r="O1118" s="90"/>
      <c r="P1118" s="90"/>
      <c r="Q1118" s="200" t="s">
        <v>7121</v>
      </c>
      <c r="R1118" s="201" t="s">
        <v>10537</v>
      </c>
      <c r="S1118" s="28">
        <v>1</v>
      </c>
      <c r="T1118" s="19">
        <f>VLOOKUP(Q1118,包材库存!B:E,4,0)</f>
        <v>7366</v>
      </c>
      <c r="U1118" s="46"/>
      <c r="V1118" s="19">
        <f>VLOOKUP(Q1118,包材库存!B:F,5,0)</f>
        <v>0</v>
      </c>
      <c r="W1118" s="111"/>
      <c r="X1118" s="164" t="e">
        <f t="shared" si="141"/>
        <v>#DIV/0!</v>
      </c>
      <c r="Y1118" s="169">
        <f t="shared" si="140"/>
        <v>18</v>
      </c>
    </row>
    <row r="1119" spans="2:25" ht="15">
      <c r="B1119" s="196"/>
      <c r="C1119" s="111"/>
      <c r="D1119" s="90"/>
      <c r="E1119" s="90"/>
      <c r="F1119" s="90"/>
      <c r="G1119" s="90"/>
      <c r="H1119" s="90"/>
      <c r="I1119" s="90"/>
      <c r="J1119" s="90"/>
      <c r="K1119" s="90"/>
      <c r="L1119" s="90"/>
      <c r="M1119" s="90"/>
      <c r="N1119" s="560"/>
      <c r="O1119" s="90"/>
      <c r="P1119" s="90"/>
      <c r="Q1119" s="160" t="s">
        <v>9428</v>
      </c>
      <c r="R1119" s="199" t="s">
        <v>10665</v>
      </c>
      <c r="S1119" s="28">
        <v>1</v>
      </c>
      <c r="T1119" s="19">
        <f>VLOOKUP(Q1119,包材库存!B:E,4,0)</f>
        <v>6336</v>
      </c>
      <c r="U1119" s="46"/>
      <c r="V1119" s="19">
        <f>VLOOKUP(Q1119,包材库存!B:F,5,0)</f>
        <v>0</v>
      </c>
      <c r="W1119" s="112"/>
      <c r="X1119" s="164" t="e">
        <f t="shared" si="141"/>
        <v>#DIV/0!</v>
      </c>
      <c r="Y1119" s="169">
        <f t="shared" si="140"/>
        <v>7</v>
      </c>
    </row>
    <row r="1120" spans="2:25" ht="15">
      <c r="B1120" s="196"/>
      <c r="C1120" s="111"/>
      <c r="D1120" s="90"/>
      <c r="E1120" s="90"/>
      <c r="F1120" s="90"/>
      <c r="G1120" s="90"/>
      <c r="H1120" s="90"/>
      <c r="I1120" s="90"/>
      <c r="J1120" s="90"/>
      <c r="K1120" s="90"/>
      <c r="L1120" s="90"/>
      <c r="M1120" s="90"/>
      <c r="N1120" s="560"/>
      <c r="O1120" s="90"/>
      <c r="P1120" s="90"/>
      <c r="Q1120" s="160" t="s">
        <v>9565</v>
      </c>
      <c r="R1120" s="199" t="s">
        <v>10666</v>
      </c>
      <c r="S1120" s="28">
        <v>1</v>
      </c>
      <c r="T1120" s="19">
        <f>VLOOKUP(Q1120,包材库存!B:E,4,0)</f>
        <v>0</v>
      </c>
      <c r="U1120" s="46"/>
      <c r="V1120" s="19">
        <f>VLOOKUP(Q1120,包材库存!B:F,5,0)</f>
        <v>0</v>
      </c>
      <c r="W1120" s="119"/>
      <c r="X1120" s="164" t="e">
        <f t="shared" si="141"/>
        <v>#DIV/0!</v>
      </c>
      <c r="Y1120" s="169">
        <f t="shared" si="140"/>
        <v>3</v>
      </c>
    </row>
    <row r="1121" spans="2:25" ht="15">
      <c r="B1121" s="196"/>
      <c r="C1121" s="111"/>
      <c r="D1121" s="90"/>
      <c r="E1121" s="90"/>
      <c r="F1121" s="90"/>
      <c r="G1121" s="90"/>
      <c r="H1121" s="90"/>
      <c r="I1121" s="90"/>
      <c r="J1121" s="90"/>
      <c r="K1121" s="90"/>
      <c r="L1121" s="90"/>
      <c r="M1121" s="90"/>
      <c r="N1121" s="560"/>
      <c r="O1121" s="90"/>
      <c r="P1121" s="90"/>
      <c r="Q1121" s="184" t="s">
        <v>9743</v>
      </c>
      <c r="R1121" s="199" t="s">
        <v>10670</v>
      </c>
      <c r="S1121" s="28">
        <v>1</v>
      </c>
      <c r="T1121" s="19" t="e">
        <f>VLOOKUP(Q1121,包材库存!B:E,4,0)</f>
        <v>#N/A</v>
      </c>
      <c r="U1121" s="46"/>
      <c r="V1121" s="19" t="e">
        <f>VLOOKUP(Q1121,包材库存!B:F,5,0)</f>
        <v>#N/A</v>
      </c>
      <c r="W1121" s="119"/>
      <c r="X1121" s="164" t="e">
        <f t="shared" si="141"/>
        <v>#N/A</v>
      </c>
      <c r="Y1121" s="169">
        <f t="shared" si="140"/>
        <v>3</v>
      </c>
    </row>
    <row r="1122" spans="2:25" ht="15">
      <c r="B1122" s="196"/>
      <c r="C1122" s="112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561"/>
      <c r="O1122" s="15"/>
      <c r="P1122" s="15"/>
      <c r="Q1122" s="160" t="s">
        <v>8451</v>
      </c>
      <c r="R1122" s="199" t="s">
        <v>10668</v>
      </c>
      <c r="S1122" s="91"/>
      <c r="T1122" s="19">
        <f>VLOOKUP(Q1122,包材库存!B:E,4,0)</f>
        <v>0</v>
      </c>
      <c r="U1122" s="46"/>
      <c r="V1122" s="19">
        <f>VLOOKUP(Q1122,包材库存!B:F,5,0)</f>
        <v>0</v>
      </c>
      <c r="W1122" s="119"/>
      <c r="X1122" s="164" t="e">
        <f t="shared" si="141"/>
        <v>#DIV/0!</v>
      </c>
      <c r="Y1122" s="169">
        <f t="shared" si="140"/>
        <v>3</v>
      </c>
    </row>
    <row r="1123" spans="2:25" ht="24.75">
      <c r="B1123" s="196"/>
      <c r="C1123" s="221" t="s">
        <v>9744</v>
      </c>
      <c r="D1123" s="89" t="s">
        <v>10672</v>
      </c>
      <c r="E1123" s="89"/>
      <c r="F1123" s="89" t="e">
        <f>VLOOKUP(C1123,#REF!,6,0)</f>
        <v>#REF!</v>
      </c>
      <c r="G1123" s="89"/>
      <c r="H1123" s="89" t="e">
        <f>VLOOKUP(C1123,#REF!,19,0)</f>
        <v>#REF!</v>
      </c>
      <c r="I1123" s="89" t="e">
        <f>VLOOKUP(C1123,#REF!,20,0)</f>
        <v>#REF!</v>
      </c>
      <c r="J1123" s="89" t="e">
        <f>VLOOKUP(C1123,成品库存!B:L,11,0)</f>
        <v>#N/A</v>
      </c>
      <c r="K1123" s="89" t="str">
        <f>IF(ISERROR(VLOOKUP(C1123,#REF!,11,0)),"0",VLOOKUP(C1123,#REF!,11,0))</f>
        <v>0</v>
      </c>
      <c r="L1123" s="89"/>
      <c r="M1123" s="89" t="e">
        <f>J1123+K1123+L1123</f>
        <v>#N/A</v>
      </c>
      <c r="N1123" s="559"/>
      <c r="O1123" s="89" t="e">
        <f>VLOOKUP(C1123,膏体库存!A:F,6,0)</f>
        <v>#N/A</v>
      </c>
      <c r="P1123" s="89"/>
      <c r="Q1123" s="142" t="s">
        <v>9576</v>
      </c>
      <c r="R1123" s="104" t="s">
        <v>9577</v>
      </c>
      <c r="S1123" s="28">
        <v>1</v>
      </c>
      <c r="T1123" s="19">
        <f>VLOOKUP(Q1123,包材库存!B:E,4,0)</f>
        <v>0</v>
      </c>
      <c r="U1123" s="46"/>
      <c r="V1123" s="19">
        <f>VLOOKUP(Q1123,包材库存!B:F,5,0)</f>
        <v>0</v>
      </c>
      <c r="W1123" s="164"/>
      <c r="X1123" s="164" t="e">
        <f t="shared" si="141"/>
        <v>#DIV/0!</v>
      </c>
      <c r="Y1123" s="169">
        <f t="shared" si="140"/>
        <v>1</v>
      </c>
    </row>
    <row r="1124" spans="2:25" ht="15">
      <c r="B1124" s="196"/>
      <c r="C1124" s="90"/>
      <c r="D1124" s="223"/>
      <c r="E1124" s="223"/>
      <c r="F1124" s="223"/>
      <c r="G1124" s="223"/>
      <c r="H1124" s="223"/>
      <c r="I1124" s="223"/>
      <c r="J1124" s="223"/>
      <c r="K1124" s="223"/>
      <c r="L1124" s="223"/>
      <c r="M1124" s="223"/>
      <c r="N1124" s="568"/>
      <c r="O1124" s="223"/>
      <c r="P1124" s="223"/>
      <c r="Q1124" s="227" t="s">
        <v>9745</v>
      </c>
      <c r="R1124" s="101" t="s">
        <v>10673</v>
      </c>
      <c r="S1124" s="28">
        <v>1</v>
      </c>
      <c r="T1124" s="19" t="e">
        <f>VLOOKUP(Q1124,包材库存!B:E,4,0)</f>
        <v>#N/A</v>
      </c>
      <c r="U1124" s="46"/>
      <c r="V1124" s="19" t="e">
        <f>VLOOKUP(Q1124,包材库存!B:F,5,0)</f>
        <v>#N/A</v>
      </c>
      <c r="W1124" s="47"/>
      <c r="X1124" s="164" t="e">
        <f t="shared" si="141"/>
        <v>#N/A</v>
      </c>
      <c r="Y1124" s="169">
        <f t="shared" si="140"/>
        <v>1</v>
      </c>
    </row>
    <row r="1125" spans="2:25" ht="15">
      <c r="B1125" s="196"/>
      <c r="C1125" s="90"/>
      <c r="D1125" s="223"/>
      <c r="E1125" s="223"/>
      <c r="F1125" s="223"/>
      <c r="G1125" s="223"/>
      <c r="H1125" s="223"/>
      <c r="I1125" s="223"/>
      <c r="J1125" s="223"/>
      <c r="K1125" s="223"/>
      <c r="L1125" s="223"/>
      <c r="M1125" s="223"/>
      <c r="N1125" s="568"/>
      <c r="O1125" s="223"/>
      <c r="P1125" s="223"/>
      <c r="Q1125" s="149" t="s">
        <v>8284</v>
      </c>
      <c r="R1125" s="100" t="s">
        <v>10674</v>
      </c>
      <c r="S1125" s="28">
        <v>1</v>
      </c>
      <c r="T1125" s="19">
        <f>VLOOKUP(Q1125,包材库存!B:E,4,0)</f>
        <v>0</v>
      </c>
      <c r="U1125" s="46"/>
      <c r="V1125" s="19">
        <f>VLOOKUP(Q1125,包材库存!B:F,5,0)</f>
        <v>0</v>
      </c>
      <c r="W1125" s="47"/>
      <c r="X1125" s="164" t="e">
        <f t="shared" si="141"/>
        <v>#DIV/0!</v>
      </c>
      <c r="Y1125" s="169">
        <f t="shared" si="140"/>
        <v>1</v>
      </c>
    </row>
    <row r="1126" spans="2:25" ht="15">
      <c r="B1126" s="196"/>
      <c r="C1126" s="90"/>
      <c r="D1126" s="223"/>
      <c r="E1126" s="223"/>
      <c r="F1126" s="223"/>
      <c r="G1126" s="223"/>
      <c r="H1126" s="223"/>
      <c r="I1126" s="223"/>
      <c r="J1126" s="223"/>
      <c r="K1126" s="223"/>
      <c r="L1126" s="223"/>
      <c r="M1126" s="223"/>
      <c r="N1126" s="568"/>
      <c r="O1126" s="223"/>
      <c r="P1126" s="223"/>
      <c r="Q1126" s="149" t="s">
        <v>8469</v>
      </c>
      <c r="R1126" s="100" t="s">
        <v>10675</v>
      </c>
      <c r="S1126" s="91"/>
      <c r="T1126" s="19">
        <f>VLOOKUP(Q1126,包材库存!B:E,4,0)</f>
        <v>0</v>
      </c>
      <c r="U1126" s="46"/>
      <c r="V1126" s="19">
        <f>VLOOKUP(Q1126,包材库存!B:F,5,0)</f>
        <v>0</v>
      </c>
      <c r="W1126" s="47"/>
      <c r="X1126" s="164" t="e">
        <f t="shared" si="141"/>
        <v>#DIV/0!</v>
      </c>
      <c r="Y1126" s="169">
        <f t="shared" si="140"/>
        <v>1</v>
      </c>
    </row>
    <row r="1127" spans="2:25" ht="15">
      <c r="B1127" s="196"/>
      <c r="C1127" s="90"/>
      <c r="D1127" s="223"/>
      <c r="E1127" s="223" t="s">
        <v>4</v>
      </c>
      <c r="F1127" s="223"/>
      <c r="G1127" s="223"/>
      <c r="H1127" s="223"/>
      <c r="I1127" s="223"/>
      <c r="J1127" s="223"/>
      <c r="K1127" s="223"/>
      <c r="L1127" s="223"/>
      <c r="M1127" s="223">
        <f>J1127+K1127+L1127</f>
        <v>0</v>
      </c>
      <c r="N1127" s="568"/>
      <c r="O1127" s="223"/>
      <c r="P1127" s="223"/>
      <c r="Q1127" s="227" t="s">
        <v>344</v>
      </c>
      <c r="R1127" s="103" t="s">
        <v>345</v>
      </c>
      <c r="S1127" s="28">
        <v>1</v>
      </c>
      <c r="T1127" s="19">
        <f>VLOOKUP(Q1127,包材库存!B:E,4,0)</f>
        <v>12927</v>
      </c>
      <c r="U1127" s="46"/>
      <c r="V1127" s="19">
        <f>VLOOKUP(Q1127,包材库存!B:F,5,0)</f>
        <v>0</v>
      </c>
      <c r="W1127" s="89"/>
      <c r="X1127" s="164" t="e">
        <f t="shared" si="141"/>
        <v>#DIV/0!</v>
      </c>
      <c r="Y1127" s="169">
        <f t="shared" si="140"/>
        <v>3</v>
      </c>
    </row>
    <row r="1128" spans="2:25" ht="15">
      <c r="B1128" s="196"/>
      <c r="C1128" s="90"/>
      <c r="D1128" s="223"/>
      <c r="E1128" s="223"/>
      <c r="F1128" s="223"/>
      <c r="G1128" s="223"/>
      <c r="H1128" s="223"/>
      <c r="I1128" s="223"/>
      <c r="J1128" s="223"/>
      <c r="K1128" s="223"/>
      <c r="L1128" s="223"/>
      <c r="M1128" s="223"/>
      <c r="N1128" s="568"/>
      <c r="O1128" s="223"/>
      <c r="P1128" s="223"/>
      <c r="Q1128" s="146" t="s">
        <v>8</v>
      </c>
      <c r="R1128" s="124" t="s">
        <v>10562</v>
      </c>
      <c r="S1128" s="28">
        <v>1</v>
      </c>
      <c r="T1128" s="19">
        <f>VLOOKUP(Q1128,包材库存!B:E,4,0)</f>
        <v>220778</v>
      </c>
      <c r="U1128" s="46"/>
      <c r="V1128" s="19">
        <f>VLOOKUP(Q1128,包材库存!B:F,5,0)</f>
        <v>0</v>
      </c>
      <c r="W1128" s="90"/>
      <c r="X1128" s="164" t="e">
        <f t="shared" si="141"/>
        <v>#DIV/0!</v>
      </c>
      <c r="Y1128" s="169">
        <f t="shared" si="140"/>
        <v>21</v>
      </c>
    </row>
    <row r="1129" spans="2:25" ht="15">
      <c r="B1129" s="196"/>
      <c r="C1129" s="90"/>
      <c r="D1129" s="223"/>
      <c r="E1129" s="223"/>
      <c r="F1129" s="223"/>
      <c r="G1129" s="223"/>
      <c r="H1129" s="223"/>
      <c r="I1129" s="223"/>
      <c r="J1129" s="223"/>
      <c r="K1129" s="223"/>
      <c r="L1129" s="223"/>
      <c r="M1129" s="223"/>
      <c r="N1129" s="568"/>
      <c r="O1129" s="223"/>
      <c r="P1129" s="223"/>
      <c r="Q1129" s="227" t="s">
        <v>346</v>
      </c>
      <c r="R1129" s="103" t="s">
        <v>347</v>
      </c>
      <c r="S1129" s="28">
        <v>1</v>
      </c>
      <c r="T1129" s="19">
        <f>VLOOKUP(Q1129,包材库存!B:E,4,0)</f>
        <v>13551</v>
      </c>
      <c r="U1129" s="46"/>
      <c r="V1129" s="19">
        <f>VLOOKUP(Q1129,包材库存!B:F,5,0)</f>
        <v>0</v>
      </c>
      <c r="W1129" s="15"/>
      <c r="X1129" s="164" t="e">
        <f t="shared" si="141"/>
        <v>#DIV/0!</v>
      </c>
      <c r="Y1129" s="169">
        <f t="shared" si="140"/>
        <v>3</v>
      </c>
    </row>
    <row r="1130" spans="2:25" ht="15">
      <c r="B1130" s="196"/>
      <c r="C1130" s="90"/>
      <c r="D1130" s="223"/>
      <c r="E1130" s="223" t="s">
        <v>53</v>
      </c>
      <c r="F1130" s="223"/>
      <c r="G1130" s="223"/>
      <c r="H1130" s="223"/>
      <c r="I1130" s="223"/>
      <c r="J1130" s="223"/>
      <c r="K1130" s="223"/>
      <c r="L1130" s="223"/>
      <c r="M1130" s="223">
        <f>J1130+K1130+L1130</f>
        <v>0</v>
      </c>
      <c r="N1130" s="568"/>
      <c r="O1130" s="223"/>
      <c r="P1130" s="223"/>
      <c r="Q1130" s="227" t="s">
        <v>394</v>
      </c>
      <c r="R1130" s="103" t="s">
        <v>395</v>
      </c>
      <c r="S1130" s="28">
        <v>1</v>
      </c>
      <c r="T1130" s="19">
        <f>VLOOKUP(Q1130,包材库存!B:E,4,0)</f>
        <v>13143</v>
      </c>
      <c r="U1130" s="46"/>
      <c r="V1130" s="19">
        <f>VLOOKUP(Q1130,包材库存!B:F,5,0)</f>
        <v>0</v>
      </c>
      <c r="W1130" s="89"/>
      <c r="X1130" s="164" t="e">
        <f t="shared" si="141"/>
        <v>#DIV/0!</v>
      </c>
      <c r="Y1130" s="169">
        <f t="shared" si="140"/>
        <v>2</v>
      </c>
    </row>
    <row r="1131" spans="2:25" ht="15">
      <c r="B1131" s="196"/>
      <c r="C1131" s="90"/>
      <c r="D1131" s="223"/>
      <c r="E1131" s="223"/>
      <c r="F1131" s="223"/>
      <c r="G1131" s="223"/>
      <c r="H1131" s="223"/>
      <c r="I1131" s="223"/>
      <c r="J1131" s="223"/>
      <c r="K1131" s="223"/>
      <c r="L1131" s="223"/>
      <c r="M1131" s="223"/>
      <c r="N1131" s="568"/>
      <c r="O1131" s="223"/>
      <c r="P1131" s="223"/>
      <c r="Q1131" s="146" t="s">
        <v>401</v>
      </c>
      <c r="R1131" s="124" t="s">
        <v>10569</v>
      </c>
      <c r="S1131" s="28">
        <v>1</v>
      </c>
      <c r="T1131" s="19">
        <f>VLOOKUP(Q1131,包材库存!B:E,4,0)</f>
        <v>62823</v>
      </c>
      <c r="U1131" s="46"/>
      <c r="V1131" s="19">
        <f>VLOOKUP(Q1131,包材库存!B:F,5,0)</f>
        <v>-18</v>
      </c>
      <c r="W1131" s="90"/>
      <c r="X1131" s="164" t="e">
        <f t="shared" si="141"/>
        <v>#DIV/0!</v>
      </c>
      <c r="Y1131" s="169">
        <f t="shared" si="140"/>
        <v>16</v>
      </c>
    </row>
    <row r="1132" spans="2:25" ht="15">
      <c r="B1132" s="196"/>
      <c r="C1132" s="90"/>
      <c r="D1132" s="223"/>
      <c r="E1132" s="223"/>
      <c r="F1132" s="223"/>
      <c r="G1132" s="223"/>
      <c r="H1132" s="223"/>
      <c r="I1132" s="223"/>
      <c r="J1132" s="223"/>
      <c r="K1132" s="223"/>
      <c r="L1132" s="223"/>
      <c r="M1132" s="223"/>
      <c r="N1132" s="568"/>
      <c r="O1132" s="223"/>
      <c r="P1132" s="223"/>
      <c r="Q1132" s="227" t="s">
        <v>396</v>
      </c>
      <c r="R1132" s="103" t="s">
        <v>397</v>
      </c>
      <c r="S1132" s="28">
        <v>1</v>
      </c>
      <c r="T1132" s="19">
        <f>VLOOKUP(Q1132,包材库存!B:E,4,0)</f>
        <v>13133</v>
      </c>
      <c r="U1132" s="46"/>
      <c r="V1132" s="19">
        <f>VLOOKUP(Q1132,包材库存!B:F,5,0)</f>
        <v>-18</v>
      </c>
      <c r="W1132" s="15"/>
      <c r="X1132" s="164" t="e">
        <f t="shared" si="141"/>
        <v>#DIV/0!</v>
      </c>
      <c r="Y1132" s="169">
        <f t="shared" si="140"/>
        <v>4</v>
      </c>
    </row>
    <row r="1133" spans="2:25" ht="15">
      <c r="B1133" s="196"/>
      <c r="C1133" s="90"/>
      <c r="D1133" s="223"/>
      <c r="E1133" s="223" t="s">
        <v>114</v>
      </c>
      <c r="F1133" s="223"/>
      <c r="G1133" s="223"/>
      <c r="H1133" s="223"/>
      <c r="I1133" s="223"/>
      <c r="J1133" s="223"/>
      <c r="K1133" s="223"/>
      <c r="L1133" s="223"/>
      <c r="M1133" s="223">
        <f>J1133+K1133+L1133</f>
        <v>0</v>
      </c>
      <c r="N1133" s="568"/>
      <c r="O1133" s="223"/>
      <c r="P1133" s="223"/>
      <c r="Q1133" s="227" t="s">
        <v>368</v>
      </c>
      <c r="R1133" s="103" t="s">
        <v>369</v>
      </c>
      <c r="S1133" s="28">
        <v>1</v>
      </c>
      <c r="T1133" s="19">
        <f>VLOOKUP(Q1133,包材库存!B:E,4,0)</f>
        <v>509</v>
      </c>
      <c r="U1133" s="46"/>
      <c r="V1133" s="19">
        <f>VLOOKUP(Q1133,包材库存!B:F,5,0)</f>
        <v>0</v>
      </c>
      <c r="W1133" s="89"/>
      <c r="X1133" s="164" t="e">
        <f t="shared" si="141"/>
        <v>#DIV/0!</v>
      </c>
      <c r="Y1133" s="169">
        <f t="shared" si="140"/>
        <v>3</v>
      </c>
    </row>
    <row r="1134" spans="2:25" ht="15">
      <c r="B1134" s="196"/>
      <c r="C1134" s="90"/>
      <c r="D1134" s="223"/>
      <c r="E1134" s="223"/>
      <c r="F1134" s="223"/>
      <c r="G1134" s="223"/>
      <c r="H1134" s="223"/>
      <c r="I1134" s="223"/>
      <c r="J1134" s="223"/>
      <c r="K1134" s="223"/>
      <c r="L1134" s="223"/>
      <c r="M1134" s="223"/>
      <c r="N1134" s="568"/>
      <c r="O1134" s="223"/>
      <c r="P1134" s="223"/>
      <c r="Q1134" s="149" t="s">
        <v>372</v>
      </c>
      <c r="R1134" s="220" t="s">
        <v>10676</v>
      </c>
      <c r="S1134" s="28">
        <v>1</v>
      </c>
      <c r="T1134" s="19">
        <f>VLOOKUP(Q1134,包材库存!B:E,4,0)</f>
        <v>20471</v>
      </c>
      <c r="U1134" s="46"/>
      <c r="V1134" s="19">
        <f>VLOOKUP(Q1134,包材库存!B:F,5,0)</f>
        <v>0</v>
      </c>
      <c r="W1134" s="90"/>
      <c r="X1134" s="164" t="e">
        <f t="shared" si="141"/>
        <v>#DIV/0!</v>
      </c>
      <c r="Y1134" s="169">
        <f t="shared" si="140"/>
        <v>9</v>
      </c>
    </row>
    <row r="1135" spans="2:25" ht="15">
      <c r="B1135" s="196"/>
      <c r="C1135" s="90"/>
      <c r="D1135" s="223"/>
      <c r="E1135" s="223"/>
      <c r="F1135" s="223"/>
      <c r="G1135" s="223"/>
      <c r="H1135" s="223"/>
      <c r="I1135" s="223"/>
      <c r="J1135" s="223"/>
      <c r="K1135" s="223"/>
      <c r="L1135" s="223"/>
      <c r="M1135" s="223"/>
      <c r="N1135" s="568"/>
      <c r="O1135" s="223"/>
      <c r="P1135" s="223"/>
      <c r="Q1135" s="149" t="s">
        <v>329</v>
      </c>
      <c r="R1135" s="220" t="s">
        <v>10677</v>
      </c>
      <c r="S1135" s="28">
        <v>1</v>
      </c>
      <c r="T1135" s="19">
        <f>VLOOKUP(Q1135,包材库存!B:E,4,0)</f>
        <v>20827</v>
      </c>
      <c r="U1135" s="46"/>
      <c r="V1135" s="19">
        <f>VLOOKUP(Q1135,包材库存!B:F,5,0)</f>
        <v>0</v>
      </c>
      <c r="W1135" s="15"/>
      <c r="X1135" s="164" t="e">
        <f t="shared" si="141"/>
        <v>#DIV/0!</v>
      </c>
      <c r="Y1135" s="169">
        <f t="shared" si="140"/>
        <v>4</v>
      </c>
    </row>
    <row r="1136" spans="2:25" ht="15">
      <c r="B1136" s="196"/>
      <c r="C1136" s="90"/>
      <c r="D1136" s="223"/>
      <c r="E1136" s="223" t="s">
        <v>151</v>
      </c>
      <c r="F1136" s="223"/>
      <c r="G1136" s="223"/>
      <c r="H1136" s="223"/>
      <c r="I1136" s="223"/>
      <c r="J1136" s="223"/>
      <c r="K1136" s="223"/>
      <c r="L1136" s="223"/>
      <c r="M1136" s="223">
        <f>J1136+K1136+L1136</f>
        <v>0</v>
      </c>
      <c r="N1136" s="568"/>
      <c r="O1136" s="223"/>
      <c r="P1136" s="223"/>
      <c r="Q1136" s="227" t="s">
        <v>425</v>
      </c>
      <c r="R1136" s="103" t="s">
        <v>6136</v>
      </c>
      <c r="S1136" s="28">
        <v>1</v>
      </c>
      <c r="T1136" s="19">
        <f>VLOOKUP(Q1136,包材库存!B:E,4,0)</f>
        <v>10341</v>
      </c>
      <c r="U1136" s="46"/>
      <c r="V1136" s="19">
        <f>VLOOKUP(Q1136,包材库存!B:F,5,0)</f>
        <v>0</v>
      </c>
      <c r="W1136" s="89"/>
      <c r="X1136" s="164" t="e">
        <f t="shared" si="141"/>
        <v>#DIV/0!</v>
      </c>
      <c r="Y1136" s="169">
        <f t="shared" si="140"/>
        <v>3</v>
      </c>
    </row>
    <row r="1137" spans="2:25" ht="15">
      <c r="B1137" s="196"/>
      <c r="C1137" s="90"/>
      <c r="D1137" s="223"/>
      <c r="E1137" s="223"/>
      <c r="F1137" s="223"/>
      <c r="G1137" s="223"/>
      <c r="H1137" s="223"/>
      <c r="I1137" s="223"/>
      <c r="J1137" s="223"/>
      <c r="K1137" s="223"/>
      <c r="L1137" s="223"/>
      <c r="M1137" s="223"/>
      <c r="N1137" s="568"/>
      <c r="O1137" s="223"/>
      <c r="P1137" s="223"/>
      <c r="Q1137" s="227" t="s">
        <v>428</v>
      </c>
      <c r="R1137" s="103" t="s">
        <v>6139</v>
      </c>
      <c r="S1137" s="28">
        <v>1</v>
      </c>
      <c r="T1137" s="19">
        <f>VLOOKUP(Q1137,包材库存!B:E,4,0)</f>
        <v>12548</v>
      </c>
      <c r="U1137" s="46"/>
      <c r="V1137" s="19">
        <f>VLOOKUP(Q1137,包材库存!B:F,5,0)</f>
        <v>0</v>
      </c>
      <c r="W1137" s="90"/>
      <c r="X1137" s="164" t="e">
        <f t="shared" si="141"/>
        <v>#DIV/0!</v>
      </c>
      <c r="Y1137" s="169">
        <f t="shared" si="140"/>
        <v>3</v>
      </c>
    </row>
    <row r="1138" spans="2:25" ht="15">
      <c r="B1138" s="196"/>
      <c r="C1138" s="15"/>
      <c r="D1138" s="228"/>
      <c r="E1138" s="228"/>
      <c r="F1138" s="228"/>
      <c r="G1138" s="228"/>
      <c r="H1138" s="228"/>
      <c r="I1138" s="228"/>
      <c r="J1138" s="228"/>
      <c r="K1138" s="228"/>
      <c r="L1138" s="228"/>
      <c r="M1138" s="228"/>
      <c r="N1138" s="569"/>
      <c r="O1138" s="228"/>
      <c r="P1138" s="228"/>
      <c r="Q1138" s="227" t="s">
        <v>426</v>
      </c>
      <c r="R1138" s="103" t="s">
        <v>6137</v>
      </c>
      <c r="S1138" s="28">
        <v>1</v>
      </c>
      <c r="T1138" s="19">
        <f>VLOOKUP(Q1138,包材库存!B:E,4,0)</f>
        <v>11025</v>
      </c>
      <c r="U1138" s="46"/>
      <c r="V1138" s="19">
        <f>VLOOKUP(Q1138,包材库存!B:F,5,0)</f>
        <v>0</v>
      </c>
      <c r="W1138" s="15"/>
      <c r="X1138" s="164" t="e">
        <f t="shared" si="141"/>
        <v>#DIV/0!</v>
      </c>
      <c r="Y1138" s="169">
        <f t="shared" si="140"/>
        <v>3</v>
      </c>
    </row>
    <row r="1139" spans="2:25" ht="25.5">
      <c r="B1139" s="196"/>
      <c r="C1139" s="230" t="s">
        <v>9746</v>
      </c>
      <c r="D1139" s="107" t="s">
        <v>799</v>
      </c>
      <c r="E1139" s="107" t="s">
        <v>754</v>
      </c>
      <c r="F1139" s="107" t="e">
        <f>VLOOKUP(C1139,#REF!,6,0)</f>
        <v>#REF!</v>
      </c>
      <c r="G1139" s="107"/>
      <c r="H1139" s="107" t="e">
        <f>VLOOKUP(C1139,#REF!,19,0)</f>
        <v>#REF!</v>
      </c>
      <c r="I1139" s="107" t="e">
        <f>VLOOKUP(C1139,#REF!,20,0)</f>
        <v>#REF!</v>
      </c>
      <c r="J1139" s="107" t="e">
        <f>VLOOKUP(C1139,成品库存!B:L,11,0)</f>
        <v>#N/A</v>
      </c>
      <c r="K1139" s="107" t="str">
        <f>IF(ISERROR(VLOOKUP(C1139,#REF!,11,0)),"0",VLOOKUP(C1139,#REF!,11,0))</f>
        <v>0</v>
      </c>
      <c r="L1139" s="107"/>
      <c r="M1139" s="107" t="e">
        <f>J1139+K1139+L1139</f>
        <v>#N/A</v>
      </c>
      <c r="N1139" s="562"/>
      <c r="O1139" s="107" t="e">
        <f>VLOOKUP(C1139,膏体库存!A:F,6,0)</f>
        <v>#N/A</v>
      </c>
      <c r="P1139" s="107"/>
      <c r="Q1139" s="187" t="s">
        <v>6903</v>
      </c>
      <c r="R1139" s="244" t="s">
        <v>10678</v>
      </c>
      <c r="S1139" s="28">
        <v>1</v>
      </c>
      <c r="T1139" s="19">
        <f>VLOOKUP(Q1139,包材库存!B:E,4,0)</f>
        <v>0</v>
      </c>
      <c r="U1139" s="46"/>
      <c r="V1139" s="19">
        <f>VLOOKUP(Q1139,包材库存!B:F,5,0)</f>
        <v>0</v>
      </c>
      <c r="W1139" s="164"/>
      <c r="X1139" s="164" t="e">
        <f t="shared" si="141"/>
        <v>#DIV/0!</v>
      </c>
      <c r="Y1139" s="169">
        <f t="shared" si="140"/>
        <v>5</v>
      </c>
    </row>
    <row r="1140" spans="2:25" ht="15">
      <c r="B1140" s="196"/>
      <c r="C1140" s="233"/>
      <c r="D1140" s="108"/>
      <c r="E1140" s="108"/>
      <c r="F1140" s="108"/>
      <c r="G1140" s="108"/>
      <c r="H1140" s="108"/>
      <c r="I1140" s="108"/>
      <c r="J1140" s="108"/>
      <c r="K1140" s="108"/>
      <c r="L1140" s="108"/>
      <c r="M1140" s="108"/>
      <c r="N1140" s="563"/>
      <c r="O1140" s="108"/>
      <c r="P1140" s="108"/>
      <c r="Q1140" s="251" t="s">
        <v>7152</v>
      </c>
      <c r="R1140" s="252" t="s">
        <v>10679</v>
      </c>
      <c r="S1140" s="28">
        <v>1</v>
      </c>
      <c r="T1140" s="19">
        <f>VLOOKUP(Q1140,包材库存!B:E,4,0)</f>
        <v>0</v>
      </c>
      <c r="U1140" s="46"/>
      <c r="V1140" s="19">
        <f>VLOOKUP(Q1140,包材库存!B:F,5,0)</f>
        <v>0</v>
      </c>
      <c r="W1140" s="108"/>
      <c r="X1140" s="164" t="e">
        <f t="shared" si="141"/>
        <v>#DIV/0!</v>
      </c>
      <c r="Y1140" s="169">
        <f t="shared" si="140"/>
        <v>10</v>
      </c>
    </row>
    <row r="1141" spans="2:25" ht="15">
      <c r="B1141" s="196"/>
      <c r="C1141" s="108"/>
      <c r="D1141" s="108"/>
      <c r="E1141" s="108"/>
      <c r="F1141" s="108"/>
      <c r="G1141" s="108"/>
      <c r="H1141" s="108"/>
      <c r="I1141" s="108"/>
      <c r="J1141" s="108"/>
      <c r="K1141" s="108"/>
      <c r="L1141" s="108"/>
      <c r="M1141" s="108"/>
      <c r="N1141" s="563"/>
      <c r="O1141" s="108"/>
      <c r="P1141" s="108"/>
      <c r="Q1141" s="251" t="s">
        <v>8805</v>
      </c>
      <c r="R1141" s="252" t="s">
        <v>10680</v>
      </c>
      <c r="S1141" s="28">
        <v>1</v>
      </c>
      <c r="T1141" s="19">
        <f>VLOOKUP(Q1141,包材库存!B:E,4,0)</f>
        <v>7665</v>
      </c>
      <c r="U1141" s="46"/>
      <c r="V1141" s="19">
        <f>VLOOKUP(Q1141,包材库存!B:F,5,0)</f>
        <v>0</v>
      </c>
      <c r="W1141" s="108"/>
      <c r="X1141" s="164" t="e">
        <f t="shared" si="141"/>
        <v>#DIV/0!</v>
      </c>
      <c r="Y1141" s="169">
        <f t="shared" si="140"/>
        <v>149</v>
      </c>
    </row>
    <row r="1142" spans="2:25" ht="15">
      <c r="B1142" s="196"/>
      <c r="C1142" s="109"/>
      <c r="D1142" s="109"/>
      <c r="E1142" s="109"/>
      <c r="F1142" s="109"/>
      <c r="G1142" s="109"/>
      <c r="H1142" s="109"/>
      <c r="I1142" s="109"/>
      <c r="J1142" s="109"/>
      <c r="K1142" s="109"/>
      <c r="L1142" s="109"/>
      <c r="M1142" s="109"/>
      <c r="N1142" s="564"/>
      <c r="O1142" s="109"/>
      <c r="P1142" s="109"/>
      <c r="Q1142" s="184" t="s">
        <v>457</v>
      </c>
      <c r="R1142" s="180" t="s">
        <v>10445</v>
      </c>
      <c r="S1142" s="91"/>
      <c r="T1142" s="19">
        <f>VLOOKUP(Q1142,包材库存!B:E,4,0)</f>
        <v>1957</v>
      </c>
      <c r="U1142" s="46"/>
      <c r="V1142" s="19">
        <f>VLOOKUP(Q1142,包材库存!B:F,5,0)</f>
        <v>0</v>
      </c>
      <c r="W1142" s="109"/>
      <c r="X1142" s="164" t="e">
        <f t="shared" si="141"/>
        <v>#DIV/0!</v>
      </c>
      <c r="Y1142" s="169">
        <f t="shared" si="140"/>
        <v>202</v>
      </c>
    </row>
    <row r="1143" spans="2:25" ht="15">
      <c r="B1143" s="196"/>
      <c r="C1143" s="89" t="s">
        <v>1489</v>
      </c>
      <c r="D1143" s="89" t="s">
        <v>10681</v>
      </c>
      <c r="E1143" s="89" t="s">
        <v>83</v>
      </c>
      <c r="F1143" s="89" t="e">
        <f>VLOOKUP(C1143,#REF!,6,0)</f>
        <v>#REF!</v>
      </c>
      <c r="G1143" s="89"/>
      <c r="H1143" s="89" t="e">
        <f>VLOOKUP(C1143,#REF!,19,0)</f>
        <v>#REF!</v>
      </c>
      <c r="I1143" s="89" t="e">
        <f>VLOOKUP(C1143,#REF!,20,0)</f>
        <v>#REF!</v>
      </c>
      <c r="J1143" s="89" t="e">
        <f>VLOOKUP(C1143,成品库存!B:L,11,0)</f>
        <v>#N/A</v>
      </c>
      <c r="K1143" s="89" t="str">
        <f>IF(ISERROR(VLOOKUP(C1143,#REF!,11,0)),"0",VLOOKUP(C1143,#REF!,11,0))</f>
        <v>0</v>
      </c>
      <c r="L1143" s="89"/>
      <c r="M1143" s="89" t="e">
        <f>J1143+K1143+L1143</f>
        <v>#N/A</v>
      </c>
      <c r="N1143" s="559"/>
      <c r="O1143" s="89" t="e">
        <f>VLOOKUP(C1143,膏体库存!A:F,6,0)</f>
        <v>#N/A</v>
      </c>
      <c r="P1143" s="89"/>
      <c r="Q1143" s="253" t="s">
        <v>6881</v>
      </c>
      <c r="R1143" s="254" t="s">
        <v>10682</v>
      </c>
      <c r="S1143" s="28">
        <v>1</v>
      </c>
      <c r="T1143" s="19">
        <f>VLOOKUP(Q1143,包材库存!B:E,4,0)</f>
        <v>4333</v>
      </c>
      <c r="U1143" s="46"/>
      <c r="V1143" s="19">
        <f>VLOOKUP(Q1143,包材库存!B:F,5,0)</f>
        <v>0</v>
      </c>
      <c r="W1143" s="164"/>
      <c r="X1143" s="164" t="e">
        <f t="shared" si="141"/>
        <v>#DIV/0!</v>
      </c>
      <c r="Y1143" s="169">
        <f t="shared" si="140"/>
        <v>6</v>
      </c>
    </row>
    <row r="1144" spans="2:25" ht="15">
      <c r="B1144" s="196"/>
      <c r="C1144" s="90"/>
      <c r="D1144" s="90"/>
      <c r="E1144" s="90"/>
      <c r="F1144" s="90"/>
      <c r="G1144" s="90"/>
      <c r="H1144" s="90"/>
      <c r="I1144" s="90"/>
      <c r="J1144" s="90"/>
      <c r="K1144" s="90"/>
      <c r="L1144" s="90"/>
      <c r="M1144" s="90"/>
      <c r="N1144" s="560"/>
      <c r="O1144" s="90"/>
      <c r="P1144" s="90"/>
      <c r="Q1144" s="253" t="s">
        <v>7192</v>
      </c>
      <c r="R1144" s="254" t="s">
        <v>10683</v>
      </c>
      <c r="S1144" s="28">
        <v>1</v>
      </c>
      <c r="T1144" s="19">
        <f>VLOOKUP(Q1144,包材库存!B:E,4,0)</f>
        <v>4333</v>
      </c>
      <c r="U1144" s="46"/>
      <c r="V1144" s="19">
        <f>VLOOKUP(Q1144,包材库存!B:F,5,0)</f>
        <v>0</v>
      </c>
      <c r="W1144" s="90"/>
      <c r="X1144" s="164" t="e">
        <f t="shared" si="141"/>
        <v>#DIV/0!</v>
      </c>
      <c r="Y1144" s="169">
        <f t="shared" si="140"/>
        <v>6</v>
      </c>
    </row>
    <row r="1145" spans="2:25" ht="15">
      <c r="B1145" s="196"/>
      <c r="C1145" s="90"/>
      <c r="D1145" s="90"/>
      <c r="E1145" s="90"/>
      <c r="F1145" s="90"/>
      <c r="G1145" s="90"/>
      <c r="H1145" s="90"/>
      <c r="I1145" s="90"/>
      <c r="J1145" s="90"/>
      <c r="K1145" s="90"/>
      <c r="L1145" s="90"/>
      <c r="M1145" s="90"/>
      <c r="N1145" s="560"/>
      <c r="O1145" s="90"/>
      <c r="P1145" s="90"/>
      <c r="Q1145" s="255" t="s">
        <v>7942</v>
      </c>
      <c r="R1145" s="256" t="s">
        <v>10684</v>
      </c>
      <c r="S1145" s="28">
        <v>1</v>
      </c>
      <c r="T1145" s="19">
        <f>VLOOKUP(Q1145,包材库存!B:E,4,0)</f>
        <v>0</v>
      </c>
      <c r="U1145" s="46"/>
      <c r="V1145" s="19">
        <f>VLOOKUP(Q1145,包材库存!B:F,5,0)</f>
        <v>0</v>
      </c>
      <c r="W1145" s="90"/>
      <c r="X1145" s="164" t="e">
        <f t="shared" si="141"/>
        <v>#DIV/0!</v>
      </c>
      <c r="Y1145" s="169">
        <f t="shared" si="140"/>
        <v>2</v>
      </c>
    </row>
    <row r="1146" spans="2:25" ht="15">
      <c r="B1146" s="196"/>
      <c r="C1146" s="90"/>
      <c r="D1146" s="90"/>
      <c r="E1146" s="90"/>
      <c r="F1146" s="90"/>
      <c r="G1146" s="90"/>
      <c r="H1146" s="90"/>
      <c r="I1146" s="90"/>
      <c r="J1146" s="90"/>
      <c r="K1146" s="90"/>
      <c r="L1146" s="90"/>
      <c r="M1146" s="90"/>
      <c r="N1146" s="560"/>
      <c r="O1146" s="90"/>
      <c r="P1146" s="90"/>
      <c r="Q1146" s="143" t="s">
        <v>9471</v>
      </c>
      <c r="R1146" s="103" t="s">
        <v>10685</v>
      </c>
      <c r="S1146" s="28">
        <v>1</v>
      </c>
      <c r="T1146" s="19">
        <f>VLOOKUP(Q1146,包材库存!B:E,4,0)</f>
        <v>0</v>
      </c>
      <c r="U1146" s="46"/>
      <c r="V1146" s="19">
        <f>VLOOKUP(Q1146,包材库存!B:F,5,0)</f>
        <v>0</v>
      </c>
      <c r="W1146" s="90"/>
      <c r="X1146" s="164" t="e">
        <f t="shared" si="141"/>
        <v>#DIV/0!</v>
      </c>
      <c r="Y1146" s="169">
        <f t="shared" si="140"/>
        <v>1</v>
      </c>
    </row>
    <row r="1147" spans="2:25" ht="15">
      <c r="B1147" s="196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561"/>
      <c r="O1147" s="15"/>
      <c r="P1147" s="15"/>
      <c r="Q1147" s="189" t="s">
        <v>457</v>
      </c>
      <c r="R1147" s="257" t="s">
        <v>10686</v>
      </c>
      <c r="S1147" s="91"/>
      <c r="T1147" s="19">
        <f>VLOOKUP(Q1147,包材库存!B:E,4,0)</f>
        <v>1957</v>
      </c>
      <c r="U1147" s="46"/>
      <c r="V1147" s="19">
        <f>VLOOKUP(Q1147,包材库存!B:F,5,0)</f>
        <v>0</v>
      </c>
      <c r="W1147" s="15"/>
      <c r="X1147" s="164" t="e">
        <f t="shared" si="141"/>
        <v>#DIV/0!</v>
      </c>
      <c r="Y1147" s="169">
        <f t="shared" si="140"/>
        <v>202</v>
      </c>
    </row>
    <row r="1148" spans="2:25" ht="25.5">
      <c r="B1148" s="196"/>
      <c r="C1148" s="89" t="s">
        <v>9747</v>
      </c>
      <c r="D1148" s="89" t="s">
        <v>10687</v>
      </c>
      <c r="E1148" s="89" t="s">
        <v>83</v>
      </c>
      <c r="F1148" s="89" t="e">
        <f>VLOOKUP(C1148,#REF!,6,0)</f>
        <v>#REF!</v>
      </c>
      <c r="G1148" s="89"/>
      <c r="H1148" s="89" t="e">
        <f>VLOOKUP(C1148,#REF!,19,0)</f>
        <v>#REF!</v>
      </c>
      <c r="I1148" s="89" t="e">
        <f>VLOOKUP(C1148,#REF!,20,0)</f>
        <v>#REF!</v>
      </c>
      <c r="J1148" s="89" t="e">
        <f>VLOOKUP(C1148,成品库存!B:L,11,0)</f>
        <v>#N/A</v>
      </c>
      <c r="K1148" s="89" t="str">
        <f>IF(ISERROR(VLOOKUP(C1148,#REF!,11,0)),"0",VLOOKUP(C1148,#REF!,11,0))</f>
        <v>0</v>
      </c>
      <c r="L1148" s="89"/>
      <c r="M1148" s="89" t="e">
        <f>J1148+K1148+L1148</f>
        <v>#N/A</v>
      </c>
      <c r="N1148" s="559"/>
      <c r="O1148" s="89" t="e">
        <f>VLOOKUP(C1148,膏体库存!A:F,6,0)</f>
        <v>#N/A</v>
      </c>
      <c r="P1148" s="89"/>
      <c r="Q1148" s="143" t="s">
        <v>741</v>
      </c>
      <c r="R1148" s="103" t="s">
        <v>10688</v>
      </c>
      <c r="S1148" s="28">
        <v>1</v>
      </c>
      <c r="T1148" s="19">
        <f>VLOOKUP(Q1148,包材库存!B:E,4,0)</f>
        <v>16400</v>
      </c>
      <c r="U1148" s="46"/>
      <c r="V1148" s="19">
        <f>VLOOKUP(Q1148,包材库存!B:F,5,0)</f>
        <v>0</v>
      </c>
      <c r="W1148" s="164"/>
      <c r="X1148" s="164" t="e">
        <f t="shared" si="141"/>
        <v>#DIV/0!</v>
      </c>
      <c r="Y1148" s="169">
        <f t="shared" si="140"/>
        <v>5</v>
      </c>
    </row>
    <row r="1149" spans="2:25" ht="15">
      <c r="B1149" s="196"/>
      <c r="C1149" s="90"/>
      <c r="D1149" s="90"/>
      <c r="E1149" s="90"/>
      <c r="F1149" s="90"/>
      <c r="G1149" s="90"/>
      <c r="H1149" s="90"/>
      <c r="I1149" s="90"/>
      <c r="J1149" s="90"/>
      <c r="K1149" s="90"/>
      <c r="L1149" s="90"/>
      <c r="M1149" s="90"/>
      <c r="N1149" s="560"/>
      <c r="O1149" s="90"/>
      <c r="P1149" s="90"/>
      <c r="Q1149" s="143" t="s">
        <v>743</v>
      </c>
      <c r="R1149" s="103" t="s">
        <v>10689</v>
      </c>
      <c r="S1149" s="28">
        <v>1</v>
      </c>
      <c r="T1149" s="19">
        <f>VLOOKUP(Q1149,包材库存!B:E,4,0)</f>
        <v>28550</v>
      </c>
      <c r="U1149" s="46"/>
      <c r="V1149" s="19">
        <f>VLOOKUP(Q1149,包材库存!B:F,5,0)</f>
        <v>0</v>
      </c>
      <c r="W1149" s="90"/>
      <c r="X1149" s="164" t="e">
        <f t="shared" si="141"/>
        <v>#DIV/0!</v>
      </c>
      <c r="Y1149" s="169">
        <f t="shared" si="140"/>
        <v>9</v>
      </c>
    </row>
    <row r="1150" spans="2:25" ht="15">
      <c r="B1150" s="196"/>
      <c r="C1150" s="90"/>
      <c r="D1150" s="90"/>
      <c r="E1150" s="90"/>
      <c r="F1150" s="90"/>
      <c r="G1150" s="90"/>
      <c r="H1150" s="90"/>
      <c r="I1150" s="90"/>
      <c r="J1150" s="90"/>
      <c r="K1150" s="90"/>
      <c r="L1150" s="90"/>
      <c r="M1150" s="90"/>
      <c r="N1150" s="560"/>
      <c r="O1150" s="90"/>
      <c r="P1150" s="90"/>
      <c r="Q1150" s="143" t="s">
        <v>745</v>
      </c>
      <c r="R1150" s="103" t="s">
        <v>10690</v>
      </c>
      <c r="S1150" s="28">
        <v>1</v>
      </c>
      <c r="T1150" s="19">
        <f>VLOOKUP(Q1150,包材库存!B:E,4,0)</f>
        <v>18886</v>
      </c>
      <c r="U1150" s="46"/>
      <c r="V1150" s="19">
        <f>VLOOKUP(Q1150,包材库存!B:F,5,0)</f>
        <v>0</v>
      </c>
      <c r="W1150" s="90"/>
      <c r="X1150" s="164" t="e">
        <f t="shared" si="141"/>
        <v>#DIV/0!</v>
      </c>
      <c r="Y1150" s="169">
        <f t="shared" si="140"/>
        <v>9</v>
      </c>
    </row>
    <row r="1151" spans="2:25" ht="15">
      <c r="B1151" s="196"/>
      <c r="C1151" s="90"/>
      <c r="D1151" s="90"/>
      <c r="E1151" s="90"/>
      <c r="F1151" s="90"/>
      <c r="G1151" s="90"/>
      <c r="H1151" s="90"/>
      <c r="I1151" s="90"/>
      <c r="J1151" s="90"/>
      <c r="K1151" s="90"/>
      <c r="L1151" s="90"/>
      <c r="M1151" s="90"/>
      <c r="N1151" s="560"/>
      <c r="O1151" s="90"/>
      <c r="P1151" s="90"/>
      <c r="Q1151" s="143" t="s">
        <v>9442</v>
      </c>
      <c r="R1151" s="103" t="s">
        <v>10691</v>
      </c>
      <c r="S1151" s="28">
        <v>1</v>
      </c>
      <c r="T1151" s="19">
        <f>VLOOKUP(Q1151,包材库存!B:E,4,0)</f>
        <v>27023</v>
      </c>
      <c r="U1151" s="46"/>
      <c r="V1151" s="19">
        <f>VLOOKUP(Q1151,包材库存!B:F,5,0)</f>
        <v>0</v>
      </c>
      <c r="W1151" s="90"/>
      <c r="X1151" s="164" t="e">
        <f t="shared" si="141"/>
        <v>#DIV/0!</v>
      </c>
      <c r="Y1151" s="169">
        <f t="shared" si="140"/>
        <v>2</v>
      </c>
    </row>
    <row r="1152" spans="2:25" ht="15">
      <c r="B1152" s="196"/>
      <c r="C1152" s="90"/>
      <c r="D1152" s="90"/>
      <c r="E1152" s="90"/>
      <c r="F1152" s="90"/>
      <c r="G1152" s="90"/>
      <c r="H1152" s="90"/>
      <c r="I1152" s="90"/>
      <c r="J1152" s="90"/>
      <c r="K1152" s="90"/>
      <c r="L1152" s="90"/>
      <c r="M1152" s="90"/>
      <c r="N1152" s="560"/>
      <c r="O1152" s="90"/>
      <c r="P1152" s="90"/>
      <c r="Q1152" s="143" t="s">
        <v>7852</v>
      </c>
      <c r="R1152" s="103" t="s">
        <v>10692</v>
      </c>
      <c r="S1152" s="28">
        <v>1</v>
      </c>
      <c r="T1152" s="19">
        <f>VLOOKUP(Q1152,包材库存!B:E,4,0)</f>
        <v>25430</v>
      </c>
      <c r="U1152" s="46"/>
      <c r="V1152" s="19">
        <f>VLOOKUP(Q1152,包材库存!B:F,5,0)</f>
        <v>0</v>
      </c>
      <c r="W1152" s="90"/>
      <c r="X1152" s="164" t="e">
        <f t="shared" si="141"/>
        <v>#DIV/0!</v>
      </c>
      <c r="Y1152" s="169">
        <f t="shared" si="140"/>
        <v>1</v>
      </c>
    </row>
    <row r="1153" spans="2:25" ht="15">
      <c r="B1153" s="196"/>
      <c r="C1153" s="90"/>
      <c r="D1153" s="90"/>
      <c r="E1153" s="90"/>
      <c r="F1153" s="90"/>
      <c r="G1153" s="90"/>
      <c r="H1153" s="90"/>
      <c r="I1153" s="90"/>
      <c r="J1153" s="90"/>
      <c r="K1153" s="90"/>
      <c r="L1153" s="90"/>
      <c r="M1153" s="90"/>
      <c r="N1153" s="560"/>
      <c r="O1153" s="90"/>
      <c r="P1153" s="90"/>
      <c r="Q1153" s="143" t="s">
        <v>8805</v>
      </c>
      <c r="R1153" s="103" t="s">
        <v>10382</v>
      </c>
      <c r="S1153" s="28">
        <v>1</v>
      </c>
      <c r="T1153" s="19">
        <f>VLOOKUP(Q1153,包材库存!B:E,4,0)</f>
        <v>7665</v>
      </c>
      <c r="U1153" s="46"/>
      <c r="V1153" s="19">
        <f>VLOOKUP(Q1153,包材库存!B:F,5,0)</f>
        <v>0</v>
      </c>
      <c r="W1153" s="90"/>
      <c r="X1153" s="164" t="e">
        <f t="shared" si="141"/>
        <v>#DIV/0!</v>
      </c>
      <c r="Y1153" s="169">
        <f t="shared" si="140"/>
        <v>149</v>
      </c>
    </row>
    <row r="1154" spans="2:25" ht="15">
      <c r="B1154" s="196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561"/>
      <c r="O1154" s="15"/>
      <c r="P1154" s="15"/>
      <c r="Q1154" s="143" t="s">
        <v>8489</v>
      </c>
      <c r="R1154" s="192" t="s">
        <v>10693</v>
      </c>
      <c r="S1154" s="91"/>
      <c r="T1154" s="19">
        <f>VLOOKUP(Q1154,包材库存!B:E,4,0)</f>
        <v>137</v>
      </c>
      <c r="U1154" s="46"/>
      <c r="V1154" s="19">
        <f>VLOOKUP(Q1154,包材库存!B:F,5,0)</f>
        <v>0</v>
      </c>
      <c r="W1154" s="15"/>
      <c r="X1154" s="164" t="e">
        <f t="shared" si="141"/>
        <v>#DIV/0!</v>
      </c>
      <c r="Y1154" s="169">
        <f t="shared" si="140"/>
        <v>2</v>
      </c>
    </row>
    <row r="1155" spans="2:25" ht="25.5">
      <c r="B1155" s="196"/>
      <c r="C1155" s="230" t="s">
        <v>9748</v>
      </c>
      <c r="D1155" s="230" t="s">
        <v>10694</v>
      </c>
      <c r="E1155" s="230" t="s">
        <v>1401</v>
      </c>
      <c r="F1155" s="230" t="e">
        <f>VLOOKUP(C1155,#REF!,6,0)</f>
        <v>#REF!</v>
      </c>
      <c r="G1155" s="230"/>
      <c r="H1155" s="230" t="e">
        <f>VLOOKUP(C1155,#REF!,19,0)</f>
        <v>#REF!</v>
      </c>
      <c r="I1155" s="230" t="e">
        <f>VLOOKUP(C1155,#REF!,20,0)</f>
        <v>#REF!</v>
      </c>
      <c r="J1155" s="230" t="e">
        <f>VLOOKUP(C1155,成品库存!B:L,11,0)</f>
        <v>#N/A</v>
      </c>
      <c r="K1155" s="230" t="str">
        <f>IF(ISERROR(VLOOKUP(C1155,#REF!,11,0)),"0",VLOOKUP(C1155,#REF!,11,0))</f>
        <v>0</v>
      </c>
      <c r="L1155" s="230"/>
      <c r="M1155" s="230" t="e">
        <f>J1155+K1155+L1155</f>
        <v>#N/A</v>
      </c>
      <c r="N1155" s="572"/>
      <c r="O1155" s="230" t="e">
        <f>VLOOKUP(C1155,膏体库存!A:F,6,0)</f>
        <v>#N/A</v>
      </c>
      <c r="P1155" s="230"/>
      <c r="Q1155" s="251" t="s">
        <v>6489</v>
      </c>
      <c r="R1155" s="244" t="s">
        <v>10695</v>
      </c>
      <c r="S1155" s="28">
        <v>1</v>
      </c>
      <c r="T1155" s="19">
        <f>VLOOKUP(Q1155,包材库存!B:E,4,0)</f>
        <v>0</v>
      </c>
      <c r="U1155" s="46"/>
      <c r="V1155" s="19">
        <f>VLOOKUP(Q1155,包材库存!B:F,5,0)</f>
        <v>0</v>
      </c>
      <c r="W1155" s="164"/>
      <c r="X1155" s="164" t="e">
        <f t="shared" si="141"/>
        <v>#DIV/0!</v>
      </c>
      <c r="Y1155" s="169">
        <f t="shared" si="140"/>
        <v>5</v>
      </c>
    </row>
    <row r="1156" spans="2:25" ht="15">
      <c r="B1156" s="196"/>
      <c r="C1156" s="233"/>
      <c r="D1156" s="233"/>
      <c r="E1156" s="233"/>
      <c r="F1156" s="233"/>
      <c r="G1156" s="233"/>
      <c r="H1156" s="233"/>
      <c r="I1156" s="233"/>
      <c r="J1156" s="233"/>
      <c r="K1156" s="233"/>
      <c r="L1156" s="233"/>
      <c r="M1156" s="233"/>
      <c r="N1156" s="573"/>
      <c r="O1156" s="233"/>
      <c r="P1156" s="233"/>
      <c r="Q1156" s="251" t="s">
        <v>7185</v>
      </c>
      <c r="R1156" s="244" t="s">
        <v>10696</v>
      </c>
      <c r="S1156" s="28">
        <v>1</v>
      </c>
      <c r="T1156" s="19">
        <f>VLOOKUP(Q1156,包材库存!B:E,4,0)</f>
        <v>3823</v>
      </c>
      <c r="U1156" s="46"/>
      <c r="V1156" s="19">
        <f>VLOOKUP(Q1156,包材库存!B:F,5,0)</f>
        <v>0</v>
      </c>
      <c r="W1156" s="233"/>
      <c r="X1156" s="164" t="e">
        <f t="shared" si="141"/>
        <v>#DIV/0!</v>
      </c>
      <c r="Y1156" s="169">
        <f t="shared" si="140"/>
        <v>5</v>
      </c>
    </row>
    <row r="1157" spans="2:25" ht="15">
      <c r="B1157" s="196"/>
      <c r="C1157" s="233"/>
      <c r="D1157" s="233"/>
      <c r="E1157" s="233"/>
      <c r="F1157" s="233"/>
      <c r="G1157" s="233"/>
      <c r="H1157" s="233"/>
      <c r="I1157" s="233"/>
      <c r="J1157" s="233"/>
      <c r="K1157" s="233"/>
      <c r="L1157" s="233"/>
      <c r="M1157" s="233"/>
      <c r="N1157" s="573"/>
      <c r="O1157" s="233"/>
      <c r="P1157" s="233"/>
      <c r="Q1157" s="251" t="s">
        <v>8805</v>
      </c>
      <c r="R1157" s="244" t="s">
        <v>10680</v>
      </c>
      <c r="S1157" s="28">
        <v>1</v>
      </c>
      <c r="T1157" s="19">
        <f>VLOOKUP(Q1157,包材库存!B:E,4,0)</f>
        <v>7665</v>
      </c>
      <c r="U1157" s="46"/>
      <c r="V1157" s="19">
        <f>VLOOKUP(Q1157,包材库存!B:F,5,0)</f>
        <v>0</v>
      </c>
      <c r="W1157" s="233"/>
      <c r="X1157" s="164" t="e">
        <f t="shared" si="141"/>
        <v>#DIV/0!</v>
      </c>
      <c r="Y1157" s="169">
        <f t="shared" ref="Y1157:Y1220" si="144">COUNTIF(Q:Q,Q1157)</f>
        <v>149</v>
      </c>
    </row>
    <row r="1158" spans="2:25" ht="15">
      <c r="B1158" s="196"/>
      <c r="C1158" s="231"/>
      <c r="D1158" s="231"/>
      <c r="E1158" s="231"/>
      <c r="F1158" s="231"/>
      <c r="G1158" s="231"/>
      <c r="H1158" s="231"/>
      <c r="I1158" s="231"/>
      <c r="J1158" s="231"/>
      <c r="K1158" s="231"/>
      <c r="L1158" s="231"/>
      <c r="M1158" s="231"/>
      <c r="N1158" s="571"/>
      <c r="O1158" s="231"/>
      <c r="P1158" s="231"/>
      <c r="Q1158" s="184" t="s">
        <v>457</v>
      </c>
      <c r="R1158" s="180" t="s">
        <v>10697</v>
      </c>
      <c r="S1158" s="91"/>
      <c r="T1158" s="19">
        <f>VLOOKUP(Q1158,包材库存!B:E,4,0)</f>
        <v>1957</v>
      </c>
      <c r="U1158" s="46"/>
      <c r="V1158" s="19">
        <f>VLOOKUP(Q1158,包材库存!B:F,5,0)</f>
        <v>0</v>
      </c>
      <c r="W1158" s="231"/>
      <c r="X1158" s="164" t="e">
        <f t="shared" ref="X1158:X1221" si="145">T1158/G1158</f>
        <v>#DIV/0!</v>
      </c>
      <c r="Y1158" s="169">
        <f t="shared" si="144"/>
        <v>202</v>
      </c>
    </row>
    <row r="1159" spans="2:25" ht="25.5">
      <c r="B1159" s="196"/>
      <c r="C1159" s="230" t="s">
        <v>9749</v>
      </c>
      <c r="D1159" s="230" t="s">
        <v>10698</v>
      </c>
      <c r="E1159" s="230" t="s">
        <v>754</v>
      </c>
      <c r="F1159" s="230" t="e">
        <f>VLOOKUP(C1159,#REF!,6,0)</f>
        <v>#REF!</v>
      </c>
      <c r="G1159" s="230"/>
      <c r="H1159" s="230" t="e">
        <f>VLOOKUP(C1159,#REF!,19,0)</f>
        <v>#REF!</v>
      </c>
      <c r="I1159" s="230" t="e">
        <f>VLOOKUP(C1159,#REF!,20,0)</f>
        <v>#REF!</v>
      </c>
      <c r="J1159" s="230" t="e">
        <f>VLOOKUP(C1159,成品库存!B:L,11,0)</f>
        <v>#N/A</v>
      </c>
      <c r="K1159" s="230" t="str">
        <f>IF(ISERROR(VLOOKUP(C1159,#REF!,11,0)),"0",VLOOKUP(C1159,#REF!,11,0))</f>
        <v>0</v>
      </c>
      <c r="L1159" s="230"/>
      <c r="M1159" s="230" t="e">
        <f>J1159+K1159+L1159</f>
        <v>#N/A</v>
      </c>
      <c r="N1159" s="572"/>
      <c r="O1159" s="230" t="e">
        <f>VLOOKUP(C1159,膏体库存!A:F,6,0)</f>
        <v>#N/A</v>
      </c>
      <c r="P1159" s="230"/>
      <c r="Q1159" s="149" t="s">
        <v>755</v>
      </c>
      <c r="R1159" s="100" t="s">
        <v>10699</v>
      </c>
      <c r="S1159" s="28">
        <v>1</v>
      </c>
      <c r="T1159" s="19">
        <f>VLOOKUP(Q1159,包材库存!B:E,4,0)</f>
        <v>0</v>
      </c>
      <c r="U1159" s="46"/>
      <c r="V1159" s="19">
        <f>VLOOKUP(Q1159,包材库存!B:F,5,0)</f>
        <v>0</v>
      </c>
      <c r="W1159" s="164"/>
      <c r="X1159" s="164" t="e">
        <f t="shared" si="145"/>
        <v>#DIV/0!</v>
      </c>
      <c r="Y1159" s="169">
        <f t="shared" si="144"/>
        <v>2</v>
      </c>
    </row>
    <row r="1160" spans="2:25" ht="15">
      <c r="B1160" s="196"/>
      <c r="C1160" s="233"/>
      <c r="D1160" s="233"/>
      <c r="E1160" s="233"/>
      <c r="F1160" s="233"/>
      <c r="G1160" s="233"/>
      <c r="H1160" s="233"/>
      <c r="I1160" s="233"/>
      <c r="J1160" s="233"/>
      <c r="K1160" s="233"/>
      <c r="L1160" s="233"/>
      <c r="M1160" s="233"/>
      <c r="N1160" s="573"/>
      <c r="O1160" s="233"/>
      <c r="P1160" s="233"/>
      <c r="Q1160" s="142" t="s">
        <v>9440</v>
      </c>
      <c r="R1160" s="122" t="s">
        <v>9735</v>
      </c>
      <c r="S1160" s="28">
        <v>1</v>
      </c>
      <c r="T1160" s="19">
        <f>VLOOKUP(Q1160,包材库存!B:E,4,0)</f>
        <v>0</v>
      </c>
      <c r="U1160" s="46"/>
      <c r="V1160" s="19">
        <f>VLOOKUP(Q1160,包材库存!B:F,5,0)</f>
        <v>0</v>
      </c>
      <c r="W1160" s="233"/>
      <c r="X1160" s="164" t="e">
        <f t="shared" si="145"/>
        <v>#DIV/0!</v>
      </c>
      <c r="Y1160" s="169">
        <f t="shared" si="144"/>
        <v>11</v>
      </c>
    </row>
    <row r="1161" spans="2:25" ht="15">
      <c r="B1161" s="196"/>
      <c r="C1161" s="233"/>
      <c r="D1161" s="233"/>
      <c r="E1161" s="233"/>
      <c r="F1161" s="233"/>
      <c r="G1161" s="233"/>
      <c r="H1161" s="233"/>
      <c r="I1161" s="233"/>
      <c r="J1161" s="233"/>
      <c r="K1161" s="233"/>
      <c r="L1161" s="233"/>
      <c r="M1161" s="233"/>
      <c r="N1161" s="573"/>
      <c r="O1161" s="233"/>
      <c r="P1161" s="233"/>
      <c r="Q1161" s="149" t="s">
        <v>7856</v>
      </c>
      <c r="R1161" s="190" t="s">
        <v>10700</v>
      </c>
      <c r="S1161" s="28">
        <v>1</v>
      </c>
      <c r="T1161" s="19">
        <f>VLOOKUP(Q1161,包材库存!B:E,4,0)</f>
        <v>0</v>
      </c>
      <c r="U1161" s="46"/>
      <c r="V1161" s="19">
        <f>VLOOKUP(Q1161,包材库存!B:F,5,0)</f>
        <v>0</v>
      </c>
      <c r="W1161" s="233"/>
      <c r="X1161" s="164" t="e">
        <f t="shared" si="145"/>
        <v>#DIV/0!</v>
      </c>
      <c r="Y1161" s="169">
        <f t="shared" si="144"/>
        <v>1</v>
      </c>
    </row>
    <row r="1162" spans="2:25" ht="15">
      <c r="B1162" s="196"/>
      <c r="C1162" s="233"/>
      <c r="D1162" s="233"/>
      <c r="E1162" s="233"/>
      <c r="F1162" s="233"/>
      <c r="G1162" s="233"/>
      <c r="H1162" s="233"/>
      <c r="I1162" s="233"/>
      <c r="J1162" s="233"/>
      <c r="K1162" s="233"/>
      <c r="L1162" s="233"/>
      <c r="M1162" s="233"/>
      <c r="N1162" s="573"/>
      <c r="O1162" s="233"/>
      <c r="P1162" s="233"/>
      <c r="Q1162" s="146" t="s">
        <v>8805</v>
      </c>
      <c r="R1162" s="179" t="s">
        <v>10382</v>
      </c>
      <c r="S1162" s="28">
        <v>1</v>
      </c>
      <c r="T1162" s="19">
        <f>VLOOKUP(Q1162,包材库存!B:E,4,0)</f>
        <v>7665</v>
      </c>
      <c r="U1162" s="46"/>
      <c r="V1162" s="19">
        <f>VLOOKUP(Q1162,包材库存!B:F,5,0)</f>
        <v>0</v>
      </c>
      <c r="W1162" s="233"/>
      <c r="X1162" s="164" t="e">
        <f t="shared" si="145"/>
        <v>#DIV/0!</v>
      </c>
      <c r="Y1162" s="169">
        <f t="shared" si="144"/>
        <v>149</v>
      </c>
    </row>
    <row r="1163" spans="2:25" ht="15">
      <c r="B1163" s="196"/>
      <c r="C1163" s="231"/>
      <c r="D1163" s="231"/>
      <c r="E1163" s="231"/>
      <c r="F1163" s="231"/>
      <c r="G1163" s="231"/>
      <c r="H1163" s="231"/>
      <c r="I1163" s="231"/>
      <c r="J1163" s="231"/>
      <c r="K1163" s="231"/>
      <c r="L1163" s="231"/>
      <c r="M1163" s="231"/>
      <c r="N1163" s="571"/>
      <c r="O1163" s="231"/>
      <c r="P1163" s="231"/>
      <c r="Q1163" s="184" t="s">
        <v>457</v>
      </c>
      <c r="R1163" s="180" t="s">
        <v>10455</v>
      </c>
      <c r="S1163" s="91"/>
      <c r="T1163" s="19">
        <f>VLOOKUP(Q1163,包材库存!B:E,4,0)</f>
        <v>1957</v>
      </c>
      <c r="U1163" s="46"/>
      <c r="V1163" s="19">
        <f>VLOOKUP(Q1163,包材库存!B:F,5,0)</f>
        <v>0</v>
      </c>
      <c r="W1163" s="231"/>
      <c r="X1163" s="164" t="e">
        <f t="shared" si="145"/>
        <v>#DIV/0!</v>
      </c>
      <c r="Y1163" s="169">
        <f t="shared" si="144"/>
        <v>202</v>
      </c>
    </row>
    <row r="1164" spans="2:25" ht="15">
      <c r="B1164" s="196"/>
      <c r="C1164" s="230" t="s">
        <v>1494</v>
      </c>
      <c r="D1164" s="230" t="s">
        <v>10698</v>
      </c>
      <c r="E1164" s="230" t="s">
        <v>1402</v>
      </c>
      <c r="F1164" s="230" t="e">
        <f>VLOOKUP(C1164,#REF!,6,0)</f>
        <v>#REF!</v>
      </c>
      <c r="G1164" s="230"/>
      <c r="H1164" s="230" t="e">
        <f>VLOOKUP(C1164,#REF!,19,0)</f>
        <v>#REF!</v>
      </c>
      <c r="I1164" s="230" t="e">
        <f>VLOOKUP(C1164,#REF!,20,0)</f>
        <v>#REF!</v>
      </c>
      <c r="J1164" s="230" t="e">
        <f>VLOOKUP(C1164,成品库存!B:L,11,0)</f>
        <v>#N/A</v>
      </c>
      <c r="K1164" s="230" t="str">
        <f>IF(ISERROR(VLOOKUP(C1164,#REF!,11,0)),"0",VLOOKUP(C1164,#REF!,11,0))</f>
        <v>0</v>
      </c>
      <c r="L1164" s="230"/>
      <c r="M1164" s="230" t="e">
        <f>J1164+K1164+L1164</f>
        <v>#N/A</v>
      </c>
      <c r="N1164" s="572"/>
      <c r="O1164" s="230" t="e">
        <f>VLOOKUP(C1164,膏体库存!A:F,6,0)</f>
        <v>#N/A</v>
      </c>
      <c r="P1164" s="230"/>
      <c r="Q1164" s="251" t="s">
        <v>9070</v>
      </c>
      <c r="R1164" s="252" t="s">
        <v>10701</v>
      </c>
      <c r="S1164" s="28">
        <v>1</v>
      </c>
      <c r="T1164" s="19">
        <f>VLOOKUP(Q1164,包材库存!B:E,4,0)</f>
        <v>0</v>
      </c>
      <c r="U1164" s="46"/>
      <c r="V1164" s="19">
        <f>VLOOKUP(Q1164,包材库存!B:F,5,0)</f>
        <v>0</v>
      </c>
      <c r="W1164" s="164"/>
      <c r="X1164" s="164" t="e">
        <f t="shared" si="145"/>
        <v>#DIV/0!</v>
      </c>
      <c r="Y1164" s="169">
        <f t="shared" si="144"/>
        <v>4</v>
      </c>
    </row>
    <row r="1165" spans="2:25" ht="15">
      <c r="B1165" s="196"/>
      <c r="C1165" s="233"/>
      <c r="D1165" s="233"/>
      <c r="E1165" s="233"/>
      <c r="F1165" s="233"/>
      <c r="G1165" s="233"/>
      <c r="H1165" s="233"/>
      <c r="I1165" s="233"/>
      <c r="J1165" s="233"/>
      <c r="K1165" s="233"/>
      <c r="L1165" s="233"/>
      <c r="M1165" s="233"/>
      <c r="N1165" s="573"/>
      <c r="O1165" s="233"/>
      <c r="P1165" s="233"/>
      <c r="Q1165" s="251" t="s">
        <v>8805</v>
      </c>
      <c r="R1165" s="252" t="s">
        <v>10680</v>
      </c>
      <c r="S1165" s="28">
        <v>1</v>
      </c>
      <c r="T1165" s="19">
        <f>VLOOKUP(Q1165,包材库存!B:E,4,0)</f>
        <v>7665</v>
      </c>
      <c r="U1165" s="46"/>
      <c r="V1165" s="19">
        <f>VLOOKUP(Q1165,包材库存!B:F,5,0)</f>
        <v>0</v>
      </c>
      <c r="W1165" s="233"/>
      <c r="X1165" s="164" t="e">
        <f t="shared" si="145"/>
        <v>#DIV/0!</v>
      </c>
      <c r="Y1165" s="169">
        <f t="shared" si="144"/>
        <v>149</v>
      </c>
    </row>
    <row r="1166" spans="2:25" ht="15">
      <c r="B1166" s="196"/>
      <c r="C1166" s="231"/>
      <c r="D1166" s="231"/>
      <c r="E1166" s="231"/>
      <c r="F1166" s="231"/>
      <c r="G1166" s="231"/>
      <c r="H1166" s="231"/>
      <c r="I1166" s="231"/>
      <c r="J1166" s="231"/>
      <c r="K1166" s="231"/>
      <c r="L1166" s="231"/>
      <c r="M1166" s="231"/>
      <c r="N1166" s="571"/>
      <c r="O1166" s="231"/>
      <c r="P1166" s="231"/>
      <c r="Q1166" s="184" t="s">
        <v>457</v>
      </c>
      <c r="R1166" s="180" t="s">
        <v>10468</v>
      </c>
      <c r="S1166" s="91"/>
      <c r="T1166" s="19">
        <f>VLOOKUP(Q1166,包材库存!B:E,4,0)</f>
        <v>1957</v>
      </c>
      <c r="U1166" s="46"/>
      <c r="V1166" s="19">
        <f>VLOOKUP(Q1166,包材库存!B:F,5,0)</f>
        <v>0</v>
      </c>
      <c r="W1166" s="231"/>
      <c r="X1166" s="164" t="e">
        <f t="shared" si="145"/>
        <v>#DIV/0!</v>
      </c>
      <c r="Y1166" s="169">
        <f t="shared" si="144"/>
        <v>202</v>
      </c>
    </row>
    <row r="1167" spans="2:25" ht="25.5">
      <c r="B1167" s="196"/>
      <c r="C1167" s="230" t="s">
        <v>9750</v>
      </c>
      <c r="D1167" s="107" t="s">
        <v>811</v>
      </c>
      <c r="E1167" s="107" t="s">
        <v>754</v>
      </c>
      <c r="F1167" s="107" t="e">
        <f>VLOOKUP(C1167,#REF!,6,0)</f>
        <v>#REF!</v>
      </c>
      <c r="G1167" s="107"/>
      <c r="H1167" s="107" t="e">
        <f>VLOOKUP(C1167,#REF!,19,0)</f>
        <v>#REF!</v>
      </c>
      <c r="I1167" s="107" t="e">
        <f>VLOOKUP(C1167,#REF!,20,0)</f>
        <v>#REF!</v>
      </c>
      <c r="J1167" s="107" t="e">
        <f>VLOOKUP(C1167,成品库存!B:L,11,0)</f>
        <v>#N/A</v>
      </c>
      <c r="K1167" s="107" t="str">
        <f>IF(ISERROR(VLOOKUP(C1167,#REF!,11,0)),"0",VLOOKUP(C1167,#REF!,11,0))</f>
        <v>0</v>
      </c>
      <c r="L1167" s="107"/>
      <c r="M1167" s="107" t="e">
        <f>J1167+K1167+L1167</f>
        <v>#N/A</v>
      </c>
      <c r="N1167" s="562"/>
      <c r="O1167" s="107" t="e">
        <f>VLOOKUP(C1167,膏体库存!A:F,6,0)</f>
        <v>#N/A</v>
      </c>
      <c r="P1167" s="107"/>
      <c r="Q1167" s="251" t="s">
        <v>6905</v>
      </c>
      <c r="R1167" s="252" t="s">
        <v>10702</v>
      </c>
      <c r="S1167" s="28">
        <v>1</v>
      </c>
      <c r="T1167" s="19">
        <f>VLOOKUP(Q1167,包材库存!B:E,4,0)</f>
        <v>0</v>
      </c>
      <c r="U1167" s="46"/>
      <c r="V1167" s="19">
        <f>VLOOKUP(Q1167,包材库存!B:F,5,0)</f>
        <v>0</v>
      </c>
      <c r="W1167" s="164"/>
      <c r="X1167" s="164" t="e">
        <f t="shared" si="145"/>
        <v>#DIV/0!</v>
      </c>
      <c r="Y1167" s="169">
        <f t="shared" si="144"/>
        <v>5</v>
      </c>
    </row>
    <row r="1168" spans="2:25" ht="15">
      <c r="B1168" s="196"/>
      <c r="C1168" s="108"/>
      <c r="D1168" s="108"/>
      <c r="E1168" s="108"/>
      <c r="F1168" s="108"/>
      <c r="G1168" s="108"/>
      <c r="H1168" s="108"/>
      <c r="I1168" s="108"/>
      <c r="J1168" s="108"/>
      <c r="K1168" s="108"/>
      <c r="L1168" s="108"/>
      <c r="M1168" s="108"/>
      <c r="N1168" s="563"/>
      <c r="O1168" s="108"/>
      <c r="P1168" s="108"/>
      <c r="Q1168" s="251" t="s">
        <v>7152</v>
      </c>
      <c r="R1168" s="252" t="s">
        <v>10679</v>
      </c>
      <c r="S1168" s="28">
        <v>1</v>
      </c>
      <c r="T1168" s="19">
        <f>VLOOKUP(Q1168,包材库存!B:E,4,0)</f>
        <v>0</v>
      </c>
      <c r="U1168" s="46"/>
      <c r="V1168" s="19">
        <f>VLOOKUP(Q1168,包材库存!B:F,5,0)</f>
        <v>0</v>
      </c>
      <c r="W1168" s="108"/>
      <c r="X1168" s="164" t="e">
        <f t="shared" si="145"/>
        <v>#DIV/0!</v>
      </c>
      <c r="Y1168" s="169">
        <f t="shared" si="144"/>
        <v>10</v>
      </c>
    </row>
    <row r="1169" spans="2:25" ht="15">
      <c r="B1169" s="196"/>
      <c r="C1169" s="108"/>
      <c r="D1169" s="108"/>
      <c r="E1169" s="108"/>
      <c r="F1169" s="108"/>
      <c r="G1169" s="108"/>
      <c r="H1169" s="108"/>
      <c r="I1169" s="108"/>
      <c r="J1169" s="108"/>
      <c r="K1169" s="108"/>
      <c r="L1169" s="108"/>
      <c r="M1169" s="108"/>
      <c r="N1169" s="563"/>
      <c r="O1169" s="108"/>
      <c r="P1169" s="108"/>
      <c r="Q1169" s="251" t="s">
        <v>8805</v>
      </c>
      <c r="R1169" s="252" t="s">
        <v>10703</v>
      </c>
      <c r="S1169" s="28">
        <v>1</v>
      </c>
      <c r="T1169" s="19">
        <f>VLOOKUP(Q1169,包材库存!B:E,4,0)</f>
        <v>7665</v>
      </c>
      <c r="U1169" s="46"/>
      <c r="V1169" s="19">
        <f>VLOOKUP(Q1169,包材库存!B:F,5,0)</f>
        <v>0</v>
      </c>
      <c r="W1169" s="108"/>
      <c r="X1169" s="164" t="e">
        <f t="shared" si="145"/>
        <v>#DIV/0!</v>
      </c>
      <c r="Y1169" s="169">
        <f t="shared" si="144"/>
        <v>149</v>
      </c>
    </row>
    <row r="1170" spans="2:25" ht="15">
      <c r="B1170" s="196"/>
      <c r="C1170" s="109"/>
      <c r="D1170" s="109"/>
      <c r="E1170" s="109"/>
      <c r="F1170" s="109"/>
      <c r="G1170" s="109"/>
      <c r="H1170" s="109"/>
      <c r="I1170" s="109"/>
      <c r="J1170" s="109"/>
      <c r="K1170" s="109"/>
      <c r="L1170" s="109"/>
      <c r="M1170" s="109"/>
      <c r="N1170" s="564"/>
      <c r="O1170" s="109"/>
      <c r="P1170" s="109"/>
      <c r="Q1170" s="184" t="s">
        <v>457</v>
      </c>
      <c r="R1170" s="180" t="s">
        <v>10445</v>
      </c>
      <c r="S1170" s="91"/>
      <c r="T1170" s="19">
        <f>VLOOKUP(Q1170,包材库存!B:E,4,0)</f>
        <v>1957</v>
      </c>
      <c r="U1170" s="46"/>
      <c r="V1170" s="19">
        <f>VLOOKUP(Q1170,包材库存!B:F,5,0)</f>
        <v>0</v>
      </c>
      <c r="W1170" s="109"/>
      <c r="X1170" s="164" t="e">
        <f t="shared" si="145"/>
        <v>#DIV/0!</v>
      </c>
      <c r="Y1170" s="169">
        <f t="shared" si="144"/>
        <v>202</v>
      </c>
    </row>
    <row r="1171" spans="2:25" ht="15">
      <c r="B1171" s="196"/>
      <c r="C1171" s="89" t="s">
        <v>1497</v>
      </c>
      <c r="D1171" s="89" t="s">
        <v>10704</v>
      </c>
      <c r="E1171" s="89" t="s">
        <v>83</v>
      </c>
      <c r="F1171" s="89" t="e">
        <f>VLOOKUP(C1171,#REF!,6,0)</f>
        <v>#REF!</v>
      </c>
      <c r="G1171" s="89"/>
      <c r="H1171" s="89" t="e">
        <f>VLOOKUP(C1171,#REF!,19,0)</f>
        <v>#REF!</v>
      </c>
      <c r="I1171" s="89" t="e">
        <f>VLOOKUP(C1171,#REF!,20,0)</f>
        <v>#REF!</v>
      </c>
      <c r="J1171" s="89" t="e">
        <f>VLOOKUP(C1171,成品库存!B:L,11,0)</f>
        <v>#N/A</v>
      </c>
      <c r="K1171" s="89" t="str">
        <f>IF(ISERROR(VLOOKUP(C1171,#REF!,11,0)),"0",VLOOKUP(C1171,#REF!,11,0))</f>
        <v>0</v>
      </c>
      <c r="L1171" s="89"/>
      <c r="M1171" s="89" t="e">
        <f>J1171+K1171+L1171</f>
        <v>#N/A</v>
      </c>
      <c r="N1171" s="559"/>
      <c r="O1171" s="89" t="e">
        <f>VLOOKUP(C1171,膏体库存!A:F,6,0)</f>
        <v>#N/A</v>
      </c>
      <c r="P1171" s="89"/>
      <c r="Q1171" s="143" t="s">
        <v>6454</v>
      </c>
      <c r="R1171" s="103" t="s">
        <v>10705</v>
      </c>
      <c r="S1171" s="28">
        <v>1</v>
      </c>
      <c r="T1171" s="19">
        <f>VLOOKUP(Q1171,包材库存!B:E,4,0)</f>
        <v>576</v>
      </c>
      <c r="U1171" s="46"/>
      <c r="V1171" s="19">
        <f>VLOOKUP(Q1171,包材库存!B:F,5,0)</f>
        <v>0</v>
      </c>
      <c r="W1171" s="164"/>
      <c r="X1171" s="164" t="e">
        <f t="shared" si="145"/>
        <v>#DIV/0!</v>
      </c>
      <c r="Y1171" s="169">
        <f t="shared" si="144"/>
        <v>4</v>
      </c>
    </row>
    <row r="1172" spans="2:25" ht="15">
      <c r="B1172" s="196"/>
      <c r="C1172" s="90"/>
      <c r="D1172" s="90"/>
      <c r="E1172" s="90"/>
      <c r="F1172" s="90"/>
      <c r="G1172" s="90"/>
      <c r="H1172" s="90"/>
      <c r="I1172" s="90"/>
      <c r="J1172" s="90"/>
      <c r="K1172" s="90"/>
      <c r="L1172" s="90"/>
      <c r="M1172" s="90"/>
      <c r="N1172" s="560"/>
      <c r="O1172" s="90"/>
      <c r="P1172" s="90"/>
      <c r="Q1172" s="143" t="s">
        <v>743</v>
      </c>
      <c r="R1172" s="103" t="s">
        <v>10689</v>
      </c>
      <c r="S1172" s="28">
        <v>1</v>
      </c>
      <c r="T1172" s="19">
        <f>VLOOKUP(Q1172,包材库存!B:E,4,0)</f>
        <v>28550</v>
      </c>
      <c r="U1172" s="46"/>
      <c r="V1172" s="19">
        <f>VLOOKUP(Q1172,包材库存!B:F,5,0)</f>
        <v>0</v>
      </c>
      <c r="W1172" s="90"/>
      <c r="X1172" s="164" t="e">
        <f t="shared" si="145"/>
        <v>#DIV/0!</v>
      </c>
      <c r="Y1172" s="169">
        <f t="shared" si="144"/>
        <v>9</v>
      </c>
    </row>
    <row r="1173" spans="2:25" ht="15">
      <c r="B1173" s="196"/>
      <c r="C1173" s="90"/>
      <c r="D1173" s="90"/>
      <c r="E1173" s="90"/>
      <c r="F1173" s="90"/>
      <c r="G1173" s="90"/>
      <c r="H1173" s="90"/>
      <c r="I1173" s="90"/>
      <c r="J1173" s="90"/>
      <c r="K1173" s="90"/>
      <c r="L1173" s="90"/>
      <c r="M1173" s="90"/>
      <c r="N1173" s="560"/>
      <c r="O1173" s="90"/>
      <c r="P1173" s="90"/>
      <c r="Q1173" s="143" t="s">
        <v>745</v>
      </c>
      <c r="R1173" s="103" t="s">
        <v>10690</v>
      </c>
      <c r="S1173" s="28">
        <v>1</v>
      </c>
      <c r="T1173" s="19">
        <f>VLOOKUP(Q1173,包材库存!B:E,4,0)</f>
        <v>18886</v>
      </c>
      <c r="U1173" s="46"/>
      <c r="V1173" s="19">
        <f>VLOOKUP(Q1173,包材库存!B:F,5,0)</f>
        <v>0</v>
      </c>
      <c r="W1173" s="90"/>
      <c r="X1173" s="164" t="e">
        <f t="shared" si="145"/>
        <v>#DIV/0!</v>
      </c>
      <c r="Y1173" s="169">
        <f t="shared" si="144"/>
        <v>9</v>
      </c>
    </row>
    <row r="1174" spans="2:25" ht="15">
      <c r="B1174" s="196"/>
      <c r="C1174" s="90"/>
      <c r="D1174" s="90"/>
      <c r="E1174" s="90"/>
      <c r="F1174" s="90"/>
      <c r="G1174" s="90"/>
      <c r="H1174" s="90"/>
      <c r="I1174" s="90"/>
      <c r="J1174" s="90"/>
      <c r="K1174" s="90"/>
      <c r="L1174" s="90"/>
      <c r="M1174" s="90"/>
      <c r="N1174" s="560"/>
      <c r="O1174" s="90"/>
      <c r="P1174" s="90"/>
      <c r="Q1174" s="143" t="s">
        <v>9442</v>
      </c>
      <c r="R1174" s="103" t="s">
        <v>10691</v>
      </c>
      <c r="S1174" s="28">
        <v>1</v>
      </c>
      <c r="T1174" s="19">
        <f>VLOOKUP(Q1174,包材库存!B:E,4,0)</f>
        <v>27023</v>
      </c>
      <c r="U1174" s="46"/>
      <c r="V1174" s="19">
        <f>VLOOKUP(Q1174,包材库存!B:F,5,0)</f>
        <v>0</v>
      </c>
      <c r="W1174" s="90"/>
      <c r="X1174" s="164" t="e">
        <f t="shared" si="145"/>
        <v>#DIV/0!</v>
      </c>
      <c r="Y1174" s="169">
        <f t="shared" si="144"/>
        <v>2</v>
      </c>
    </row>
    <row r="1175" spans="2:25" ht="15">
      <c r="B1175" s="196"/>
      <c r="C1175" s="90"/>
      <c r="D1175" s="90"/>
      <c r="E1175" s="90"/>
      <c r="F1175" s="90"/>
      <c r="G1175" s="90"/>
      <c r="H1175" s="90"/>
      <c r="I1175" s="90"/>
      <c r="J1175" s="90"/>
      <c r="K1175" s="90"/>
      <c r="L1175" s="90"/>
      <c r="M1175" s="90"/>
      <c r="N1175" s="560"/>
      <c r="O1175" s="90"/>
      <c r="P1175" s="90"/>
      <c r="Q1175" s="143" t="s">
        <v>7939</v>
      </c>
      <c r="R1175" s="103" t="s">
        <v>10706</v>
      </c>
      <c r="S1175" s="28">
        <v>1</v>
      </c>
      <c r="T1175" s="19">
        <f>VLOOKUP(Q1175,包材库存!B:E,4,0)</f>
        <v>0</v>
      </c>
      <c r="U1175" s="46"/>
      <c r="V1175" s="19">
        <f>VLOOKUP(Q1175,包材库存!B:F,5,0)</f>
        <v>0</v>
      </c>
      <c r="W1175" s="90"/>
      <c r="X1175" s="164" t="e">
        <f t="shared" si="145"/>
        <v>#DIV/0!</v>
      </c>
      <c r="Y1175" s="169">
        <f t="shared" si="144"/>
        <v>1</v>
      </c>
    </row>
    <row r="1176" spans="2:25" ht="15">
      <c r="B1176" s="196"/>
      <c r="C1176" s="90"/>
      <c r="D1176" s="90"/>
      <c r="E1176" s="90"/>
      <c r="F1176" s="90"/>
      <c r="G1176" s="90"/>
      <c r="H1176" s="90"/>
      <c r="I1176" s="90"/>
      <c r="J1176" s="90"/>
      <c r="K1176" s="90"/>
      <c r="L1176" s="90"/>
      <c r="M1176" s="90"/>
      <c r="N1176" s="560"/>
      <c r="O1176" s="90"/>
      <c r="P1176" s="90"/>
      <c r="Q1176" s="143" t="s">
        <v>8805</v>
      </c>
      <c r="R1176" s="103" t="s">
        <v>10382</v>
      </c>
      <c r="S1176" s="28">
        <v>1</v>
      </c>
      <c r="T1176" s="19">
        <f>VLOOKUP(Q1176,包材库存!B:E,4,0)</f>
        <v>7665</v>
      </c>
      <c r="U1176" s="46"/>
      <c r="V1176" s="19">
        <f>VLOOKUP(Q1176,包材库存!B:F,5,0)</f>
        <v>0</v>
      </c>
      <c r="W1176" s="90"/>
      <c r="X1176" s="164" t="e">
        <f t="shared" si="145"/>
        <v>#DIV/0!</v>
      </c>
      <c r="Y1176" s="169">
        <f t="shared" si="144"/>
        <v>149</v>
      </c>
    </row>
    <row r="1177" spans="2:25" ht="15">
      <c r="B1177" s="196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561"/>
      <c r="O1177" s="15"/>
      <c r="P1177" s="15"/>
      <c r="Q1177" s="143" t="s">
        <v>8489</v>
      </c>
      <c r="R1177" s="192" t="s">
        <v>10707</v>
      </c>
      <c r="S1177" s="91"/>
      <c r="T1177" s="19">
        <f>VLOOKUP(Q1177,包材库存!B:E,4,0)</f>
        <v>137</v>
      </c>
      <c r="U1177" s="46"/>
      <c r="V1177" s="19">
        <f>VLOOKUP(Q1177,包材库存!B:F,5,0)</f>
        <v>0</v>
      </c>
      <c r="W1177" s="15"/>
      <c r="X1177" s="164" t="e">
        <f t="shared" si="145"/>
        <v>#DIV/0!</v>
      </c>
      <c r="Y1177" s="169">
        <f t="shared" si="144"/>
        <v>2</v>
      </c>
    </row>
    <row r="1178" spans="2:25" ht="25.5">
      <c r="B1178" s="196"/>
      <c r="C1178" s="230" t="s">
        <v>9751</v>
      </c>
      <c r="D1178" s="230" t="s">
        <v>10708</v>
      </c>
      <c r="E1178" s="230" t="s">
        <v>748</v>
      </c>
      <c r="F1178" s="230" t="e">
        <f>VLOOKUP(C1178,#REF!,6,0)</f>
        <v>#REF!</v>
      </c>
      <c r="G1178" s="230"/>
      <c r="H1178" s="230" t="e">
        <f>VLOOKUP(C1178,#REF!,19,0)</f>
        <v>#REF!</v>
      </c>
      <c r="I1178" s="230" t="e">
        <f>VLOOKUP(C1178,#REF!,20,0)</f>
        <v>#REF!</v>
      </c>
      <c r="J1178" s="230" t="e">
        <f>VLOOKUP(C1178,成品库存!B:L,11,0)</f>
        <v>#N/A</v>
      </c>
      <c r="K1178" s="230" t="str">
        <f>IF(ISERROR(VLOOKUP(C1178,#REF!,11,0)),"0",VLOOKUP(C1178,#REF!,11,0))</f>
        <v>0</v>
      </c>
      <c r="L1178" s="230"/>
      <c r="M1178" s="230" t="e">
        <f>J1178+K1178+L1178</f>
        <v>#N/A</v>
      </c>
      <c r="N1178" s="572"/>
      <c r="O1178" s="230" t="e">
        <f>VLOOKUP(C1178,膏体库存!A:F,6,0)</f>
        <v>#N/A</v>
      </c>
      <c r="P1178" s="230"/>
      <c r="Q1178" s="149" t="s">
        <v>749</v>
      </c>
      <c r="R1178" s="99" t="s">
        <v>10709</v>
      </c>
      <c r="S1178" s="28">
        <v>1</v>
      </c>
      <c r="T1178" s="19">
        <f>VLOOKUP(Q1178,包材库存!B:E,4,0)</f>
        <v>0</v>
      </c>
      <c r="U1178" s="46"/>
      <c r="V1178" s="19">
        <f>VLOOKUP(Q1178,包材库存!B:F,5,0)</f>
        <v>0</v>
      </c>
      <c r="W1178" s="164"/>
      <c r="X1178" s="164" t="e">
        <f t="shared" si="145"/>
        <v>#DIV/0!</v>
      </c>
      <c r="Y1178" s="169">
        <f t="shared" si="144"/>
        <v>4</v>
      </c>
    </row>
    <row r="1179" spans="2:25" ht="15">
      <c r="B1179" s="196"/>
      <c r="C1179" s="233"/>
      <c r="D1179" s="233"/>
      <c r="E1179" s="233"/>
      <c r="F1179" s="233"/>
      <c r="G1179" s="233"/>
      <c r="H1179" s="233"/>
      <c r="I1179" s="233"/>
      <c r="J1179" s="233"/>
      <c r="K1179" s="233"/>
      <c r="L1179" s="233"/>
      <c r="M1179" s="233"/>
      <c r="N1179" s="573"/>
      <c r="O1179" s="233"/>
      <c r="P1179" s="233"/>
      <c r="Q1179" s="149" t="s">
        <v>751</v>
      </c>
      <c r="R1179" s="99" t="s">
        <v>752</v>
      </c>
      <c r="S1179" s="28">
        <v>1</v>
      </c>
      <c r="T1179" s="19">
        <f>VLOOKUP(Q1179,包材库存!B:E,4,0)</f>
        <v>8280</v>
      </c>
      <c r="U1179" s="46"/>
      <c r="V1179" s="19">
        <f>VLOOKUP(Q1179,包材库存!B:F,5,0)</f>
        <v>0</v>
      </c>
      <c r="W1179" s="233"/>
      <c r="X1179" s="164" t="e">
        <f t="shared" si="145"/>
        <v>#DIV/0!</v>
      </c>
      <c r="Y1179" s="169">
        <f t="shared" si="144"/>
        <v>8</v>
      </c>
    </row>
    <row r="1180" spans="2:25" ht="15">
      <c r="B1180" s="196"/>
      <c r="C1180" s="233"/>
      <c r="D1180" s="233"/>
      <c r="E1180" s="233"/>
      <c r="F1180" s="233"/>
      <c r="G1180" s="233"/>
      <c r="H1180" s="233"/>
      <c r="I1180" s="233"/>
      <c r="J1180" s="233"/>
      <c r="K1180" s="233"/>
      <c r="L1180" s="233"/>
      <c r="M1180" s="233"/>
      <c r="N1180" s="573"/>
      <c r="O1180" s="233"/>
      <c r="P1180" s="233"/>
      <c r="Q1180" s="146" t="s">
        <v>9444</v>
      </c>
      <c r="R1180" s="99" t="s">
        <v>10710</v>
      </c>
      <c r="S1180" s="28">
        <v>1</v>
      </c>
      <c r="T1180" s="19">
        <f>VLOOKUP(Q1180,包材库存!B:E,4,0)</f>
        <v>0</v>
      </c>
      <c r="U1180" s="46"/>
      <c r="V1180" s="19">
        <f>VLOOKUP(Q1180,包材库存!B:F,5,0)</f>
        <v>0</v>
      </c>
      <c r="W1180" s="233"/>
      <c r="X1180" s="164" t="e">
        <f t="shared" si="145"/>
        <v>#DIV/0!</v>
      </c>
      <c r="Y1180" s="169">
        <f t="shared" si="144"/>
        <v>2</v>
      </c>
    </row>
    <row r="1181" spans="2:25" ht="15">
      <c r="B1181" s="196"/>
      <c r="C1181" s="233"/>
      <c r="D1181" s="233"/>
      <c r="E1181" s="233"/>
      <c r="F1181" s="233"/>
      <c r="G1181" s="233"/>
      <c r="H1181" s="233"/>
      <c r="I1181" s="233"/>
      <c r="J1181" s="233"/>
      <c r="K1181" s="233"/>
      <c r="L1181" s="233"/>
      <c r="M1181" s="233"/>
      <c r="N1181" s="573"/>
      <c r="O1181" s="233"/>
      <c r="P1181" s="233"/>
      <c r="Q1181" s="149" t="s">
        <v>7854</v>
      </c>
      <c r="R1181" s="99" t="s">
        <v>10711</v>
      </c>
      <c r="S1181" s="28">
        <v>1</v>
      </c>
      <c r="T1181" s="19">
        <f>VLOOKUP(Q1181,包材库存!B:E,4,0)</f>
        <v>0</v>
      </c>
      <c r="U1181" s="46"/>
      <c r="V1181" s="19">
        <f>VLOOKUP(Q1181,包材库存!B:F,5,0)</f>
        <v>0</v>
      </c>
      <c r="W1181" s="233"/>
      <c r="X1181" s="164" t="e">
        <f t="shared" si="145"/>
        <v>#DIV/0!</v>
      </c>
      <c r="Y1181" s="169">
        <f t="shared" si="144"/>
        <v>1</v>
      </c>
    </row>
    <row r="1182" spans="2:25" ht="15">
      <c r="B1182" s="196"/>
      <c r="C1182" s="233"/>
      <c r="D1182" s="233"/>
      <c r="E1182" s="233"/>
      <c r="F1182" s="233"/>
      <c r="G1182" s="233"/>
      <c r="H1182" s="233"/>
      <c r="I1182" s="233"/>
      <c r="J1182" s="233"/>
      <c r="K1182" s="233"/>
      <c r="L1182" s="233"/>
      <c r="M1182" s="233"/>
      <c r="N1182" s="573"/>
      <c r="O1182" s="233"/>
      <c r="P1182" s="233"/>
      <c r="Q1182" s="146" t="s">
        <v>8805</v>
      </c>
      <c r="R1182" s="179" t="s">
        <v>10382</v>
      </c>
      <c r="S1182" s="28">
        <v>1</v>
      </c>
      <c r="T1182" s="19">
        <f>VLOOKUP(Q1182,包材库存!B:E,4,0)</f>
        <v>7665</v>
      </c>
      <c r="U1182" s="46"/>
      <c r="V1182" s="19">
        <f>VLOOKUP(Q1182,包材库存!B:F,5,0)</f>
        <v>0</v>
      </c>
      <c r="W1182" s="233"/>
      <c r="X1182" s="164" t="e">
        <f t="shared" si="145"/>
        <v>#DIV/0!</v>
      </c>
      <c r="Y1182" s="169">
        <f t="shared" si="144"/>
        <v>149</v>
      </c>
    </row>
    <row r="1183" spans="2:25" ht="15">
      <c r="B1183" s="196"/>
      <c r="C1183" s="231"/>
      <c r="D1183" s="231"/>
      <c r="E1183" s="231"/>
      <c r="F1183" s="231"/>
      <c r="G1183" s="231"/>
      <c r="H1183" s="231"/>
      <c r="I1183" s="231"/>
      <c r="J1183" s="231"/>
      <c r="K1183" s="231"/>
      <c r="L1183" s="231"/>
      <c r="M1183" s="231"/>
      <c r="N1183" s="571"/>
      <c r="O1183" s="231"/>
      <c r="P1183" s="231"/>
      <c r="Q1183" s="143" t="s">
        <v>8491</v>
      </c>
      <c r="R1183" s="99" t="s">
        <v>10712</v>
      </c>
      <c r="S1183" s="91"/>
      <c r="T1183" s="19">
        <f>VLOOKUP(Q1183,包材库存!B:E,4,0)</f>
        <v>0</v>
      </c>
      <c r="U1183" s="46"/>
      <c r="V1183" s="19">
        <f>VLOOKUP(Q1183,包材库存!B:F,5,0)</f>
        <v>0</v>
      </c>
      <c r="W1183" s="231"/>
      <c r="X1183" s="164" t="e">
        <f t="shared" si="145"/>
        <v>#DIV/0!</v>
      </c>
      <c r="Y1183" s="169">
        <f t="shared" si="144"/>
        <v>1</v>
      </c>
    </row>
    <row r="1184" spans="2:25" ht="25.5">
      <c r="B1184" s="196"/>
      <c r="C1184" s="230" t="s">
        <v>9752</v>
      </c>
      <c r="D1184" s="107" t="s">
        <v>814</v>
      </c>
      <c r="E1184" s="107" t="s">
        <v>1475</v>
      </c>
      <c r="F1184" s="107" t="e">
        <f>VLOOKUP(C1184,#REF!,6,0)</f>
        <v>#REF!</v>
      </c>
      <c r="G1184" s="107"/>
      <c r="H1184" s="107" t="e">
        <f>VLOOKUP(C1184,#REF!,19,0)</f>
        <v>#REF!</v>
      </c>
      <c r="I1184" s="107" t="e">
        <f>VLOOKUP(C1184,#REF!,20,0)</f>
        <v>#REF!</v>
      </c>
      <c r="J1184" s="107" t="e">
        <f>VLOOKUP(C1184,成品库存!B:L,11,0)</f>
        <v>#N/A</v>
      </c>
      <c r="K1184" s="107" t="str">
        <f>IF(ISERROR(VLOOKUP(C1184,#REF!,11,0)),"0",VLOOKUP(C1184,#REF!,11,0))</f>
        <v>0</v>
      </c>
      <c r="L1184" s="107"/>
      <c r="M1184" s="107" t="e">
        <f>J1184+K1184+L1184</f>
        <v>#N/A</v>
      </c>
      <c r="N1184" s="562"/>
      <c r="O1184" s="107" t="e">
        <f>VLOOKUP(C1184,膏体库存!A:F,6,0)</f>
        <v>#N/A</v>
      </c>
      <c r="P1184" s="107"/>
      <c r="Q1184" s="251" t="s">
        <v>6491</v>
      </c>
      <c r="R1184" s="252" t="s">
        <v>10713</v>
      </c>
      <c r="S1184" s="28">
        <v>1</v>
      </c>
      <c r="T1184" s="19">
        <f>VLOOKUP(Q1184,包材库存!B:E,4,0)</f>
        <v>4220</v>
      </c>
      <c r="U1184" s="46"/>
      <c r="V1184" s="19">
        <f>VLOOKUP(Q1184,包材库存!B:F,5,0)</f>
        <v>0</v>
      </c>
      <c r="W1184" s="164"/>
      <c r="X1184" s="164" t="e">
        <f t="shared" si="145"/>
        <v>#DIV/0!</v>
      </c>
      <c r="Y1184" s="169">
        <f t="shared" si="144"/>
        <v>2</v>
      </c>
    </row>
    <row r="1185" spans="2:25" ht="15">
      <c r="B1185" s="196"/>
      <c r="C1185" s="108"/>
      <c r="D1185" s="108"/>
      <c r="E1185" s="108"/>
      <c r="F1185" s="108"/>
      <c r="G1185" s="108"/>
      <c r="H1185" s="108"/>
      <c r="I1185" s="108"/>
      <c r="J1185" s="108"/>
      <c r="K1185" s="108"/>
      <c r="L1185" s="108"/>
      <c r="M1185" s="108"/>
      <c r="N1185" s="563"/>
      <c r="O1185" s="108"/>
      <c r="P1185" s="108"/>
      <c r="Q1185" s="251" t="s">
        <v>7163</v>
      </c>
      <c r="R1185" s="252" t="s">
        <v>10714</v>
      </c>
      <c r="S1185" s="28">
        <v>1</v>
      </c>
      <c r="T1185" s="19">
        <f>VLOOKUP(Q1185,包材库存!B:E,4,0)</f>
        <v>450</v>
      </c>
      <c r="U1185" s="46"/>
      <c r="V1185" s="19">
        <f>VLOOKUP(Q1185,包材库存!B:F,5,0)</f>
        <v>0</v>
      </c>
      <c r="W1185" s="108"/>
      <c r="X1185" s="164" t="e">
        <f t="shared" si="145"/>
        <v>#DIV/0!</v>
      </c>
      <c r="Y1185" s="169">
        <f t="shared" si="144"/>
        <v>4</v>
      </c>
    </row>
    <row r="1186" spans="2:25" ht="15">
      <c r="B1186" s="196"/>
      <c r="C1186" s="108"/>
      <c r="D1186" s="108"/>
      <c r="E1186" s="108"/>
      <c r="F1186" s="108"/>
      <c r="G1186" s="108"/>
      <c r="H1186" s="108"/>
      <c r="I1186" s="108"/>
      <c r="J1186" s="108"/>
      <c r="K1186" s="108"/>
      <c r="L1186" s="108"/>
      <c r="M1186" s="108"/>
      <c r="N1186" s="563"/>
      <c r="O1186" s="108"/>
      <c r="P1186" s="108"/>
      <c r="Q1186" s="251" t="s">
        <v>8805</v>
      </c>
      <c r="R1186" s="252" t="s">
        <v>10680</v>
      </c>
      <c r="S1186" s="28">
        <v>1</v>
      </c>
      <c r="T1186" s="19">
        <f>VLOOKUP(Q1186,包材库存!B:E,4,0)</f>
        <v>7665</v>
      </c>
      <c r="U1186" s="46"/>
      <c r="V1186" s="19">
        <f>VLOOKUP(Q1186,包材库存!B:F,5,0)</f>
        <v>0</v>
      </c>
      <c r="W1186" s="108"/>
      <c r="X1186" s="164" t="e">
        <f t="shared" si="145"/>
        <v>#DIV/0!</v>
      </c>
      <c r="Y1186" s="169">
        <f t="shared" si="144"/>
        <v>149</v>
      </c>
    </row>
    <row r="1187" spans="2:25" ht="15">
      <c r="B1187" s="196"/>
      <c r="C1187" s="109"/>
      <c r="D1187" s="109"/>
      <c r="E1187" s="109"/>
      <c r="F1187" s="109"/>
      <c r="G1187" s="109"/>
      <c r="H1187" s="109"/>
      <c r="I1187" s="109"/>
      <c r="J1187" s="109"/>
      <c r="K1187" s="109"/>
      <c r="L1187" s="109"/>
      <c r="M1187" s="109"/>
      <c r="N1187" s="564"/>
      <c r="O1187" s="109"/>
      <c r="P1187" s="109"/>
      <c r="Q1187" s="184" t="s">
        <v>457</v>
      </c>
      <c r="R1187" s="179" t="s">
        <v>10543</v>
      </c>
      <c r="S1187" s="91"/>
      <c r="T1187" s="19">
        <f>VLOOKUP(Q1187,包材库存!B:E,4,0)</f>
        <v>1957</v>
      </c>
      <c r="U1187" s="46"/>
      <c r="V1187" s="19">
        <f>VLOOKUP(Q1187,包材库存!B:F,5,0)</f>
        <v>0</v>
      </c>
      <c r="W1187" s="109"/>
      <c r="X1187" s="164" t="e">
        <f t="shared" si="145"/>
        <v>#DIV/0!</v>
      </c>
      <c r="Y1187" s="169">
        <f t="shared" si="144"/>
        <v>202</v>
      </c>
    </row>
    <row r="1188" spans="2:25" ht="25.5">
      <c r="B1188" s="196"/>
      <c r="C1188" s="230" t="s">
        <v>9753</v>
      </c>
      <c r="D1188" s="107" t="s">
        <v>730</v>
      </c>
      <c r="E1188" s="107" t="s">
        <v>1475</v>
      </c>
      <c r="F1188" s="107" t="e">
        <f>VLOOKUP(C1188,#REF!,6,0)</f>
        <v>#REF!</v>
      </c>
      <c r="G1188" s="107"/>
      <c r="H1188" s="107" t="e">
        <f>VLOOKUP(C1188,#REF!,19,0)</f>
        <v>#REF!</v>
      </c>
      <c r="I1188" s="107" t="e">
        <f>VLOOKUP(C1188,#REF!,20,0)</f>
        <v>#REF!</v>
      </c>
      <c r="J1188" s="107" t="e">
        <f>VLOOKUP(C1188,成品库存!B:L,11,0)</f>
        <v>#N/A</v>
      </c>
      <c r="K1188" s="107" t="str">
        <f>IF(ISERROR(VLOOKUP(C1188,#REF!,11,0)),"0",VLOOKUP(C1188,#REF!,11,0))</f>
        <v>0</v>
      </c>
      <c r="L1188" s="107"/>
      <c r="M1188" s="107" t="e">
        <f>J1188+K1188+L1188</f>
        <v>#N/A</v>
      </c>
      <c r="N1188" s="562"/>
      <c r="O1188" s="107" t="e">
        <f>VLOOKUP(C1188,膏体库存!A:F,6,0)</f>
        <v>#N/A</v>
      </c>
      <c r="P1188" s="107"/>
      <c r="Q1188" s="251" t="s">
        <v>6493</v>
      </c>
      <c r="R1188" s="252" t="s">
        <v>10715</v>
      </c>
      <c r="S1188" s="28">
        <v>1</v>
      </c>
      <c r="T1188" s="19">
        <f>VLOOKUP(Q1188,包材库存!B:E,4,0)</f>
        <v>0</v>
      </c>
      <c r="U1188" s="46"/>
      <c r="V1188" s="19">
        <f>VLOOKUP(Q1188,包材库存!B:F,5,0)</f>
        <v>0</v>
      </c>
      <c r="W1188" s="164"/>
      <c r="X1188" s="164" t="e">
        <f t="shared" si="145"/>
        <v>#DIV/0!</v>
      </c>
      <c r="Y1188" s="169">
        <f t="shared" si="144"/>
        <v>2</v>
      </c>
    </row>
    <row r="1189" spans="2:25" ht="15">
      <c r="B1189" s="196"/>
      <c r="C1189" s="108"/>
      <c r="D1189" s="108"/>
      <c r="E1189" s="108"/>
      <c r="F1189" s="108"/>
      <c r="G1189" s="108"/>
      <c r="H1189" s="108"/>
      <c r="I1189" s="108"/>
      <c r="J1189" s="108"/>
      <c r="K1189" s="108"/>
      <c r="L1189" s="108"/>
      <c r="M1189" s="108"/>
      <c r="N1189" s="563"/>
      <c r="O1189" s="108"/>
      <c r="P1189" s="108"/>
      <c r="Q1189" s="251" t="s">
        <v>7163</v>
      </c>
      <c r="R1189" s="252" t="s">
        <v>10714</v>
      </c>
      <c r="S1189" s="28">
        <v>1</v>
      </c>
      <c r="T1189" s="19">
        <f>VLOOKUP(Q1189,包材库存!B:E,4,0)</f>
        <v>450</v>
      </c>
      <c r="U1189" s="46"/>
      <c r="V1189" s="19">
        <f>VLOOKUP(Q1189,包材库存!B:F,5,0)</f>
        <v>0</v>
      </c>
      <c r="W1189" s="108"/>
      <c r="X1189" s="164" t="e">
        <f t="shared" si="145"/>
        <v>#DIV/0!</v>
      </c>
      <c r="Y1189" s="169">
        <f t="shared" si="144"/>
        <v>4</v>
      </c>
    </row>
    <row r="1190" spans="2:25" ht="15">
      <c r="B1190" s="196"/>
      <c r="C1190" s="108"/>
      <c r="D1190" s="108"/>
      <c r="E1190" s="108"/>
      <c r="F1190" s="108"/>
      <c r="G1190" s="108"/>
      <c r="H1190" s="108"/>
      <c r="I1190" s="108"/>
      <c r="J1190" s="108"/>
      <c r="K1190" s="108"/>
      <c r="L1190" s="108"/>
      <c r="M1190" s="108"/>
      <c r="N1190" s="563"/>
      <c r="O1190" s="108"/>
      <c r="P1190" s="108"/>
      <c r="Q1190" s="251" t="s">
        <v>8805</v>
      </c>
      <c r="R1190" s="252" t="s">
        <v>10680</v>
      </c>
      <c r="S1190" s="28">
        <v>1</v>
      </c>
      <c r="T1190" s="19">
        <f>VLOOKUP(Q1190,包材库存!B:E,4,0)</f>
        <v>7665</v>
      </c>
      <c r="U1190" s="46"/>
      <c r="V1190" s="19">
        <f>VLOOKUP(Q1190,包材库存!B:F,5,0)</f>
        <v>0</v>
      </c>
      <c r="W1190" s="108"/>
      <c r="X1190" s="164" t="e">
        <f t="shared" si="145"/>
        <v>#DIV/0!</v>
      </c>
      <c r="Y1190" s="169">
        <f t="shared" si="144"/>
        <v>149</v>
      </c>
    </row>
    <row r="1191" spans="2:25" ht="15">
      <c r="B1191" s="196"/>
      <c r="C1191" s="109"/>
      <c r="D1191" s="109"/>
      <c r="E1191" s="109"/>
      <c r="F1191" s="109"/>
      <c r="G1191" s="109"/>
      <c r="H1191" s="109"/>
      <c r="I1191" s="109"/>
      <c r="J1191" s="109"/>
      <c r="K1191" s="109"/>
      <c r="L1191" s="109"/>
      <c r="M1191" s="109"/>
      <c r="N1191" s="564"/>
      <c r="O1191" s="109"/>
      <c r="P1191" s="109"/>
      <c r="Q1191" s="251" t="s">
        <v>457</v>
      </c>
      <c r="R1191" s="179" t="s">
        <v>10543</v>
      </c>
      <c r="S1191" s="91"/>
      <c r="T1191" s="19">
        <f>VLOOKUP(Q1191,包材库存!B:E,4,0)</f>
        <v>1957</v>
      </c>
      <c r="U1191" s="46"/>
      <c r="V1191" s="19">
        <f>VLOOKUP(Q1191,包材库存!B:F,5,0)</f>
        <v>0</v>
      </c>
      <c r="W1191" s="109"/>
      <c r="X1191" s="164" t="e">
        <f t="shared" si="145"/>
        <v>#DIV/0!</v>
      </c>
      <c r="Y1191" s="169">
        <f t="shared" si="144"/>
        <v>202</v>
      </c>
    </row>
    <row r="1192" spans="2:25" ht="15">
      <c r="B1192" s="196"/>
      <c r="C1192" s="230" t="s">
        <v>1495</v>
      </c>
      <c r="D1192" s="107" t="s">
        <v>819</v>
      </c>
      <c r="E1192" s="107" t="s">
        <v>1402</v>
      </c>
      <c r="F1192" s="107" t="e">
        <f>VLOOKUP(C1192,#REF!,6,0)</f>
        <v>#REF!</v>
      </c>
      <c r="G1192" s="107"/>
      <c r="H1192" s="107" t="e">
        <f>VLOOKUP(C1192,#REF!,19,0)</f>
        <v>#REF!</v>
      </c>
      <c r="I1192" s="107" t="e">
        <f>VLOOKUP(C1192,#REF!,20,0)</f>
        <v>#REF!</v>
      </c>
      <c r="J1192" s="107" t="e">
        <f>VLOOKUP(C1192,成品库存!B:L,11,0)</f>
        <v>#N/A</v>
      </c>
      <c r="K1192" s="107" t="str">
        <f>IF(ISERROR(VLOOKUP(C1192,#REF!,11,0)),"0",VLOOKUP(C1192,#REF!,11,0))</f>
        <v>0</v>
      </c>
      <c r="L1192" s="107"/>
      <c r="M1192" s="107" t="e">
        <f>J1192+K1192+L1192</f>
        <v>#N/A</v>
      </c>
      <c r="N1192" s="562"/>
      <c r="O1192" s="107" t="e">
        <f>VLOOKUP(C1192,膏体库存!A:F,6,0)</f>
        <v>#N/A</v>
      </c>
      <c r="P1192" s="107"/>
      <c r="Q1192" s="191" t="s">
        <v>9068</v>
      </c>
      <c r="R1192" s="206" t="s">
        <v>10716</v>
      </c>
      <c r="S1192" s="28">
        <v>1</v>
      </c>
      <c r="T1192" s="19">
        <f>VLOOKUP(Q1192,包材库存!B:E,4,0)</f>
        <v>0</v>
      </c>
      <c r="U1192" s="46"/>
      <c r="V1192" s="19">
        <f>VLOOKUP(Q1192,包材库存!B:F,5,0)</f>
        <v>0</v>
      </c>
      <c r="W1192" s="164"/>
      <c r="X1192" s="164" t="e">
        <f t="shared" si="145"/>
        <v>#DIV/0!</v>
      </c>
      <c r="Y1192" s="169">
        <f t="shared" si="144"/>
        <v>4</v>
      </c>
    </row>
    <row r="1193" spans="2:25" ht="15">
      <c r="B1193" s="196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563"/>
      <c r="O1193" s="108"/>
      <c r="P1193" s="108"/>
      <c r="Q1193" s="251" t="s">
        <v>8805</v>
      </c>
      <c r="R1193" s="252" t="s">
        <v>10680</v>
      </c>
      <c r="S1193" s="28">
        <v>1</v>
      </c>
      <c r="T1193" s="19">
        <f>VLOOKUP(Q1193,包材库存!B:E,4,0)</f>
        <v>7665</v>
      </c>
      <c r="U1193" s="46"/>
      <c r="V1193" s="19">
        <f>VLOOKUP(Q1193,包材库存!B:F,5,0)</f>
        <v>0</v>
      </c>
      <c r="W1193" s="108"/>
      <c r="X1193" s="164" t="e">
        <f t="shared" si="145"/>
        <v>#DIV/0!</v>
      </c>
      <c r="Y1193" s="169">
        <f t="shared" si="144"/>
        <v>149</v>
      </c>
    </row>
    <row r="1194" spans="2:25" ht="15">
      <c r="B1194" s="196"/>
      <c r="C1194" s="109"/>
      <c r="D1194" s="109"/>
      <c r="E1194" s="109"/>
      <c r="F1194" s="109"/>
      <c r="G1194" s="109"/>
      <c r="H1194" s="109"/>
      <c r="I1194" s="109"/>
      <c r="J1194" s="109"/>
      <c r="K1194" s="109"/>
      <c r="L1194" s="109"/>
      <c r="M1194" s="109"/>
      <c r="N1194" s="564"/>
      <c r="O1194" s="109"/>
      <c r="P1194" s="109"/>
      <c r="Q1194" s="184" t="s">
        <v>457</v>
      </c>
      <c r="R1194" s="180" t="s">
        <v>10468</v>
      </c>
      <c r="S1194" s="91"/>
      <c r="T1194" s="19">
        <f>VLOOKUP(Q1194,包材库存!B:E,4,0)</f>
        <v>1957</v>
      </c>
      <c r="U1194" s="46"/>
      <c r="V1194" s="19">
        <f>VLOOKUP(Q1194,包材库存!B:F,5,0)</f>
        <v>0</v>
      </c>
      <c r="W1194" s="109"/>
      <c r="X1194" s="164" t="e">
        <f t="shared" si="145"/>
        <v>#DIV/0!</v>
      </c>
      <c r="Y1194" s="169">
        <f t="shared" si="144"/>
        <v>202</v>
      </c>
    </row>
    <row r="1195" spans="2:25" ht="15">
      <c r="B1195" s="196"/>
      <c r="C1195" s="89" t="s">
        <v>1520</v>
      </c>
      <c r="D1195" s="89" t="s">
        <v>10717</v>
      </c>
      <c r="E1195" s="89" t="s">
        <v>754</v>
      </c>
      <c r="F1195" s="89" t="e">
        <f>VLOOKUP(C1195,#REF!,6,0)</f>
        <v>#REF!</v>
      </c>
      <c r="G1195" s="89"/>
      <c r="H1195" s="89" t="e">
        <f>VLOOKUP(C1195,#REF!,19,0)</f>
        <v>#REF!</v>
      </c>
      <c r="I1195" s="89" t="e">
        <f>VLOOKUP(C1195,#REF!,20,0)</f>
        <v>#REF!</v>
      </c>
      <c r="J1195" s="89" t="e">
        <f>VLOOKUP(C1195,成品库存!B:L,11,0)</f>
        <v>#N/A</v>
      </c>
      <c r="K1195" s="89" t="str">
        <f>IF(ISERROR(VLOOKUP(C1195,#REF!,11,0)),"0",VLOOKUP(C1195,#REF!,11,0))</f>
        <v>0</v>
      </c>
      <c r="L1195" s="89"/>
      <c r="M1195" s="89" t="e">
        <f>J1195+K1195+L1195</f>
        <v>#N/A</v>
      </c>
      <c r="N1195" s="559"/>
      <c r="O1195" s="89" t="e">
        <f>VLOOKUP(C1195,膏体库存!A:F,6,0)</f>
        <v>#N/A</v>
      </c>
      <c r="P1195" s="89"/>
      <c r="Q1195" s="146" t="s">
        <v>6925</v>
      </c>
      <c r="R1195" s="258" t="s">
        <v>10718</v>
      </c>
      <c r="S1195" s="28">
        <v>1</v>
      </c>
      <c r="T1195" s="19">
        <f>VLOOKUP(Q1195,包材库存!B:E,4,0)</f>
        <v>1770</v>
      </c>
      <c r="U1195" s="46"/>
      <c r="V1195" s="19">
        <f>VLOOKUP(Q1195,包材库存!B:F,5,0)</f>
        <v>0</v>
      </c>
      <c r="W1195" s="164"/>
      <c r="X1195" s="164" t="e">
        <f t="shared" si="145"/>
        <v>#DIV/0!</v>
      </c>
      <c r="Y1195" s="169">
        <f t="shared" si="144"/>
        <v>3</v>
      </c>
    </row>
    <row r="1196" spans="2:25" ht="15">
      <c r="B1196" s="196"/>
      <c r="C1196" s="90"/>
      <c r="D1196" s="90"/>
      <c r="E1196" s="90"/>
      <c r="F1196" s="90"/>
      <c r="G1196" s="90"/>
      <c r="H1196" s="90"/>
      <c r="I1196" s="90"/>
      <c r="J1196" s="90"/>
      <c r="K1196" s="90"/>
      <c r="L1196" s="90"/>
      <c r="M1196" s="90"/>
      <c r="N1196" s="560"/>
      <c r="O1196" s="90"/>
      <c r="P1196" s="90"/>
      <c r="Q1196" s="185" t="s">
        <v>7944</v>
      </c>
      <c r="R1196" s="186" t="s">
        <v>10719</v>
      </c>
      <c r="S1196" s="28">
        <v>1</v>
      </c>
      <c r="T1196" s="19">
        <f>VLOOKUP(Q1196,包材库存!B:E,4,0)</f>
        <v>0</v>
      </c>
      <c r="U1196" s="46"/>
      <c r="V1196" s="19">
        <f>VLOOKUP(Q1196,包材库存!B:F,5,0)</f>
        <v>0</v>
      </c>
      <c r="W1196" s="90"/>
      <c r="X1196" s="164" t="e">
        <f t="shared" si="145"/>
        <v>#DIV/0!</v>
      </c>
      <c r="Y1196" s="169">
        <f t="shared" si="144"/>
        <v>1</v>
      </c>
    </row>
    <row r="1197" spans="2:25" ht="15">
      <c r="B1197" s="196"/>
      <c r="C1197" s="90"/>
      <c r="D1197" s="90"/>
      <c r="E1197" s="90"/>
      <c r="F1197" s="90"/>
      <c r="G1197" s="90"/>
      <c r="H1197" s="90"/>
      <c r="I1197" s="90"/>
      <c r="J1197" s="90"/>
      <c r="K1197" s="90"/>
      <c r="L1197" s="90"/>
      <c r="M1197" s="90"/>
      <c r="N1197" s="560"/>
      <c r="O1197" s="90"/>
      <c r="P1197" s="90"/>
      <c r="Q1197" s="146" t="s">
        <v>9440</v>
      </c>
      <c r="R1197" s="122" t="s">
        <v>9735</v>
      </c>
      <c r="S1197" s="28">
        <v>1</v>
      </c>
      <c r="T1197" s="19">
        <f>VLOOKUP(Q1197,包材库存!B:E,4,0)</f>
        <v>0</v>
      </c>
      <c r="U1197" s="46"/>
      <c r="V1197" s="19">
        <f>VLOOKUP(Q1197,包材库存!B:F,5,0)</f>
        <v>0</v>
      </c>
      <c r="W1197" s="90"/>
      <c r="X1197" s="164" t="e">
        <f t="shared" si="145"/>
        <v>#DIV/0!</v>
      </c>
      <c r="Y1197" s="169">
        <f t="shared" si="144"/>
        <v>11</v>
      </c>
    </row>
    <row r="1198" spans="2:25" ht="15">
      <c r="B1198" s="196"/>
      <c r="C1198" s="90"/>
      <c r="D1198" s="90"/>
      <c r="E1198" s="90"/>
      <c r="F1198" s="90"/>
      <c r="G1198" s="90"/>
      <c r="H1198" s="90"/>
      <c r="I1198" s="90"/>
      <c r="J1198" s="90"/>
      <c r="K1198" s="90"/>
      <c r="L1198" s="90"/>
      <c r="M1198" s="90"/>
      <c r="N1198" s="560"/>
      <c r="O1198" s="90"/>
      <c r="P1198" s="90"/>
      <c r="Q1198" s="146" t="s">
        <v>8805</v>
      </c>
      <c r="R1198" s="179" t="s">
        <v>10720</v>
      </c>
      <c r="S1198" s="28">
        <v>1</v>
      </c>
      <c r="T1198" s="19">
        <f>VLOOKUP(Q1198,包材库存!B:E,4,0)</f>
        <v>7665</v>
      </c>
      <c r="U1198" s="46"/>
      <c r="V1198" s="19">
        <f>VLOOKUP(Q1198,包材库存!B:F,5,0)</f>
        <v>0</v>
      </c>
      <c r="W1198" s="90"/>
      <c r="X1198" s="164" t="e">
        <f t="shared" si="145"/>
        <v>#DIV/0!</v>
      </c>
      <c r="Y1198" s="169">
        <f t="shared" si="144"/>
        <v>149</v>
      </c>
    </row>
    <row r="1199" spans="2:25" ht="15">
      <c r="B1199" s="196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561"/>
      <c r="O1199" s="15"/>
      <c r="P1199" s="15"/>
      <c r="Q1199" s="146" t="s">
        <v>457</v>
      </c>
      <c r="R1199" s="179" t="s">
        <v>10721</v>
      </c>
      <c r="S1199" s="91"/>
      <c r="T1199" s="19">
        <f>VLOOKUP(Q1199,包材库存!B:E,4,0)</f>
        <v>1957</v>
      </c>
      <c r="U1199" s="46"/>
      <c r="V1199" s="19">
        <f>VLOOKUP(Q1199,包材库存!B:F,5,0)</f>
        <v>0</v>
      </c>
      <c r="W1199" s="15"/>
      <c r="X1199" s="164" t="e">
        <f t="shared" si="145"/>
        <v>#DIV/0!</v>
      </c>
      <c r="Y1199" s="169">
        <f t="shared" si="144"/>
        <v>202</v>
      </c>
    </row>
    <row r="1200" spans="2:25" ht="24.75">
      <c r="B1200" s="196"/>
      <c r="C1200" s="221" t="s">
        <v>5529</v>
      </c>
      <c r="D1200" s="259" t="s">
        <v>10722</v>
      </c>
      <c r="E1200" s="259"/>
      <c r="F1200" s="259" t="e">
        <f>VLOOKUP(C1200,#REF!,6,0)</f>
        <v>#REF!</v>
      </c>
      <c r="G1200" s="259"/>
      <c r="H1200" s="259" t="e">
        <f>VLOOKUP(C1200,#REF!,19,0)</f>
        <v>#REF!</v>
      </c>
      <c r="I1200" s="259" t="e">
        <f>VLOOKUP(C1200,#REF!,20,0)</f>
        <v>#REF!</v>
      </c>
      <c r="J1200" s="259">
        <f>VLOOKUP(C1200,成品库存!B:L,11,0)</f>
        <v>0</v>
      </c>
      <c r="K1200" s="259" t="str">
        <f>IF(ISERROR(VLOOKUP(C1200,#REF!,11,0)),"0",VLOOKUP(C1200,#REF!,11,0))</f>
        <v>0</v>
      </c>
      <c r="L1200" s="259"/>
      <c r="M1200" s="259">
        <f>J1200+K1200+L1200</f>
        <v>0</v>
      </c>
      <c r="N1200" s="577"/>
      <c r="O1200" s="259" t="e">
        <f>VLOOKUP(C1200,膏体库存!A:F,6,0)</f>
        <v>#N/A</v>
      </c>
      <c r="P1200" s="259"/>
      <c r="Q1200" s="142" t="s">
        <v>9569</v>
      </c>
      <c r="R1200" s="104" t="s">
        <v>10723</v>
      </c>
      <c r="S1200" s="28">
        <v>1</v>
      </c>
      <c r="T1200" s="19">
        <f>VLOOKUP(Q1200,包材库存!B:E,4,0)</f>
        <v>0</v>
      </c>
      <c r="U1200" s="46"/>
      <c r="V1200" s="19">
        <f>VLOOKUP(Q1200,包材库存!B:F,5,0)</f>
        <v>0</v>
      </c>
      <c r="W1200" s="164"/>
      <c r="X1200" s="164" t="e">
        <f t="shared" si="145"/>
        <v>#DIV/0!</v>
      </c>
      <c r="Y1200" s="169">
        <f t="shared" si="144"/>
        <v>1</v>
      </c>
    </row>
    <row r="1201" spans="2:25" ht="15">
      <c r="B1201" s="196"/>
      <c r="C1201" s="90"/>
      <c r="D1201" s="260"/>
      <c r="E1201" s="260"/>
      <c r="F1201" s="260"/>
      <c r="G1201" s="260"/>
      <c r="H1201" s="260"/>
      <c r="I1201" s="260"/>
      <c r="J1201" s="260"/>
      <c r="K1201" s="260"/>
      <c r="L1201" s="260"/>
      <c r="M1201" s="260"/>
      <c r="N1201" s="578"/>
      <c r="O1201" s="260"/>
      <c r="P1201" s="260"/>
      <c r="Q1201" s="227" t="s">
        <v>9754</v>
      </c>
      <c r="R1201" s="101" t="s">
        <v>10724</v>
      </c>
      <c r="S1201" s="28">
        <v>1</v>
      </c>
      <c r="T1201" s="19" t="e">
        <f>VLOOKUP(Q1201,包材库存!B:E,4,0)</f>
        <v>#N/A</v>
      </c>
      <c r="U1201" s="46"/>
      <c r="V1201" s="19" t="e">
        <f>VLOOKUP(Q1201,包材库存!B:F,5,0)</f>
        <v>#N/A</v>
      </c>
      <c r="W1201" s="260"/>
      <c r="X1201" s="164" t="e">
        <f t="shared" si="145"/>
        <v>#N/A</v>
      </c>
      <c r="Y1201" s="169">
        <f t="shared" si="144"/>
        <v>2</v>
      </c>
    </row>
    <row r="1202" spans="2:25" ht="15">
      <c r="B1202" s="196"/>
      <c r="C1202" s="90"/>
      <c r="D1202" s="260"/>
      <c r="E1202" s="260"/>
      <c r="F1202" s="260"/>
      <c r="G1202" s="260"/>
      <c r="H1202" s="260"/>
      <c r="I1202" s="260"/>
      <c r="J1202" s="260"/>
      <c r="K1202" s="260"/>
      <c r="L1202" s="260"/>
      <c r="M1202" s="260"/>
      <c r="N1202" s="578"/>
      <c r="O1202" s="260"/>
      <c r="P1202" s="260"/>
      <c r="Q1202" s="149" t="s">
        <v>8473</v>
      </c>
      <c r="R1202" s="100" t="s">
        <v>10725</v>
      </c>
      <c r="S1202" s="91"/>
      <c r="T1202" s="19">
        <f>VLOOKUP(Q1202,包材库存!B:E,4,0)</f>
        <v>0</v>
      </c>
      <c r="U1202" s="46"/>
      <c r="V1202" s="19">
        <f>VLOOKUP(Q1202,包材库存!B:F,5,0)</f>
        <v>0</v>
      </c>
      <c r="W1202" s="260"/>
      <c r="X1202" s="164" t="e">
        <f t="shared" si="145"/>
        <v>#DIV/0!</v>
      </c>
      <c r="Y1202" s="169">
        <f t="shared" si="144"/>
        <v>2</v>
      </c>
    </row>
    <row r="1203" spans="2:25" ht="15">
      <c r="B1203" s="196"/>
      <c r="C1203" s="90"/>
      <c r="D1203" s="221" t="s">
        <v>10726</v>
      </c>
      <c r="E1203" s="221" t="s">
        <v>83</v>
      </c>
      <c r="F1203" s="221"/>
      <c r="G1203" s="221"/>
      <c r="H1203" s="221"/>
      <c r="I1203" s="221"/>
      <c r="J1203" s="221"/>
      <c r="K1203" s="221"/>
      <c r="L1203" s="221"/>
      <c r="M1203" s="221">
        <f>J1203+K1203+L1203</f>
        <v>0</v>
      </c>
      <c r="N1203" s="579"/>
      <c r="O1203" s="221"/>
      <c r="P1203" s="221"/>
      <c r="Q1203" s="149" t="s">
        <v>6881</v>
      </c>
      <c r="R1203" s="100" t="s">
        <v>10727</v>
      </c>
      <c r="S1203" s="28">
        <v>1</v>
      </c>
      <c r="T1203" s="19">
        <f>VLOOKUP(Q1203,包材库存!B:E,4,0)</f>
        <v>4333</v>
      </c>
      <c r="U1203" s="46"/>
      <c r="V1203" s="19">
        <f>VLOOKUP(Q1203,包材库存!B:F,5,0)</f>
        <v>0</v>
      </c>
      <c r="W1203" s="221"/>
      <c r="X1203" s="164" t="e">
        <f t="shared" si="145"/>
        <v>#DIV/0!</v>
      </c>
      <c r="Y1203" s="169">
        <f t="shared" si="144"/>
        <v>6</v>
      </c>
    </row>
    <row r="1204" spans="2:25" ht="15">
      <c r="B1204" s="196"/>
      <c r="C1204" s="90"/>
      <c r="D1204" s="224"/>
      <c r="E1204" s="224"/>
      <c r="F1204" s="224"/>
      <c r="G1204" s="224"/>
      <c r="H1204" s="224"/>
      <c r="I1204" s="224"/>
      <c r="J1204" s="224"/>
      <c r="K1204" s="224"/>
      <c r="L1204" s="224"/>
      <c r="M1204" s="224"/>
      <c r="N1204" s="580"/>
      <c r="O1204" s="224"/>
      <c r="P1204" s="224"/>
      <c r="Q1204" s="149" t="s">
        <v>7192</v>
      </c>
      <c r="R1204" s="100" t="s">
        <v>10728</v>
      </c>
      <c r="S1204" s="28">
        <v>1</v>
      </c>
      <c r="T1204" s="19">
        <f>VLOOKUP(Q1204,包材库存!B:E,4,0)</f>
        <v>4333</v>
      </c>
      <c r="U1204" s="46"/>
      <c r="V1204" s="19">
        <f>VLOOKUP(Q1204,包材库存!B:F,5,0)</f>
        <v>0</v>
      </c>
      <c r="W1204" s="224"/>
      <c r="X1204" s="164" t="e">
        <f t="shared" si="145"/>
        <v>#DIV/0!</v>
      </c>
      <c r="Y1204" s="169">
        <f t="shared" si="144"/>
        <v>6</v>
      </c>
    </row>
    <row r="1205" spans="2:25" ht="15">
      <c r="B1205" s="196"/>
      <c r="C1205" s="90"/>
      <c r="D1205" s="221" t="s">
        <v>10729</v>
      </c>
      <c r="E1205" s="221" t="s">
        <v>83</v>
      </c>
      <c r="F1205" s="221"/>
      <c r="G1205" s="221"/>
      <c r="H1205" s="221"/>
      <c r="I1205" s="221"/>
      <c r="J1205" s="221"/>
      <c r="K1205" s="221"/>
      <c r="L1205" s="221"/>
      <c r="M1205" s="221">
        <f>J1205+K1205+L1205</f>
        <v>0</v>
      </c>
      <c r="N1205" s="579"/>
      <c r="O1205" s="221"/>
      <c r="P1205" s="221"/>
      <c r="Q1205" s="149" t="s">
        <v>741</v>
      </c>
      <c r="R1205" s="100" t="s">
        <v>10730</v>
      </c>
      <c r="S1205" s="28">
        <v>1</v>
      </c>
      <c r="T1205" s="19">
        <f>VLOOKUP(Q1205,包材库存!B:E,4,0)</f>
        <v>16400</v>
      </c>
      <c r="U1205" s="46"/>
      <c r="V1205" s="19">
        <f>VLOOKUP(Q1205,包材库存!B:F,5,0)</f>
        <v>0</v>
      </c>
      <c r="W1205" s="221"/>
      <c r="X1205" s="164" t="e">
        <f t="shared" si="145"/>
        <v>#DIV/0!</v>
      </c>
      <c r="Y1205" s="169">
        <f t="shared" si="144"/>
        <v>5</v>
      </c>
    </row>
    <row r="1206" spans="2:25" ht="15">
      <c r="B1206" s="196"/>
      <c r="C1206" s="90"/>
      <c r="D1206" s="222"/>
      <c r="E1206" s="222"/>
      <c r="F1206" s="222"/>
      <c r="G1206" s="222"/>
      <c r="H1206" s="222"/>
      <c r="I1206" s="222"/>
      <c r="J1206" s="222"/>
      <c r="K1206" s="222"/>
      <c r="L1206" s="222"/>
      <c r="M1206" s="222"/>
      <c r="N1206" s="581"/>
      <c r="O1206" s="222"/>
      <c r="P1206" s="222"/>
      <c r="Q1206" s="191" t="s">
        <v>743</v>
      </c>
      <c r="R1206" s="261" t="s">
        <v>10731</v>
      </c>
      <c r="S1206" s="28">
        <v>1</v>
      </c>
      <c r="T1206" s="19">
        <f>VLOOKUP(Q1206,包材库存!B:E,4,0)</f>
        <v>28550</v>
      </c>
      <c r="U1206" s="46"/>
      <c r="V1206" s="19">
        <f>VLOOKUP(Q1206,包材库存!B:F,5,0)</f>
        <v>0</v>
      </c>
      <c r="W1206" s="222"/>
      <c r="X1206" s="164" t="e">
        <f t="shared" si="145"/>
        <v>#DIV/0!</v>
      </c>
      <c r="Y1206" s="169">
        <f t="shared" si="144"/>
        <v>9</v>
      </c>
    </row>
    <row r="1207" spans="2:25" ht="15">
      <c r="B1207" s="196"/>
      <c r="C1207" s="90"/>
      <c r="D1207" s="224"/>
      <c r="E1207" s="224"/>
      <c r="F1207" s="224"/>
      <c r="G1207" s="224"/>
      <c r="H1207" s="224"/>
      <c r="I1207" s="224"/>
      <c r="J1207" s="224"/>
      <c r="K1207" s="224"/>
      <c r="L1207" s="224"/>
      <c r="M1207" s="224"/>
      <c r="N1207" s="580"/>
      <c r="O1207" s="224"/>
      <c r="P1207" s="224"/>
      <c r="Q1207" s="146" t="s">
        <v>745</v>
      </c>
      <c r="R1207" s="262" t="s">
        <v>10732</v>
      </c>
      <c r="S1207" s="28">
        <v>1</v>
      </c>
      <c r="T1207" s="19">
        <f>VLOOKUP(Q1207,包材库存!B:E,4,0)</f>
        <v>18886</v>
      </c>
      <c r="U1207" s="46"/>
      <c r="V1207" s="19">
        <f>VLOOKUP(Q1207,包材库存!B:F,5,0)</f>
        <v>0</v>
      </c>
      <c r="W1207" s="224"/>
      <c r="X1207" s="164" t="e">
        <f t="shared" si="145"/>
        <v>#DIV/0!</v>
      </c>
      <c r="Y1207" s="169">
        <f t="shared" si="144"/>
        <v>9</v>
      </c>
    </row>
    <row r="1208" spans="2:25" ht="15">
      <c r="B1208" s="196"/>
      <c r="C1208" s="90"/>
      <c r="D1208" s="221" t="s">
        <v>10733</v>
      </c>
      <c r="E1208" s="221" t="s">
        <v>83</v>
      </c>
      <c r="F1208" s="221"/>
      <c r="G1208" s="221"/>
      <c r="H1208" s="221"/>
      <c r="I1208" s="221"/>
      <c r="J1208" s="221"/>
      <c r="K1208" s="221"/>
      <c r="L1208" s="221"/>
      <c r="M1208" s="221">
        <f>J1208+K1208+L1208</f>
        <v>0</v>
      </c>
      <c r="N1208" s="579"/>
      <c r="O1208" s="221"/>
      <c r="P1208" s="221"/>
      <c r="Q1208" s="149" t="s">
        <v>6454</v>
      </c>
      <c r="R1208" s="100" t="s">
        <v>10734</v>
      </c>
      <c r="S1208" s="28">
        <v>1</v>
      </c>
      <c r="T1208" s="19">
        <f>VLOOKUP(Q1208,包材库存!B:E,4,0)</f>
        <v>576</v>
      </c>
      <c r="U1208" s="46"/>
      <c r="V1208" s="19">
        <f>VLOOKUP(Q1208,包材库存!B:F,5,0)</f>
        <v>0</v>
      </c>
      <c r="W1208" s="221"/>
      <c r="X1208" s="164" t="e">
        <f t="shared" si="145"/>
        <v>#DIV/0!</v>
      </c>
      <c r="Y1208" s="169">
        <f t="shared" si="144"/>
        <v>4</v>
      </c>
    </row>
    <row r="1209" spans="2:25" ht="15">
      <c r="B1209" s="196"/>
      <c r="C1209" s="90"/>
      <c r="D1209" s="222"/>
      <c r="E1209" s="222"/>
      <c r="F1209" s="222"/>
      <c r="G1209" s="222"/>
      <c r="H1209" s="222"/>
      <c r="I1209" s="222"/>
      <c r="J1209" s="222"/>
      <c r="K1209" s="222"/>
      <c r="L1209" s="222"/>
      <c r="M1209" s="222"/>
      <c r="N1209" s="581"/>
      <c r="O1209" s="222"/>
      <c r="P1209" s="222"/>
      <c r="Q1209" s="149" t="s">
        <v>743</v>
      </c>
      <c r="R1209" s="263" t="s">
        <v>10735</v>
      </c>
      <c r="S1209" s="28">
        <v>1</v>
      </c>
      <c r="T1209" s="19">
        <f>VLOOKUP(Q1209,包材库存!B:E,4,0)</f>
        <v>28550</v>
      </c>
      <c r="U1209" s="46"/>
      <c r="V1209" s="19">
        <f>VLOOKUP(Q1209,包材库存!B:F,5,0)</f>
        <v>0</v>
      </c>
      <c r="W1209" s="222"/>
      <c r="X1209" s="164" t="e">
        <f t="shared" si="145"/>
        <v>#DIV/0!</v>
      </c>
      <c r="Y1209" s="169">
        <f t="shared" si="144"/>
        <v>9</v>
      </c>
    </row>
    <row r="1210" spans="2:25" ht="15">
      <c r="B1210" s="196"/>
      <c r="C1210" s="90"/>
      <c r="D1210" s="224"/>
      <c r="E1210" s="224"/>
      <c r="F1210" s="224"/>
      <c r="G1210" s="224"/>
      <c r="H1210" s="224"/>
      <c r="I1210" s="224"/>
      <c r="J1210" s="224"/>
      <c r="K1210" s="224"/>
      <c r="L1210" s="224"/>
      <c r="M1210" s="224"/>
      <c r="N1210" s="580"/>
      <c r="O1210" s="224"/>
      <c r="P1210" s="224"/>
      <c r="Q1210" s="146" t="s">
        <v>745</v>
      </c>
      <c r="R1210" s="262" t="s">
        <v>10732</v>
      </c>
      <c r="S1210" s="28">
        <v>1</v>
      </c>
      <c r="T1210" s="19">
        <f>VLOOKUP(Q1210,包材库存!B:E,4,0)</f>
        <v>18886</v>
      </c>
      <c r="U1210" s="46"/>
      <c r="V1210" s="19">
        <f>VLOOKUP(Q1210,包材库存!B:F,5,0)</f>
        <v>0</v>
      </c>
      <c r="W1210" s="224"/>
      <c r="X1210" s="164" t="e">
        <f t="shared" si="145"/>
        <v>#DIV/0!</v>
      </c>
      <c r="Y1210" s="169">
        <f t="shared" si="144"/>
        <v>9</v>
      </c>
    </row>
    <row r="1211" spans="2:25" ht="15">
      <c r="B1211" s="196"/>
      <c r="C1211" s="90"/>
      <c r="D1211" s="221" t="s">
        <v>10736</v>
      </c>
      <c r="E1211" s="221" t="s">
        <v>748</v>
      </c>
      <c r="F1211" s="221"/>
      <c r="G1211" s="221"/>
      <c r="H1211" s="221"/>
      <c r="I1211" s="221"/>
      <c r="J1211" s="221"/>
      <c r="K1211" s="221"/>
      <c r="L1211" s="221"/>
      <c r="M1211" s="221">
        <f>J1211+K1211+L1211</f>
        <v>0</v>
      </c>
      <c r="N1211" s="579"/>
      <c r="O1211" s="221"/>
      <c r="P1211" s="221"/>
      <c r="Q1211" s="149" t="s">
        <v>749</v>
      </c>
      <c r="R1211" s="100" t="s">
        <v>10737</v>
      </c>
      <c r="S1211" s="28">
        <v>1</v>
      </c>
      <c r="T1211" s="19">
        <f>VLOOKUP(Q1211,包材库存!B:E,4,0)</f>
        <v>0</v>
      </c>
      <c r="U1211" s="46"/>
      <c r="V1211" s="19">
        <f>VLOOKUP(Q1211,包材库存!B:F,5,0)</f>
        <v>0</v>
      </c>
      <c r="W1211" s="221"/>
      <c r="X1211" s="164" t="e">
        <f t="shared" si="145"/>
        <v>#DIV/0!</v>
      </c>
      <c r="Y1211" s="169">
        <f t="shared" si="144"/>
        <v>4</v>
      </c>
    </row>
    <row r="1212" spans="2:25" ht="15">
      <c r="B1212" s="196"/>
      <c r="C1212" s="90"/>
      <c r="D1212" s="224"/>
      <c r="E1212" s="224"/>
      <c r="F1212" s="224"/>
      <c r="G1212" s="224"/>
      <c r="H1212" s="224"/>
      <c r="I1212" s="224"/>
      <c r="J1212" s="224"/>
      <c r="K1212" s="224"/>
      <c r="L1212" s="224"/>
      <c r="M1212" s="224"/>
      <c r="N1212" s="580"/>
      <c r="O1212" s="224"/>
      <c r="P1212" s="224"/>
      <c r="Q1212" s="149" t="s">
        <v>751</v>
      </c>
      <c r="R1212" s="100" t="s">
        <v>752</v>
      </c>
      <c r="S1212" s="28">
        <v>1</v>
      </c>
      <c r="T1212" s="19">
        <f>VLOOKUP(Q1212,包材库存!B:E,4,0)</f>
        <v>8280</v>
      </c>
      <c r="U1212" s="46"/>
      <c r="V1212" s="19">
        <f>VLOOKUP(Q1212,包材库存!B:F,5,0)</f>
        <v>0</v>
      </c>
      <c r="W1212" s="224"/>
      <c r="X1212" s="164" t="e">
        <f t="shared" si="145"/>
        <v>#DIV/0!</v>
      </c>
      <c r="Y1212" s="169">
        <f t="shared" si="144"/>
        <v>8</v>
      </c>
    </row>
    <row r="1213" spans="2:25" ht="15">
      <c r="B1213" s="196"/>
      <c r="C1213" s="90"/>
      <c r="D1213" s="221" t="s">
        <v>10738</v>
      </c>
      <c r="E1213" s="221" t="s">
        <v>748</v>
      </c>
      <c r="F1213" s="221"/>
      <c r="G1213" s="221"/>
      <c r="H1213" s="221"/>
      <c r="I1213" s="221"/>
      <c r="J1213" s="221"/>
      <c r="K1213" s="221"/>
      <c r="L1213" s="221"/>
      <c r="M1213" s="221">
        <f>J1213+K1213+L1213</f>
        <v>0</v>
      </c>
      <c r="N1213" s="579"/>
      <c r="O1213" s="221"/>
      <c r="P1213" s="221"/>
      <c r="Q1213" s="149" t="s">
        <v>6460</v>
      </c>
      <c r="R1213" s="100" t="s">
        <v>10739</v>
      </c>
      <c r="S1213" s="28">
        <v>1</v>
      </c>
      <c r="T1213" s="19">
        <f>VLOOKUP(Q1213,包材库存!B:E,4,0)</f>
        <v>3446</v>
      </c>
      <c r="U1213" s="46"/>
      <c r="V1213" s="19">
        <f>VLOOKUP(Q1213,包材库存!B:F,5,0)</f>
        <v>0</v>
      </c>
      <c r="W1213" s="221"/>
      <c r="X1213" s="164" t="e">
        <f t="shared" si="145"/>
        <v>#DIV/0!</v>
      </c>
      <c r="Y1213" s="169">
        <f t="shared" si="144"/>
        <v>4</v>
      </c>
    </row>
    <row r="1214" spans="2:25" ht="15">
      <c r="B1214" s="196"/>
      <c r="C1214" s="15"/>
      <c r="D1214" s="224"/>
      <c r="E1214" s="224"/>
      <c r="F1214" s="224"/>
      <c r="G1214" s="224"/>
      <c r="H1214" s="224"/>
      <c r="I1214" s="224"/>
      <c r="J1214" s="224"/>
      <c r="K1214" s="224"/>
      <c r="L1214" s="224"/>
      <c r="M1214" s="224"/>
      <c r="N1214" s="580"/>
      <c r="O1214" s="224"/>
      <c r="P1214" s="224"/>
      <c r="Q1214" s="149" t="s">
        <v>751</v>
      </c>
      <c r="R1214" s="100" t="s">
        <v>752</v>
      </c>
      <c r="S1214" s="28">
        <v>1</v>
      </c>
      <c r="T1214" s="19">
        <f>VLOOKUP(Q1214,包材库存!B:E,4,0)</f>
        <v>8280</v>
      </c>
      <c r="U1214" s="46"/>
      <c r="V1214" s="19">
        <f>VLOOKUP(Q1214,包材库存!B:F,5,0)</f>
        <v>0</v>
      </c>
      <c r="W1214" s="224"/>
      <c r="X1214" s="164" t="e">
        <f t="shared" si="145"/>
        <v>#DIV/0!</v>
      </c>
      <c r="Y1214" s="169">
        <f t="shared" si="144"/>
        <v>8</v>
      </c>
    </row>
    <row r="1215" spans="2:25" ht="24.75">
      <c r="B1215" s="196"/>
      <c r="C1215" s="221" t="s">
        <v>5531</v>
      </c>
      <c r="D1215" s="259" t="s">
        <v>10740</v>
      </c>
      <c r="E1215" s="259"/>
      <c r="F1215" s="259" t="e">
        <f>VLOOKUP(C1215,#REF!,6,0)</f>
        <v>#REF!</v>
      </c>
      <c r="G1215" s="259"/>
      <c r="H1215" s="259" t="e">
        <f>VLOOKUP(C1215,#REF!,19,0)</f>
        <v>#REF!</v>
      </c>
      <c r="I1215" s="259" t="e">
        <f>VLOOKUP(C1215,#REF!,20,0)</f>
        <v>#REF!</v>
      </c>
      <c r="J1215" s="259">
        <f>VLOOKUP(C1215,成品库存!B:L,11,0)</f>
        <v>0</v>
      </c>
      <c r="K1215" s="259" t="str">
        <f>IF(ISERROR(VLOOKUP(C1215,#REF!,11,0)),"0",VLOOKUP(C1215,#REF!,11,0))</f>
        <v>0</v>
      </c>
      <c r="L1215" s="259"/>
      <c r="M1215" s="259">
        <f>J1215+K1215+L1215</f>
        <v>0</v>
      </c>
      <c r="N1215" s="577"/>
      <c r="O1215" s="259" t="e">
        <f>VLOOKUP(C1215,膏体库存!A:F,6,0)</f>
        <v>#N/A</v>
      </c>
      <c r="P1215" s="259"/>
      <c r="Q1215" s="149" t="s">
        <v>9571</v>
      </c>
      <c r="R1215" s="106" t="s">
        <v>10741</v>
      </c>
      <c r="S1215" s="28">
        <v>1</v>
      </c>
      <c r="T1215" s="19">
        <f>VLOOKUP(Q1215,包材库存!B:E,4,0)</f>
        <v>277</v>
      </c>
      <c r="U1215" s="46"/>
      <c r="V1215" s="19">
        <f>VLOOKUP(Q1215,包材库存!B:F,5,0)</f>
        <v>0</v>
      </c>
      <c r="W1215" s="164"/>
      <c r="X1215" s="164" t="e">
        <f t="shared" si="145"/>
        <v>#DIV/0!</v>
      </c>
      <c r="Y1215" s="169">
        <f t="shared" si="144"/>
        <v>1</v>
      </c>
    </row>
    <row r="1216" spans="2:25" ht="15">
      <c r="B1216" s="196"/>
      <c r="C1216" s="90"/>
      <c r="D1216" s="260"/>
      <c r="E1216" s="260"/>
      <c r="F1216" s="260"/>
      <c r="G1216" s="260"/>
      <c r="H1216" s="260"/>
      <c r="I1216" s="260"/>
      <c r="J1216" s="260"/>
      <c r="K1216" s="260"/>
      <c r="L1216" s="260"/>
      <c r="M1216" s="260"/>
      <c r="N1216" s="578"/>
      <c r="O1216" s="260"/>
      <c r="P1216" s="260"/>
      <c r="Q1216" s="227" t="s">
        <v>9754</v>
      </c>
      <c r="R1216" s="101" t="s">
        <v>10742</v>
      </c>
      <c r="S1216" s="28">
        <v>1</v>
      </c>
      <c r="T1216" s="19" t="e">
        <f>VLOOKUP(Q1216,包材库存!B:E,4,0)</f>
        <v>#N/A</v>
      </c>
      <c r="U1216" s="46"/>
      <c r="V1216" s="19" t="e">
        <f>VLOOKUP(Q1216,包材库存!B:F,5,0)</f>
        <v>#N/A</v>
      </c>
      <c r="W1216" s="260"/>
      <c r="X1216" s="164" t="e">
        <f t="shared" si="145"/>
        <v>#N/A</v>
      </c>
      <c r="Y1216" s="169">
        <f t="shared" si="144"/>
        <v>2</v>
      </c>
    </row>
    <row r="1217" spans="2:25" ht="15">
      <c r="B1217" s="196"/>
      <c r="C1217" s="90"/>
      <c r="D1217" s="260"/>
      <c r="E1217" s="260"/>
      <c r="F1217" s="260"/>
      <c r="G1217" s="260"/>
      <c r="H1217" s="260"/>
      <c r="I1217" s="260"/>
      <c r="J1217" s="260"/>
      <c r="K1217" s="260"/>
      <c r="L1217" s="260"/>
      <c r="M1217" s="260"/>
      <c r="N1217" s="578"/>
      <c r="O1217" s="260"/>
      <c r="P1217" s="260"/>
      <c r="Q1217" s="149" t="s">
        <v>8473</v>
      </c>
      <c r="R1217" s="106" t="s">
        <v>10725</v>
      </c>
      <c r="S1217" s="91"/>
      <c r="T1217" s="19">
        <f>VLOOKUP(Q1217,包材库存!B:E,4,0)</f>
        <v>0</v>
      </c>
      <c r="U1217" s="46"/>
      <c r="V1217" s="19">
        <f>VLOOKUP(Q1217,包材库存!B:F,5,0)</f>
        <v>0</v>
      </c>
      <c r="W1217" s="260"/>
      <c r="X1217" s="164" t="e">
        <f t="shared" si="145"/>
        <v>#DIV/0!</v>
      </c>
      <c r="Y1217" s="169">
        <f t="shared" si="144"/>
        <v>2</v>
      </c>
    </row>
    <row r="1218" spans="2:25" ht="15">
      <c r="B1218" s="196"/>
      <c r="C1218" s="90"/>
      <c r="D1218" s="221" t="s">
        <v>10726</v>
      </c>
      <c r="E1218" s="221" t="s">
        <v>83</v>
      </c>
      <c r="F1218" s="221"/>
      <c r="G1218" s="221"/>
      <c r="H1218" s="221"/>
      <c r="I1218" s="221"/>
      <c r="J1218" s="221"/>
      <c r="K1218" s="221"/>
      <c r="L1218" s="221"/>
      <c r="M1218" s="221">
        <f>J1218+K1218+L1218</f>
        <v>0</v>
      </c>
      <c r="N1218" s="579"/>
      <c r="O1218" s="221"/>
      <c r="P1218" s="221"/>
      <c r="Q1218" s="149" t="s">
        <v>6881</v>
      </c>
      <c r="R1218" s="106" t="s">
        <v>10727</v>
      </c>
      <c r="S1218" s="28">
        <v>1</v>
      </c>
      <c r="T1218" s="19">
        <f>VLOOKUP(Q1218,包材库存!B:E,4,0)</f>
        <v>4333</v>
      </c>
      <c r="U1218" s="46"/>
      <c r="V1218" s="19">
        <f>VLOOKUP(Q1218,包材库存!B:F,5,0)</f>
        <v>0</v>
      </c>
      <c r="W1218" s="221"/>
      <c r="X1218" s="164" t="e">
        <f t="shared" si="145"/>
        <v>#DIV/0!</v>
      </c>
      <c r="Y1218" s="169">
        <f t="shared" si="144"/>
        <v>6</v>
      </c>
    </row>
    <row r="1219" spans="2:25" ht="15">
      <c r="B1219" s="196"/>
      <c r="C1219" s="90"/>
      <c r="D1219" s="224"/>
      <c r="E1219" s="224"/>
      <c r="F1219" s="224"/>
      <c r="G1219" s="224"/>
      <c r="H1219" s="224"/>
      <c r="I1219" s="224"/>
      <c r="J1219" s="224"/>
      <c r="K1219" s="224"/>
      <c r="L1219" s="224"/>
      <c r="M1219" s="224"/>
      <c r="N1219" s="580"/>
      <c r="O1219" s="224"/>
      <c r="P1219" s="224"/>
      <c r="Q1219" s="149" t="s">
        <v>7192</v>
      </c>
      <c r="R1219" s="106" t="s">
        <v>10728</v>
      </c>
      <c r="S1219" s="28">
        <v>1</v>
      </c>
      <c r="T1219" s="19">
        <f>VLOOKUP(Q1219,包材库存!B:E,4,0)</f>
        <v>4333</v>
      </c>
      <c r="U1219" s="46"/>
      <c r="V1219" s="19">
        <f>VLOOKUP(Q1219,包材库存!B:F,5,0)</f>
        <v>0</v>
      </c>
      <c r="W1219" s="224"/>
      <c r="X1219" s="164" t="e">
        <f t="shared" si="145"/>
        <v>#DIV/0!</v>
      </c>
      <c r="Y1219" s="169">
        <f t="shared" si="144"/>
        <v>6</v>
      </c>
    </row>
    <row r="1220" spans="2:25" ht="15">
      <c r="B1220" s="196"/>
      <c r="C1220" s="90"/>
      <c r="D1220" s="221" t="s">
        <v>10729</v>
      </c>
      <c r="E1220" s="221" t="s">
        <v>83</v>
      </c>
      <c r="F1220" s="221"/>
      <c r="G1220" s="221"/>
      <c r="H1220" s="221"/>
      <c r="I1220" s="221"/>
      <c r="J1220" s="221"/>
      <c r="K1220" s="221"/>
      <c r="L1220" s="221"/>
      <c r="M1220" s="221">
        <f>J1220+K1220+L1220</f>
        <v>0</v>
      </c>
      <c r="N1220" s="579"/>
      <c r="O1220" s="221"/>
      <c r="P1220" s="221"/>
      <c r="Q1220" s="149" t="s">
        <v>741</v>
      </c>
      <c r="R1220" s="106" t="s">
        <v>10730</v>
      </c>
      <c r="S1220" s="28">
        <v>1</v>
      </c>
      <c r="T1220" s="19">
        <f>VLOOKUP(Q1220,包材库存!B:E,4,0)</f>
        <v>16400</v>
      </c>
      <c r="U1220" s="46"/>
      <c r="V1220" s="19">
        <f>VLOOKUP(Q1220,包材库存!B:F,5,0)</f>
        <v>0</v>
      </c>
      <c r="W1220" s="221"/>
      <c r="X1220" s="164" t="e">
        <f t="shared" si="145"/>
        <v>#DIV/0!</v>
      </c>
      <c r="Y1220" s="169">
        <f t="shared" si="144"/>
        <v>5</v>
      </c>
    </row>
    <row r="1221" spans="2:25" ht="15">
      <c r="B1221" s="196"/>
      <c r="C1221" s="90"/>
      <c r="D1221" s="222"/>
      <c r="E1221" s="222"/>
      <c r="F1221" s="222"/>
      <c r="G1221" s="222"/>
      <c r="H1221" s="222"/>
      <c r="I1221" s="222"/>
      <c r="J1221" s="222"/>
      <c r="K1221" s="222"/>
      <c r="L1221" s="222"/>
      <c r="M1221" s="222"/>
      <c r="N1221" s="581"/>
      <c r="O1221" s="222"/>
      <c r="P1221" s="222"/>
      <c r="Q1221" s="191" t="s">
        <v>743</v>
      </c>
      <c r="R1221" s="264" t="s">
        <v>10731</v>
      </c>
      <c r="S1221" s="28">
        <v>1</v>
      </c>
      <c r="T1221" s="19">
        <f>VLOOKUP(Q1221,包材库存!B:E,4,0)</f>
        <v>28550</v>
      </c>
      <c r="U1221" s="46"/>
      <c r="V1221" s="19">
        <f>VLOOKUP(Q1221,包材库存!B:F,5,0)</f>
        <v>0</v>
      </c>
      <c r="W1221" s="222"/>
      <c r="X1221" s="164" t="e">
        <f t="shared" si="145"/>
        <v>#DIV/0!</v>
      </c>
      <c r="Y1221" s="169">
        <f t="shared" ref="Y1221:Y1284" si="146">COUNTIF(Q:Q,Q1221)</f>
        <v>9</v>
      </c>
    </row>
    <row r="1222" spans="2:25" ht="15">
      <c r="B1222" s="196"/>
      <c r="C1222" s="90"/>
      <c r="D1222" s="224"/>
      <c r="E1222" s="224"/>
      <c r="F1222" s="224"/>
      <c r="G1222" s="224"/>
      <c r="H1222" s="224"/>
      <c r="I1222" s="224"/>
      <c r="J1222" s="224"/>
      <c r="K1222" s="224"/>
      <c r="L1222" s="224"/>
      <c r="M1222" s="224"/>
      <c r="N1222" s="580"/>
      <c r="O1222" s="224"/>
      <c r="P1222" s="224"/>
      <c r="Q1222" s="146" t="s">
        <v>745</v>
      </c>
      <c r="R1222" s="262" t="s">
        <v>10732</v>
      </c>
      <c r="S1222" s="28">
        <v>1</v>
      </c>
      <c r="T1222" s="19">
        <f>VLOOKUP(Q1222,包材库存!B:E,4,0)</f>
        <v>18886</v>
      </c>
      <c r="U1222" s="46"/>
      <c r="V1222" s="19">
        <f>VLOOKUP(Q1222,包材库存!B:F,5,0)</f>
        <v>0</v>
      </c>
      <c r="W1222" s="224"/>
      <c r="X1222" s="164" t="e">
        <f t="shared" ref="X1222:X1285" si="147">T1222/G1222</f>
        <v>#DIV/0!</v>
      </c>
      <c r="Y1222" s="169">
        <f t="shared" si="146"/>
        <v>9</v>
      </c>
    </row>
    <row r="1223" spans="2:25" ht="15">
      <c r="B1223" s="196"/>
      <c r="C1223" s="90"/>
      <c r="D1223" s="221" t="s">
        <v>10733</v>
      </c>
      <c r="E1223" s="221" t="s">
        <v>83</v>
      </c>
      <c r="F1223" s="221"/>
      <c r="G1223" s="221"/>
      <c r="H1223" s="221"/>
      <c r="I1223" s="221"/>
      <c r="J1223" s="221"/>
      <c r="K1223" s="221"/>
      <c r="L1223" s="221"/>
      <c r="M1223" s="221">
        <f>J1223+K1223+L1223</f>
        <v>0</v>
      </c>
      <c r="N1223" s="579"/>
      <c r="O1223" s="221"/>
      <c r="P1223" s="221"/>
      <c r="Q1223" s="149" t="s">
        <v>6454</v>
      </c>
      <c r="R1223" s="106" t="s">
        <v>10734</v>
      </c>
      <c r="S1223" s="28">
        <v>1</v>
      </c>
      <c r="T1223" s="19">
        <f>VLOOKUP(Q1223,包材库存!B:E,4,0)</f>
        <v>576</v>
      </c>
      <c r="U1223" s="46"/>
      <c r="V1223" s="19">
        <f>VLOOKUP(Q1223,包材库存!B:F,5,0)</f>
        <v>0</v>
      </c>
      <c r="W1223" s="221"/>
      <c r="X1223" s="164" t="e">
        <f t="shared" si="147"/>
        <v>#DIV/0!</v>
      </c>
      <c r="Y1223" s="169">
        <f t="shared" si="146"/>
        <v>4</v>
      </c>
    </row>
    <row r="1224" spans="2:25" ht="15">
      <c r="B1224" s="196"/>
      <c r="C1224" s="90"/>
      <c r="D1224" s="222"/>
      <c r="E1224" s="222"/>
      <c r="F1224" s="222"/>
      <c r="G1224" s="222"/>
      <c r="H1224" s="222"/>
      <c r="I1224" s="222"/>
      <c r="J1224" s="222"/>
      <c r="K1224" s="222"/>
      <c r="L1224" s="222"/>
      <c r="M1224" s="222"/>
      <c r="N1224" s="581"/>
      <c r="O1224" s="222"/>
      <c r="P1224" s="222"/>
      <c r="Q1224" s="149" t="s">
        <v>743</v>
      </c>
      <c r="R1224" s="265" t="s">
        <v>10735</v>
      </c>
      <c r="S1224" s="28">
        <v>1</v>
      </c>
      <c r="T1224" s="19">
        <f>VLOOKUP(Q1224,包材库存!B:E,4,0)</f>
        <v>28550</v>
      </c>
      <c r="U1224" s="46"/>
      <c r="V1224" s="19">
        <f>VLOOKUP(Q1224,包材库存!B:F,5,0)</f>
        <v>0</v>
      </c>
      <c r="W1224" s="222"/>
      <c r="X1224" s="164" t="e">
        <f t="shared" si="147"/>
        <v>#DIV/0!</v>
      </c>
      <c r="Y1224" s="169">
        <f t="shared" si="146"/>
        <v>9</v>
      </c>
    </row>
    <row r="1225" spans="2:25" ht="15">
      <c r="B1225" s="196"/>
      <c r="C1225" s="90"/>
      <c r="D1225" s="224"/>
      <c r="E1225" s="224"/>
      <c r="F1225" s="224"/>
      <c r="G1225" s="224"/>
      <c r="H1225" s="224"/>
      <c r="I1225" s="224"/>
      <c r="J1225" s="224"/>
      <c r="K1225" s="224"/>
      <c r="L1225" s="224"/>
      <c r="M1225" s="224"/>
      <c r="N1225" s="580"/>
      <c r="O1225" s="224"/>
      <c r="P1225" s="224"/>
      <c r="Q1225" s="146" t="s">
        <v>745</v>
      </c>
      <c r="R1225" s="262" t="s">
        <v>10732</v>
      </c>
      <c r="S1225" s="28">
        <v>1</v>
      </c>
      <c r="T1225" s="19">
        <f>VLOOKUP(Q1225,包材库存!B:E,4,0)</f>
        <v>18886</v>
      </c>
      <c r="U1225" s="46"/>
      <c r="V1225" s="19">
        <f>VLOOKUP(Q1225,包材库存!B:F,5,0)</f>
        <v>0</v>
      </c>
      <c r="W1225" s="224"/>
      <c r="X1225" s="164" t="e">
        <f t="shared" si="147"/>
        <v>#DIV/0!</v>
      </c>
      <c r="Y1225" s="169">
        <f t="shared" si="146"/>
        <v>9</v>
      </c>
    </row>
    <row r="1226" spans="2:25" ht="15">
      <c r="B1226" s="196"/>
      <c r="C1226" s="90"/>
      <c r="D1226" s="221" t="s">
        <v>10736</v>
      </c>
      <c r="E1226" s="221" t="s">
        <v>748</v>
      </c>
      <c r="F1226" s="221"/>
      <c r="G1226" s="221"/>
      <c r="H1226" s="221"/>
      <c r="I1226" s="221"/>
      <c r="J1226" s="221"/>
      <c r="K1226" s="221"/>
      <c r="L1226" s="221"/>
      <c r="M1226" s="221">
        <f>J1226+K1226+L1226</f>
        <v>0</v>
      </c>
      <c r="N1226" s="579"/>
      <c r="O1226" s="221"/>
      <c r="P1226" s="221"/>
      <c r="Q1226" s="149" t="s">
        <v>749</v>
      </c>
      <c r="R1226" s="106" t="s">
        <v>10737</v>
      </c>
      <c r="S1226" s="28">
        <v>1</v>
      </c>
      <c r="T1226" s="19">
        <f>VLOOKUP(Q1226,包材库存!B:E,4,0)</f>
        <v>0</v>
      </c>
      <c r="U1226" s="46"/>
      <c r="V1226" s="19">
        <f>VLOOKUP(Q1226,包材库存!B:F,5,0)</f>
        <v>0</v>
      </c>
      <c r="W1226" s="221"/>
      <c r="X1226" s="164" t="e">
        <f t="shared" si="147"/>
        <v>#DIV/0!</v>
      </c>
      <c r="Y1226" s="169">
        <f t="shared" si="146"/>
        <v>4</v>
      </c>
    </row>
    <row r="1227" spans="2:25" ht="15">
      <c r="B1227" s="196"/>
      <c r="C1227" s="90"/>
      <c r="D1227" s="224"/>
      <c r="E1227" s="224"/>
      <c r="F1227" s="224"/>
      <c r="G1227" s="224"/>
      <c r="H1227" s="224"/>
      <c r="I1227" s="224"/>
      <c r="J1227" s="224"/>
      <c r="K1227" s="224"/>
      <c r="L1227" s="224"/>
      <c r="M1227" s="224"/>
      <c r="N1227" s="580"/>
      <c r="O1227" s="224"/>
      <c r="P1227" s="224"/>
      <c r="Q1227" s="149" t="s">
        <v>751</v>
      </c>
      <c r="R1227" s="106" t="s">
        <v>752</v>
      </c>
      <c r="S1227" s="28">
        <v>1</v>
      </c>
      <c r="T1227" s="19">
        <f>VLOOKUP(Q1227,包材库存!B:E,4,0)</f>
        <v>8280</v>
      </c>
      <c r="U1227" s="46"/>
      <c r="V1227" s="19">
        <f>VLOOKUP(Q1227,包材库存!B:F,5,0)</f>
        <v>0</v>
      </c>
      <c r="W1227" s="224"/>
      <c r="X1227" s="164" t="e">
        <f t="shared" si="147"/>
        <v>#DIV/0!</v>
      </c>
      <c r="Y1227" s="169">
        <f t="shared" si="146"/>
        <v>8</v>
      </c>
    </row>
    <row r="1228" spans="2:25" ht="15">
      <c r="B1228" s="196"/>
      <c r="C1228" s="15"/>
      <c r="D1228" s="47" t="s">
        <v>10717</v>
      </c>
      <c r="E1228" s="47" t="s">
        <v>754</v>
      </c>
      <c r="F1228" s="47"/>
      <c r="G1228" s="47"/>
      <c r="H1228" s="47"/>
      <c r="I1228" s="47"/>
      <c r="J1228" s="47"/>
      <c r="K1228" s="47"/>
      <c r="L1228" s="47"/>
      <c r="M1228" s="47">
        <f>J1228+K1228+L1228</f>
        <v>0</v>
      </c>
      <c r="N1228" s="576"/>
      <c r="O1228" s="47"/>
      <c r="P1228" s="47"/>
      <c r="Q1228" s="146" t="s">
        <v>6925</v>
      </c>
      <c r="R1228" s="266" t="s">
        <v>10718</v>
      </c>
      <c r="S1228" s="28">
        <v>1</v>
      </c>
      <c r="T1228" s="19">
        <f>VLOOKUP(Q1228,包材库存!B:E,4,0)</f>
        <v>1770</v>
      </c>
      <c r="U1228" s="46"/>
      <c r="V1228" s="19">
        <f>VLOOKUP(Q1228,包材库存!B:F,5,0)</f>
        <v>0</v>
      </c>
      <c r="W1228" s="225"/>
      <c r="X1228" s="164" t="e">
        <f t="shared" si="147"/>
        <v>#DIV/0!</v>
      </c>
      <c r="Y1228" s="169">
        <f t="shared" si="146"/>
        <v>3</v>
      </c>
    </row>
    <row r="1229" spans="2:25" ht="15">
      <c r="B1229" s="196"/>
      <c r="C1229" s="221" t="s">
        <v>5533</v>
      </c>
      <c r="D1229" s="259" t="s">
        <v>10743</v>
      </c>
      <c r="E1229" s="259"/>
      <c r="F1229" s="259" t="e">
        <f>VLOOKUP(C1229,#REF!,6,0)</f>
        <v>#REF!</v>
      </c>
      <c r="G1229" s="259"/>
      <c r="H1229" s="259" t="e">
        <f>VLOOKUP(C1229,#REF!,19,0)</f>
        <v>#REF!</v>
      </c>
      <c r="I1229" s="259" t="e">
        <f>VLOOKUP(C1229,#REF!,20,0)</f>
        <v>#REF!</v>
      </c>
      <c r="J1229" s="259">
        <f>VLOOKUP(C1229,成品库存!B:L,11,0)</f>
        <v>0</v>
      </c>
      <c r="K1229" s="259" t="str">
        <f>IF(ISERROR(VLOOKUP(C1229,#REF!,11,0)),"0",VLOOKUP(C1229,#REF!,11,0))</f>
        <v>0</v>
      </c>
      <c r="L1229" s="259"/>
      <c r="M1229" s="259">
        <f>J1229+K1229+L1229</f>
        <v>0</v>
      </c>
      <c r="N1229" s="577"/>
      <c r="O1229" s="259" t="e">
        <f>VLOOKUP(C1229,膏体库存!A:F,6,0)</f>
        <v>#N/A</v>
      </c>
      <c r="P1229" s="259"/>
      <c r="Q1229" s="142" t="s">
        <v>9573</v>
      </c>
      <c r="R1229" s="104" t="s">
        <v>5534</v>
      </c>
      <c r="S1229" s="28">
        <v>1</v>
      </c>
      <c r="T1229" s="19">
        <f>VLOOKUP(Q1229,包材库存!B:E,4,0)</f>
        <v>0</v>
      </c>
      <c r="U1229" s="46"/>
      <c r="V1229" s="19">
        <f>VLOOKUP(Q1229,包材库存!B:F,5,0)</f>
        <v>0</v>
      </c>
      <c r="W1229" s="164"/>
      <c r="X1229" s="164" t="e">
        <f t="shared" si="147"/>
        <v>#DIV/0!</v>
      </c>
      <c r="Y1229" s="169">
        <f t="shared" si="146"/>
        <v>1</v>
      </c>
    </row>
    <row r="1230" spans="2:25" ht="15">
      <c r="B1230" s="196"/>
      <c r="C1230" s="222"/>
      <c r="D1230" s="260"/>
      <c r="E1230" s="260"/>
      <c r="F1230" s="260"/>
      <c r="G1230" s="260"/>
      <c r="H1230" s="260"/>
      <c r="I1230" s="260"/>
      <c r="J1230" s="260"/>
      <c r="K1230" s="260"/>
      <c r="L1230" s="260"/>
      <c r="M1230" s="260"/>
      <c r="N1230" s="578"/>
      <c r="O1230" s="260"/>
      <c r="P1230" s="260"/>
      <c r="Q1230" s="142" t="s">
        <v>618</v>
      </c>
      <c r="R1230" s="128" t="s">
        <v>10658</v>
      </c>
      <c r="S1230" s="28">
        <v>1</v>
      </c>
      <c r="T1230" s="19" t="e">
        <f>VLOOKUP(Q1230,包材库存!B:E,4,0)</f>
        <v>#N/A</v>
      </c>
      <c r="U1230" s="46"/>
      <c r="V1230" s="19" t="e">
        <f>VLOOKUP(Q1230,包材库存!B:F,5,0)</f>
        <v>#N/A</v>
      </c>
      <c r="W1230" s="260"/>
      <c r="X1230" s="164" t="e">
        <f t="shared" si="147"/>
        <v>#N/A</v>
      </c>
      <c r="Y1230" s="169">
        <f t="shared" si="146"/>
        <v>6</v>
      </c>
    </row>
    <row r="1231" spans="2:25" ht="15">
      <c r="B1231" s="196"/>
      <c r="C1231" s="222"/>
      <c r="D1231" s="260"/>
      <c r="E1231" s="260"/>
      <c r="F1231" s="260"/>
      <c r="G1231" s="260"/>
      <c r="H1231" s="260"/>
      <c r="I1231" s="260"/>
      <c r="J1231" s="260"/>
      <c r="K1231" s="260"/>
      <c r="L1231" s="260"/>
      <c r="M1231" s="260"/>
      <c r="N1231" s="578"/>
      <c r="O1231" s="260"/>
      <c r="P1231" s="260"/>
      <c r="Q1231" s="149" t="s">
        <v>8475</v>
      </c>
      <c r="R1231" s="100" t="s">
        <v>10744</v>
      </c>
      <c r="S1231" s="91"/>
      <c r="T1231" s="19">
        <f>VLOOKUP(Q1231,包材库存!B:E,4,0)</f>
        <v>0</v>
      </c>
      <c r="U1231" s="46"/>
      <c r="V1231" s="19">
        <f>VLOOKUP(Q1231,包材库存!B:F,5,0)</f>
        <v>0</v>
      </c>
      <c r="W1231" s="260"/>
      <c r="X1231" s="164" t="e">
        <f t="shared" si="147"/>
        <v>#DIV/0!</v>
      </c>
      <c r="Y1231" s="169">
        <f t="shared" si="146"/>
        <v>1</v>
      </c>
    </row>
    <row r="1232" spans="2:25" ht="15">
      <c r="B1232" s="196"/>
      <c r="C1232" s="222"/>
      <c r="D1232" s="221" t="s">
        <v>10726</v>
      </c>
      <c r="E1232" s="221" t="s">
        <v>83</v>
      </c>
      <c r="F1232" s="221"/>
      <c r="G1232" s="221"/>
      <c r="H1232" s="221"/>
      <c r="I1232" s="221"/>
      <c r="J1232" s="221"/>
      <c r="K1232" s="221"/>
      <c r="L1232" s="221"/>
      <c r="M1232" s="221">
        <f>J1232+K1232+L1232</f>
        <v>0</v>
      </c>
      <c r="N1232" s="579"/>
      <c r="O1232" s="221"/>
      <c r="P1232" s="221"/>
      <c r="Q1232" s="149" t="s">
        <v>6881</v>
      </c>
      <c r="R1232" s="100" t="s">
        <v>10727</v>
      </c>
      <c r="S1232" s="28">
        <v>1</v>
      </c>
      <c r="T1232" s="19">
        <f>VLOOKUP(Q1232,包材库存!B:E,4,0)</f>
        <v>4333</v>
      </c>
      <c r="U1232" s="46"/>
      <c r="V1232" s="19">
        <f>VLOOKUP(Q1232,包材库存!B:F,5,0)</f>
        <v>0</v>
      </c>
      <c r="W1232" s="221"/>
      <c r="X1232" s="164" t="e">
        <f t="shared" si="147"/>
        <v>#DIV/0!</v>
      </c>
      <c r="Y1232" s="169">
        <f t="shared" si="146"/>
        <v>6</v>
      </c>
    </row>
    <row r="1233" spans="2:25" ht="15">
      <c r="B1233" s="196"/>
      <c r="C1233" s="222"/>
      <c r="D1233" s="224"/>
      <c r="E1233" s="224"/>
      <c r="F1233" s="224"/>
      <c r="G1233" s="224"/>
      <c r="H1233" s="224"/>
      <c r="I1233" s="224"/>
      <c r="J1233" s="224"/>
      <c r="K1233" s="224"/>
      <c r="L1233" s="224"/>
      <c r="M1233" s="224"/>
      <c r="N1233" s="580"/>
      <c r="O1233" s="224"/>
      <c r="P1233" s="224"/>
      <c r="Q1233" s="149" t="s">
        <v>7192</v>
      </c>
      <c r="R1233" s="100" t="s">
        <v>10728</v>
      </c>
      <c r="S1233" s="28">
        <v>1</v>
      </c>
      <c r="T1233" s="19">
        <f>VLOOKUP(Q1233,包材库存!B:E,4,0)</f>
        <v>4333</v>
      </c>
      <c r="U1233" s="46"/>
      <c r="V1233" s="19">
        <f>VLOOKUP(Q1233,包材库存!B:F,5,0)</f>
        <v>0</v>
      </c>
      <c r="W1233" s="224"/>
      <c r="X1233" s="164" t="e">
        <f t="shared" si="147"/>
        <v>#DIV/0!</v>
      </c>
      <c r="Y1233" s="169">
        <f t="shared" si="146"/>
        <v>6</v>
      </c>
    </row>
    <row r="1234" spans="2:25" ht="15">
      <c r="B1234" s="196"/>
      <c r="C1234" s="222"/>
      <c r="D1234" s="221" t="s">
        <v>10729</v>
      </c>
      <c r="E1234" s="221" t="s">
        <v>83</v>
      </c>
      <c r="F1234" s="221"/>
      <c r="G1234" s="221"/>
      <c r="H1234" s="221"/>
      <c r="I1234" s="221"/>
      <c r="J1234" s="221"/>
      <c r="K1234" s="221"/>
      <c r="L1234" s="221"/>
      <c r="M1234" s="221">
        <f>J1234+K1234+L1234</f>
        <v>0</v>
      </c>
      <c r="N1234" s="579"/>
      <c r="O1234" s="221"/>
      <c r="P1234" s="221"/>
      <c r="Q1234" s="149" t="s">
        <v>741</v>
      </c>
      <c r="R1234" s="100" t="s">
        <v>10730</v>
      </c>
      <c r="S1234" s="28">
        <v>1</v>
      </c>
      <c r="T1234" s="19">
        <f>VLOOKUP(Q1234,包材库存!B:E,4,0)</f>
        <v>16400</v>
      </c>
      <c r="U1234" s="46"/>
      <c r="V1234" s="19">
        <f>VLOOKUP(Q1234,包材库存!B:F,5,0)</f>
        <v>0</v>
      </c>
      <c r="W1234" s="221"/>
      <c r="X1234" s="164" t="e">
        <f t="shared" si="147"/>
        <v>#DIV/0!</v>
      </c>
      <c r="Y1234" s="169">
        <f t="shared" si="146"/>
        <v>5</v>
      </c>
    </row>
    <row r="1235" spans="2:25" ht="15">
      <c r="B1235" s="196"/>
      <c r="C1235" s="222"/>
      <c r="D1235" s="222"/>
      <c r="E1235" s="222"/>
      <c r="F1235" s="222"/>
      <c r="G1235" s="222"/>
      <c r="H1235" s="222"/>
      <c r="I1235" s="222"/>
      <c r="J1235" s="222"/>
      <c r="K1235" s="222"/>
      <c r="L1235" s="222"/>
      <c r="M1235" s="222"/>
      <c r="N1235" s="581"/>
      <c r="O1235" s="222"/>
      <c r="P1235" s="222"/>
      <c r="Q1235" s="191" t="s">
        <v>743</v>
      </c>
      <c r="R1235" s="192" t="s">
        <v>10731</v>
      </c>
      <c r="S1235" s="28">
        <v>1</v>
      </c>
      <c r="T1235" s="19">
        <f>VLOOKUP(Q1235,包材库存!B:E,4,0)</f>
        <v>28550</v>
      </c>
      <c r="U1235" s="46"/>
      <c r="V1235" s="19">
        <f>VLOOKUP(Q1235,包材库存!B:F,5,0)</f>
        <v>0</v>
      </c>
      <c r="W1235" s="222"/>
      <c r="X1235" s="164" t="e">
        <f t="shared" si="147"/>
        <v>#DIV/0!</v>
      </c>
      <c r="Y1235" s="169">
        <f t="shared" si="146"/>
        <v>9</v>
      </c>
    </row>
    <row r="1236" spans="2:25" ht="15">
      <c r="B1236" s="196"/>
      <c r="C1236" s="222"/>
      <c r="D1236" s="224"/>
      <c r="E1236" s="224"/>
      <c r="F1236" s="224"/>
      <c r="G1236" s="224"/>
      <c r="H1236" s="224"/>
      <c r="I1236" s="224"/>
      <c r="J1236" s="224"/>
      <c r="K1236" s="224"/>
      <c r="L1236" s="224"/>
      <c r="M1236" s="224"/>
      <c r="N1236" s="580"/>
      <c r="O1236" s="224"/>
      <c r="P1236" s="224"/>
      <c r="Q1236" s="146" t="s">
        <v>745</v>
      </c>
      <c r="R1236" s="267" t="s">
        <v>10732</v>
      </c>
      <c r="S1236" s="28">
        <v>1</v>
      </c>
      <c r="T1236" s="19">
        <f>VLOOKUP(Q1236,包材库存!B:E,4,0)</f>
        <v>18886</v>
      </c>
      <c r="U1236" s="46"/>
      <c r="V1236" s="19">
        <f>VLOOKUP(Q1236,包材库存!B:F,5,0)</f>
        <v>0</v>
      </c>
      <c r="W1236" s="224"/>
      <c r="X1236" s="164" t="e">
        <f t="shared" si="147"/>
        <v>#DIV/0!</v>
      </c>
      <c r="Y1236" s="169">
        <f t="shared" si="146"/>
        <v>9</v>
      </c>
    </row>
    <row r="1237" spans="2:25" ht="15">
      <c r="B1237" s="196"/>
      <c r="C1237" s="222"/>
      <c r="D1237" s="221" t="s">
        <v>10733</v>
      </c>
      <c r="E1237" s="221" t="s">
        <v>83</v>
      </c>
      <c r="F1237" s="221"/>
      <c r="G1237" s="221"/>
      <c r="H1237" s="221"/>
      <c r="I1237" s="221"/>
      <c r="J1237" s="221"/>
      <c r="K1237" s="221"/>
      <c r="L1237" s="221"/>
      <c r="M1237" s="221">
        <f>J1237+K1237+L1237</f>
        <v>0</v>
      </c>
      <c r="N1237" s="579"/>
      <c r="O1237" s="221"/>
      <c r="P1237" s="221"/>
      <c r="Q1237" s="146" t="s">
        <v>6454</v>
      </c>
      <c r="R1237" s="267" t="s">
        <v>10734</v>
      </c>
      <c r="S1237" s="28">
        <v>1</v>
      </c>
      <c r="T1237" s="19">
        <f>VLOOKUP(Q1237,包材库存!B:E,4,0)</f>
        <v>576</v>
      </c>
      <c r="U1237" s="46"/>
      <c r="V1237" s="19">
        <f>VLOOKUP(Q1237,包材库存!B:F,5,0)</f>
        <v>0</v>
      </c>
      <c r="W1237" s="221"/>
      <c r="X1237" s="164" t="e">
        <f t="shared" si="147"/>
        <v>#DIV/0!</v>
      </c>
      <c r="Y1237" s="169">
        <f t="shared" si="146"/>
        <v>4</v>
      </c>
    </row>
    <row r="1238" spans="2:25" ht="15">
      <c r="B1238" s="196"/>
      <c r="C1238" s="222"/>
      <c r="D1238" s="222"/>
      <c r="E1238" s="222"/>
      <c r="F1238" s="222"/>
      <c r="G1238" s="222"/>
      <c r="H1238" s="222"/>
      <c r="I1238" s="222"/>
      <c r="J1238" s="222"/>
      <c r="K1238" s="222"/>
      <c r="L1238" s="222"/>
      <c r="M1238" s="222"/>
      <c r="N1238" s="581"/>
      <c r="O1238" s="222"/>
      <c r="P1238" s="222"/>
      <c r="Q1238" s="149" t="s">
        <v>743</v>
      </c>
      <c r="R1238" s="220" t="s">
        <v>10735</v>
      </c>
      <c r="S1238" s="28">
        <v>1</v>
      </c>
      <c r="T1238" s="19">
        <f>VLOOKUP(Q1238,包材库存!B:E,4,0)</f>
        <v>28550</v>
      </c>
      <c r="U1238" s="46"/>
      <c r="V1238" s="19">
        <f>VLOOKUP(Q1238,包材库存!B:F,5,0)</f>
        <v>0</v>
      </c>
      <c r="W1238" s="222"/>
      <c r="X1238" s="164" t="e">
        <f t="shared" si="147"/>
        <v>#DIV/0!</v>
      </c>
      <c r="Y1238" s="169">
        <f t="shared" si="146"/>
        <v>9</v>
      </c>
    </row>
    <row r="1239" spans="2:25" ht="15">
      <c r="B1239" s="196"/>
      <c r="C1239" s="224"/>
      <c r="D1239" s="224"/>
      <c r="E1239" s="224"/>
      <c r="F1239" s="224"/>
      <c r="G1239" s="224"/>
      <c r="H1239" s="224"/>
      <c r="I1239" s="224"/>
      <c r="J1239" s="224"/>
      <c r="K1239" s="224"/>
      <c r="L1239" s="224"/>
      <c r="M1239" s="224"/>
      <c r="N1239" s="580"/>
      <c r="O1239" s="224"/>
      <c r="P1239" s="224"/>
      <c r="Q1239" s="146" t="s">
        <v>745</v>
      </c>
      <c r="R1239" s="267" t="s">
        <v>10732</v>
      </c>
      <c r="S1239" s="28">
        <v>1</v>
      </c>
      <c r="T1239" s="19">
        <f>VLOOKUP(Q1239,包材库存!B:E,4,0)</f>
        <v>18886</v>
      </c>
      <c r="U1239" s="46"/>
      <c r="V1239" s="19">
        <f>VLOOKUP(Q1239,包材库存!B:F,5,0)</f>
        <v>0</v>
      </c>
      <c r="W1239" s="224"/>
      <c r="X1239" s="164" t="e">
        <f t="shared" si="147"/>
        <v>#DIV/0!</v>
      </c>
      <c r="Y1239" s="169">
        <f t="shared" si="146"/>
        <v>9</v>
      </c>
    </row>
    <row r="1240" spans="2:25" ht="15">
      <c r="B1240" s="196"/>
      <c r="C1240" s="268"/>
      <c r="D1240" s="269" t="s">
        <v>10745</v>
      </c>
      <c r="E1240" s="269"/>
      <c r="F1240" s="269"/>
      <c r="G1240" s="269"/>
      <c r="H1240" s="269"/>
      <c r="I1240" s="269"/>
      <c r="J1240" s="269"/>
      <c r="K1240" s="269"/>
      <c r="L1240" s="269"/>
      <c r="M1240" s="269"/>
      <c r="N1240" s="582"/>
      <c r="O1240" s="269"/>
      <c r="P1240" s="269"/>
      <c r="Q1240" s="271"/>
      <c r="R1240" s="272" t="s">
        <v>10746</v>
      </c>
      <c r="S1240" s="28">
        <v>1</v>
      </c>
      <c r="T1240" s="19" t="e">
        <f>VLOOKUP(Q1240,包材库存!B:E,4,0)</f>
        <v>#N/A</v>
      </c>
      <c r="U1240" s="46"/>
      <c r="V1240" s="19" t="e">
        <f>VLOOKUP(Q1240,包材库存!B:F,5,0)</f>
        <v>#N/A</v>
      </c>
      <c r="W1240" s="270"/>
      <c r="X1240" s="164" t="e">
        <f t="shared" si="147"/>
        <v>#N/A</v>
      </c>
      <c r="Y1240" s="169">
        <f t="shared" si="146"/>
        <v>0</v>
      </c>
    </row>
    <row r="1241" spans="2:25" ht="15">
      <c r="B1241" s="196"/>
      <c r="C1241" s="268"/>
      <c r="D1241" s="270"/>
      <c r="E1241" s="270"/>
      <c r="F1241" s="270"/>
      <c r="G1241" s="270"/>
      <c r="H1241" s="270"/>
      <c r="I1241" s="270"/>
      <c r="J1241" s="270"/>
      <c r="K1241" s="270"/>
      <c r="L1241" s="270"/>
      <c r="M1241" s="270"/>
      <c r="N1241" s="583"/>
      <c r="O1241" s="270"/>
      <c r="P1241" s="270"/>
      <c r="Q1241" s="271"/>
      <c r="R1241" s="272" t="s">
        <v>10747</v>
      </c>
      <c r="S1241" s="28">
        <v>1</v>
      </c>
      <c r="T1241" s="19" t="e">
        <f>VLOOKUP(Q1241,包材库存!B:E,4,0)</f>
        <v>#N/A</v>
      </c>
      <c r="U1241" s="46"/>
      <c r="V1241" s="19" t="e">
        <f>VLOOKUP(Q1241,包材库存!B:F,5,0)</f>
        <v>#N/A</v>
      </c>
      <c r="W1241" s="270"/>
      <c r="X1241" s="164" t="e">
        <f t="shared" si="147"/>
        <v>#N/A</v>
      </c>
      <c r="Y1241" s="169">
        <f t="shared" si="146"/>
        <v>0</v>
      </c>
    </row>
    <row r="1242" spans="2:25" ht="15">
      <c r="B1242" s="196"/>
      <c r="C1242" s="268"/>
      <c r="D1242" s="270"/>
      <c r="E1242" s="270"/>
      <c r="F1242" s="270"/>
      <c r="G1242" s="270"/>
      <c r="H1242" s="270"/>
      <c r="I1242" s="270"/>
      <c r="J1242" s="270"/>
      <c r="K1242" s="270"/>
      <c r="L1242" s="270"/>
      <c r="M1242" s="270"/>
      <c r="N1242" s="583"/>
      <c r="O1242" s="270"/>
      <c r="P1242" s="270"/>
      <c r="Q1242" s="273" t="s">
        <v>9755</v>
      </c>
      <c r="R1242" s="267" t="s">
        <v>10748</v>
      </c>
      <c r="S1242" s="28">
        <v>1</v>
      </c>
      <c r="T1242" s="19" t="e">
        <f>VLOOKUP(Q1242,包材库存!B:E,4,0)</f>
        <v>#N/A</v>
      </c>
      <c r="U1242" s="46"/>
      <c r="V1242" s="19" t="e">
        <f>VLOOKUP(Q1242,包材库存!B:F,5,0)</f>
        <v>#N/A</v>
      </c>
      <c r="W1242" s="270"/>
      <c r="X1242" s="164" t="e">
        <f t="shared" si="147"/>
        <v>#N/A</v>
      </c>
      <c r="Y1242" s="169">
        <f t="shared" si="146"/>
        <v>1</v>
      </c>
    </row>
    <row r="1243" spans="2:25" ht="15">
      <c r="B1243" s="196"/>
      <c r="C1243" s="268"/>
      <c r="D1243" s="274"/>
      <c r="E1243" s="274"/>
      <c r="F1243" s="274"/>
      <c r="G1243" s="274"/>
      <c r="H1243" s="274"/>
      <c r="I1243" s="274"/>
      <c r="J1243" s="274"/>
      <c r="K1243" s="274"/>
      <c r="L1243" s="274"/>
      <c r="M1243" s="274"/>
      <c r="N1243" s="584"/>
      <c r="O1243" s="274"/>
      <c r="P1243" s="274"/>
      <c r="Q1243" s="146" t="s">
        <v>457</v>
      </c>
      <c r="R1243" s="124" t="s">
        <v>10556</v>
      </c>
      <c r="S1243" s="91"/>
      <c r="T1243" s="19">
        <f>VLOOKUP(Q1243,包材库存!B:E,4,0)</f>
        <v>1957</v>
      </c>
      <c r="U1243" s="46"/>
      <c r="V1243" s="19">
        <f>VLOOKUP(Q1243,包材库存!B:F,5,0)</f>
        <v>0</v>
      </c>
      <c r="W1243" s="270"/>
      <c r="X1243" s="164" t="e">
        <f t="shared" si="147"/>
        <v>#DIV/0!</v>
      </c>
      <c r="Y1243" s="169">
        <f t="shared" si="146"/>
        <v>202</v>
      </c>
    </row>
    <row r="1244" spans="2:25" ht="25.5">
      <c r="B1244" s="196"/>
      <c r="C1244" s="89" t="s">
        <v>9756</v>
      </c>
      <c r="D1244" s="230" t="s">
        <v>10749</v>
      </c>
      <c r="E1244" s="230" t="s">
        <v>1475</v>
      </c>
      <c r="F1244" s="230" t="e">
        <f>VLOOKUP(C1244,#REF!,6,0)</f>
        <v>#REF!</v>
      </c>
      <c r="G1244" s="230"/>
      <c r="H1244" s="230" t="e">
        <f>VLOOKUP(C1244,#REF!,19,0)</f>
        <v>#REF!</v>
      </c>
      <c r="I1244" s="230" t="e">
        <f>VLOOKUP(C1244,#REF!,20,0)</f>
        <v>#REF!</v>
      </c>
      <c r="J1244" s="230" t="e">
        <f>VLOOKUP(C1244,成品库存!B:L,11,0)</f>
        <v>#N/A</v>
      </c>
      <c r="K1244" s="230" t="str">
        <f>IF(ISERROR(VLOOKUP(C1244,#REF!,11,0)),"0",VLOOKUP(C1244,#REF!,11,0))</f>
        <v>0</v>
      </c>
      <c r="L1244" s="230"/>
      <c r="M1244" s="230" t="e">
        <f>J1244+K1244+L1244</f>
        <v>#N/A</v>
      </c>
      <c r="N1244" s="572"/>
      <c r="O1244" s="230" t="e">
        <f>VLOOKUP(C1244,膏体库存!A:F,6,0)</f>
        <v>#N/A</v>
      </c>
      <c r="P1244" s="230"/>
      <c r="Q1244" s="187" t="s">
        <v>6493</v>
      </c>
      <c r="R1244" s="244" t="s">
        <v>10715</v>
      </c>
      <c r="S1244" s="28">
        <v>1</v>
      </c>
      <c r="T1244" s="19">
        <f>VLOOKUP(Q1244,包材库存!B:E,4,0)</f>
        <v>0</v>
      </c>
      <c r="U1244" s="46"/>
      <c r="V1244" s="19">
        <f>VLOOKUP(Q1244,包材库存!B:F,5,0)</f>
        <v>0</v>
      </c>
      <c r="W1244" s="164"/>
      <c r="X1244" s="164" t="e">
        <f t="shared" si="147"/>
        <v>#DIV/0!</v>
      </c>
      <c r="Y1244" s="169">
        <f t="shared" si="146"/>
        <v>2</v>
      </c>
    </row>
    <row r="1245" spans="2:25" ht="15">
      <c r="B1245" s="196"/>
      <c r="C1245" s="15"/>
      <c r="D1245" s="231"/>
      <c r="E1245" s="231"/>
      <c r="F1245" s="231"/>
      <c r="G1245" s="231"/>
      <c r="H1245" s="231"/>
      <c r="I1245" s="231"/>
      <c r="J1245" s="231"/>
      <c r="K1245" s="231"/>
      <c r="L1245" s="231"/>
      <c r="M1245" s="231"/>
      <c r="N1245" s="571"/>
      <c r="O1245" s="231"/>
      <c r="P1245" s="231"/>
      <c r="Q1245" s="187" t="s">
        <v>7163</v>
      </c>
      <c r="R1245" s="244" t="s">
        <v>10714</v>
      </c>
      <c r="S1245" s="28">
        <v>1</v>
      </c>
      <c r="T1245" s="19">
        <f>VLOOKUP(Q1245,包材库存!B:E,4,0)</f>
        <v>450</v>
      </c>
      <c r="U1245" s="46"/>
      <c r="V1245" s="19">
        <f>VLOOKUP(Q1245,包材库存!B:F,5,0)</f>
        <v>0</v>
      </c>
      <c r="W1245" s="231"/>
      <c r="X1245" s="164" t="e">
        <f t="shared" si="147"/>
        <v>#DIV/0!</v>
      </c>
      <c r="Y1245" s="169">
        <f t="shared" si="146"/>
        <v>4</v>
      </c>
    </row>
    <row r="1246" spans="2:25" ht="25.5">
      <c r="B1246" s="196"/>
      <c r="C1246" s="89" t="s">
        <v>9757</v>
      </c>
      <c r="D1246" s="230" t="s">
        <v>10708</v>
      </c>
      <c r="E1246" s="230" t="s">
        <v>1475</v>
      </c>
      <c r="F1246" s="230" t="e">
        <f>VLOOKUP(C1246,#REF!,6,0)</f>
        <v>#REF!</v>
      </c>
      <c r="G1246" s="230"/>
      <c r="H1246" s="230" t="e">
        <f>VLOOKUP(C1246,#REF!,19,0)</f>
        <v>#REF!</v>
      </c>
      <c r="I1246" s="230" t="e">
        <f>VLOOKUP(C1246,#REF!,20,0)</f>
        <v>#REF!</v>
      </c>
      <c r="J1246" s="230" t="e">
        <f>VLOOKUP(C1246,成品库存!B:L,11,0)</f>
        <v>#N/A</v>
      </c>
      <c r="K1246" s="230" t="str">
        <f>IF(ISERROR(VLOOKUP(C1246,#REF!,11,0)),"0",VLOOKUP(C1246,#REF!,11,0))</f>
        <v>0</v>
      </c>
      <c r="L1246" s="230"/>
      <c r="M1246" s="230" t="e">
        <f>J1246+K1246+L1246</f>
        <v>#N/A</v>
      </c>
      <c r="N1246" s="572"/>
      <c r="O1246" s="230" t="e">
        <f>VLOOKUP(C1246,膏体库存!A:F,6,0)</f>
        <v>#N/A</v>
      </c>
      <c r="P1246" s="230"/>
      <c r="Q1246" s="187" t="s">
        <v>6491</v>
      </c>
      <c r="R1246" s="244" t="s">
        <v>10713</v>
      </c>
      <c r="S1246" s="28">
        <v>1</v>
      </c>
      <c r="T1246" s="19">
        <f>VLOOKUP(Q1246,包材库存!B:E,4,0)</f>
        <v>4220</v>
      </c>
      <c r="U1246" s="46"/>
      <c r="V1246" s="19">
        <f>VLOOKUP(Q1246,包材库存!B:F,5,0)</f>
        <v>0</v>
      </c>
      <c r="W1246" s="164"/>
      <c r="X1246" s="164" t="e">
        <f t="shared" si="147"/>
        <v>#DIV/0!</v>
      </c>
      <c r="Y1246" s="169">
        <f t="shared" si="146"/>
        <v>2</v>
      </c>
    </row>
    <row r="1247" spans="2:25" ht="15">
      <c r="B1247" s="196"/>
      <c r="C1247" s="15"/>
      <c r="D1247" s="231"/>
      <c r="E1247" s="231"/>
      <c r="F1247" s="231"/>
      <c r="G1247" s="231"/>
      <c r="H1247" s="231"/>
      <c r="I1247" s="231"/>
      <c r="J1247" s="231"/>
      <c r="K1247" s="231"/>
      <c r="L1247" s="231"/>
      <c r="M1247" s="231"/>
      <c r="N1247" s="571"/>
      <c r="O1247" s="231"/>
      <c r="P1247" s="231"/>
      <c r="Q1247" s="187" t="s">
        <v>7163</v>
      </c>
      <c r="R1247" s="244" t="s">
        <v>10714</v>
      </c>
      <c r="S1247" s="28">
        <v>1</v>
      </c>
      <c r="T1247" s="19">
        <f>VLOOKUP(Q1247,包材库存!B:E,4,0)</f>
        <v>450</v>
      </c>
      <c r="U1247" s="46"/>
      <c r="V1247" s="19">
        <f>VLOOKUP(Q1247,包材库存!B:F,5,0)</f>
        <v>0</v>
      </c>
      <c r="W1247" s="231"/>
      <c r="X1247" s="164" t="e">
        <f t="shared" si="147"/>
        <v>#DIV/0!</v>
      </c>
      <c r="Y1247" s="169">
        <f t="shared" si="146"/>
        <v>4</v>
      </c>
    </row>
    <row r="1248" spans="2:25" ht="15">
      <c r="B1248" s="196"/>
      <c r="C1248" s="89" t="s">
        <v>10750</v>
      </c>
      <c r="D1248" s="230" t="s">
        <v>10751</v>
      </c>
      <c r="E1248" s="230" t="s">
        <v>754</v>
      </c>
      <c r="F1248" s="230" t="e">
        <f>VLOOKUP(C1248,#REF!,6,0)</f>
        <v>#REF!</v>
      </c>
      <c r="G1248" s="230"/>
      <c r="H1248" s="230" t="e">
        <f>VLOOKUP(C1248,#REF!,19,0)</f>
        <v>#REF!</v>
      </c>
      <c r="I1248" s="230" t="e">
        <f>VLOOKUP(C1248,#REF!,20,0)</f>
        <v>#REF!</v>
      </c>
      <c r="J1248" s="230" t="e">
        <f>VLOOKUP(C1248,成品库存!B:L,11,0)</f>
        <v>#N/A</v>
      </c>
      <c r="K1248" s="230" t="str">
        <f>IF(ISERROR(VLOOKUP(C1248,#REF!,11,0)),"0",VLOOKUP(C1248,#REF!,11,0))</f>
        <v>0</v>
      </c>
      <c r="L1248" s="230"/>
      <c r="M1248" s="230" t="e">
        <f>J1248+K1248+L1248</f>
        <v>#N/A</v>
      </c>
      <c r="N1248" s="572"/>
      <c r="O1248" s="230" t="e">
        <f>VLOOKUP(C1248,膏体库存!A:F,6,0)</f>
        <v>#N/A</v>
      </c>
      <c r="P1248" s="230"/>
      <c r="Q1248" s="187" t="s">
        <v>6905</v>
      </c>
      <c r="R1248" s="244" t="s">
        <v>10702</v>
      </c>
      <c r="S1248" s="28">
        <v>1</v>
      </c>
      <c r="T1248" s="19">
        <f>VLOOKUP(Q1248,包材库存!B:E,4,0)</f>
        <v>0</v>
      </c>
      <c r="U1248" s="46"/>
      <c r="V1248" s="19">
        <f>VLOOKUP(Q1248,包材库存!B:F,5,0)</f>
        <v>0</v>
      </c>
      <c r="W1248" s="164"/>
      <c r="X1248" s="164" t="e">
        <f t="shared" si="147"/>
        <v>#DIV/0!</v>
      </c>
      <c r="Y1248" s="169">
        <f t="shared" si="146"/>
        <v>5</v>
      </c>
    </row>
    <row r="1249" spans="2:25" ht="15">
      <c r="B1249" s="196"/>
      <c r="C1249" s="15"/>
      <c r="D1249" s="231"/>
      <c r="E1249" s="231"/>
      <c r="F1249" s="231"/>
      <c r="G1249" s="231"/>
      <c r="H1249" s="231"/>
      <c r="I1249" s="231"/>
      <c r="J1249" s="231"/>
      <c r="K1249" s="231"/>
      <c r="L1249" s="231"/>
      <c r="M1249" s="231"/>
      <c r="N1249" s="571"/>
      <c r="O1249" s="231"/>
      <c r="P1249" s="231"/>
      <c r="Q1249" s="187" t="s">
        <v>7152</v>
      </c>
      <c r="R1249" s="244" t="s">
        <v>10679</v>
      </c>
      <c r="S1249" s="28">
        <v>1</v>
      </c>
      <c r="T1249" s="19">
        <f>VLOOKUP(Q1249,包材库存!B:E,4,0)</f>
        <v>0</v>
      </c>
      <c r="U1249" s="46"/>
      <c r="V1249" s="19">
        <f>VLOOKUP(Q1249,包材库存!B:F,5,0)</f>
        <v>0</v>
      </c>
      <c r="W1249" s="231"/>
      <c r="X1249" s="164" t="e">
        <f t="shared" si="147"/>
        <v>#DIV/0!</v>
      </c>
      <c r="Y1249" s="169">
        <f t="shared" si="146"/>
        <v>10</v>
      </c>
    </row>
    <row r="1250" spans="2:25" ht="25.5">
      <c r="B1250" s="196"/>
      <c r="C1250" s="89" t="s">
        <v>9758</v>
      </c>
      <c r="D1250" s="230" t="s">
        <v>10694</v>
      </c>
      <c r="E1250" s="230" t="s">
        <v>1401</v>
      </c>
      <c r="F1250" s="230" t="e">
        <f>VLOOKUP(C1250,#REF!,6,0)</f>
        <v>#REF!</v>
      </c>
      <c r="G1250" s="230"/>
      <c r="H1250" s="230" t="e">
        <f>VLOOKUP(C1250,#REF!,19,0)</f>
        <v>#REF!</v>
      </c>
      <c r="I1250" s="230" t="e">
        <f>VLOOKUP(C1250,#REF!,20,0)</f>
        <v>#REF!</v>
      </c>
      <c r="J1250" s="230" t="e">
        <f>VLOOKUP(C1250,成品库存!B:L,11,0)</f>
        <v>#N/A</v>
      </c>
      <c r="K1250" s="230" t="str">
        <f>IF(ISERROR(VLOOKUP(C1250,#REF!,11,0)),"0",VLOOKUP(C1250,#REF!,11,0))</f>
        <v>0</v>
      </c>
      <c r="L1250" s="230"/>
      <c r="M1250" s="230" t="e">
        <f>J1250+K1250+L1250</f>
        <v>#N/A</v>
      </c>
      <c r="N1250" s="572"/>
      <c r="O1250" s="230" t="e">
        <f>VLOOKUP(C1250,膏体库存!A:F,6,0)</f>
        <v>#N/A</v>
      </c>
      <c r="P1250" s="230"/>
      <c r="Q1250" s="187" t="s">
        <v>6489</v>
      </c>
      <c r="R1250" s="244" t="s">
        <v>10695</v>
      </c>
      <c r="S1250" s="28">
        <v>1</v>
      </c>
      <c r="T1250" s="19">
        <f>VLOOKUP(Q1250,包材库存!B:E,4,0)</f>
        <v>0</v>
      </c>
      <c r="U1250" s="46"/>
      <c r="V1250" s="19">
        <f>VLOOKUP(Q1250,包材库存!B:F,5,0)</f>
        <v>0</v>
      </c>
      <c r="W1250" s="164"/>
      <c r="X1250" s="164" t="e">
        <f t="shared" si="147"/>
        <v>#DIV/0!</v>
      </c>
      <c r="Y1250" s="169">
        <f t="shared" si="146"/>
        <v>5</v>
      </c>
    </row>
    <row r="1251" spans="2:25" ht="15">
      <c r="B1251" s="196"/>
      <c r="C1251" s="15"/>
      <c r="D1251" s="231"/>
      <c r="E1251" s="231"/>
      <c r="F1251" s="231"/>
      <c r="G1251" s="231"/>
      <c r="H1251" s="231"/>
      <c r="I1251" s="231"/>
      <c r="J1251" s="231"/>
      <c r="K1251" s="231"/>
      <c r="L1251" s="231"/>
      <c r="M1251" s="231"/>
      <c r="N1251" s="571"/>
      <c r="O1251" s="231"/>
      <c r="P1251" s="231"/>
      <c r="Q1251" s="187" t="s">
        <v>7185</v>
      </c>
      <c r="R1251" s="244" t="s">
        <v>10696</v>
      </c>
      <c r="S1251" s="28">
        <v>1</v>
      </c>
      <c r="T1251" s="19">
        <f>VLOOKUP(Q1251,包材库存!B:E,4,0)</f>
        <v>3823</v>
      </c>
      <c r="U1251" s="46"/>
      <c r="V1251" s="19">
        <f>VLOOKUP(Q1251,包材库存!B:F,5,0)</f>
        <v>0</v>
      </c>
      <c r="W1251" s="231"/>
      <c r="X1251" s="164" t="e">
        <f t="shared" si="147"/>
        <v>#DIV/0!</v>
      </c>
      <c r="Y1251" s="169">
        <f t="shared" si="146"/>
        <v>5</v>
      </c>
    </row>
    <row r="1252" spans="2:25" ht="25.5">
      <c r="B1252" s="196"/>
      <c r="C1252" s="89" t="s">
        <v>9759</v>
      </c>
      <c r="D1252" s="230" t="s">
        <v>10752</v>
      </c>
      <c r="E1252" s="230" t="s">
        <v>754</v>
      </c>
      <c r="F1252" s="230" t="e">
        <f>VLOOKUP(C1252,#REF!,6,0)</f>
        <v>#REF!</v>
      </c>
      <c r="G1252" s="230"/>
      <c r="H1252" s="230" t="e">
        <f>VLOOKUP(C1252,#REF!,19,0)</f>
        <v>#REF!</v>
      </c>
      <c r="I1252" s="230" t="e">
        <f>VLOOKUP(C1252,#REF!,20,0)</f>
        <v>#REF!</v>
      </c>
      <c r="J1252" s="230" t="e">
        <f>VLOOKUP(C1252,成品库存!B:L,11,0)</f>
        <v>#N/A</v>
      </c>
      <c r="K1252" s="230" t="str">
        <f>IF(ISERROR(VLOOKUP(C1252,#REF!,11,0)),"0",VLOOKUP(C1252,#REF!,11,0))</f>
        <v>0</v>
      </c>
      <c r="L1252" s="230"/>
      <c r="M1252" s="230" t="e">
        <f>J1252+K1252+L1252</f>
        <v>#N/A</v>
      </c>
      <c r="N1252" s="572"/>
      <c r="O1252" s="230" t="e">
        <f>VLOOKUP(C1252,膏体库存!A:F,6,0)</f>
        <v>#N/A</v>
      </c>
      <c r="P1252" s="230"/>
      <c r="Q1252" s="187" t="s">
        <v>6903</v>
      </c>
      <c r="R1252" s="244" t="s">
        <v>10678</v>
      </c>
      <c r="S1252" s="28">
        <v>1</v>
      </c>
      <c r="T1252" s="19">
        <f>VLOOKUP(Q1252,包材库存!B:E,4,0)</f>
        <v>0</v>
      </c>
      <c r="U1252" s="46"/>
      <c r="V1252" s="19">
        <f>VLOOKUP(Q1252,包材库存!B:F,5,0)</f>
        <v>0</v>
      </c>
      <c r="W1252" s="164"/>
      <c r="X1252" s="164" t="e">
        <f t="shared" si="147"/>
        <v>#DIV/0!</v>
      </c>
      <c r="Y1252" s="169">
        <f t="shared" si="146"/>
        <v>5</v>
      </c>
    </row>
    <row r="1253" spans="2:25" ht="15">
      <c r="B1253" s="196"/>
      <c r="C1253" s="15"/>
      <c r="D1253" s="231"/>
      <c r="E1253" s="231"/>
      <c r="F1253" s="231"/>
      <c r="G1253" s="231"/>
      <c r="H1253" s="231"/>
      <c r="I1253" s="231"/>
      <c r="J1253" s="231"/>
      <c r="K1253" s="231"/>
      <c r="L1253" s="231"/>
      <c r="M1253" s="231"/>
      <c r="N1253" s="571"/>
      <c r="O1253" s="231"/>
      <c r="P1253" s="231"/>
      <c r="Q1253" s="187" t="s">
        <v>7152</v>
      </c>
      <c r="R1253" s="244" t="s">
        <v>10679</v>
      </c>
      <c r="S1253" s="28">
        <v>1</v>
      </c>
      <c r="T1253" s="19">
        <f>VLOOKUP(Q1253,包材库存!B:E,4,0)</f>
        <v>0</v>
      </c>
      <c r="U1253" s="46"/>
      <c r="V1253" s="19">
        <f>VLOOKUP(Q1253,包材库存!B:F,5,0)</f>
        <v>0</v>
      </c>
      <c r="W1253" s="231"/>
      <c r="X1253" s="164" t="e">
        <f t="shared" si="147"/>
        <v>#DIV/0!</v>
      </c>
      <c r="Y1253" s="169">
        <f t="shared" si="146"/>
        <v>10</v>
      </c>
    </row>
    <row r="1254" spans="2:25" ht="24">
      <c r="B1254" s="196"/>
      <c r="C1254" s="89" t="s">
        <v>9760</v>
      </c>
      <c r="D1254" s="89" t="s">
        <v>10753</v>
      </c>
      <c r="E1254" s="89" t="s">
        <v>9761</v>
      </c>
      <c r="F1254" s="89" t="e">
        <f>VLOOKUP(C1254,#REF!,6,0)</f>
        <v>#REF!</v>
      </c>
      <c r="G1254" s="89"/>
      <c r="H1254" s="89" t="e">
        <f>VLOOKUP(C1254,#REF!,19,0)</f>
        <v>#REF!</v>
      </c>
      <c r="I1254" s="89" t="e">
        <f>VLOOKUP(C1254,#REF!,20,0)</f>
        <v>#REF!</v>
      </c>
      <c r="J1254" s="89" t="e">
        <f>VLOOKUP(C1254,成品库存!B:L,11,0)</f>
        <v>#N/A</v>
      </c>
      <c r="K1254" s="89" t="str">
        <f>IF(ISERROR(VLOOKUP(C1254,#REF!,11,0)),"0",VLOOKUP(C1254,#REF!,11,0))</f>
        <v>0</v>
      </c>
      <c r="L1254" s="89"/>
      <c r="M1254" s="89" t="e">
        <f>J1254+K1254+L1254</f>
        <v>#N/A</v>
      </c>
      <c r="N1254" s="559"/>
      <c r="O1254" s="89" t="e">
        <f>VLOOKUP(C1254,膏体库存!A:F,6,0)</f>
        <v>#N/A</v>
      </c>
      <c r="P1254" s="89"/>
      <c r="Q1254" s="146" t="s">
        <v>9590</v>
      </c>
      <c r="R1254" s="124" t="s">
        <v>10754</v>
      </c>
      <c r="S1254" s="28">
        <v>1</v>
      </c>
      <c r="T1254" s="19">
        <f>VLOOKUP(Q1254,包材库存!B:E,4,0)</f>
        <v>0</v>
      </c>
      <c r="U1254" s="46"/>
      <c r="V1254" s="19">
        <f>VLOOKUP(Q1254,包材库存!B:F,5,0)</f>
        <v>0</v>
      </c>
      <c r="W1254" s="164"/>
      <c r="X1254" s="164" t="e">
        <f t="shared" si="147"/>
        <v>#DIV/0!</v>
      </c>
      <c r="Y1254" s="169">
        <f t="shared" si="146"/>
        <v>3</v>
      </c>
    </row>
    <row r="1255" spans="2:25" ht="15">
      <c r="B1255" s="196"/>
      <c r="C1255" s="90"/>
      <c r="D1255" s="90"/>
      <c r="E1255" s="90"/>
      <c r="F1255" s="90"/>
      <c r="G1255" s="90"/>
      <c r="H1255" s="90"/>
      <c r="I1255" s="90"/>
      <c r="J1255" s="90"/>
      <c r="K1255" s="90"/>
      <c r="L1255" s="90"/>
      <c r="M1255" s="90"/>
      <c r="N1255" s="560"/>
      <c r="O1255" s="90"/>
      <c r="P1255" s="90"/>
      <c r="Q1255" s="146" t="s">
        <v>8555</v>
      </c>
      <c r="R1255" s="124" t="s">
        <v>10755</v>
      </c>
      <c r="S1255" s="91"/>
      <c r="T1255" s="19">
        <f>VLOOKUP(Q1255,包材库存!B:E,4,0)</f>
        <v>12</v>
      </c>
      <c r="U1255" s="46"/>
      <c r="V1255" s="19">
        <f>VLOOKUP(Q1255,包材库存!B:F,5,0)</f>
        <v>0</v>
      </c>
      <c r="W1255" s="90"/>
      <c r="X1255" s="164" t="e">
        <f t="shared" si="147"/>
        <v>#DIV/0!</v>
      </c>
      <c r="Y1255" s="169">
        <f t="shared" si="146"/>
        <v>3</v>
      </c>
    </row>
    <row r="1256" spans="2:25" ht="15">
      <c r="B1256" s="196"/>
      <c r="C1256" s="90"/>
      <c r="D1256" s="90"/>
      <c r="E1256" s="90"/>
      <c r="F1256" s="90"/>
      <c r="G1256" s="90"/>
      <c r="H1256" s="90"/>
      <c r="I1256" s="90"/>
      <c r="J1256" s="90"/>
      <c r="K1256" s="90"/>
      <c r="L1256" s="90"/>
      <c r="M1256" s="90"/>
      <c r="N1256" s="560"/>
      <c r="O1256" s="90"/>
      <c r="P1256" s="90"/>
      <c r="Q1256" s="187" t="s">
        <v>6903</v>
      </c>
      <c r="R1256" s="188" t="s">
        <v>10678</v>
      </c>
      <c r="S1256" s="28">
        <v>1</v>
      </c>
      <c r="T1256" s="19">
        <f>VLOOKUP(Q1256,包材库存!B:E,4,0)</f>
        <v>0</v>
      </c>
      <c r="U1256" s="46"/>
      <c r="V1256" s="19">
        <f>VLOOKUP(Q1256,包材库存!B:F,5,0)</f>
        <v>0</v>
      </c>
      <c r="W1256" s="90"/>
      <c r="X1256" s="164" t="e">
        <f t="shared" si="147"/>
        <v>#DIV/0!</v>
      </c>
      <c r="Y1256" s="169">
        <f t="shared" si="146"/>
        <v>5</v>
      </c>
    </row>
    <row r="1257" spans="2:25" ht="15">
      <c r="B1257" s="196"/>
      <c r="C1257" s="90"/>
      <c r="D1257" s="90"/>
      <c r="E1257" s="90"/>
      <c r="F1257" s="90"/>
      <c r="G1257" s="90"/>
      <c r="H1257" s="90"/>
      <c r="I1257" s="90"/>
      <c r="J1257" s="90"/>
      <c r="K1257" s="90"/>
      <c r="L1257" s="90"/>
      <c r="M1257" s="90"/>
      <c r="N1257" s="560"/>
      <c r="O1257" s="90"/>
      <c r="P1257" s="90"/>
      <c r="Q1257" s="251" t="s">
        <v>7152</v>
      </c>
      <c r="R1257" s="252" t="s">
        <v>10679</v>
      </c>
      <c r="S1257" s="28">
        <v>1</v>
      </c>
      <c r="T1257" s="19">
        <f>VLOOKUP(Q1257,包材库存!B:E,4,0)</f>
        <v>0</v>
      </c>
      <c r="U1257" s="46"/>
      <c r="V1257" s="19">
        <f>VLOOKUP(Q1257,包材库存!B:F,5,0)</f>
        <v>0</v>
      </c>
      <c r="W1257" s="90"/>
      <c r="X1257" s="164" t="e">
        <f t="shared" si="147"/>
        <v>#DIV/0!</v>
      </c>
      <c r="Y1257" s="169">
        <f t="shared" si="146"/>
        <v>10</v>
      </c>
    </row>
    <row r="1258" spans="2:25" ht="15">
      <c r="B1258" s="196"/>
      <c r="C1258" s="90"/>
      <c r="D1258" s="90"/>
      <c r="E1258" s="90"/>
      <c r="F1258" s="90"/>
      <c r="G1258" s="90"/>
      <c r="H1258" s="90"/>
      <c r="I1258" s="90"/>
      <c r="J1258" s="90"/>
      <c r="K1258" s="90"/>
      <c r="L1258" s="90"/>
      <c r="M1258" s="90"/>
      <c r="N1258" s="560"/>
      <c r="O1258" s="90"/>
      <c r="P1258" s="90"/>
      <c r="Q1258" s="187" t="s">
        <v>6905</v>
      </c>
      <c r="R1258" s="188" t="s">
        <v>10702</v>
      </c>
      <c r="S1258" s="28">
        <v>1</v>
      </c>
      <c r="T1258" s="19">
        <f>VLOOKUP(Q1258,包材库存!B:E,4,0)</f>
        <v>0</v>
      </c>
      <c r="U1258" s="46"/>
      <c r="V1258" s="19">
        <f>VLOOKUP(Q1258,包材库存!B:F,5,0)</f>
        <v>0</v>
      </c>
      <c r="W1258" s="90"/>
      <c r="X1258" s="164" t="e">
        <f t="shared" si="147"/>
        <v>#DIV/0!</v>
      </c>
      <c r="Y1258" s="169">
        <f t="shared" si="146"/>
        <v>5</v>
      </c>
    </row>
    <row r="1259" spans="2:25" ht="15">
      <c r="B1259" s="196"/>
      <c r="C1259" s="90"/>
      <c r="D1259" s="90"/>
      <c r="E1259" s="90"/>
      <c r="F1259" s="90"/>
      <c r="G1259" s="90"/>
      <c r="H1259" s="90"/>
      <c r="I1259" s="90"/>
      <c r="J1259" s="90"/>
      <c r="K1259" s="90"/>
      <c r="L1259" s="90"/>
      <c r="M1259" s="90"/>
      <c r="N1259" s="560"/>
      <c r="O1259" s="90"/>
      <c r="P1259" s="90"/>
      <c r="Q1259" s="251" t="s">
        <v>7152</v>
      </c>
      <c r="R1259" s="252" t="s">
        <v>10679</v>
      </c>
      <c r="S1259" s="28">
        <v>1</v>
      </c>
      <c r="T1259" s="19">
        <f>VLOOKUP(Q1259,包材库存!B:E,4,0)</f>
        <v>0</v>
      </c>
      <c r="U1259" s="46"/>
      <c r="V1259" s="19">
        <f>VLOOKUP(Q1259,包材库存!B:F,5,0)</f>
        <v>0</v>
      </c>
      <c r="W1259" s="90"/>
      <c r="X1259" s="164" t="e">
        <f t="shared" si="147"/>
        <v>#DIV/0!</v>
      </c>
      <c r="Y1259" s="169">
        <f t="shared" si="146"/>
        <v>10</v>
      </c>
    </row>
    <row r="1260" spans="2:25" ht="15">
      <c r="B1260" s="196"/>
      <c r="C1260" s="90"/>
      <c r="D1260" s="90"/>
      <c r="E1260" s="90"/>
      <c r="F1260" s="90"/>
      <c r="G1260" s="90"/>
      <c r="H1260" s="90"/>
      <c r="I1260" s="90"/>
      <c r="J1260" s="90"/>
      <c r="K1260" s="90"/>
      <c r="L1260" s="90"/>
      <c r="M1260" s="90"/>
      <c r="N1260" s="560"/>
      <c r="O1260" s="90"/>
      <c r="P1260" s="90"/>
      <c r="Q1260" s="187" t="s">
        <v>6489</v>
      </c>
      <c r="R1260" s="188" t="s">
        <v>10695</v>
      </c>
      <c r="S1260" s="28">
        <v>1</v>
      </c>
      <c r="T1260" s="19">
        <f>VLOOKUP(Q1260,包材库存!B:E,4,0)</f>
        <v>0</v>
      </c>
      <c r="U1260" s="46"/>
      <c r="V1260" s="19">
        <f>VLOOKUP(Q1260,包材库存!B:F,5,0)</f>
        <v>0</v>
      </c>
      <c r="W1260" s="90"/>
      <c r="X1260" s="164" t="e">
        <f t="shared" si="147"/>
        <v>#DIV/0!</v>
      </c>
      <c r="Y1260" s="169">
        <f t="shared" si="146"/>
        <v>5</v>
      </c>
    </row>
    <row r="1261" spans="2:25" ht="15">
      <c r="B1261" s="196"/>
      <c r="C1261" s="90"/>
      <c r="D1261" s="90"/>
      <c r="E1261" s="90"/>
      <c r="F1261" s="90"/>
      <c r="G1261" s="90"/>
      <c r="H1261" s="90"/>
      <c r="I1261" s="90"/>
      <c r="J1261" s="90"/>
      <c r="K1261" s="90"/>
      <c r="L1261" s="90"/>
      <c r="M1261" s="90"/>
      <c r="N1261" s="560"/>
      <c r="O1261" s="90"/>
      <c r="P1261" s="90"/>
      <c r="Q1261" s="251" t="s">
        <v>7185</v>
      </c>
      <c r="R1261" s="252" t="s">
        <v>10696</v>
      </c>
      <c r="S1261" s="28">
        <v>1</v>
      </c>
      <c r="T1261" s="19">
        <f>VLOOKUP(Q1261,包材库存!B:E,4,0)</f>
        <v>3823</v>
      </c>
      <c r="U1261" s="46"/>
      <c r="V1261" s="19">
        <f>VLOOKUP(Q1261,包材库存!B:F,5,0)</f>
        <v>0</v>
      </c>
      <c r="W1261" s="90"/>
      <c r="X1261" s="164" t="e">
        <f t="shared" si="147"/>
        <v>#DIV/0!</v>
      </c>
      <c r="Y1261" s="169">
        <f t="shared" si="146"/>
        <v>5</v>
      </c>
    </row>
    <row r="1262" spans="2:25" ht="15">
      <c r="B1262" s="196"/>
      <c r="C1262" s="90"/>
      <c r="D1262" s="90"/>
      <c r="E1262" s="90"/>
      <c r="F1262" s="90"/>
      <c r="G1262" s="90"/>
      <c r="H1262" s="90"/>
      <c r="I1262" s="90"/>
      <c r="J1262" s="90"/>
      <c r="K1262" s="90"/>
      <c r="L1262" s="90"/>
      <c r="M1262" s="90"/>
      <c r="N1262" s="560"/>
      <c r="O1262" s="90"/>
      <c r="P1262" s="90"/>
      <c r="Q1262" s="251" t="s">
        <v>9070</v>
      </c>
      <c r="R1262" s="252" t="s">
        <v>10701</v>
      </c>
      <c r="S1262" s="28">
        <v>1</v>
      </c>
      <c r="T1262" s="19">
        <f>VLOOKUP(Q1262,包材库存!B:E,4,0)</f>
        <v>0</v>
      </c>
      <c r="U1262" s="46"/>
      <c r="V1262" s="19">
        <f>VLOOKUP(Q1262,包材库存!B:F,5,0)</f>
        <v>0</v>
      </c>
      <c r="W1262" s="90"/>
      <c r="X1262" s="164" t="e">
        <f t="shared" si="147"/>
        <v>#DIV/0!</v>
      </c>
      <c r="Y1262" s="169">
        <f t="shared" si="146"/>
        <v>4</v>
      </c>
    </row>
    <row r="1263" spans="2:25" ht="15">
      <c r="B1263" s="196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561"/>
      <c r="O1263" s="15"/>
      <c r="P1263" s="15"/>
      <c r="Q1263" s="187" t="s">
        <v>9068</v>
      </c>
      <c r="R1263" s="188" t="s">
        <v>10716</v>
      </c>
      <c r="S1263" s="28">
        <v>1</v>
      </c>
      <c r="T1263" s="19">
        <f>VLOOKUP(Q1263,包材库存!B:E,4,0)</f>
        <v>0</v>
      </c>
      <c r="U1263" s="46"/>
      <c r="V1263" s="19">
        <f>VLOOKUP(Q1263,包材库存!B:F,5,0)</f>
        <v>0</v>
      </c>
      <c r="W1263" s="15"/>
      <c r="X1263" s="164" t="e">
        <f t="shared" si="147"/>
        <v>#DIV/0!</v>
      </c>
      <c r="Y1263" s="169">
        <f t="shared" si="146"/>
        <v>4</v>
      </c>
    </row>
    <row r="1264" spans="2:25" ht="15">
      <c r="B1264" s="196"/>
      <c r="C1264" s="89" t="s">
        <v>9760</v>
      </c>
      <c r="D1264" s="89" t="s">
        <v>10756</v>
      </c>
      <c r="E1264" s="89" t="s">
        <v>9761</v>
      </c>
      <c r="F1264" s="89" t="e">
        <f>VLOOKUP(C1264,#REF!,6,0)</f>
        <v>#REF!</v>
      </c>
      <c r="G1264" s="89"/>
      <c r="H1264" s="89" t="e">
        <f>VLOOKUP(C1264,#REF!,19,0)</f>
        <v>#REF!</v>
      </c>
      <c r="I1264" s="89" t="e">
        <f>VLOOKUP(C1264,#REF!,20,0)</f>
        <v>#REF!</v>
      </c>
      <c r="J1264" s="89" t="e">
        <f>VLOOKUP(C1264,成品库存!B:L,11,0)</f>
        <v>#N/A</v>
      </c>
      <c r="K1264" s="89" t="str">
        <f>IF(ISERROR(VLOOKUP(C1264,#REF!,11,0)),"0",VLOOKUP(C1264,#REF!,11,0))</f>
        <v>0</v>
      </c>
      <c r="L1264" s="89"/>
      <c r="M1264" s="89" t="e">
        <f>J1264+K1264+L1264</f>
        <v>#N/A</v>
      </c>
      <c r="N1264" s="559"/>
      <c r="O1264" s="89" t="e">
        <f>VLOOKUP(C1264,膏体库存!A:F,6,0)</f>
        <v>#N/A</v>
      </c>
      <c r="P1264" s="89"/>
      <c r="Q1264" s="146" t="s">
        <v>9590</v>
      </c>
      <c r="R1264" s="124" t="s">
        <v>10754</v>
      </c>
      <c r="S1264" s="28">
        <v>1</v>
      </c>
      <c r="T1264" s="19">
        <f>VLOOKUP(Q1264,包材库存!B:E,4,0)</f>
        <v>0</v>
      </c>
      <c r="U1264" s="46"/>
      <c r="V1264" s="19">
        <f>VLOOKUP(Q1264,包材库存!B:F,5,0)</f>
        <v>0</v>
      </c>
      <c r="W1264" s="164"/>
      <c r="X1264" s="164" t="e">
        <f t="shared" si="147"/>
        <v>#DIV/0!</v>
      </c>
      <c r="Y1264" s="169">
        <f t="shared" si="146"/>
        <v>3</v>
      </c>
    </row>
    <row r="1265" spans="2:25" ht="15">
      <c r="B1265" s="196"/>
      <c r="C1265" s="90"/>
      <c r="D1265" s="90"/>
      <c r="E1265" s="90"/>
      <c r="F1265" s="90"/>
      <c r="G1265" s="90"/>
      <c r="H1265" s="90"/>
      <c r="I1265" s="90"/>
      <c r="J1265" s="90"/>
      <c r="K1265" s="90"/>
      <c r="L1265" s="90"/>
      <c r="M1265" s="90"/>
      <c r="N1265" s="560"/>
      <c r="O1265" s="90"/>
      <c r="P1265" s="90"/>
      <c r="Q1265" s="146" t="s">
        <v>8557</v>
      </c>
      <c r="R1265" s="124" t="s">
        <v>10757</v>
      </c>
      <c r="S1265" s="91"/>
      <c r="T1265" s="19">
        <f>VLOOKUP(Q1265,包材库存!B:E,4,0)</f>
        <v>0</v>
      </c>
      <c r="U1265" s="46"/>
      <c r="V1265" s="19">
        <f>VLOOKUP(Q1265,包材库存!B:F,5,0)</f>
        <v>0</v>
      </c>
      <c r="W1265" s="90"/>
      <c r="X1265" s="164" t="e">
        <f t="shared" si="147"/>
        <v>#DIV/0!</v>
      </c>
      <c r="Y1265" s="169">
        <f t="shared" si="146"/>
        <v>1</v>
      </c>
    </row>
    <row r="1266" spans="2:25" ht="15">
      <c r="B1266" s="196"/>
      <c r="C1266" s="90"/>
      <c r="D1266" s="90"/>
      <c r="E1266" s="90"/>
      <c r="F1266" s="90"/>
      <c r="G1266" s="90"/>
      <c r="H1266" s="90"/>
      <c r="I1266" s="90"/>
      <c r="J1266" s="90"/>
      <c r="K1266" s="90"/>
      <c r="L1266" s="90"/>
      <c r="M1266" s="90"/>
      <c r="N1266" s="560"/>
      <c r="O1266" s="90"/>
      <c r="P1266" s="90"/>
      <c r="Q1266" s="146" t="s">
        <v>6903</v>
      </c>
      <c r="R1266" s="124" t="s">
        <v>10758</v>
      </c>
      <c r="S1266" s="28">
        <v>1</v>
      </c>
      <c r="T1266" s="19">
        <f>VLOOKUP(Q1266,包材库存!B:E,4,0)</f>
        <v>0</v>
      </c>
      <c r="U1266" s="46"/>
      <c r="V1266" s="19">
        <f>VLOOKUP(Q1266,包材库存!B:F,5,0)</f>
        <v>0</v>
      </c>
      <c r="W1266" s="90"/>
      <c r="X1266" s="164" t="e">
        <f t="shared" si="147"/>
        <v>#DIV/0!</v>
      </c>
      <c r="Y1266" s="169">
        <f t="shared" si="146"/>
        <v>5</v>
      </c>
    </row>
    <row r="1267" spans="2:25" ht="15">
      <c r="B1267" s="196"/>
      <c r="C1267" s="90"/>
      <c r="D1267" s="90"/>
      <c r="E1267" s="90"/>
      <c r="F1267" s="90"/>
      <c r="G1267" s="90"/>
      <c r="H1267" s="90"/>
      <c r="I1267" s="90"/>
      <c r="J1267" s="90"/>
      <c r="K1267" s="90"/>
      <c r="L1267" s="90"/>
      <c r="M1267" s="90"/>
      <c r="N1267" s="560"/>
      <c r="O1267" s="90"/>
      <c r="P1267" s="90"/>
      <c r="Q1267" s="146" t="s">
        <v>7152</v>
      </c>
      <c r="R1267" s="124" t="s">
        <v>10759</v>
      </c>
      <c r="S1267" s="28">
        <v>1</v>
      </c>
      <c r="T1267" s="19">
        <f>VLOOKUP(Q1267,包材库存!B:E,4,0)</f>
        <v>0</v>
      </c>
      <c r="U1267" s="46"/>
      <c r="V1267" s="19">
        <f>VLOOKUP(Q1267,包材库存!B:F,5,0)</f>
        <v>0</v>
      </c>
      <c r="W1267" s="90"/>
      <c r="X1267" s="164" t="e">
        <f t="shared" si="147"/>
        <v>#DIV/0!</v>
      </c>
      <c r="Y1267" s="169">
        <f t="shared" si="146"/>
        <v>10</v>
      </c>
    </row>
    <row r="1268" spans="2:25" ht="15">
      <c r="B1268" s="196"/>
      <c r="C1268" s="90"/>
      <c r="D1268" s="90"/>
      <c r="E1268" s="90"/>
      <c r="F1268" s="90"/>
      <c r="G1268" s="90"/>
      <c r="H1268" s="90"/>
      <c r="I1268" s="90"/>
      <c r="J1268" s="90"/>
      <c r="K1268" s="90"/>
      <c r="L1268" s="90"/>
      <c r="M1268" s="90"/>
      <c r="N1268" s="560"/>
      <c r="O1268" s="90"/>
      <c r="P1268" s="90"/>
      <c r="Q1268" s="146" t="s">
        <v>6905</v>
      </c>
      <c r="R1268" s="124" t="s">
        <v>10760</v>
      </c>
      <c r="S1268" s="28">
        <v>1</v>
      </c>
      <c r="T1268" s="19">
        <f>VLOOKUP(Q1268,包材库存!B:E,4,0)</f>
        <v>0</v>
      </c>
      <c r="U1268" s="46"/>
      <c r="V1268" s="19">
        <f>VLOOKUP(Q1268,包材库存!B:F,5,0)</f>
        <v>0</v>
      </c>
      <c r="W1268" s="90"/>
      <c r="X1268" s="164" t="e">
        <f t="shared" si="147"/>
        <v>#DIV/0!</v>
      </c>
      <c r="Y1268" s="169">
        <f t="shared" si="146"/>
        <v>5</v>
      </c>
    </row>
    <row r="1269" spans="2:25" ht="15">
      <c r="B1269" s="196"/>
      <c r="C1269" s="90"/>
      <c r="D1269" s="90"/>
      <c r="E1269" s="90"/>
      <c r="F1269" s="90"/>
      <c r="G1269" s="90"/>
      <c r="H1269" s="90"/>
      <c r="I1269" s="90"/>
      <c r="J1269" s="90"/>
      <c r="K1269" s="90"/>
      <c r="L1269" s="90"/>
      <c r="M1269" s="90"/>
      <c r="N1269" s="560"/>
      <c r="O1269" s="90"/>
      <c r="P1269" s="90"/>
      <c r="Q1269" s="146" t="s">
        <v>7152</v>
      </c>
      <c r="R1269" s="124" t="s">
        <v>10759</v>
      </c>
      <c r="S1269" s="28">
        <v>1</v>
      </c>
      <c r="T1269" s="19">
        <f>VLOOKUP(Q1269,包材库存!B:E,4,0)</f>
        <v>0</v>
      </c>
      <c r="U1269" s="46"/>
      <c r="V1269" s="19">
        <f>VLOOKUP(Q1269,包材库存!B:F,5,0)</f>
        <v>0</v>
      </c>
      <c r="W1269" s="90"/>
      <c r="X1269" s="164" t="e">
        <f t="shared" si="147"/>
        <v>#DIV/0!</v>
      </c>
      <c r="Y1269" s="169">
        <f t="shared" si="146"/>
        <v>10</v>
      </c>
    </row>
    <row r="1270" spans="2:25" ht="15">
      <c r="B1270" s="196"/>
      <c r="C1270" s="90"/>
      <c r="D1270" s="90"/>
      <c r="E1270" s="90"/>
      <c r="F1270" s="90"/>
      <c r="G1270" s="90"/>
      <c r="H1270" s="90"/>
      <c r="I1270" s="90"/>
      <c r="J1270" s="90"/>
      <c r="K1270" s="90"/>
      <c r="L1270" s="90"/>
      <c r="M1270" s="90"/>
      <c r="N1270" s="560"/>
      <c r="O1270" s="90"/>
      <c r="P1270" s="90"/>
      <c r="Q1270" s="146" t="s">
        <v>6489</v>
      </c>
      <c r="R1270" s="124" t="s">
        <v>10761</v>
      </c>
      <c r="S1270" s="28">
        <v>1</v>
      </c>
      <c r="T1270" s="19">
        <f>VLOOKUP(Q1270,包材库存!B:E,4,0)</f>
        <v>0</v>
      </c>
      <c r="U1270" s="46"/>
      <c r="V1270" s="19">
        <f>VLOOKUP(Q1270,包材库存!B:F,5,0)</f>
        <v>0</v>
      </c>
      <c r="W1270" s="90"/>
      <c r="X1270" s="164" t="e">
        <f t="shared" si="147"/>
        <v>#DIV/0!</v>
      </c>
      <c r="Y1270" s="169">
        <f t="shared" si="146"/>
        <v>5</v>
      </c>
    </row>
    <row r="1271" spans="2:25" ht="15">
      <c r="B1271" s="196"/>
      <c r="C1271" s="90"/>
      <c r="D1271" s="90"/>
      <c r="E1271" s="90"/>
      <c r="F1271" s="90"/>
      <c r="G1271" s="90"/>
      <c r="H1271" s="90"/>
      <c r="I1271" s="90"/>
      <c r="J1271" s="90"/>
      <c r="K1271" s="90"/>
      <c r="L1271" s="90"/>
      <c r="M1271" s="90"/>
      <c r="N1271" s="560"/>
      <c r="O1271" s="90"/>
      <c r="P1271" s="90"/>
      <c r="Q1271" s="146" t="s">
        <v>7185</v>
      </c>
      <c r="R1271" s="124" t="s">
        <v>10762</v>
      </c>
      <c r="S1271" s="28">
        <v>1</v>
      </c>
      <c r="T1271" s="19">
        <f>VLOOKUP(Q1271,包材库存!B:E,4,0)</f>
        <v>3823</v>
      </c>
      <c r="U1271" s="46"/>
      <c r="V1271" s="19">
        <f>VLOOKUP(Q1271,包材库存!B:F,5,0)</f>
        <v>0</v>
      </c>
      <c r="W1271" s="90"/>
      <c r="X1271" s="164" t="e">
        <f t="shared" si="147"/>
        <v>#DIV/0!</v>
      </c>
      <c r="Y1271" s="169">
        <f t="shared" si="146"/>
        <v>5</v>
      </c>
    </row>
    <row r="1272" spans="2:25" ht="15">
      <c r="B1272" s="196"/>
      <c r="C1272" s="90"/>
      <c r="D1272" s="90"/>
      <c r="E1272" s="90"/>
      <c r="F1272" s="90"/>
      <c r="G1272" s="90"/>
      <c r="H1272" s="90"/>
      <c r="I1272" s="90"/>
      <c r="J1272" s="90"/>
      <c r="K1272" s="90"/>
      <c r="L1272" s="90"/>
      <c r="M1272" s="90"/>
      <c r="N1272" s="560"/>
      <c r="O1272" s="90"/>
      <c r="P1272" s="90"/>
      <c r="Q1272" s="146" t="s">
        <v>9070</v>
      </c>
      <c r="R1272" s="124" t="s">
        <v>10763</v>
      </c>
      <c r="S1272" s="28">
        <v>1</v>
      </c>
      <c r="T1272" s="19">
        <f>VLOOKUP(Q1272,包材库存!B:E,4,0)</f>
        <v>0</v>
      </c>
      <c r="U1272" s="46"/>
      <c r="V1272" s="19">
        <f>VLOOKUP(Q1272,包材库存!B:F,5,0)</f>
        <v>0</v>
      </c>
      <c r="W1272" s="90"/>
      <c r="X1272" s="164" t="e">
        <f t="shared" si="147"/>
        <v>#DIV/0!</v>
      </c>
      <c r="Y1272" s="169">
        <f t="shared" si="146"/>
        <v>4</v>
      </c>
    </row>
    <row r="1273" spans="2:25" ht="15">
      <c r="B1273" s="196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561"/>
      <c r="O1273" s="15"/>
      <c r="P1273" s="15"/>
      <c r="Q1273" s="146" t="s">
        <v>9068</v>
      </c>
      <c r="R1273" s="124" t="s">
        <v>10764</v>
      </c>
      <c r="S1273" s="28">
        <v>1</v>
      </c>
      <c r="T1273" s="19">
        <f>VLOOKUP(Q1273,包材库存!B:E,4,0)</f>
        <v>0</v>
      </c>
      <c r="U1273" s="46"/>
      <c r="V1273" s="19">
        <f>VLOOKUP(Q1273,包材库存!B:F,5,0)</f>
        <v>0</v>
      </c>
      <c r="W1273" s="15"/>
      <c r="X1273" s="164" t="e">
        <f t="shared" si="147"/>
        <v>#DIV/0!</v>
      </c>
      <c r="Y1273" s="169">
        <f t="shared" si="146"/>
        <v>4</v>
      </c>
    </row>
    <row r="1274" spans="2:25" ht="15">
      <c r="B1274" s="196"/>
      <c r="C1274" s="89" t="s">
        <v>9760</v>
      </c>
      <c r="D1274" s="89" t="s">
        <v>10756</v>
      </c>
      <c r="E1274" s="89" t="s">
        <v>9761</v>
      </c>
      <c r="F1274" s="89" t="e">
        <f>VLOOKUP(C1274,#REF!,6,0)</f>
        <v>#REF!</v>
      </c>
      <c r="G1274" s="89"/>
      <c r="H1274" s="89" t="e">
        <f>VLOOKUP(C1274,#REF!,19,0)</f>
        <v>#REF!</v>
      </c>
      <c r="I1274" s="89" t="e">
        <f>VLOOKUP(C1274,#REF!,20,0)</f>
        <v>#REF!</v>
      </c>
      <c r="J1274" s="89" t="e">
        <f>VLOOKUP(C1274,成品库存!B:L,11,0)</f>
        <v>#N/A</v>
      </c>
      <c r="K1274" s="89" t="str">
        <f>IF(ISERROR(VLOOKUP(C1274,#REF!,11,0)),"0",VLOOKUP(C1274,#REF!,11,0))</f>
        <v>0</v>
      </c>
      <c r="L1274" s="89"/>
      <c r="M1274" s="89" t="e">
        <f>J1274+K1274+L1274</f>
        <v>#N/A</v>
      </c>
      <c r="N1274" s="559"/>
      <c r="O1274" s="89" t="e">
        <f>VLOOKUP(C1274,膏体库存!A:F,6,0)</f>
        <v>#N/A</v>
      </c>
      <c r="P1274" s="89"/>
      <c r="Q1274" s="146" t="s">
        <v>9590</v>
      </c>
      <c r="R1274" s="124" t="s">
        <v>10754</v>
      </c>
      <c r="S1274" s="28">
        <v>1</v>
      </c>
      <c r="T1274" s="19">
        <f>VLOOKUP(Q1274,包材库存!B:E,4,0)</f>
        <v>0</v>
      </c>
      <c r="U1274" s="46"/>
      <c r="V1274" s="19">
        <f>VLOOKUP(Q1274,包材库存!B:F,5,0)</f>
        <v>0</v>
      </c>
      <c r="W1274" s="164"/>
      <c r="X1274" s="164" t="e">
        <f t="shared" si="147"/>
        <v>#DIV/0!</v>
      </c>
      <c r="Y1274" s="169">
        <f t="shared" si="146"/>
        <v>3</v>
      </c>
    </row>
    <row r="1275" spans="2:25" ht="15">
      <c r="B1275" s="196"/>
      <c r="C1275" s="90"/>
      <c r="D1275" s="90"/>
      <c r="E1275" s="90"/>
      <c r="F1275" s="90"/>
      <c r="G1275" s="90"/>
      <c r="H1275" s="90"/>
      <c r="I1275" s="90"/>
      <c r="J1275" s="90"/>
      <c r="K1275" s="90"/>
      <c r="L1275" s="90"/>
      <c r="M1275" s="90"/>
      <c r="N1275" s="560"/>
      <c r="O1275" s="90"/>
      <c r="P1275" s="90"/>
      <c r="Q1275" s="146" t="s">
        <v>8559</v>
      </c>
      <c r="R1275" s="124" t="s">
        <v>10765</v>
      </c>
      <c r="S1275" s="91"/>
      <c r="T1275" s="19">
        <f>VLOOKUP(Q1275,包材库存!B:E,4,0)</f>
        <v>0</v>
      </c>
      <c r="U1275" s="46"/>
      <c r="V1275" s="19">
        <f>VLOOKUP(Q1275,包材库存!B:F,5,0)</f>
        <v>0</v>
      </c>
      <c r="W1275" s="90"/>
      <c r="X1275" s="164" t="e">
        <f t="shared" si="147"/>
        <v>#DIV/0!</v>
      </c>
      <c r="Y1275" s="169">
        <f t="shared" si="146"/>
        <v>1</v>
      </c>
    </row>
    <row r="1276" spans="2:25" ht="15">
      <c r="B1276" s="196"/>
      <c r="C1276" s="90"/>
      <c r="D1276" s="90"/>
      <c r="E1276" s="90"/>
      <c r="F1276" s="90"/>
      <c r="G1276" s="90"/>
      <c r="H1276" s="90"/>
      <c r="I1276" s="90"/>
      <c r="J1276" s="90"/>
      <c r="K1276" s="90"/>
      <c r="L1276" s="90"/>
      <c r="M1276" s="90"/>
      <c r="N1276" s="560"/>
      <c r="O1276" s="90"/>
      <c r="P1276" s="90"/>
      <c r="Q1276" s="146" t="s">
        <v>6903</v>
      </c>
      <c r="R1276" s="124" t="s">
        <v>10758</v>
      </c>
      <c r="S1276" s="28">
        <v>1</v>
      </c>
      <c r="T1276" s="19">
        <f>VLOOKUP(Q1276,包材库存!B:E,4,0)</f>
        <v>0</v>
      </c>
      <c r="U1276" s="46"/>
      <c r="V1276" s="19">
        <f>VLOOKUP(Q1276,包材库存!B:F,5,0)</f>
        <v>0</v>
      </c>
      <c r="W1276" s="90"/>
      <c r="X1276" s="164" t="e">
        <f t="shared" si="147"/>
        <v>#DIV/0!</v>
      </c>
      <c r="Y1276" s="169">
        <f t="shared" si="146"/>
        <v>5</v>
      </c>
    </row>
    <row r="1277" spans="2:25" ht="15">
      <c r="B1277" s="196"/>
      <c r="C1277" s="90"/>
      <c r="D1277" s="90"/>
      <c r="E1277" s="90"/>
      <c r="F1277" s="90"/>
      <c r="G1277" s="90"/>
      <c r="H1277" s="90"/>
      <c r="I1277" s="90"/>
      <c r="J1277" s="90"/>
      <c r="K1277" s="90"/>
      <c r="L1277" s="90"/>
      <c r="M1277" s="90"/>
      <c r="N1277" s="560"/>
      <c r="O1277" s="90"/>
      <c r="P1277" s="90"/>
      <c r="Q1277" s="146" t="s">
        <v>7152</v>
      </c>
      <c r="R1277" s="124" t="s">
        <v>10759</v>
      </c>
      <c r="S1277" s="28">
        <v>1</v>
      </c>
      <c r="T1277" s="19">
        <f>VLOOKUP(Q1277,包材库存!B:E,4,0)</f>
        <v>0</v>
      </c>
      <c r="U1277" s="46"/>
      <c r="V1277" s="19">
        <f>VLOOKUP(Q1277,包材库存!B:F,5,0)</f>
        <v>0</v>
      </c>
      <c r="W1277" s="90"/>
      <c r="X1277" s="164" t="e">
        <f t="shared" si="147"/>
        <v>#DIV/0!</v>
      </c>
      <c r="Y1277" s="169">
        <f t="shared" si="146"/>
        <v>10</v>
      </c>
    </row>
    <row r="1278" spans="2:25" ht="15">
      <c r="B1278" s="196"/>
      <c r="C1278" s="90"/>
      <c r="D1278" s="90"/>
      <c r="E1278" s="90"/>
      <c r="F1278" s="90"/>
      <c r="G1278" s="90"/>
      <c r="H1278" s="90"/>
      <c r="I1278" s="90"/>
      <c r="J1278" s="90"/>
      <c r="K1278" s="90"/>
      <c r="L1278" s="90"/>
      <c r="M1278" s="90"/>
      <c r="N1278" s="560"/>
      <c r="O1278" s="90"/>
      <c r="P1278" s="90"/>
      <c r="Q1278" s="146" t="s">
        <v>6905</v>
      </c>
      <c r="R1278" s="124" t="s">
        <v>10760</v>
      </c>
      <c r="S1278" s="28">
        <v>1</v>
      </c>
      <c r="T1278" s="19">
        <f>VLOOKUP(Q1278,包材库存!B:E,4,0)</f>
        <v>0</v>
      </c>
      <c r="U1278" s="46"/>
      <c r="V1278" s="19">
        <f>VLOOKUP(Q1278,包材库存!B:F,5,0)</f>
        <v>0</v>
      </c>
      <c r="W1278" s="90"/>
      <c r="X1278" s="164" t="e">
        <f t="shared" si="147"/>
        <v>#DIV/0!</v>
      </c>
      <c r="Y1278" s="169">
        <f t="shared" si="146"/>
        <v>5</v>
      </c>
    </row>
    <row r="1279" spans="2:25" ht="15">
      <c r="B1279" s="196"/>
      <c r="C1279" s="90"/>
      <c r="D1279" s="90"/>
      <c r="E1279" s="90"/>
      <c r="F1279" s="90"/>
      <c r="G1279" s="90"/>
      <c r="H1279" s="90"/>
      <c r="I1279" s="90"/>
      <c r="J1279" s="90"/>
      <c r="K1279" s="90"/>
      <c r="L1279" s="90"/>
      <c r="M1279" s="90"/>
      <c r="N1279" s="560"/>
      <c r="O1279" s="90"/>
      <c r="P1279" s="90"/>
      <c r="Q1279" s="146" t="s">
        <v>7152</v>
      </c>
      <c r="R1279" s="124" t="s">
        <v>10759</v>
      </c>
      <c r="S1279" s="28">
        <v>1</v>
      </c>
      <c r="T1279" s="19">
        <f>VLOOKUP(Q1279,包材库存!B:E,4,0)</f>
        <v>0</v>
      </c>
      <c r="U1279" s="46"/>
      <c r="V1279" s="19">
        <f>VLOOKUP(Q1279,包材库存!B:F,5,0)</f>
        <v>0</v>
      </c>
      <c r="W1279" s="90"/>
      <c r="X1279" s="164" t="e">
        <f t="shared" si="147"/>
        <v>#DIV/0!</v>
      </c>
      <c r="Y1279" s="169">
        <f t="shared" si="146"/>
        <v>10</v>
      </c>
    </row>
    <row r="1280" spans="2:25" ht="15">
      <c r="B1280" s="196"/>
      <c r="C1280" s="90"/>
      <c r="D1280" s="90"/>
      <c r="E1280" s="90"/>
      <c r="F1280" s="90"/>
      <c r="G1280" s="90"/>
      <c r="H1280" s="90"/>
      <c r="I1280" s="90"/>
      <c r="J1280" s="90"/>
      <c r="K1280" s="90"/>
      <c r="L1280" s="90"/>
      <c r="M1280" s="90"/>
      <c r="N1280" s="560"/>
      <c r="O1280" s="90"/>
      <c r="P1280" s="90"/>
      <c r="Q1280" s="146" t="s">
        <v>6489</v>
      </c>
      <c r="R1280" s="124" t="s">
        <v>10761</v>
      </c>
      <c r="S1280" s="28">
        <v>1</v>
      </c>
      <c r="T1280" s="19">
        <f>VLOOKUP(Q1280,包材库存!B:E,4,0)</f>
        <v>0</v>
      </c>
      <c r="U1280" s="46"/>
      <c r="V1280" s="19">
        <f>VLOOKUP(Q1280,包材库存!B:F,5,0)</f>
        <v>0</v>
      </c>
      <c r="W1280" s="90"/>
      <c r="X1280" s="164" t="e">
        <f t="shared" si="147"/>
        <v>#DIV/0!</v>
      </c>
      <c r="Y1280" s="169">
        <f t="shared" si="146"/>
        <v>5</v>
      </c>
    </row>
    <row r="1281" spans="2:25" ht="15">
      <c r="B1281" s="196"/>
      <c r="C1281" s="90"/>
      <c r="D1281" s="90"/>
      <c r="E1281" s="90"/>
      <c r="F1281" s="90"/>
      <c r="G1281" s="90"/>
      <c r="H1281" s="90"/>
      <c r="I1281" s="90"/>
      <c r="J1281" s="90"/>
      <c r="K1281" s="90"/>
      <c r="L1281" s="90"/>
      <c r="M1281" s="90"/>
      <c r="N1281" s="560"/>
      <c r="O1281" s="90"/>
      <c r="P1281" s="90"/>
      <c r="Q1281" s="146" t="s">
        <v>7185</v>
      </c>
      <c r="R1281" s="124" t="s">
        <v>10762</v>
      </c>
      <c r="S1281" s="28">
        <v>1</v>
      </c>
      <c r="T1281" s="19">
        <f>VLOOKUP(Q1281,包材库存!B:E,4,0)</f>
        <v>3823</v>
      </c>
      <c r="U1281" s="46"/>
      <c r="V1281" s="19">
        <f>VLOOKUP(Q1281,包材库存!B:F,5,0)</f>
        <v>0</v>
      </c>
      <c r="W1281" s="90"/>
      <c r="X1281" s="164" t="e">
        <f t="shared" si="147"/>
        <v>#DIV/0!</v>
      </c>
      <c r="Y1281" s="169">
        <f t="shared" si="146"/>
        <v>5</v>
      </c>
    </row>
    <row r="1282" spans="2:25" ht="15">
      <c r="B1282" s="196"/>
      <c r="C1282" s="90"/>
      <c r="D1282" s="90"/>
      <c r="E1282" s="90"/>
      <c r="F1282" s="90"/>
      <c r="G1282" s="90"/>
      <c r="H1282" s="90"/>
      <c r="I1282" s="90"/>
      <c r="J1282" s="90"/>
      <c r="K1282" s="90"/>
      <c r="L1282" s="90"/>
      <c r="M1282" s="90"/>
      <c r="N1282" s="560"/>
      <c r="O1282" s="90"/>
      <c r="P1282" s="90"/>
      <c r="Q1282" s="146" t="s">
        <v>9070</v>
      </c>
      <c r="R1282" s="124" t="s">
        <v>10763</v>
      </c>
      <c r="S1282" s="28">
        <v>1</v>
      </c>
      <c r="T1282" s="19">
        <f>VLOOKUP(Q1282,包材库存!B:E,4,0)</f>
        <v>0</v>
      </c>
      <c r="U1282" s="46"/>
      <c r="V1282" s="19">
        <f>VLOOKUP(Q1282,包材库存!B:F,5,0)</f>
        <v>0</v>
      </c>
      <c r="W1282" s="90"/>
      <c r="X1282" s="164" t="e">
        <f t="shared" si="147"/>
        <v>#DIV/0!</v>
      </c>
      <c r="Y1282" s="169">
        <f t="shared" si="146"/>
        <v>4</v>
      </c>
    </row>
    <row r="1283" spans="2:25" ht="15">
      <c r="B1283" s="196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561"/>
      <c r="O1283" s="15"/>
      <c r="P1283" s="15"/>
      <c r="Q1283" s="146" t="s">
        <v>9068</v>
      </c>
      <c r="R1283" s="124" t="s">
        <v>10764</v>
      </c>
      <c r="S1283" s="28">
        <v>1</v>
      </c>
      <c r="T1283" s="19">
        <f>VLOOKUP(Q1283,包材库存!B:E,4,0)</f>
        <v>0</v>
      </c>
      <c r="U1283" s="46"/>
      <c r="V1283" s="19">
        <f>VLOOKUP(Q1283,包材库存!B:F,5,0)</f>
        <v>0</v>
      </c>
      <c r="W1283" s="15"/>
      <c r="X1283" s="164" t="e">
        <f t="shared" si="147"/>
        <v>#DIV/0!</v>
      </c>
      <c r="Y1283" s="169">
        <f t="shared" si="146"/>
        <v>4</v>
      </c>
    </row>
    <row r="1284" spans="2:25" ht="24.75">
      <c r="B1284" s="196"/>
      <c r="C1284" s="89" t="s">
        <v>1491</v>
      </c>
      <c r="D1284" s="89" t="s">
        <v>10766</v>
      </c>
      <c r="E1284" s="89" t="s">
        <v>1179</v>
      </c>
      <c r="F1284" s="89" t="e">
        <f>VLOOKUP(C1284,#REF!,6,0)</f>
        <v>#REF!</v>
      </c>
      <c r="G1284" s="89"/>
      <c r="H1284" s="89" t="e">
        <f>VLOOKUP(C1284,#REF!,19,0)</f>
        <v>#REF!</v>
      </c>
      <c r="I1284" s="89" t="e">
        <f>VLOOKUP(C1284,#REF!,20,0)</f>
        <v>#REF!</v>
      </c>
      <c r="J1284" s="89" t="e">
        <f>VLOOKUP(C1284,成品库存!B:L,11,0)</f>
        <v>#N/A</v>
      </c>
      <c r="K1284" s="89" t="str">
        <f>IF(ISERROR(VLOOKUP(C1284,#REF!,11,0)),"0",VLOOKUP(C1284,#REF!,11,0))</f>
        <v>0</v>
      </c>
      <c r="L1284" s="89"/>
      <c r="M1284" s="89" t="e">
        <f>J1284+K1284+L1284</f>
        <v>#N/A</v>
      </c>
      <c r="N1284" s="559"/>
      <c r="O1284" s="89" t="e">
        <f>VLOOKUP(C1284,膏体库存!A:F,6,0)</f>
        <v>#N/A</v>
      </c>
      <c r="P1284" s="89"/>
      <c r="Q1284" s="215" t="s">
        <v>6897</v>
      </c>
      <c r="R1284" s="103" t="s">
        <v>10767</v>
      </c>
      <c r="S1284" s="28">
        <v>1</v>
      </c>
      <c r="T1284" s="19">
        <f>VLOOKUP(Q1284,包材库存!B:E,4,0)</f>
        <v>0</v>
      </c>
      <c r="U1284" s="46"/>
      <c r="V1284" s="19">
        <f>VLOOKUP(Q1284,包材库存!B:F,5,0)</f>
        <v>0</v>
      </c>
      <c r="W1284" s="164"/>
      <c r="X1284" s="164" t="e">
        <f t="shared" si="147"/>
        <v>#DIV/0!</v>
      </c>
      <c r="Y1284" s="169">
        <f t="shared" si="146"/>
        <v>1</v>
      </c>
    </row>
    <row r="1285" spans="2:25" ht="15">
      <c r="B1285" s="196"/>
      <c r="C1285" s="90"/>
      <c r="D1285" s="90"/>
      <c r="E1285" s="90"/>
      <c r="F1285" s="90"/>
      <c r="G1285" s="90"/>
      <c r="H1285" s="90"/>
      <c r="I1285" s="90"/>
      <c r="J1285" s="90"/>
      <c r="K1285" s="90"/>
      <c r="L1285" s="90"/>
      <c r="M1285" s="90"/>
      <c r="N1285" s="560"/>
      <c r="O1285" s="90"/>
      <c r="P1285" s="90"/>
      <c r="Q1285" s="143"/>
      <c r="R1285" s="103" t="s">
        <v>10768</v>
      </c>
      <c r="S1285" s="28">
        <v>1</v>
      </c>
      <c r="T1285" s="19" t="e">
        <f>VLOOKUP(Q1285,包材库存!B:E,4,0)</f>
        <v>#N/A</v>
      </c>
      <c r="U1285" s="46"/>
      <c r="V1285" s="19" t="e">
        <f>VLOOKUP(Q1285,包材库存!B:F,5,0)</f>
        <v>#N/A</v>
      </c>
      <c r="W1285" s="90"/>
      <c r="X1285" s="164" t="e">
        <f t="shared" si="147"/>
        <v>#N/A</v>
      </c>
      <c r="Y1285" s="169">
        <f t="shared" ref="Y1285:Y1348" si="148">COUNTIF(Q:Q,Q1285)</f>
        <v>0</v>
      </c>
    </row>
    <row r="1286" spans="2:25" ht="15">
      <c r="B1286" s="196"/>
      <c r="C1286" s="90"/>
      <c r="D1286" s="90"/>
      <c r="E1286" s="90"/>
      <c r="F1286" s="90"/>
      <c r="G1286" s="90"/>
      <c r="H1286" s="90"/>
      <c r="I1286" s="90"/>
      <c r="J1286" s="90"/>
      <c r="K1286" s="90"/>
      <c r="L1286" s="90"/>
      <c r="M1286" s="90"/>
      <c r="N1286" s="560"/>
      <c r="O1286" s="90"/>
      <c r="P1286" s="90"/>
      <c r="Q1286" s="215" t="s">
        <v>7108</v>
      </c>
      <c r="R1286" s="103" t="s">
        <v>10769</v>
      </c>
      <c r="S1286" s="28">
        <v>1</v>
      </c>
      <c r="T1286" s="19">
        <f>VLOOKUP(Q1286,包材库存!B:E,4,0)</f>
        <v>0</v>
      </c>
      <c r="U1286" s="46"/>
      <c r="V1286" s="19">
        <f>VLOOKUP(Q1286,包材库存!B:F,5,0)</f>
        <v>0</v>
      </c>
      <c r="W1286" s="90"/>
      <c r="X1286" s="164" t="e">
        <f t="shared" ref="X1286:X1349" si="149">T1286/G1286</f>
        <v>#DIV/0!</v>
      </c>
      <c r="Y1286" s="169">
        <f t="shared" si="148"/>
        <v>2</v>
      </c>
    </row>
    <row r="1287" spans="2:25" ht="15">
      <c r="B1287" s="196"/>
      <c r="C1287" s="90"/>
      <c r="D1287" s="90"/>
      <c r="E1287" s="90"/>
      <c r="F1287" s="90"/>
      <c r="G1287" s="90"/>
      <c r="H1287" s="90"/>
      <c r="I1287" s="90"/>
      <c r="J1287" s="90"/>
      <c r="K1287" s="90"/>
      <c r="L1287" s="90"/>
      <c r="M1287" s="90"/>
      <c r="N1287" s="560"/>
      <c r="O1287" s="90"/>
      <c r="P1287" s="90"/>
      <c r="Q1287" s="215" t="s">
        <v>9467</v>
      </c>
      <c r="R1287" s="275" t="s">
        <v>10770</v>
      </c>
      <c r="S1287" s="28">
        <v>1</v>
      </c>
      <c r="T1287" s="19">
        <f>VLOOKUP(Q1287,包材库存!B:E,4,0)</f>
        <v>0</v>
      </c>
      <c r="U1287" s="46"/>
      <c r="V1287" s="19">
        <f>VLOOKUP(Q1287,包材库存!B:F,5,0)</f>
        <v>0</v>
      </c>
      <c r="W1287" s="90"/>
      <c r="X1287" s="164" t="e">
        <f t="shared" si="149"/>
        <v>#DIV/0!</v>
      </c>
      <c r="Y1287" s="169">
        <f t="shared" si="148"/>
        <v>2</v>
      </c>
    </row>
    <row r="1288" spans="2:25" ht="15">
      <c r="B1288" s="196"/>
      <c r="C1288" s="90"/>
      <c r="D1288" s="90"/>
      <c r="E1288" s="90"/>
      <c r="F1288" s="90"/>
      <c r="G1288" s="90"/>
      <c r="H1288" s="90"/>
      <c r="I1288" s="90"/>
      <c r="J1288" s="90"/>
      <c r="K1288" s="90"/>
      <c r="L1288" s="90"/>
      <c r="M1288" s="90"/>
      <c r="N1288" s="560"/>
      <c r="O1288" s="90"/>
      <c r="P1288" s="90"/>
      <c r="Q1288" s="215" t="s">
        <v>7816</v>
      </c>
      <c r="R1288" s="103" t="s">
        <v>10771</v>
      </c>
      <c r="S1288" s="28">
        <v>1</v>
      </c>
      <c r="T1288" s="19">
        <f>VLOOKUP(Q1288,包材库存!B:E,4,0)</f>
        <v>0</v>
      </c>
      <c r="U1288" s="46"/>
      <c r="V1288" s="19">
        <f>VLOOKUP(Q1288,包材库存!B:F,5,0)</f>
        <v>0</v>
      </c>
      <c r="W1288" s="90"/>
      <c r="X1288" s="164" t="e">
        <f t="shared" si="149"/>
        <v>#DIV/0!</v>
      </c>
      <c r="Y1288" s="169">
        <f t="shared" si="148"/>
        <v>1</v>
      </c>
    </row>
    <row r="1289" spans="2:25" ht="15">
      <c r="B1289" s="196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561"/>
      <c r="O1289" s="15"/>
      <c r="P1289" s="15"/>
      <c r="Q1289" s="143" t="s">
        <v>8381</v>
      </c>
      <c r="R1289" s="103" t="s">
        <v>10772</v>
      </c>
      <c r="S1289" s="91"/>
      <c r="T1289" s="19">
        <f>VLOOKUP(Q1289,包材库存!B:E,4,0)</f>
        <v>0</v>
      </c>
      <c r="U1289" s="46"/>
      <c r="V1289" s="19">
        <f>VLOOKUP(Q1289,包材库存!B:F,5,0)</f>
        <v>0</v>
      </c>
      <c r="W1289" s="15"/>
      <c r="X1289" s="164" t="e">
        <f t="shared" si="149"/>
        <v>#DIV/0!</v>
      </c>
      <c r="Y1289" s="169">
        <f t="shared" si="148"/>
        <v>2</v>
      </c>
    </row>
    <row r="1290" spans="2:25" ht="24.75">
      <c r="B1290" s="196"/>
      <c r="C1290" s="89" t="s">
        <v>1493</v>
      </c>
      <c r="D1290" s="89" t="s">
        <v>10773</v>
      </c>
      <c r="E1290" s="89" t="s">
        <v>1179</v>
      </c>
      <c r="F1290" s="89" t="e">
        <f>VLOOKUP(C1290,#REF!,6,0)</f>
        <v>#REF!</v>
      </c>
      <c r="G1290" s="89"/>
      <c r="H1290" s="89" t="e">
        <f>VLOOKUP(C1290,#REF!,19,0)</f>
        <v>#REF!</v>
      </c>
      <c r="I1290" s="89" t="e">
        <f>VLOOKUP(C1290,#REF!,20,0)</f>
        <v>#REF!</v>
      </c>
      <c r="J1290" s="89" t="e">
        <f>VLOOKUP(C1290,成品库存!B:L,11,0)</f>
        <v>#N/A</v>
      </c>
      <c r="K1290" s="89" t="str">
        <f>IF(ISERROR(VLOOKUP(C1290,#REF!,11,0)),"0",VLOOKUP(C1290,#REF!,11,0))</f>
        <v>0</v>
      </c>
      <c r="L1290" s="89"/>
      <c r="M1290" s="89" t="e">
        <f>J1290+K1290+L1290</f>
        <v>#N/A</v>
      </c>
      <c r="N1290" s="559"/>
      <c r="O1290" s="89" t="e">
        <f>VLOOKUP(C1290,膏体库存!A:F,6,0)</f>
        <v>#N/A</v>
      </c>
      <c r="P1290" s="89"/>
      <c r="Q1290" s="215" t="s">
        <v>6899</v>
      </c>
      <c r="R1290" s="103" t="s">
        <v>10774</v>
      </c>
      <c r="S1290" s="28">
        <v>1</v>
      </c>
      <c r="T1290" s="19">
        <f>VLOOKUP(Q1290,包材库存!B:E,4,0)</f>
        <v>0</v>
      </c>
      <c r="U1290" s="46"/>
      <c r="V1290" s="19">
        <f>VLOOKUP(Q1290,包材库存!B:F,5,0)</f>
        <v>0</v>
      </c>
      <c r="W1290" s="164"/>
      <c r="X1290" s="164" t="e">
        <f t="shared" si="149"/>
        <v>#DIV/0!</v>
      </c>
      <c r="Y1290" s="169">
        <f t="shared" si="148"/>
        <v>1</v>
      </c>
    </row>
    <row r="1291" spans="2:25" ht="15">
      <c r="B1291" s="196"/>
      <c r="C1291" s="90"/>
      <c r="D1291" s="90"/>
      <c r="E1291" s="90"/>
      <c r="F1291" s="90"/>
      <c r="G1291" s="90"/>
      <c r="H1291" s="90"/>
      <c r="I1291" s="90"/>
      <c r="J1291" s="90"/>
      <c r="K1291" s="90"/>
      <c r="L1291" s="90"/>
      <c r="M1291" s="90"/>
      <c r="N1291" s="560"/>
      <c r="O1291" s="90"/>
      <c r="P1291" s="90"/>
      <c r="Q1291" s="143"/>
      <c r="R1291" s="103" t="s">
        <v>10768</v>
      </c>
      <c r="S1291" s="28">
        <v>1</v>
      </c>
      <c r="T1291" s="19" t="e">
        <f>VLOOKUP(Q1291,包材库存!B:E,4,0)</f>
        <v>#N/A</v>
      </c>
      <c r="U1291" s="46"/>
      <c r="V1291" s="19" t="e">
        <f>VLOOKUP(Q1291,包材库存!B:F,5,0)</f>
        <v>#N/A</v>
      </c>
      <c r="W1291" s="90"/>
      <c r="X1291" s="164" t="e">
        <f t="shared" si="149"/>
        <v>#N/A</v>
      </c>
      <c r="Y1291" s="169">
        <f t="shared" si="148"/>
        <v>0</v>
      </c>
    </row>
    <row r="1292" spans="2:25" ht="15">
      <c r="B1292" s="196"/>
      <c r="C1292" s="90"/>
      <c r="D1292" s="90"/>
      <c r="E1292" s="90"/>
      <c r="F1292" s="90"/>
      <c r="G1292" s="90"/>
      <c r="H1292" s="90"/>
      <c r="I1292" s="90"/>
      <c r="J1292" s="90"/>
      <c r="K1292" s="90"/>
      <c r="L1292" s="90"/>
      <c r="M1292" s="90"/>
      <c r="N1292" s="560"/>
      <c r="O1292" s="90"/>
      <c r="P1292" s="90"/>
      <c r="Q1292" s="215" t="s">
        <v>7108</v>
      </c>
      <c r="R1292" s="103" t="s">
        <v>10769</v>
      </c>
      <c r="S1292" s="28">
        <v>1</v>
      </c>
      <c r="T1292" s="19">
        <f>VLOOKUP(Q1292,包材库存!B:E,4,0)</f>
        <v>0</v>
      </c>
      <c r="U1292" s="46"/>
      <c r="V1292" s="19">
        <f>VLOOKUP(Q1292,包材库存!B:F,5,0)</f>
        <v>0</v>
      </c>
      <c r="W1292" s="90"/>
      <c r="X1292" s="164" t="e">
        <f t="shared" si="149"/>
        <v>#DIV/0!</v>
      </c>
      <c r="Y1292" s="169">
        <f t="shared" si="148"/>
        <v>2</v>
      </c>
    </row>
    <row r="1293" spans="2:25" ht="15">
      <c r="B1293" s="196"/>
      <c r="C1293" s="90"/>
      <c r="D1293" s="90"/>
      <c r="E1293" s="90"/>
      <c r="F1293" s="90"/>
      <c r="G1293" s="90"/>
      <c r="H1293" s="90"/>
      <c r="I1293" s="90"/>
      <c r="J1293" s="90"/>
      <c r="K1293" s="90"/>
      <c r="L1293" s="90"/>
      <c r="M1293" s="90"/>
      <c r="N1293" s="560"/>
      <c r="O1293" s="90"/>
      <c r="P1293" s="90"/>
      <c r="Q1293" s="215" t="s">
        <v>9467</v>
      </c>
      <c r="R1293" s="275" t="s">
        <v>10770</v>
      </c>
      <c r="S1293" s="28">
        <v>1</v>
      </c>
      <c r="T1293" s="19">
        <f>VLOOKUP(Q1293,包材库存!B:E,4,0)</f>
        <v>0</v>
      </c>
      <c r="U1293" s="46"/>
      <c r="V1293" s="19">
        <f>VLOOKUP(Q1293,包材库存!B:F,5,0)</f>
        <v>0</v>
      </c>
      <c r="W1293" s="90"/>
      <c r="X1293" s="164" t="e">
        <f t="shared" si="149"/>
        <v>#DIV/0!</v>
      </c>
      <c r="Y1293" s="169">
        <f t="shared" si="148"/>
        <v>2</v>
      </c>
    </row>
    <row r="1294" spans="2:25" ht="15">
      <c r="B1294" s="196"/>
      <c r="C1294" s="90"/>
      <c r="D1294" s="90"/>
      <c r="E1294" s="90"/>
      <c r="F1294" s="90"/>
      <c r="G1294" s="90"/>
      <c r="H1294" s="90"/>
      <c r="I1294" s="90"/>
      <c r="J1294" s="90"/>
      <c r="K1294" s="90"/>
      <c r="L1294" s="90"/>
      <c r="M1294" s="90"/>
      <c r="N1294" s="560"/>
      <c r="O1294" s="90"/>
      <c r="P1294" s="90"/>
      <c r="Q1294" s="215" t="s">
        <v>7818</v>
      </c>
      <c r="R1294" s="103" t="s">
        <v>10775</v>
      </c>
      <c r="S1294" s="28">
        <v>1</v>
      </c>
      <c r="T1294" s="19">
        <f>VLOOKUP(Q1294,包材库存!B:E,4,0)</f>
        <v>0</v>
      </c>
      <c r="U1294" s="46"/>
      <c r="V1294" s="19">
        <f>VLOOKUP(Q1294,包材库存!B:F,5,0)</f>
        <v>0</v>
      </c>
      <c r="W1294" s="90"/>
      <c r="X1294" s="164" t="e">
        <f t="shared" si="149"/>
        <v>#DIV/0!</v>
      </c>
      <c r="Y1294" s="169">
        <f t="shared" si="148"/>
        <v>1</v>
      </c>
    </row>
    <row r="1295" spans="2:25" ht="15">
      <c r="B1295" s="196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561"/>
      <c r="O1295" s="15"/>
      <c r="P1295" s="15"/>
      <c r="Q1295" s="143" t="s">
        <v>8381</v>
      </c>
      <c r="R1295" s="103" t="s">
        <v>10772</v>
      </c>
      <c r="S1295" s="91"/>
      <c r="T1295" s="19">
        <f>VLOOKUP(Q1295,包材库存!B:E,4,0)</f>
        <v>0</v>
      </c>
      <c r="U1295" s="46"/>
      <c r="V1295" s="19">
        <f>VLOOKUP(Q1295,包材库存!B:F,5,0)</f>
        <v>0</v>
      </c>
      <c r="W1295" s="15"/>
      <c r="X1295" s="164" t="e">
        <f t="shared" si="149"/>
        <v>#DIV/0!</v>
      </c>
      <c r="Y1295" s="169">
        <f t="shared" si="148"/>
        <v>2</v>
      </c>
    </row>
    <row r="1296" spans="2:25" ht="15">
      <c r="B1296" s="196"/>
      <c r="C1296" s="89" t="s">
        <v>1490</v>
      </c>
      <c r="D1296" s="89" t="s">
        <v>10776</v>
      </c>
      <c r="E1296" s="89" t="s">
        <v>83</v>
      </c>
      <c r="F1296" s="89" t="e">
        <f>VLOOKUP(C1296,#REF!,6,0)</f>
        <v>#REF!</v>
      </c>
      <c r="G1296" s="89"/>
      <c r="H1296" s="89" t="e">
        <f>VLOOKUP(C1296,#REF!,19,0)</f>
        <v>#REF!</v>
      </c>
      <c r="I1296" s="89" t="e">
        <f>VLOOKUP(C1296,#REF!,20,0)</f>
        <v>#REF!</v>
      </c>
      <c r="J1296" s="89" t="e">
        <f>VLOOKUP(C1296,成品库存!B:L,11,0)</f>
        <v>#N/A</v>
      </c>
      <c r="K1296" s="89" t="str">
        <f>IF(ISERROR(VLOOKUP(C1296,#REF!,11,0)),"0",VLOOKUP(C1296,#REF!,11,0))</f>
        <v>0</v>
      </c>
      <c r="L1296" s="89"/>
      <c r="M1296" s="89" t="e">
        <f>J1296+K1296+L1296</f>
        <v>#N/A</v>
      </c>
      <c r="N1296" s="559"/>
      <c r="O1296" s="89" t="e">
        <f>VLOOKUP(C1296,膏体库存!A:F,6,0)</f>
        <v>#N/A</v>
      </c>
      <c r="P1296" s="89"/>
      <c r="Q1296" s="215" t="s">
        <v>6895</v>
      </c>
      <c r="R1296" s="103" t="s">
        <v>10777</v>
      </c>
      <c r="S1296" s="28">
        <v>1</v>
      </c>
      <c r="T1296" s="19">
        <f>VLOOKUP(Q1296,包材库存!B:E,4,0)</f>
        <v>0</v>
      </c>
      <c r="U1296" s="46"/>
      <c r="V1296" s="19">
        <f>VLOOKUP(Q1296,包材库存!B:F,5,0)</f>
        <v>0</v>
      </c>
      <c r="W1296" s="164"/>
      <c r="X1296" s="164" t="e">
        <f t="shared" si="149"/>
        <v>#DIV/0!</v>
      </c>
      <c r="Y1296" s="169">
        <f t="shared" si="148"/>
        <v>1</v>
      </c>
    </row>
    <row r="1297" spans="2:25" ht="15">
      <c r="B1297" s="196"/>
      <c r="C1297" s="90"/>
      <c r="D1297" s="90"/>
      <c r="E1297" s="90"/>
      <c r="F1297" s="90"/>
      <c r="G1297" s="90"/>
      <c r="H1297" s="90"/>
      <c r="I1297" s="90"/>
      <c r="J1297" s="90"/>
      <c r="K1297" s="90"/>
      <c r="L1297" s="90"/>
      <c r="M1297" s="90"/>
      <c r="N1297" s="560"/>
      <c r="O1297" s="90"/>
      <c r="P1297" s="90"/>
      <c r="Q1297" s="215" t="s">
        <v>7208</v>
      </c>
      <c r="R1297" s="103" t="s">
        <v>10778</v>
      </c>
      <c r="S1297" s="28">
        <v>1</v>
      </c>
      <c r="T1297" s="19">
        <f>VLOOKUP(Q1297,包材库存!B:E,4,0)</f>
        <v>0</v>
      </c>
      <c r="U1297" s="46"/>
      <c r="V1297" s="19">
        <f>VLOOKUP(Q1297,包材库存!B:F,5,0)</f>
        <v>0</v>
      </c>
      <c r="W1297" s="90"/>
      <c r="X1297" s="164" t="e">
        <f t="shared" si="149"/>
        <v>#DIV/0!</v>
      </c>
      <c r="Y1297" s="169">
        <f t="shared" si="148"/>
        <v>1</v>
      </c>
    </row>
    <row r="1298" spans="2:25" ht="15">
      <c r="B1298" s="196"/>
      <c r="C1298" s="90"/>
      <c r="D1298" s="90"/>
      <c r="E1298" s="90"/>
      <c r="F1298" s="90"/>
      <c r="G1298" s="90"/>
      <c r="H1298" s="90"/>
      <c r="I1298" s="90"/>
      <c r="J1298" s="90"/>
      <c r="K1298" s="90"/>
      <c r="L1298" s="90"/>
      <c r="M1298" s="90"/>
      <c r="N1298" s="560"/>
      <c r="O1298" s="90"/>
      <c r="P1298" s="90"/>
      <c r="Q1298" s="215" t="s">
        <v>9465</v>
      </c>
      <c r="R1298" s="275" t="s">
        <v>10779</v>
      </c>
      <c r="S1298" s="28">
        <v>1</v>
      </c>
      <c r="T1298" s="19">
        <f>VLOOKUP(Q1298,包材库存!B:E,4,0)</f>
        <v>2360</v>
      </c>
      <c r="U1298" s="46"/>
      <c r="V1298" s="19">
        <f>VLOOKUP(Q1298,包材库存!B:F,5,0)</f>
        <v>0</v>
      </c>
      <c r="W1298" s="90"/>
      <c r="X1298" s="164" t="e">
        <f t="shared" si="149"/>
        <v>#DIV/0!</v>
      </c>
      <c r="Y1298" s="169">
        <f t="shared" si="148"/>
        <v>1</v>
      </c>
    </row>
    <row r="1299" spans="2:25" ht="15">
      <c r="B1299" s="196"/>
      <c r="C1299" s="90"/>
      <c r="D1299" s="90"/>
      <c r="E1299" s="90"/>
      <c r="F1299" s="90"/>
      <c r="G1299" s="90"/>
      <c r="H1299" s="90"/>
      <c r="I1299" s="90"/>
      <c r="J1299" s="90"/>
      <c r="K1299" s="90"/>
      <c r="L1299" s="90"/>
      <c r="M1299" s="90"/>
      <c r="N1299" s="560"/>
      <c r="O1299" s="90"/>
      <c r="P1299" s="90"/>
      <c r="Q1299" s="215" t="s">
        <v>7814</v>
      </c>
      <c r="R1299" s="275" t="s">
        <v>10780</v>
      </c>
      <c r="S1299" s="28">
        <v>1</v>
      </c>
      <c r="T1299" s="19">
        <f>VLOOKUP(Q1299,包材库存!B:E,4,0)</f>
        <v>0</v>
      </c>
      <c r="U1299" s="46"/>
      <c r="V1299" s="19">
        <f>VLOOKUP(Q1299,包材库存!B:F,5,0)</f>
        <v>0</v>
      </c>
      <c r="W1299" s="90"/>
      <c r="X1299" s="164" t="e">
        <f t="shared" si="149"/>
        <v>#DIV/0!</v>
      </c>
      <c r="Y1299" s="169">
        <f t="shared" si="148"/>
        <v>1</v>
      </c>
    </row>
    <row r="1300" spans="2:25" ht="15">
      <c r="B1300" s="196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561"/>
      <c r="O1300" s="15"/>
      <c r="P1300" s="15"/>
      <c r="Q1300" s="146" t="s">
        <v>457</v>
      </c>
      <c r="R1300" s="124" t="s">
        <v>10781</v>
      </c>
      <c r="S1300" s="91"/>
      <c r="T1300" s="19">
        <f>VLOOKUP(Q1300,包材库存!B:E,4,0)</f>
        <v>1957</v>
      </c>
      <c r="U1300" s="46"/>
      <c r="V1300" s="19">
        <f>VLOOKUP(Q1300,包材库存!B:F,5,0)</f>
        <v>0</v>
      </c>
      <c r="W1300" s="15"/>
      <c r="X1300" s="164" t="e">
        <f t="shared" si="149"/>
        <v>#DIV/0!</v>
      </c>
      <c r="Y1300" s="169">
        <f t="shared" si="148"/>
        <v>202</v>
      </c>
    </row>
    <row r="1301" spans="2:25" ht="15">
      <c r="B1301" s="196"/>
      <c r="C1301" s="89" t="s">
        <v>1501</v>
      </c>
      <c r="D1301" s="89" t="s">
        <v>10776</v>
      </c>
      <c r="E1301" s="89" t="s">
        <v>754</v>
      </c>
      <c r="F1301" s="89" t="e">
        <f>VLOOKUP(C1301,#REF!,6,0)</f>
        <v>#REF!</v>
      </c>
      <c r="G1301" s="89"/>
      <c r="H1301" s="89" t="e">
        <f>VLOOKUP(C1301,#REF!,19,0)</f>
        <v>#REF!</v>
      </c>
      <c r="I1301" s="89" t="e">
        <f>VLOOKUP(C1301,#REF!,20,0)</f>
        <v>#REF!</v>
      </c>
      <c r="J1301" s="89" t="e">
        <f>VLOOKUP(C1301,成品库存!B:L,11,0)</f>
        <v>#N/A</v>
      </c>
      <c r="K1301" s="89" t="str">
        <f>IF(ISERROR(VLOOKUP(C1301,#REF!,11,0)),"0",VLOOKUP(C1301,#REF!,11,0))</f>
        <v>0</v>
      </c>
      <c r="L1301" s="89"/>
      <c r="M1301" s="89" t="e">
        <f>J1301+K1301+L1301</f>
        <v>#N/A</v>
      </c>
      <c r="N1301" s="559"/>
      <c r="O1301" s="89" t="e">
        <f>VLOOKUP(C1301,膏体库存!A:F,6,0)</f>
        <v>#N/A</v>
      </c>
      <c r="P1301" s="89"/>
      <c r="Q1301" s="189" t="s">
        <v>6923</v>
      </c>
      <c r="R1301" s="190" t="s">
        <v>10782</v>
      </c>
      <c r="S1301" s="28">
        <v>1</v>
      </c>
      <c r="T1301" s="19">
        <f>VLOOKUP(Q1301,包材库存!B:E,4,0)</f>
        <v>0</v>
      </c>
      <c r="U1301" s="46"/>
      <c r="V1301" s="19">
        <f>VLOOKUP(Q1301,包材库存!B:F,5,0)</f>
        <v>0</v>
      </c>
      <c r="W1301" s="164"/>
      <c r="X1301" s="164" t="e">
        <f t="shared" si="149"/>
        <v>#DIV/0!</v>
      </c>
      <c r="Y1301" s="169">
        <f t="shared" si="148"/>
        <v>1</v>
      </c>
    </row>
    <row r="1302" spans="2:25" ht="15">
      <c r="B1302" s="196"/>
      <c r="C1302" s="90"/>
      <c r="D1302" s="90"/>
      <c r="E1302" s="90"/>
      <c r="F1302" s="90"/>
      <c r="G1302" s="90"/>
      <c r="H1302" s="90"/>
      <c r="I1302" s="90"/>
      <c r="J1302" s="90"/>
      <c r="K1302" s="90"/>
      <c r="L1302" s="90"/>
      <c r="M1302" s="90"/>
      <c r="N1302" s="560"/>
      <c r="O1302" s="90"/>
      <c r="P1302" s="90"/>
      <c r="Q1302" s="189" t="s">
        <v>7226</v>
      </c>
      <c r="R1302" s="190" t="s">
        <v>10783</v>
      </c>
      <c r="S1302" s="28">
        <v>1</v>
      </c>
      <c r="T1302" s="19">
        <f>VLOOKUP(Q1302,包材库存!B:E,4,0)</f>
        <v>0</v>
      </c>
      <c r="U1302" s="46"/>
      <c r="V1302" s="19">
        <f>VLOOKUP(Q1302,包材库存!B:F,5,0)</f>
        <v>0</v>
      </c>
      <c r="W1302" s="90"/>
      <c r="X1302" s="164" t="e">
        <f t="shared" si="149"/>
        <v>#DIV/0!</v>
      </c>
      <c r="Y1302" s="169">
        <f t="shared" si="148"/>
        <v>1</v>
      </c>
    </row>
    <row r="1303" spans="2:25" ht="15">
      <c r="B1303" s="196"/>
      <c r="C1303" s="90"/>
      <c r="D1303" s="90"/>
      <c r="E1303" s="90"/>
      <c r="F1303" s="90"/>
      <c r="G1303" s="90"/>
      <c r="H1303" s="90"/>
      <c r="I1303" s="90"/>
      <c r="J1303" s="90"/>
      <c r="K1303" s="90"/>
      <c r="L1303" s="90"/>
      <c r="M1303" s="90"/>
      <c r="N1303" s="560"/>
      <c r="O1303" s="90"/>
      <c r="P1303" s="90"/>
      <c r="Q1303" s="189" t="s">
        <v>8805</v>
      </c>
      <c r="R1303" s="190" t="s">
        <v>10522</v>
      </c>
      <c r="S1303" s="28">
        <v>1</v>
      </c>
      <c r="T1303" s="19">
        <f>VLOOKUP(Q1303,包材库存!B:E,4,0)</f>
        <v>7665</v>
      </c>
      <c r="U1303" s="46"/>
      <c r="V1303" s="19">
        <f>VLOOKUP(Q1303,包材库存!B:F,5,0)</f>
        <v>0</v>
      </c>
      <c r="W1303" s="90"/>
      <c r="X1303" s="164" t="e">
        <f t="shared" si="149"/>
        <v>#DIV/0!</v>
      </c>
      <c r="Y1303" s="169">
        <f t="shared" si="148"/>
        <v>149</v>
      </c>
    </row>
    <row r="1304" spans="2:25" ht="15">
      <c r="B1304" s="196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561"/>
      <c r="O1304" s="15"/>
      <c r="P1304" s="15"/>
      <c r="Q1304" s="189" t="s">
        <v>457</v>
      </c>
      <c r="R1304" s="190" t="s">
        <v>10521</v>
      </c>
      <c r="S1304" s="91"/>
      <c r="T1304" s="19">
        <f>VLOOKUP(Q1304,包材库存!B:E,4,0)</f>
        <v>1957</v>
      </c>
      <c r="U1304" s="46"/>
      <c r="V1304" s="19">
        <f>VLOOKUP(Q1304,包材库存!B:F,5,0)</f>
        <v>0</v>
      </c>
      <c r="W1304" s="15"/>
      <c r="X1304" s="164" t="e">
        <f t="shared" si="149"/>
        <v>#DIV/0!</v>
      </c>
      <c r="Y1304" s="169">
        <f t="shared" si="148"/>
        <v>202</v>
      </c>
    </row>
    <row r="1305" spans="2:25" ht="15">
      <c r="B1305" s="196"/>
      <c r="C1305" s="89" t="s">
        <v>1502</v>
      </c>
      <c r="D1305" s="89" t="s">
        <v>10784</v>
      </c>
      <c r="E1305" s="89" t="s">
        <v>1401</v>
      </c>
      <c r="F1305" s="89" t="e">
        <f>VLOOKUP(C1305,#REF!,6,0)</f>
        <v>#REF!</v>
      </c>
      <c r="G1305" s="89"/>
      <c r="H1305" s="89" t="e">
        <f>VLOOKUP(C1305,#REF!,19,0)</f>
        <v>#REF!</v>
      </c>
      <c r="I1305" s="89" t="e">
        <f>VLOOKUP(C1305,#REF!,20,0)</f>
        <v>#REF!</v>
      </c>
      <c r="J1305" s="89" t="e">
        <f>VLOOKUP(C1305,成品库存!B:L,11,0)</f>
        <v>#N/A</v>
      </c>
      <c r="K1305" s="89" t="str">
        <f>IF(ISERROR(VLOOKUP(C1305,#REF!,11,0)),"0",VLOOKUP(C1305,#REF!,11,0))</f>
        <v>0</v>
      </c>
      <c r="L1305" s="89"/>
      <c r="M1305" s="89" t="e">
        <f>J1305+K1305+L1305</f>
        <v>#N/A</v>
      </c>
      <c r="N1305" s="559"/>
      <c r="O1305" s="89" t="e">
        <f>VLOOKUP(C1305,膏体库存!A:F,6,0)</f>
        <v>#N/A</v>
      </c>
      <c r="P1305" s="89"/>
      <c r="Q1305" s="189" t="s">
        <v>6513</v>
      </c>
      <c r="R1305" s="190" t="s">
        <v>10785</v>
      </c>
      <c r="S1305" s="28">
        <v>1</v>
      </c>
      <c r="T1305" s="19">
        <f>VLOOKUP(Q1305,包材库存!B:E,4,0)</f>
        <v>0</v>
      </c>
      <c r="U1305" s="46"/>
      <c r="V1305" s="19">
        <f>VLOOKUP(Q1305,包材库存!B:F,5,0)</f>
        <v>0</v>
      </c>
      <c r="W1305" s="164"/>
      <c r="X1305" s="164" t="e">
        <f t="shared" si="149"/>
        <v>#DIV/0!</v>
      </c>
      <c r="Y1305" s="169">
        <f t="shared" si="148"/>
        <v>1</v>
      </c>
    </row>
    <row r="1306" spans="2:25" ht="15">
      <c r="B1306" s="196"/>
      <c r="C1306" s="90"/>
      <c r="D1306" s="90"/>
      <c r="E1306" s="90"/>
      <c r="F1306" s="90"/>
      <c r="G1306" s="90"/>
      <c r="H1306" s="90"/>
      <c r="I1306" s="90"/>
      <c r="J1306" s="90"/>
      <c r="K1306" s="90"/>
      <c r="L1306" s="90"/>
      <c r="M1306" s="90"/>
      <c r="N1306" s="560"/>
      <c r="O1306" s="90"/>
      <c r="P1306" s="90"/>
      <c r="Q1306" s="189" t="s">
        <v>7230</v>
      </c>
      <c r="R1306" s="190" t="s">
        <v>10786</v>
      </c>
      <c r="S1306" s="28">
        <v>1</v>
      </c>
      <c r="T1306" s="19">
        <f>VLOOKUP(Q1306,包材库存!B:E,4,0)</f>
        <v>0</v>
      </c>
      <c r="U1306" s="46"/>
      <c r="V1306" s="19">
        <f>VLOOKUP(Q1306,包材库存!B:F,5,0)</f>
        <v>0</v>
      </c>
      <c r="W1306" s="90"/>
      <c r="X1306" s="164" t="e">
        <f t="shared" si="149"/>
        <v>#DIV/0!</v>
      </c>
      <c r="Y1306" s="169">
        <f t="shared" si="148"/>
        <v>1</v>
      </c>
    </row>
    <row r="1307" spans="2:25" ht="15">
      <c r="B1307" s="196"/>
      <c r="C1307" s="90"/>
      <c r="D1307" s="90"/>
      <c r="E1307" s="90"/>
      <c r="F1307" s="90"/>
      <c r="G1307" s="90"/>
      <c r="H1307" s="90"/>
      <c r="I1307" s="90"/>
      <c r="J1307" s="90"/>
      <c r="K1307" s="90"/>
      <c r="L1307" s="90"/>
      <c r="M1307" s="90"/>
      <c r="N1307" s="560"/>
      <c r="O1307" s="90"/>
      <c r="P1307" s="90"/>
      <c r="Q1307" s="189" t="s">
        <v>457</v>
      </c>
      <c r="R1307" s="190" t="s">
        <v>10529</v>
      </c>
      <c r="S1307" s="91"/>
      <c r="T1307" s="19">
        <f>VLOOKUP(Q1307,包材库存!B:E,4,0)</f>
        <v>1957</v>
      </c>
      <c r="U1307" s="46"/>
      <c r="V1307" s="19">
        <f>VLOOKUP(Q1307,包材库存!B:F,5,0)</f>
        <v>0</v>
      </c>
      <c r="W1307" s="90"/>
      <c r="X1307" s="164" t="e">
        <f t="shared" si="149"/>
        <v>#DIV/0!</v>
      </c>
      <c r="Y1307" s="169">
        <f t="shared" si="148"/>
        <v>202</v>
      </c>
    </row>
    <row r="1308" spans="2:25" ht="15">
      <c r="B1308" s="196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561"/>
      <c r="O1308" s="15"/>
      <c r="P1308" s="15"/>
      <c r="Q1308" s="189" t="s">
        <v>8805</v>
      </c>
      <c r="R1308" s="190" t="s">
        <v>10382</v>
      </c>
      <c r="S1308" s="28">
        <v>1</v>
      </c>
      <c r="T1308" s="19">
        <f>VLOOKUP(Q1308,包材库存!B:E,4,0)</f>
        <v>7665</v>
      </c>
      <c r="U1308" s="46"/>
      <c r="V1308" s="19">
        <f>VLOOKUP(Q1308,包材库存!B:F,5,0)</f>
        <v>0</v>
      </c>
      <c r="W1308" s="15"/>
      <c r="X1308" s="164" t="e">
        <f t="shared" si="149"/>
        <v>#DIV/0!</v>
      </c>
      <c r="Y1308" s="169">
        <f t="shared" si="148"/>
        <v>149</v>
      </c>
    </row>
    <row r="1309" spans="2:25" ht="15">
      <c r="B1309" s="196"/>
      <c r="C1309" s="89" t="s">
        <v>1503</v>
      </c>
      <c r="D1309" s="89" t="s">
        <v>10787</v>
      </c>
      <c r="E1309" s="89" t="s">
        <v>1475</v>
      </c>
      <c r="F1309" s="89" t="e">
        <f>VLOOKUP(C1309,#REF!,6,0)</f>
        <v>#REF!</v>
      </c>
      <c r="G1309" s="89"/>
      <c r="H1309" s="89" t="e">
        <f>VLOOKUP(C1309,#REF!,19,0)</f>
        <v>#REF!</v>
      </c>
      <c r="I1309" s="89" t="e">
        <f>VLOOKUP(C1309,#REF!,20,0)</f>
        <v>#REF!</v>
      </c>
      <c r="J1309" s="89" t="e">
        <f>VLOOKUP(C1309,成品库存!B:L,11,0)</f>
        <v>#N/A</v>
      </c>
      <c r="K1309" s="89" t="str">
        <f>IF(ISERROR(VLOOKUP(C1309,#REF!,11,0)),"0",VLOOKUP(C1309,#REF!,11,0))</f>
        <v>0</v>
      </c>
      <c r="L1309" s="89"/>
      <c r="M1309" s="89" t="e">
        <f>J1309+K1309+L1309</f>
        <v>#N/A</v>
      </c>
      <c r="N1309" s="559"/>
      <c r="O1309" s="89" t="e">
        <f>VLOOKUP(C1309,膏体库存!A:F,6,0)</f>
        <v>#N/A</v>
      </c>
      <c r="P1309" s="89"/>
      <c r="Q1309" s="189" t="s">
        <v>6515</v>
      </c>
      <c r="R1309" s="190" t="s">
        <v>10788</v>
      </c>
      <c r="S1309" s="28">
        <v>1</v>
      </c>
      <c r="T1309" s="19">
        <f>VLOOKUP(Q1309,包材库存!B:E,4,0)</f>
        <v>0</v>
      </c>
      <c r="U1309" s="46"/>
      <c r="V1309" s="19">
        <f>VLOOKUP(Q1309,包材库存!B:F,5,0)</f>
        <v>0</v>
      </c>
      <c r="W1309" s="164"/>
      <c r="X1309" s="164" t="e">
        <f t="shared" si="149"/>
        <v>#DIV/0!</v>
      </c>
      <c r="Y1309" s="169">
        <f t="shared" si="148"/>
        <v>1</v>
      </c>
    </row>
    <row r="1310" spans="2:25" ht="15">
      <c r="B1310" s="196"/>
      <c r="C1310" s="90"/>
      <c r="D1310" s="90"/>
      <c r="E1310" s="90"/>
      <c r="F1310" s="90"/>
      <c r="G1310" s="90"/>
      <c r="H1310" s="90"/>
      <c r="I1310" s="90"/>
      <c r="J1310" s="90"/>
      <c r="K1310" s="90"/>
      <c r="L1310" s="90"/>
      <c r="M1310" s="90"/>
      <c r="N1310" s="560"/>
      <c r="O1310" s="90"/>
      <c r="P1310" s="90"/>
      <c r="Q1310" s="189" t="s">
        <v>7228</v>
      </c>
      <c r="R1310" s="190" t="s">
        <v>10789</v>
      </c>
      <c r="S1310" s="28">
        <v>1</v>
      </c>
      <c r="T1310" s="19">
        <f>VLOOKUP(Q1310,包材库存!B:E,4,0)</f>
        <v>0</v>
      </c>
      <c r="U1310" s="46"/>
      <c r="V1310" s="19">
        <f>VLOOKUP(Q1310,包材库存!B:F,5,0)</f>
        <v>0</v>
      </c>
      <c r="W1310" s="90"/>
      <c r="X1310" s="164" t="e">
        <f t="shared" si="149"/>
        <v>#DIV/0!</v>
      </c>
      <c r="Y1310" s="169">
        <f t="shared" si="148"/>
        <v>1</v>
      </c>
    </row>
    <row r="1311" spans="2:25" ht="15">
      <c r="B1311" s="196"/>
      <c r="C1311" s="90"/>
      <c r="D1311" s="90"/>
      <c r="E1311" s="90"/>
      <c r="F1311" s="90"/>
      <c r="G1311" s="90"/>
      <c r="H1311" s="90"/>
      <c r="I1311" s="90"/>
      <c r="J1311" s="90"/>
      <c r="K1311" s="90"/>
      <c r="L1311" s="90"/>
      <c r="M1311" s="90"/>
      <c r="N1311" s="560"/>
      <c r="O1311" s="90"/>
      <c r="P1311" s="90"/>
      <c r="Q1311" s="189" t="s">
        <v>457</v>
      </c>
      <c r="R1311" s="190" t="s">
        <v>10543</v>
      </c>
      <c r="S1311" s="91"/>
      <c r="T1311" s="19">
        <f>VLOOKUP(Q1311,包材库存!B:E,4,0)</f>
        <v>1957</v>
      </c>
      <c r="U1311" s="46"/>
      <c r="V1311" s="19">
        <f>VLOOKUP(Q1311,包材库存!B:F,5,0)</f>
        <v>0</v>
      </c>
      <c r="W1311" s="90"/>
      <c r="X1311" s="164" t="e">
        <f t="shared" si="149"/>
        <v>#DIV/0!</v>
      </c>
      <c r="Y1311" s="169">
        <f t="shared" si="148"/>
        <v>202</v>
      </c>
    </row>
    <row r="1312" spans="2:25" ht="15">
      <c r="B1312" s="196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561"/>
      <c r="O1312" s="15"/>
      <c r="P1312" s="15"/>
      <c r="Q1312" s="189" t="s">
        <v>8805</v>
      </c>
      <c r="R1312" s="190" t="s">
        <v>10382</v>
      </c>
      <c r="S1312" s="28">
        <v>1</v>
      </c>
      <c r="T1312" s="19">
        <f>VLOOKUP(Q1312,包材库存!B:E,4,0)</f>
        <v>7665</v>
      </c>
      <c r="U1312" s="46"/>
      <c r="V1312" s="19">
        <f>VLOOKUP(Q1312,包材库存!B:F,5,0)</f>
        <v>0</v>
      </c>
      <c r="W1312" s="15"/>
      <c r="X1312" s="164" t="e">
        <f t="shared" si="149"/>
        <v>#DIV/0!</v>
      </c>
      <c r="Y1312" s="169">
        <f t="shared" si="148"/>
        <v>149</v>
      </c>
    </row>
    <row r="1313" spans="2:25" ht="24.75">
      <c r="B1313" s="196"/>
      <c r="C1313" s="89" t="s">
        <v>1504</v>
      </c>
      <c r="D1313" s="89" t="s">
        <v>10790</v>
      </c>
      <c r="E1313" s="89" t="s">
        <v>754</v>
      </c>
      <c r="F1313" s="89" t="e">
        <f>VLOOKUP(C1313,#REF!,6,0)</f>
        <v>#REF!</v>
      </c>
      <c r="G1313" s="89"/>
      <c r="H1313" s="89" t="e">
        <f>VLOOKUP(C1313,#REF!,19,0)</f>
        <v>#REF!</v>
      </c>
      <c r="I1313" s="89" t="e">
        <f>VLOOKUP(C1313,#REF!,20,0)</f>
        <v>#REF!</v>
      </c>
      <c r="J1313" s="89" t="e">
        <f>VLOOKUP(C1313,成品库存!B:L,11,0)</f>
        <v>#N/A</v>
      </c>
      <c r="K1313" s="89" t="str">
        <f>IF(ISERROR(VLOOKUP(C1313,#REF!,11,0)),"0",VLOOKUP(C1313,#REF!,11,0))</f>
        <v>0</v>
      </c>
      <c r="L1313" s="89"/>
      <c r="M1313" s="89" t="e">
        <f>J1313+K1313+L1313</f>
        <v>#N/A</v>
      </c>
      <c r="N1313" s="559"/>
      <c r="O1313" s="89" t="e">
        <f>VLOOKUP(C1313,膏体库存!A:F,6,0)</f>
        <v>#N/A</v>
      </c>
      <c r="P1313" s="89"/>
      <c r="Q1313" s="150" t="s">
        <v>6915</v>
      </c>
      <c r="R1313" s="276" t="s">
        <v>10791</v>
      </c>
      <c r="S1313" s="28">
        <v>1</v>
      </c>
      <c r="T1313" s="19">
        <f>VLOOKUP(Q1313,包材库存!B:E,4,0)</f>
        <v>4341</v>
      </c>
      <c r="U1313" s="46"/>
      <c r="V1313" s="19">
        <f>VLOOKUP(Q1313,包材库存!B:F,5,0)</f>
        <v>0</v>
      </c>
      <c r="W1313" s="164"/>
      <c r="X1313" s="164" t="e">
        <f t="shared" si="149"/>
        <v>#DIV/0!</v>
      </c>
      <c r="Y1313" s="169">
        <f t="shared" si="148"/>
        <v>2</v>
      </c>
    </row>
    <row r="1314" spans="2:25" ht="15">
      <c r="B1314" s="196"/>
      <c r="C1314" s="90"/>
      <c r="D1314" s="90"/>
      <c r="E1314" s="90"/>
      <c r="F1314" s="90"/>
      <c r="G1314" s="90"/>
      <c r="H1314" s="90"/>
      <c r="I1314" s="90"/>
      <c r="J1314" s="90"/>
      <c r="K1314" s="90"/>
      <c r="L1314" s="90"/>
      <c r="M1314" s="90"/>
      <c r="N1314" s="560"/>
      <c r="O1314" s="90"/>
      <c r="P1314" s="90"/>
      <c r="Q1314" s="189" t="s">
        <v>457</v>
      </c>
      <c r="R1314" s="190" t="s">
        <v>10792</v>
      </c>
      <c r="S1314" s="91"/>
      <c r="T1314" s="19">
        <f>VLOOKUP(Q1314,包材库存!B:E,4,0)</f>
        <v>1957</v>
      </c>
      <c r="U1314" s="46"/>
      <c r="V1314" s="19">
        <f>VLOOKUP(Q1314,包材库存!B:F,5,0)</f>
        <v>0</v>
      </c>
      <c r="W1314" s="90"/>
      <c r="X1314" s="164" t="e">
        <f t="shared" si="149"/>
        <v>#DIV/0!</v>
      </c>
      <c r="Y1314" s="169">
        <f t="shared" si="148"/>
        <v>202</v>
      </c>
    </row>
    <row r="1315" spans="2:25" ht="15">
      <c r="B1315" s="196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561"/>
      <c r="O1315" s="15"/>
      <c r="P1315" s="15"/>
      <c r="Q1315" s="189" t="s">
        <v>8805</v>
      </c>
      <c r="R1315" s="190" t="s">
        <v>10793</v>
      </c>
      <c r="S1315" s="28">
        <v>1</v>
      </c>
      <c r="T1315" s="19">
        <f>VLOOKUP(Q1315,包材库存!B:E,4,0)</f>
        <v>7665</v>
      </c>
      <c r="U1315" s="46"/>
      <c r="V1315" s="19">
        <f>VLOOKUP(Q1315,包材库存!B:F,5,0)</f>
        <v>0</v>
      </c>
      <c r="W1315" s="15"/>
      <c r="X1315" s="164" t="e">
        <f t="shared" si="149"/>
        <v>#DIV/0!</v>
      </c>
      <c r="Y1315" s="169">
        <f t="shared" si="148"/>
        <v>149</v>
      </c>
    </row>
    <row r="1316" spans="2:25" ht="24.75">
      <c r="B1316" s="196"/>
      <c r="C1316" s="89" t="s">
        <v>1505</v>
      </c>
      <c r="D1316" s="89" t="s">
        <v>10794</v>
      </c>
      <c r="E1316" s="89" t="s">
        <v>754</v>
      </c>
      <c r="F1316" s="89" t="e">
        <f>VLOOKUP(C1316,#REF!,6,0)</f>
        <v>#REF!</v>
      </c>
      <c r="G1316" s="89"/>
      <c r="H1316" s="89" t="e">
        <f>VLOOKUP(C1316,#REF!,19,0)</f>
        <v>#REF!</v>
      </c>
      <c r="I1316" s="89" t="e">
        <f>VLOOKUP(C1316,#REF!,20,0)</f>
        <v>#REF!</v>
      </c>
      <c r="J1316" s="89" t="e">
        <f>VLOOKUP(C1316,成品库存!B:L,11,0)</f>
        <v>#N/A</v>
      </c>
      <c r="K1316" s="89" t="str">
        <f>IF(ISERROR(VLOOKUP(C1316,#REF!,11,0)),"0",VLOOKUP(C1316,#REF!,11,0))</f>
        <v>0</v>
      </c>
      <c r="L1316" s="89"/>
      <c r="M1316" s="89" t="e">
        <f>J1316+K1316+L1316</f>
        <v>#N/A</v>
      </c>
      <c r="N1316" s="559"/>
      <c r="O1316" s="89" t="e">
        <f>VLOOKUP(C1316,膏体库存!A:F,6,0)</f>
        <v>#N/A</v>
      </c>
      <c r="P1316" s="89"/>
      <c r="Q1316" s="150" t="s">
        <v>6917</v>
      </c>
      <c r="R1316" s="276" t="s">
        <v>10795</v>
      </c>
      <c r="S1316" s="28">
        <v>1</v>
      </c>
      <c r="T1316" s="19">
        <f>VLOOKUP(Q1316,包材库存!B:E,4,0)</f>
        <v>3445</v>
      </c>
      <c r="U1316" s="46"/>
      <c r="V1316" s="19">
        <f>VLOOKUP(Q1316,包材库存!B:F,5,0)</f>
        <v>0</v>
      </c>
      <c r="W1316" s="164"/>
      <c r="X1316" s="164" t="e">
        <f t="shared" si="149"/>
        <v>#DIV/0!</v>
      </c>
      <c r="Y1316" s="169">
        <f t="shared" si="148"/>
        <v>2</v>
      </c>
    </row>
    <row r="1317" spans="2:25" ht="15">
      <c r="B1317" s="196"/>
      <c r="C1317" s="90"/>
      <c r="D1317" s="90"/>
      <c r="E1317" s="90"/>
      <c r="F1317" s="90"/>
      <c r="G1317" s="90"/>
      <c r="H1317" s="90"/>
      <c r="I1317" s="90"/>
      <c r="J1317" s="90"/>
      <c r="K1317" s="90"/>
      <c r="L1317" s="90"/>
      <c r="M1317" s="90"/>
      <c r="N1317" s="560"/>
      <c r="O1317" s="90"/>
      <c r="P1317" s="90"/>
      <c r="Q1317" s="189" t="s">
        <v>457</v>
      </c>
      <c r="R1317" s="190" t="s">
        <v>10792</v>
      </c>
      <c r="S1317" s="91"/>
      <c r="T1317" s="19">
        <f>VLOOKUP(Q1317,包材库存!B:E,4,0)</f>
        <v>1957</v>
      </c>
      <c r="U1317" s="46"/>
      <c r="V1317" s="19">
        <f>VLOOKUP(Q1317,包材库存!B:F,5,0)</f>
        <v>0</v>
      </c>
      <c r="W1317" s="90"/>
      <c r="X1317" s="164" t="e">
        <f t="shared" si="149"/>
        <v>#DIV/0!</v>
      </c>
      <c r="Y1317" s="169">
        <f t="shared" si="148"/>
        <v>202</v>
      </c>
    </row>
    <row r="1318" spans="2:25" ht="15">
      <c r="B1318" s="196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561"/>
      <c r="O1318" s="15"/>
      <c r="P1318" s="15"/>
      <c r="Q1318" s="189" t="s">
        <v>8805</v>
      </c>
      <c r="R1318" s="190" t="s">
        <v>10793</v>
      </c>
      <c r="S1318" s="28">
        <v>1</v>
      </c>
      <c r="T1318" s="19">
        <f>VLOOKUP(Q1318,包材库存!B:E,4,0)</f>
        <v>7665</v>
      </c>
      <c r="U1318" s="46"/>
      <c r="V1318" s="19">
        <f>VLOOKUP(Q1318,包材库存!B:F,5,0)</f>
        <v>0</v>
      </c>
      <c r="W1318" s="15"/>
      <c r="X1318" s="164" t="e">
        <f t="shared" si="149"/>
        <v>#DIV/0!</v>
      </c>
      <c r="Y1318" s="169">
        <f t="shared" si="148"/>
        <v>149</v>
      </c>
    </row>
    <row r="1319" spans="2:25" ht="24">
      <c r="B1319" s="196"/>
      <c r="C1319" s="89" t="s">
        <v>1506</v>
      </c>
      <c r="D1319" s="89" t="s">
        <v>10796</v>
      </c>
      <c r="E1319" s="89" t="s">
        <v>754</v>
      </c>
      <c r="F1319" s="89" t="e">
        <f>VLOOKUP(C1319,#REF!,6,0)</f>
        <v>#REF!</v>
      </c>
      <c r="G1319" s="89"/>
      <c r="H1319" s="89" t="e">
        <f>VLOOKUP(C1319,#REF!,19,0)</f>
        <v>#REF!</v>
      </c>
      <c r="I1319" s="89" t="e">
        <f>VLOOKUP(C1319,#REF!,20,0)</f>
        <v>#REF!</v>
      </c>
      <c r="J1319" s="89" t="e">
        <f>VLOOKUP(C1319,成品库存!B:L,11,0)</f>
        <v>#N/A</v>
      </c>
      <c r="K1319" s="89" t="str">
        <f>IF(ISERROR(VLOOKUP(C1319,#REF!,11,0)),"0",VLOOKUP(C1319,#REF!,11,0))</f>
        <v>0</v>
      </c>
      <c r="L1319" s="89"/>
      <c r="M1319" s="89" t="e">
        <f>J1319+K1319+L1319</f>
        <v>#N/A</v>
      </c>
      <c r="N1319" s="559"/>
      <c r="O1319" s="89" t="e">
        <f>VLOOKUP(C1319,膏体库存!A:F,6,0)</f>
        <v>#N/A</v>
      </c>
      <c r="P1319" s="89"/>
      <c r="Q1319" s="149" t="s">
        <v>6921</v>
      </c>
      <c r="R1319" s="103" t="s">
        <v>10797</v>
      </c>
      <c r="S1319" s="28">
        <v>1</v>
      </c>
      <c r="T1319" s="19">
        <f>VLOOKUP(Q1319,包材库存!B:E,4,0)</f>
        <v>5800</v>
      </c>
      <c r="U1319" s="46"/>
      <c r="V1319" s="19">
        <f>VLOOKUP(Q1319,包材库存!B:F,5,0)</f>
        <v>0</v>
      </c>
      <c r="W1319" s="164"/>
      <c r="X1319" s="164" t="e">
        <f t="shared" si="149"/>
        <v>#DIV/0!</v>
      </c>
      <c r="Y1319" s="169">
        <f t="shared" si="148"/>
        <v>2</v>
      </c>
    </row>
    <row r="1320" spans="2:25" ht="15">
      <c r="B1320" s="196"/>
      <c r="C1320" s="90"/>
      <c r="D1320" s="90"/>
      <c r="E1320" s="90"/>
      <c r="F1320" s="90"/>
      <c r="G1320" s="90"/>
      <c r="H1320" s="90"/>
      <c r="I1320" s="90"/>
      <c r="J1320" s="90"/>
      <c r="K1320" s="90"/>
      <c r="L1320" s="90"/>
      <c r="M1320" s="90"/>
      <c r="N1320" s="560"/>
      <c r="O1320" s="90"/>
      <c r="P1320" s="90"/>
      <c r="Q1320" s="149" t="s">
        <v>457</v>
      </c>
      <c r="R1320" s="103" t="s">
        <v>10792</v>
      </c>
      <c r="S1320" s="91"/>
      <c r="T1320" s="19">
        <f>VLOOKUP(Q1320,包材库存!B:E,4,0)</f>
        <v>1957</v>
      </c>
      <c r="U1320" s="46"/>
      <c r="V1320" s="19">
        <f>VLOOKUP(Q1320,包材库存!B:F,5,0)</f>
        <v>0</v>
      </c>
      <c r="W1320" s="90"/>
      <c r="X1320" s="164" t="e">
        <f t="shared" si="149"/>
        <v>#DIV/0!</v>
      </c>
      <c r="Y1320" s="169">
        <f t="shared" si="148"/>
        <v>202</v>
      </c>
    </row>
    <row r="1321" spans="2:25" ht="15">
      <c r="B1321" s="196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561"/>
      <c r="O1321" s="15"/>
      <c r="P1321" s="15"/>
      <c r="Q1321" s="149" t="s">
        <v>8805</v>
      </c>
      <c r="R1321" s="103" t="s">
        <v>10793</v>
      </c>
      <c r="S1321" s="28">
        <v>1</v>
      </c>
      <c r="T1321" s="19">
        <f>VLOOKUP(Q1321,包材库存!B:E,4,0)</f>
        <v>7665</v>
      </c>
      <c r="U1321" s="46"/>
      <c r="V1321" s="19">
        <f>VLOOKUP(Q1321,包材库存!B:F,5,0)</f>
        <v>0</v>
      </c>
      <c r="W1321" s="15"/>
      <c r="X1321" s="164" t="e">
        <f t="shared" si="149"/>
        <v>#DIV/0!</v>
      </c>
      <c r="Y1321" s="169">
        <f t="shared" si="148"/>
        <v>149</v>
      </c>
    </row>
    <row r="1322" spans="2:25" ht="24.75">
      <c r="B1322" s="196"/>
      <c r="C1322" s="89" t="s">
        <v>1507</v>
      </c>
      <c r="D1322" s="89" t="s">
        <v>10798</v>
      </c>
      <c r="E1322" s="89" t="s">
        <v>754</v>
      </c>
      <c r="F1322" s="89" t="e">
        <f>VLOOKUP(C1322,#REF!,6,0)</f>
        <v>#REF!</v>
      </c>
      <c r="G1322" s="89"/>
      <c r="H1322" s="89" t="e">
        <f>VLOOKUP(C1322,#REF!,19,0)</f>
        <v>#REF!</v>
      </c>
      <c r="I1322" s="89" t="e">
        <f>VLOOKUP(C1322,#REF!,20,0)</f>
        <v>#REF!</v>
      </c>
      <c r="J1322" s="89" t="e">
        <f>VLOOKUP(C1322,成品库存!B:L,11,0)</f>
        <v>#N/A</v>
      </c>
      <c r="K1322" s="89" t="str">
        <f>IF(ISERROR(VLOOKUP(C1322,#REF!,11,0)),"0",VLOOKUP(C1322,#REF!,11,0))</f>
        <v>0</v>
      </c>
      <c r="L1322" s="89"/>
      <c r="M1322" s="89" t="e">
        <f>J1322+K1322+L1322</f>
        <v>#N/A</v>
      </c>
      <c r="N1322" s="559"/>
      <c r="O1322" s="89" t="e">
        <f>VLOOKUP(C1322,膏体库存!A:F,6,0)</f>
        <v>#N/A</v>
      </c>
      <c r="P1322" s="89"/>
      <c r="Q1322" s="150" t="s">
        <v>6919</v>
      </c>
      <c r="R1322" s="276" t="s">
        <v>10799</v>
      </c>
      <c r="S1322" s="28">
        <v>1</v>
      </c>
      <c r="T1322" s="19">
        <f>VLOOKUP(Q1322,包材库存!B:E,4,0)</f>
        <v>7616</v>
      </c>
      <c r="U1322" s="46"/>
      <c r="V1322" s="19">
        <f>VLOOKUP(Q1322,包材库存!B:F,5,0)</f>
        <v>0</v>
      </c>
      <c r="W1322" s="164"/>
      <c r="X1322" s="164" t="e">
        <f t="shared" si="149"/>
        <v>#DIV/0!</v>
      </c>
      <c r="Y1322" s="169">
        <f t="shared" si="148"/>
        <v>2</v>
      </c>
    </row>
    <row r="1323" spans="2:25" ht="15">
      <c r="B1323" s="196"/>
      <c r="C1323" s="90"/>
      <c r="D1323" s="90"/>
      <c r="E1323" s="90"/>
      <c r="F1323" s="90"/>
      <c r="G1323" s="90"/>
      <c r="H1323" s="90"/>
      <c r="I1323" s="90"/>
      <c r="J1323" s="90"/>
      <c r="K1323" s="90"/>
      <c r="L1323" s="90"/>
      <c r="M1323" s="90"/>
      <c r="N1323" s="560"/>
      <c r="O1323" s="90"/>
      <c r="P1323" s="90"/>
      <c r="Q1323" s="189" t="s">
        <v>457</v>
      </c>
      <c r="R1323" s="190" t="s">
        <v>10792</v>
      </c>
      <c r="S1323" s="91"/>
      <c r="T1323" s="19">
        <f>VLOOKUP(Q1323,包材库存!B:E,4,0)</f>
        <v>1957</v>
      </c>
      <c r="U1323" s="46"/>
      <c r="V1323" s="19">
        <f>VLOOKUP(Q1323,包材库存!B:F,5,0)</f>
        <v>0</v>
      </c>
      <c r="W1323" s="90"/>
      <c r="X1323" s="164" t="e">
        <f t="shared" si="149"/>
        <v>#DIV/0!</v>
      </c>
      <c r="Y1323" s="169">
        <f t="shared" si="148"/>
        <v>202</v>
      </c>
    </row>
    <row r="1324" spans="2:25" ht="15">
      <c r="B1324" s="196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561"/>
      <c r="O1324" s="15"/>
      <c r="P1324" s="15"/>
      <c r="Q1324" s="189" t="s">
        <v>8805</v>
      </c>
      <c r="R1324" s="190" t="s">
        <v>10793</v>
      </c>
      <c r="S1324" s="28">
        <v>1</v>
      </c>
      <c r="T1324" s="19">
        <f>VLOOKUP(Q1324,包材库存!B:E,4,0)</f>
        <v>7665</v>
      </c>
      <c r="U1324" s="46"/>
      <c r="V1324" s="19">
        <f>VLOOKUP(Q1324,包材库存!B:F,5,0)</f>
        <v>0</v>
      </c>
      <c r="W1324" s="15"/>
      <c r="X1324" s="164" t="e">
        <f t="shared" si="149"/>
        <v>#DIV/0!</v>
      </c>
      <c r="Y1324" s="169">
        <f t="shared" si="148"/>
        <v>149</v>
      </c>
    </row>
    <row r="1325" spans="2:25" ht="15">
      <c r="B1325" s="196"/>
      <c r="C1325" s="89" t="s">
        <v>1510</v>
      </c>
      <c r="D1325" s="89" t="s">
        <v>10800</v>
      </c>
      <c r="E1325" s="89" t="s">
        <v>1402</v>
      </c>
      <c r="F1325" s="89" t="e">
        <f>VLOOKUP(C1325,#REF!,6,0)</f>
        <v>#REF!</v>
      </c>
      <c r="G1325" s="89"/>
      <c r="H1325" s="89" t="e">
        <f>VLOOKUP(C1325,#REF!,19,0)</f>
        <v>#REF!</v>
      </c>
      <c r="I1325" s="89" t="e">
        <f>VLOOKUP(C1325,#REF!,20,0)</f>
        <v>#REF!</v>
      </c>
      <c r="J1325" s="89" t="e">
        <f>VLOOKUP(C1325,成品库存!B:L,11,0)</f>
        <v>#N/A</v>
      </c>
      <c r="K1325" s="89" t="str">
        <f>IF(ISERROR(VLOOKUP(C1325,#REF!,11,0)),"0",VLOOKUP(C1325,#REF!,11,0))</f>
        <v>0</v>
      </c>
      <c r="L1325" s="89"/>
      <c r="M1325" s="89" t="e">
        <f>J1325+K1325+L1325</f>
        <v>#N/A</v>
      </c>
      <c r="N1325" s="559"/>
      <c r="O1325" s="89" t="e">
        <f>VLOOKUP(C1325,膏体库存!A:F,6,0)</f>
        <v>#N/A</v>
      </c>
      <c r="P1325" s="89"/>
      <c r="Q1325" s="215" t="s">
        <v>457</v>
      </c>
      <c r="R1325" s="275" t="s">
        <v>10556</v>
      </c>
      <c r="S1325" s="91"/>
      <c r="T1325" s="19">
        <f>VLOOKUP(Q1325,包材库存!B:E,4,0)</f>
        <v>1957</v>
      </c>
      <c r="U1325" s="46"/>
      <c r="V1325" s="19">
        <f>VLOOKUP(Q1325,包材库存!B:F,5,0)</f>
        <v>0</v>
      </c>
      <c r="W1325" s="164"/>
      <c r="X1325" s="164" t="e">
        <f t="shared" si="149"/>
        <v>#DIV/0!</v>
      </c>
      <c r="Y1325" s="169">
        <f t="shared" si="148"/>
        <v>202</v>
      </c>
    </row>
    <row r="1326" spans="2:25" ht="15">
      <c r="B1326" s="196"/>
      <c r="C1326" s="90"/>
      <c r="D1326" s="90"/>
      <c r="E1326" s="90"/>
      <c r="F1326" s="90"/>
      <c r="G1326" s="90"/>
      <c r="H1326" s="90"/>
      <c r="I1326" s="90"/>
      <c r="J1326" s="90"/>
      <c r="K1326" s="90"/>
      <c r="L1326" s="90"/>
      <c r="M1326" s="90"/>
      <c r="N1326" s="560"/>
      <c r="O1326" s="90"/>
      <c r="P1326" s="90"/>
      <c r="Q1326" s="215" t="s">
        <v>8805</v>
      </c>
      <c r="R1326" s="275" t="s">
        <v>10382</v>
      </c>
      <c r="S1326" s="28">
        <v>1</v>
      </c>
      <c r="T1326" s="19">
        <f>VLOOKUP(Q1326,包材库存!B:E,4,0)</f>
        <v>7665</v>
      </c>
      <c r="U1326" s="46"/>
      <c r="V1326" s="19">
        <f>VLOOKUP(Q1326,包材库存!B:F,5,0)</f>
        <v>0</v>
      </c>
      <c r="W1326" s="90"/>
      <c r="X1326" s="164" t="e">
        <f t="shared" si="149"/>
        <v>#DIV/0!</v>
      </c>
      <c r="Y1326" s="169">
        <f t="shared" si="148"/>
        <v>149</v>
      </c>
    </row>
    <row r="1327" spans="2:25" ht="15">
      <c r="B1327" s="196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561"/>
      <c r="O1327" s="15"/>
      <c r="P1327" s="15"/>
      <c r="Q1327" s="215" t="s">
        <v>9098</v>
      </c>
      <c r="R1327" s="275" t="s">
        <v>10801</v>
      </c>
      <c r="S1327" s="28">
        <v>1</v>
      </c>
      <c r="T1327" s="19">
        <f>VLOOKUP(Q1327,包材库存!B:E,4,0)</f>
        <v>247.1</v>
      </c>
      <c r="U1327" s="46"/>
      <c r="V1327" s="19">
        <f>VLOOKUP(Q1327,包材库存!B:F,5,0)</f>
        <v>0</v>
      </c>
      <c r="W1327" s="15"/>
      <c r="X1327" s="164" t="e">
        <f t="shared" si="149"/>
        <v>#DIV/0!</v>
      </c>
      <c r="Y1327" s="169">
        <f t="shared" si="148"/>
        <v>1</v>
      </c>
    </row>
    <row r="1328" spans="2:25" ht="15">
      <c r="B1328" s="196"/>
      <c r="C1328" s="89" t="s">
        <v>1511</v>
      </c>
      <c r="D1328" s="89" t="s">
        <v>10802</v>
      </c>
      <c r="E1328" s="89" t="s">
        <v>1402</v>
      </c>
      <c r="F1328" s="89" t="e">
        <f>VLOOKUP(C1328,#REF!,6,0)</f>
        <v>#REF!</v>
      </c>
      <c r="G1328" s="89"/>
      <c r="H1328" s="89" t="e">
        <f>VLOOKUP(C1328,#REF!,19,0)</f>
        <v>#REF!</v>
      </c>
      <c r="I1328" s="89" t="e">
        <f>VLOOKUP(C1328,#REF!,20,0)</f>
        <v>#REF!</v>
      </c>
      <c r="J1328" s="89" t="e">
        <f>VLOOKUP(C1328,成品库存!B:L,11,0)</f>
        <v>#N/A</v>
      </c>
      <c r="K1328" s="89" t="str">
        <f>IF(ISERROR(VLOOKUP(C1328,#REF!,11,0)),"0",VLOOKUP(C1328,#REF!,11,0))</f>
        <v>0</v>
      </c>
      <c r="L1328" s="89"/>
      <c r="M1328" s="89" t="e">
        <f>J1328+K1328+L1328</f>
        <v>#N/A</v>
      </c>
      <c r="N1328" s="559"/>
      <c r="O1328" s="89" t="e">
        <f>VLOOKUP(C1328,膏体库存!A:F,6,0)</f>
        <v>#N/A</v>
      </c>
      <c r="P1328" s="89"/>
      <c r="Q1328" s="215" t="s">
        <v>457</v>
      </c>
      <c r="R1328" s="275" t="s">
        <v>10556</v>
      </c>
      <c r="S1328" s="91"/>
      <c r="T1328" s="19">
        <f>VLOOKUP(Q1328,包材库存!B:E,4,0)</f>
        <v>1957</v>
      </c>
      <c r="U1328" s="46"/>
      <c r="V1328" s="19">
        <f>VLOOKUP(Q1328,包材库存!B:F,5,0)</f>
        <v>0</v>
      </c>
      <c r="W1328" s="164"/>
      <c r="X1328" s="164" t="e">
        <f t="shared" si="149"/>
        <v>#DIV/0!</v>
      </c>
      <c r="Y1328" s="169">
        <f t="shared" si="148"/>
        <v>202</v>
      </c>
    </row>
    <row r="1329" spans="2:25" ht="15">
      <c r="B1329" s="196"/>
      <c r="C1329" s="90"/>
      <c r="D1329" s="90"/>
      <c r="E1329" s="90"/>
      <c r="F1329" s="90"/>
      <c r="G1329" s="90"/>
      <c r="H1329" s="90"/>
      <c r="I1329" s="90"/>
      <c r="J1329" s="90"/>
      <c r="K1329" s="90"/>
      <c r="L1329" s="90"/>
      <c r="M1329" s="90"/>
      <c r="N1329" s="560"/>
      <c r="O1329" s="90"/>
      <c r="P1329" s="90"/>
      <c r="Q1329" s="215" t="s">
        <v>8805</v>
      </c>
      <c r="R1329" s="275" t="s">
        <v>10382</v>
      </c>
      <c r="S1329" s="28">
        <v>1</v>
      </c>
      <c r="T1329" s="19">
        <f>VLOOKUP(Q1329,包材库存!B:E,4,0)</f>
        <v>7665</v>
      </c>
      <c r="U1329" s="46"/>
      <c r="V1329" s="19">
        <f>VLOOKUP(Q1329,包材库存!B:F,5,0)</f>
        <v>0</v>
      </c>
      <c r="W1329" s="90"/>
      <c r="X1329" s="164" t="e">
        <f t="shared" si="149"/>
        <v>#DIV/0!</v>
      </c>
      <c r="Y1329" s="169">
        <f t="shared" si="148"/>
        <v>149</v>
      </c>
    </row>
    <row r="1330" spans="2:25" ht="15">
      <c r="B1330" s="196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561"/>
      <c r="O1330" s="15"/>
      <c r="P1330" s="15"/>
      <c r="Q1330" s="215" t="s">
        <v>9100</v>
      </c>
      <c r="R1330" s="275" t="s">
        <v>10803</v>
      </c>
      <c r="S1330" s="28">
        <v>1</v>
      </c>
      <c r="T1330" s="19">
        <f>VLOOKUP(Q1330,包材库存!B:E,4,0)</f>
        <v>2</v>
      </c>
      <c r="U1330" s="46"/>
      <c r="V1330" s="19">
        <f>VLOOKUP(Q1330,包材库存!B:F,5,0)</f>
        <v>0</v>
      </c>
      <c r="W1330" s="15"/>
      <c r="X1330" s="164" t="e">
        <f t="shared" si="149"/>
        <v>#DIV/0!</v>
      </c>
      <c r="Y1330" s="169">
        <f t="shared" si="148"/>
        <v>1</v>
      </c>
    </row>
    <row r="1331" spans="2:25" ht="15">
      <c r="B1331" s="196"/>
      <c r="C1331" s="89" t="s">
        <v>1512</v>
      </c>
      <c r="D1331" s="89" t="s">
        <v>10804</v>
      </c>
      <c r="E1331" s="89" t="s">
        <v>1513</v>
      </c>
      <c r="F1331" s="89" t="e">
        <f>VLOOKUP(C1331,#REF!,6,0)</f>
        <v>#REF!</v>
      </c>
      <c r="G1331" s="89"/>
      <c r="H1331" s="89" t="e">
        <f>VLOOKUP(C1331,#REF!,19,0)</f>
        <v>#REF!</v>
      </c>
      <c r="I1331" s="89" t="e">
        <f>VLOOKUP(C1331,#REF!,20,0)</f>
        <v>#REF!</v>
      </c>
      <c r="J1331" s="89" t="e">
        <f>VLOOKUP(C1331,成品库存!B:L,11,0)</f>
        <v>#N/A</v>
      </c>
      <c r="K1331" s="89" t="str">
        <f>IF(ISERROR(VLOOKUP(C1331,#REF!,11,0)),"0",VLOOKUP(C1331,#REF!,11,0))</f>
        <v>0</v>
      </c>
      <c r="L1331" s="89"/>
      <c r="M1331" s="89" t="e">
        <f>J1331+K1331+L1331</f>
        <v>#N/A</v>
      </c>
      <c r="N1331" s="559"/>
      <c r="O1331" s="89" t="e">
        <f>VLOOKUP(C1331,膏体库存!A:F,6,0)</f>
        <v>#N/A</v>
      </c>
      <c r="P1331" s="89"/>
      <c r="Q1331" s="215" t="s">
        <v>457</v>
      </c>
      <c r="R1331" s="275" t="s">
        <v>10556</v>
      </c>
      <c r="S1331" s="91"/>
      <c r="T1331" s="19">
        <f>VLOOKUP(Q1331,包材库存!B:E,4,0)</f>
        <v>1957</v>
      </c>
      <c r="U1331" s="46"/>
      <c r="V1331" s="19">
        <f>VLOOKUP(Q1331,包材库存!B:F,5,0)</f>
        <v>0</v>
      </c>
      <c r="W1331" s="164"/>
      <c r="X1331" s="164" t="e">
        <f t="shared" si="149"/>
        <v>#DIV/0!</v>
      </c>
      <c r="Y1331" s="169">
        <f t="shared" si="148"/>
        <v>202</v>
      </c>
    </row>
    <row r="1332" spans="2:25" ht="15">
      <c r="B1332" s="196"/>
      <c r="C1332" s="90"/>
      <c r="D1332" s="90"/>
      <c r="E1332" s="90"/>
      <c r="F1332" s="90"/>
      <c r="G1332" s="90"/>
      <c r="H1332" s="90"/>
      <c r="I1332" s="90"/>
      <c r="J1332" s="90"/>
      <c r="K1332" s="90"/>
      <c r="L1332" s="90"/>
      <c r="M1332" s="90"/>
      <c r="N1332" s="560"/>
      <c r="O1332" s="90"/>
      <c r="P1332" s="90"/>
      <c r="Q1332" s="215" t="s">
        <v>8805</v>
      </c>
      <c r="R1332" s="275" t="s">
        <v>10382</v>
      </c>
      <c r="S1332" s="28">
        <v>1</v>
      </c>
      <c r="T1332" s="19">
        <f>VLOOKUP(Q1332,包材库存!B:E,4,0)</f>
        <v>7665</v>
      </c>
      <c r="U1332" s="46"/>
      <c r="V1332" s="19">
        <f>VLOOKUP(Q1332,包材库存!B:F,5,0)</f>
        <v>0</v>
      </c>
      <c r="W1332" s="90"/>
      <c r="X1332" s="164" t="e">
        <f t="shared" si="149"/>
        <v>#DIV/0!</v>
      </c>
      <c r="Y1332" s="169">
        <f t="shared" si="148"/>
        <v>149</v>
      </c>
    </row>
    <row r="1333" spans="2:25" ht="15">
      <c r="B1333" s="196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561"/>
      <c r="O1333" s="15"/>
      <c r="P1333" s="15"/>
      <c r="Q1333" s="215" t="s">
        <v>9088</v>
      </c>
      <c r="R1333" s="275" t="s">
        <v>10805</v>
      </c>
      <c r="S1333" s="28">
        <v>1</v>
      </c>
      <c r="T1333" s="19">
        <f>VLOOKUP(Q1333,包材库存!B:E,4,0)</f>
        <v>13.8</v>
      </c>
      <c r="U1333" s="46"/>
      <c r="V1333" s="19">
        <f>VLOOKUP(Q1333,包材库存!B:F,5,0)</f>
        <v>0</v>
      </c>
      <c r="W1333" s="15"/>
      <c r="X1333" s="164" t="e">
        <f t="shared" si="149"/>
        <v>#DIV/0!</v>
      </c>
      <c r="Y1333" s="169">
        <f t="shared" si="148"/>
        <v>1</v>
      </c>
    </row>
    <row r="1334" spans="2:25" ht="15">
      <c r="B1334" s="196"/>
      <c r="C1334" s="89" t="s">
        <v>1514</v>
      </c>
      <c r="D1334" s="89" t="s">
        <v>10806</v>
      </c>
      <c r="E1334" s="89" t="s">
        <v>1513</v>
      </c>
      <c r="F1334" s="89" t="e">
        <f>VLOOKUP(C1334,#REF!,6,0)</f>
        <v>#REF!</v>
      </c>
      <c r="G1334" s="89"/>
      <c r="H1334" s="89" t="e">
        <f>VLOOKUP(C1334,#REF!,19,0)</f>
        <v>#REF!</v>
      </c>
      <c r="I1334" s="89" t="e">
        <f>VLOOKUP(C1334,#REF!,20,0)</f>
        <v>#REF!</v>
      </c>
      <c r="J1334" s="89" t="e">
        <f>VLOOKUP(C1334,成品库存!B:L,11,0)</f>
        <v>#N/A</v>
      </c>
      <c r="K1334" s="89" t="str">
        <f>IF(ISERROR(VLOOKUP(C1334,#REF!,11,0)),"0",VLOOKUP(C1334,#REF!,11,0))</f>
        <v>0</v>
      </c>
      <c r="L1334" s="89"/>
      <c r="M1334" s="89" t="e">
        <f>J1334+K1334+L1334</f>
        <v>#N/A</v>
      </c>
      <c r="N1334" s="559"/>
      <c r="O1334" s="89" t="e">
        <f>VLOOKUP(C1334,膏体库存!A:F,6,0)</f>
        <v>#N/A</v>
      </c>
      <c r="P1334" s="89"/>
      <c r="Q1334" s="215" t="s">
        <v>457</v>
      </c>
      <c r="R1334" s="275" t="s">
        <v>10556</v>
      </c>
      <c r="S1334" s="91"/>
      <c r="T1334" s="19">
        <f>VLOOKUP(Q1334,包材库存!B:E,4,0)</f>
        <v>1957</v>
      </c>
      <c r="U1334" s="46"/>
      <c r="V1334" s="19">
        <f>VLOOKUP(Q1334,包材库存!B:F,5,0)</f>
        <v>0</v>
      </c>
      <c r="W1334" s="164"/>
      <c r="X1334" s="164" t="e">
        <f t="shared" si="149"/>
        <v>#DIV/0!</v>
      </c>
      <c r="Y1334" s="169">
        <f t="shared" si="148"/>
        <v>202</v>
      </c>
    </row>
    <row r="1335" spans="2:25" ht="15">
      <c r="B1335" s="196"/>
      <c r="C1335" s="90"/>
      <c r="D1335" s="90"/>
      <c r="E1335" s="90"/>
      <c r="F1335" s="90"/>
      <c r="G1335" s="90"/>
      <c r="H1335" s="90"/>
      <c r="I1335" s="90"/>
      <c r="J1335" s="90"/>
      <c r="K1335" s="90"/>
      <c r="L1335" s="90"/>
      <c r="M1335" s="90"/>
      <c r="N1335" s="560"/>
      <c r="O1335" s="90"/>
      <c r="P1335" s="90"/>
      <c r="Q1335" s="215" t="s">
        <v>8805</v>
      </c>
      <c r="R1335" s="275" t="s">
        <v>10382</v>
      </c>
      <c r="S1335" s="28">
        <v>1</v>
      </c>
      <c r="T1335" s="19">
        <f>VLOOKUP(Q1335,包材库存!B:E,4,0)</f>
        <v>7665</v>
      </c>
      <c r="U1335" s="46"/>
      <c r="V1335" s="19">
        <f>VLOOKUP(Q1335,包材库存!B:F,5,0)</f>
        <v>0</v>
      </c>
      <c r="W1335" s="90"/>
      <c r="X1335" s="164" t="e">
        <f t="shared" si="149"/>
        <v>#DIV/0!</v>
      </c>
      <c r="Y1335" s="169">
        <f t="shared" si="148"/>
        <v>149</v>
      </c>
    </row>
    <row r="1336" spans="2:25" ht="15">
      <c r="B1336" s="196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561"/>
      <c r="O1336" s="15"/>
      <c r="P1336" s="15"/>
      <c r="Q1336" s="215" t="s">
        <v>9090</v>
      </c>
      <c r="R1336" s="275" t="s">
        <v>10807</v>
      </c>
      <c r="S1336" s="28">
        <v>1</v>
      </c>
      <c r="T1336" s="19">
        <f>VLOOKUP(Q1336,包材库存!B:E,4,0)</f>
        <v>21.3</v>
      </c>
      <c r="U1336" s="46"/>
      <c r="V1336" s="19">
        <f>VLOOKUP(Q1336,包材库存!B:F,5,0)</f>
        <v>0</v>
      </c>
      <c r="W1336" s="15"/>
      <c r="X1336" s="164" t="e">
        <f t="shared" si="149"/>
        <v>#DIV/0!</v>
      </c>
      <c r="Y1336" s="169">
        <f t="shared" si="148"/>
        <v>1</v>
      </c>
    </row>
    <row r="1337" spans="2:25" ht="15">
      <c r="B1337" s="196"/>
      <c r="C1337" s="89" t="s">
        <v>1515</v>
      </c>
      <c r="D1337" s="89" t="s">
        <v>10808</v>
      </c>
      <c r="E1337" s="89" t="s">
        <v>1402</v>
      </c>
      <c r="F1337" s="89" t="e">
        <f>VLOOKUP(C1337,#REF!,6,0)</f>
        <v>#REF!</v>
      </c>
      <c r="G1337" s="89"/>
      <c r="H1337" s="89" t="e">
        <f>VLOOKUP(C1337,#REF!,19,0)</f>
        <v>#REF!</v>
      </c>
      <c r="I1337" s="89" t="e">
        <f>VLOOKUP(C1337,#REF!,20,0)</f>
        <v>#REF!</v>
      </c>
      <c r="J1337" s="89" t="e">
        <f>VLOOKUP(C1337,成品库存!B:L,11,0)</f>
        <v>#N/A</v>
      </c>
      <c r="K1337" s="89" t="str">
        <f>IF(ISERROR(VLOOKUP(C1337,#REF!,11,0)),"0",VLOOKUP(C1337,#REF!,11,0))</f>
        <v>0</v>
      </c>
      <c r="L1337" s="89"/>
      <c r="M1337" s="89" t="e">
        <f>J1337+K1337+L1337</f>
        <v>#N/A</v>
      </c>
      <c r="N1337" s="559"/>
      <c r="O1337" s="89" t="e">
        <f>VLOOKUP(C1337,膏体库存!A:F,6,0)</f>
        <v>#N/A</v>
      </c>
      <c r="P1337" s="89"/>
      <c r="Q1337" s="215" t="s">
        <v>457</v>
      </c>
      <c r="R1337" s="275" t="s">
        <v>10556</v>
      </c>
      <c r="S1337" s="91"/>
      <c r="T1337" s="19">
        <f>VLOOKUP(Q1337,包材库存!B:E,4,0)</f>
        <v>1957</v>
      </c>
      <c r="U1337" s="46"/>
      <c r="V1337" s="19">
        <f>VLOOKUP(Q1337,包材库存!B:F,5,0)</f>
        <v>0</v>
      </c>
      <c r="W1337" s="164"/>
      <c r="X1337" s="164" t="e">
        <f t="shared" si="149"/>
        <v>#DIV/0!</v>
      </c>
      <c r="Y1337" s="169">
        <f t="shared" si="148"/>
        <v>202</v>
      </c>
    </row>
    <row r="1338" spans="2:25" ht="15">
      <c r="B1338" s="196"/>
      <c r="C1338" s="90"/>
      <c r="D1338" s="90"/>
      <c r="E1338" s="90"/>
      <c r="F1338" s="90"/>
      <c r="G1338" s="90"/>
      <c r="H1338" s="90"/>
      <c r="I1338" s="90"/>
      <c r="J1338" s="90"/>
      <c r="K1338" s="90"/>
      <c r="L1338" s="90"/>
      <c r="M1338" s="90"/>
      <c r="N1338" s="560"/>
      <c r="O1338" s="90"/>
      <c r="P1338" s="90"/>
      <c r="Q1338" s="215" t="s">
        <v>8805</v>
      </c>
      <c r="R1338" s="275" t="s">
        <v>10382</v>
      </c>
      <c r="S1338" s="28">
        <v>1</v>
      </c>
      <c r="T1338" s="19">
        <f>VLOOKUP(Q1338,包材库存!B:E,4,0)</f>
        <v>7665</v>
      </c>
      <c r="U1338" s="46"/>
      <c r="V1338" s="19">
        <f>VLOOKUP(Q1338,包材库存!B:F,5,0)</f>
        <v>0</v>
      </c>
      <c r="W1338" s="90"/>
      <c r="X1338" s="164" t="e">
        <f t="shared" si="149"/>
        <v>#DIV/0!</v>
      </c>
      <c r="Y1338" s="169">
        <f t="shared" si="148"/>
        <v>149</v>
      </c>
    </row>
    <row r="1339" spans="2:25" ht="15">
      <c r="B1339" s="196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561"/>
      <c r="O1339" s="15"/>
      <c r="P1339" s="15"/>
      <c r="Q1339" s="215" t="s">
        <v>9096</v>
      </c>
      <c r="R1339" s="275" t="s">
        <v>10809</v>
      </c>
      <c r="S1339" s="28">
        <v>1</v>
      </c>
      <c r="T1339" s="19">
        <f>VLOOKUP(Q1339,包材库存!B:E,4,0)</f>
        <v>250.3</v>
      </c>
      <c r="U1339" s="46"/>
      <c r="V1339" s="19">
        <f>VLOOKUP(Q1339,包材库存!B:F,5,0)</f>
        <v>0</v>
      </c>
      <c r="W1339" s="15"/>
      <c r="X1339" s="164" t="e">
        <f t="shared" si="149"/>
        <v>#DIV/0!</v>
      </c>
      <c r="Y1339" s="169">
        <f t="shared" si="148"/>
        <v>1</v>
      </c>
    </row>
    <row r="1340" spans="2:25" ht="15">
      <c r="B1340" s="196"/>
      <c r="C1340" s="89" t="s">
        <v>1516</v>
      </c>
      <c r="D1340" s="89" t="s">
        <v>10810</v>
      </c>
      <c r="E1340" s="89" t="s">
        <v>1402</v>
      </c>
      <c r="F1340" s="89" t="e">
        <f>VLOOKUP(C1340,#REF!,6,0)</f>
        <v>#REF!</v>
      </c>
      <c r="G1340" s="89"/>
      <c r="H1340" s="89" t="e">
        <f>VLOOKUP(C1340,#REF!,19,0)</f>
        <v>#REF!</v>
      </c>
      <c r="I1340" s="89" t="e">
        <f>VLOOKUP(C1340,#REF!,20,0)</f>
        <v>#REF!</v>
      </c>
      <c r="J1340" s="89" t="e">
        <f>VLOOKUP(C1340,成品库存!B:L,11,0)</f>
        <v>#N/A</v>
      </c>
      <c r="K1340" s="89" t="str">
        <f>IF(ISERROR(VLOOKUP(C1340,#REF!,11,0)),"0",VLOOKUP(C1340,#REF!,11,0))</f>
        <v>0</v>
      </c>
      <c r="L1340" s="89"/>
      <c r="M1340" s="89" t="e">
        <f>J1340+K1340+L1340</f>
        <v>#N/A</v>
      </c>
      <c r="N1340" s="559"/>
      <c r="O1340" s="89" t="e">
        <f>VLOOKUP(C1340,膏体库存!A:F,6,0)</f>
        <v>#N/A</v>
      </c>
      <c r="P1340" s="89"/>
      <c r="Q1340" s="215" t="s">
        <v>457</v>
      </c>
      <c r="R1340" s="275" t="s">
        <v>10556</v>
      </c>
      <c r="S1340" s="91"/>
      <c r="T1340" s="19">
        <f>VLOOKUP(Q1340,包材库存!B:E,4,0)</f>
        <v>1957</v>
      </c>
      <c r="U1340" s="46"/>
      <c r="V1340" s="19">
        <f>VLOOKUP(Q1340,包材库存!B:F,5,0)</f>
        <v>0</v>
      </c>
      <c r="W1340" s="164"/>
      <c r="X1340" s="164" t="e">
        <f t="shared" si="149"/>
        <v>#DIV/0!</v>
      </c>
      <c r="Y1340" s="169">
        <f t="shared" si="148"/>
        <v>202</v>
      </c>
    </row>
    <row r="1341" spans="2:25" ht="15">
      <c r="B1341" s="196"/>
      <c r="C1341" s="90"/>
      <c r="D1341" s="90"/>
      <c r="E1341" s="90"/>
      <c r="F1341" s="90"/>
      <c r="G1341" s="90"/>
      <c r="H1341" s="90"/>
      <c r="I1341" s="90"/>
      <c r="J1341" s="90"/>
      <c r="K1341" s="90"/>
      <c r="L1341" s="90"/>
      <c r="M1341" s="90"/>
      <c r="N1341" s="560"/>
      <c r="O1341" s="90"/>
      <c r="P1341" s="90"/>
      <c r="Q1341" s="215" t="s">
        <v>8805</v>
      </c>
      <c r="R1341" s="275" t="s">
        <v>10382</v>
      </c>
      <c r="S1341" s="28">
        <v>1</v>
      </c>
      <c r="T1341" s="19">
        <f>VLOOKUP(Q1341,包材库存!B:E,4,0)</f>
        <v>7665</v>
      </c>
      <c r="U1341" s="46"/>
      <c r="V1341" s="19">
        <f>VLOOKUP(Q1341,包材库存!B:F,5,0)</f>
        <v>0</v>
      </c>
      <c r="W1341" s="90"/>
      <c r="X1341" s="164" t="e">
        <f t="shared" si="149"/>
        <v>#DIV/0!</v>
      </c>
      <c r="Y1341" s="169">
        <f t="shared" si="148"/>
        <v>149</v>
      </c>
    </row>
    <row r="1342" spans="2:25" ht="15">
      <c r="B1342" s="196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561"/>
      <c r="O1342" s="15"/>
      <c r="P1342" s="15"/>
      <c r="Q1342" s="215" t="s">
        <v>9084</v>
      </c>
      <c r="R1342" s="275" t="s">
        <v>10811</v>
      </c>
      <c r="S1342" s="28">
        <v>1</v>
      </c>
      <c r="T1342" s="19">
        <f>VLOOKUP(Q1342,包材库存!B:E,4,0)</f>
        <v>224.6</v>
      </c>
      <c r="U1342" s="46"/>
      <c r="V1342" s="19">
        <f>VLOOKUP(Q1342,包材库存!B:F,5,0)</f>
        <v>0</v>
      </c>
      <c r="W1342" s="15"/>
      <c r="X1342" s="164" t="e">
        <f t="shared" si="149"/>
        <v>#DIV/0!</v>
      </c>
      <c r="Y1342" s="169">
        <f t="shared" si="148"/>
        <v>1</v>
      </c>
    </row>
    <row r="1343" spans="2:25" ht="15">
      <c r="B1343" s="196"/>
      <c r="C1343" s="89" t="s">
        <v>1517</v>
      </c>
      <c r="D1343" s="89" t="s">
        <v>10812</v>
      </c>
      <c r="E1343" s="89" t="s">
        <v>1402</v>
      </c>
      <c r="F1343" s="89" t="e">
        <f>VLOOKUP(C1343,#REF!,6,0)</f>
        <v>#REF!</v>
      </c>
      <c r="G1343" s="89"/>
      <c r="H1343" s="89" t="e">
        <f>VLOOKUP(C1343,#REF!,19,0)</f>
        <v>#REF!</v>
      </c>
      <c r="I1343" s="89" t="e">
        <f>VLOOKUP(C1343,#REF!,20,0)</f>
        <v>#REF!</v>
      </c>
      <c r="J1343" s="89" t="e">
        <f>VLOOKUP(C1343,成品库存!B:L,11,0)</f>
        <v>#N/A</v>
      </c>
      <c r="K1343" s="89" t="str">
        <f>IF(ISERROR(VLOOKUP(C1343,#REF!,11,0)),"0",VLOOKUP(C1343,#REF!,11,0))</f>
        <v>0</v>
      </c>
      <c r="L1343" s="89"/>
      <c r="M1343" s="89" t="e">
        <f>J1343+K1343+L1343</f>
        <v>#N/A</v>
      </c>
      <c r="N1343" s="559"/>
      <c r="O1343" s="89" t="e">
        <f>VLOOKUP(C1343,膏体库存!A:F,6,0)</f>
        <v>#N/A</v>
      </c>
      <c r="P1343" s="89"/>
      <c r="Q1343" s="215" t="s">
        <v>457</v>
      </c>
      <c r="R1343" s="275" t="s">
        <v>10556</v>
      </c>
      <c r="S1343" s="91"/>
      <c r="T1343" s="19">
        <f>VLOOKUP(Q1343,包材库存!B:E,4,0)</f>
        <v>1957</v>
      </c>
      <c r="U1343" s="46"/>
      <c r="V1343" s="19">
        <f>VLOOKUP(Q1343,包材库存!B:F,5,0)</f>
        <v>0</v>
      </c>
      <c r="W1343" s="164"/>
      <c r="X1343" s="164" t="e">
        <f t="shared" si="149"/>
        <v>#DIV/0!</v>
      </c>
      <c r="Y1343" s="169">
        <f t="shared" si="148"/>
        <v>202</v>
      </c>
    </row>
    <row r="1344" spans="2:25" ht="15">
      <c r="B1344" s="196"/>
      <c r="C1344" s="90"/>
      <c r="D1344" s="90"/>
      <c r="E1344" s="90"/>
      <c r="F1344" s="90"/>
      <c r="G1344" s="90"/>
      <c r="H1344" s="90"/>
      <c r="I1344" s="90"/>
      <c r="J1344" s="90"/>
      <c r="K1344" s="90"/>
      <c r="L1344" s="90"/>
      <c r="M1344" s="90"/>
      <c r="N1344" s="560"/>
      <c r="O1344" s="90"/>
      <c r="P1344" s="90"/>
      <c r="Q1344" s="215" t="s">
        <v>8805</v>
      </c>
      <c r="R1344" s="275" t="s">
        <v>10382</v>
      </c>
      <c r="S1344" s="28">
        <v>1</v>
      </c>
      <c r="T1344" s="19">
        <f>VLOOKUP(Q1344,包材库存!B:E,4,0)</f>
        <v>7665</v>
      </c>
      <c r="U1344" s="46"/>
      <c r="V1344" s="19">
        <f>VLOOKUP(Q1344,包材库存!B:F,5,0)</f>
        <v>0</v>
      </c>
      <c r="W1344" s="90"/>
      <c r="X1344" s="164" t="e">
        <f t="shared" si="149"/>
        <v>#DIV/0!</v>
      </c>
      <c r="Y1344" s="169">
        <f t="shared" si="148"/>
        <v>149</v>
      </c>
    </row>
    <row r="1345" spans="2:25" ht="15">
      <c r="B1345" s="196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561"/>
      <c r="O1345" s="15"/>
      <c r="P1345" s="15"/>
      <c r="Q1345" s="148" t="s">
        <v>9086</v>
      </c>
      <c r="R1345" s="277" t="s">
        <v>10813</v>
      </c>
      <c r="S1345" s="28">
        <v>1</v>
      </c>
      <c r="T1345" s="19">
        <f>VLOOKUP(Q1345,包材库存!B:E,4,0)</f>
        <v>262.3</v>
      </c>
      <c r="U1345" s="46"/>
      <c r="V1345" s="19">
        <f>VLOOKUP(Q1345,包材库存!B:F,5,0)</f>
        <v>0</v>
      </c>
      <c r="W1345" s="15"/>
      <c r="X1345" s="164" t="e">
        <f t="shared" si="149"/>
        <v>#DIV/0!</v>
      </c>
      <c r="Y1345" s="169">
        <f t="shared" si="148"/>
        <v>1</v>
      </c>
    </row>
    <row r="1346" spans="2:25" ht="15">
      <c r="B1346" s="196"/>
      <c r="C1346" s="89" t="s">
        <v>1518</v>
      </c>
      <c r="D1346" s="89" t="s">
        <v>10814</v>
      </c>
      <c r="E1346" s="89" t="s">
        <v>1513</v>
      </c>
      <c r="F1346" s="89" t="e">
        <f>VLOOKUP(C1346,#REF!,6,0)</f>
        <v>#REF!</v>
      </c>
      <c r="G1346" s="89"/>
      <c r="H1346" s="89" t="e">
        <f>VLOOKUP(C1346,#REF!,19,0)</f>
        <v>#REF!</v>
      </c>
      <c r="I1346" s="89" t="e">
        <f>VLOOKUP(C1346,#REF!,20,0)</f>
        <v>#REF!</v>
      </c>
      <c r="J1346" s="89" t="e">
        <f>VLOOKUP(C1346,成品库存!B:L,11,0)</f>
        <v>#N/A</v>
      </c>
      <c r="K1346" s="89" t="str">
        <f>IF(ISERROR(VLOOKUP(C1346,#REF!,11,0)),"0",VLOOKUP(C1346,#REF!,11,0))</f>
        <v>0</v>
      </c>
      <c r="L1346" s="89"/>
      <c r="M1346" s="89" t="e">
        <f>J1346+K1346+L1346</f>
        <v>#N/A</v>
      </c>
      <c r="N1346" s="559"/>
      <c r="O1346" s="89" t="e">
        <f>VLOOKUP(C1346,膏体库存!A:F,6,0)</f>
        <v>#N/A</v>
      </c>
      <c r="P1346" s="89"/>
      <c r="Q1346" s="215" t="s">
        <v>457</v>
      </c>
      <c r="R1346" s="275" t="s">
        <v>10556</v>
      </c>
      <c r="S1346" s="91"/>
      <c r="T1346" s="19">
        <f>VLOOKUP(Q1346,包材库存!B:E,4,0)</f>
        <v>1957</v>
      </c>
      <c r="U1346" s="46"/>
      <c r="V1346" s="19">
        <f>VLOOKUP(Q1346,包材库存!B:F,5,0)</f>
        <v>0</v>
      </c>
      <c r="W1346" s="164"/>
      <c r="X1346" s="164" t="e">
        <f t="shared" si="149"/>
        <v>#DIV/0!</v>
      </c>
      <c r="Y1346" s="169">
        <f t="shared" si="148"/>
        <v>202</v>
      </c>
    </row>
    <row r="1347" spans="2:25" ht="15">
      <c r="B1347" s="196"/>
      <c r="C1347" s="90"/>
      <c r="D1347" s="90"/>
      <c r="E1347" s="90"/>
      <c r="F1347" s="90"/>
      <c r="G1347" s="90"/>
      <c r="H1347" s="90"/>
      <c r="I1347" s="90"/>
      <c r="J1347" s="90"/>
      <c r="K1347" s="90"/>
      <c r="L1347" s="90"/>
      <c r="M1347" s="90"/>
      <c r="N1347" s="560"/>
      <c r="O1347" s="90"/>
      <c r="P1347" s="90"/>
      <c r="Q1347" s="215" t="s">
        <v>8805</v>
      </c>
      <c r="R1347" s="275" t="s">
        <v>10382</v>
      </c>
      <c r="S1347" s="28">
        <v>1</v>
      </c>
      <c r="T1347" s="19">
        <f>VLOOKUP(Q1347,包材库存!B:E,4,0)</f>
        <v>7665</v>
      </c>
      <c r="U1347" s="46"/>
      <c r="V1347" s="19">
        <f>VLOOKUP(Q1347,包材库存!B:F,5,0)</f>
        <v>0</v>
      </c>
      <c r="W1347" s="90"/>
      <c r="X1347" s="164" t="e">
        <f t="shared" si="149"/>
        <v>#DIV/0!</v>
      </c>
      <c r="Y1347" s="169">
        <f t="shared" si="148"/>
        <v>149</v>
      </c>
    </row>
    <row r="1348" spans="2:25" ht="15">
      <c r="B1348" s="196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561"/>
      <c r="O1348" s="15"/>
      <c r="P1348" s="15"/>
      <c r="Q1348" s="215" t="s">
        <v>9094</v>
      </c>
      <c r="R1348" s="275" t="s">
        <v>10815</v>
      </c>
      <c r="S1348" s="28">
        <v>1</v>
      </c>
      <c r="T1348" s="19">
        <f>VLOOKUP(Q1348,包材库存!B:E,4,0)</f>
        <v>270.5</v>
      </c>
      <c r="U1348" s="46"/>
      <c r="V1348" s="19">
        <f>VLOOKUP(Q1348,包材库存!B:F,5,0)</f>
        <v>0</v>
      </c>
      <c r="W1348" s="15"/>
      <c r="X1348" s="164" t="e">
        <f t="shared" si="149"/>
        <v>#DIV/0!</v>
      </c>
      <c r="Y1348" s="169">
        <f t="shared" si="148"/>
        <v>1</v>
      </c>
    </row>
    <row r="1349" spans="2:25" ht="24.75">
      <c r="B1349" s="196"/>
      <c r="C1349" s="89" t="s">
        <v>1519</v>
      </c>
      <c r="D1349" s="89" t="s">
        <v>10816</v>
      </c>
      <c r="E1349" s="89" t="s">
        <v>1513</v>
      </c>
      <c r="F1349" s="89" t="e">
        <f>VLOOKUP(C1349,#REF!,6,0)</f>
        <v>#REF!</v>
      </c>
      <c r="G1349" s="89"/>
      <c r="H1349" s="89" t="e">
        <f>VLOOKUP(C1349,#REF!,19,0)</f>
        <v>#REF!</v>
      </c>
      <c r="I1349" s="89" t="e">
        <f>VLOOKUP(C1349,#REF!,20,0)</f>
        <v>#REF!</v>
      </c>
      <c r="J1349" s="89" t="e">
        <f>VLOOKUP(C1349,成品库存!B:L,11,0)</f>
        <v>#N/A</v>
      </c>
      <c r="K1349" s="89" t="str">
        <f>IF(ISERROR(VLOOKUP(C1349,#REF!,11,0)),"0",VLOOKUP(C1349,#REF!,11,0))</f>
        <v>0</v>
      </c>
      <c r="L1349" s="89"/>
      <c r="M1349" s="89" t="e">
        <f>J1349+K1349+L1349</f>
        <v>#N/A</v>
      </c>
      <c r="N1349" s="559"/>
      <c r="O1349" s="89" t="e">
        <f>VLOOKUP(C1349,膏体库存!A:F,6,0)</f>
        <v>#N/A</v>
      </c>
      <c r="P1349" s="89"/>
      <c r="Q1349" s="215" t="s">
        <v>457</v>
      </c>
      <c r="R1349" s="275" t="s">
        <v>10556</v>
      </c>
      <c r="S1349" s="91"/>
      <c r="T1349" s="19">
        <f>VLOOKUP(Q1349,包材库存!B:E,4,0)</f>
        <v>1957</v>
      </c>
      <c r="U1349" s="46"/>
      <c r="V1349" s="19">
        <f>VLOOKUP(Q1349,包材库存!B:F,5,0)</f>
        <v>0</v>
      </c>
      <c r="W1349" s="164"/>
      <c r="X1349" s="164" t="e">
        <f t="shared" si="149"/>
        <v>#DIV/0!</v>
      </c>
      <c r="Y1349" s="169">
        <f t="shared" ref="Y1349:Y1412" si="150">COUNTIF(Q:Q,Q1349)</f>
        <v>202</v>
      </c>
    </row>
    <row r="1350" spans="2:25" ht="15">
      <c r="B1350" s="196"/>
      <c r="C1350" s="90"/>
      <c r="D1350" s="90"/>
      <c r="E1350" s="90"/>
      <c r="F1350" s="90"/>
      <c r="G1350" s="90"/>
      <c r="H1350" s="90"/>
      <c r="I1350" s="90"/>
      <c r="J1350" s="90"/>
      <c r="K1350" s="90"/>
      <c r="L1350" s="90"/>
      <c r="M1350" s="90"/>
      <c r="N1350" s="560"/>
      <c r="O1350" s="90"/>
      <c r="P1350" s="90"/>
      <c r="Q1350" s="215" t="s">
        <v>8805</v>
      </c>
      <c r="R1350" s="275" t="s">
        <v>10382</v>
      </c>
      <c r="S1350" s="28">
        <v>1</v>
      </c>
      <c r="T1350" s="19">
        <f>VLOOKUP(Q1350,包材库存!B:E,4,0)</f>
        <v>7665</v>
      </c>
      <c r="U1350" s="46"/>
      <c r="V1350" s="19">
        <f>VLOOKUP(Q1350,包材库存!B:F,5,0)</f>
        <v>0</v>
      </c>
      <c r="W1350" s="90"/>
      <c r="X1350" s="164" t="e">
        <f t="shared" ref="X1350:X1413" si="151">T1350/G1350</f>
        <v>#DIV/0!</v>
      </c>
      <c r="Y1350" s="169">
        <f t="shared" si="150"/>
        <v>149</v>
      </c>
    </row>
    <row r="1351" spans="2:25" ht="15">
      <c r="B1351" s="196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561"/>
      <c r="O1351" s="15"/>
      <c r="P1351" s="15"/>
      <c r="Q1351" s="215" t="s">
        <v>9092</v>
      </c>
      <c r="R1351" s="275" t="s">
        <v>10817</v>
      </c>
      <c r="S1351" s="28">
        <v>1</v>
      </c>
      <c r="T1351" s="19">
        <f>VLOOKUP(Q1351,包材库存!B:E,4,0)</f>
        <v>241.5</v>
      </c>
      <c r="U1351" s="46"/>
      <c r="V1351" s="19">
        <f>VLOOKUP(Q1351,包材库存!B:F,5,0)</f>
        <v>0</v>
      </c>
      <c r="W1351" s="15"/>
      <c r="X1351" s="164" t="e">
        <f t="shared" si="151"/>
        <v>#DIV/0!</v>
      </c>
      <c r="Y1351" s="169">
        <f t="shared" si="150"/>
        <v>1</v>
      </c>
    </row>
    <row r="1352" spans="2:25" ht="15">
      <c r="B1352" s="196"/>
      <c r="C1352" s="89" t="s">
        <v>1520</v>
      </c>
      <c r="D1352" s="89" t="s">
        <v>10717</v>
      </c>
      <c r="E1352" s="89" t="s">
        <v>754</v>
      </c>
      <c r="F1352" s="89" t="e">
        <f>VLOOKUP(C1352,#REF!,6,0)</f>
        <v>#REF!</v>
      </c>
      <c r="G1352" s="89"/>
      <c r="H1352" s="89" t="e">
        <f>VLOOKUP(C1352,#REF!,19,0)</f>
        <v>#REF!</v>
      </c>
      <c r="I1352" s="89" t="e">
        <f>VLOOKUP(C1352,#REF!,20,0)</f>
        <v>#REF!</v>
      </c>
      <c r="J1352" s="89" t="e">
        <f>VLOOKUP(C1352,成品库存!B:L,11,0)</f>
        <v>#N/A</v>
      </c>
      <c r="K1352" s="89" t="str">
        <f>IF(ISERROR(VLOOKUP(C1352,#REF!,11,0)),"0",VLOOKUP(C1352,#REF!,11,0))</f>
        <v>0</v>
      </c>
      <c r="L1352" s="89"/>
      <c r="M1352" s="89" t="e">
        <f>J1352+K1352+L1352</f>
        <v>#N/A</v>
      </c>
      <c r="N1352" s="559"/>
      <c r="O1352" s="89" t="e">
        <f>VLOOKUP(C1352,膏体库存!A:F,6,0)</f>
        <v>#N/A</v>
      </c>
      <c r="P1352" s="89"/>
      <c r="Q1352" s="146" t="s">
        <v>6925</v>
      </c>
      <c r="R1352" s="258" t="s">
        <v>10718</v>
      </c>
      <c r="S1352" s="28">
        <v>1</v>
      </c>
      <c r="T1352" s="19">
        <f>VLOOKUP(Q1352,包材库存!B:E,4,0)</f>
        <v>1770</v>
      </c>
      <c r="U1352" s="46"/>
      <c r="V1352" s="19">
        <f>VLOOKUP(Q1352,包材库存!B:F,5,0)</f>
        <v>0</v>
      </c>
      <c r="W1352" s="164"/>
      <c r="X1352" s="164" t="e">
        <f t="shared" si="151"/>
        <v>#DIV/0!</v>
      </c>
      <c r="Y1352" s="169">
        <f t="shared" si="150"/>
        <v>3</v>
      </c>
    </row>
    <row r="1353" spans="2:25" ht="15">
      <c r="B1353" s="196"/>
      <c r="C1353" s="90"/>
      <c r="D1353" s="90"/>
      <c r="E1353" s="90"/>
      <c r="F1353" s="90"/>
      <c r="G1353" s="90"/>
      <c r="H1353" s="90"/>
      <c r="I1353" s="90"/>
      <c r="J1353" s="90"/>
      <c r="K1353" s="90"/>
      <c r="L1353" s="90"/>
      <c r="M1353" s="90"/>
      <c r="N1353" s="560"/>
      <c r="O1353" s="90"/>
      <c r="P1353" s="90"/>
      <c r="Q1353" s="146" t="s">
        <v>7942</v>
      </c>
      <c r="R1353" s="258" t="s">
        <v>10684</v>
      </c>
      <c r="S1353" s="28">
        <v>1</v>
      </c>
      <c r="T1353" s="19">
        <f>VLOOKUP(Q1353,包材库存!B:E,4,0)</f>
        <v>0</v>
      </c>
      <c r="U1353" s="46"/>
      <c r="V1353" s="19">
        <f>VLOOKUP(Q1353,包材库存!B:F,5,0)</f>
        <v>0</v>
      </c>
      <c r="W1353" s="90"/>
      <c r="X1353" s="164" t="e">
        <f t="shared" si="151"/>
        <v>#DIV/0!</v>
      </c>
      <c r="Y1353" s="169">
        <f t="shared" si="150"/>
        <v>2</v>
      </c>
    </row>
    <row r="1354" spans="2:25" ht="15">
      <c r="B1354" s="196"/>
      <c r="C1354" s="90"/>
      <c r="D1354" s="90"/>
      <c r="E1354" s="90"/>
      <c r="F1354" s="90"/>
      <c r="G1354" s="90"/>
      <c r="H1354" s="90"/>
      <c r="I1354" s="90"/>
      <c r="J1354" s="90"/>
      <c r="K1354" s="90"/>
      <c r="L1354" s="90"/>
      <c r="M1354" s="90"/>
      <c r="N1354" s="560"/>
      <c r="O1354" s="90"/>
      <c r="P1354" s="90"/>
      <c r="Q1354" s="146" t="s">
        <v>457</v>
      </c>
      <c r="R1354" s="219" t="s">
        <v>10721</v>
      </c>
      <c r="S1354" s="91"/>
      <c r="T1354" s="19">
        <f>VLOOKUP(Q1354,包材库存!B:E,4,0)</f>
        <v>1957</v>
      </c>
      <c r="U1354" s="46"/>
      <c r="V1354" s="19">
        <f>VLOOKUP(Q1354,包材库存!B:F,5,0)</f>
        <v>0</v>
      </c>
      <c r="W1354" s="90"/>
      <c r="X1354" s="164" t="e">
        <f t="shared" si="151"/>
        <v>#DIV/0!</v>
      </c>
      <c r="Y1354" s="169">
        <f t="shared" si="150"/>
        <v>202</v>
      </c>
    </row>
    <row r="1355" spans="2:25" ht="15">
      <c r="B1355" s="196"/>
      <c r="C1355" s="90"/>
      <c r="D1355" s="90"/>
      <c r="E1355" s="90"/>
      <c r="F1355" s="90"/>
      <c r="G1355" s="90"/>
      <c r="H1355" s="90"/>
      <c r="I1355" s="90"/>
      <c r="J1355" s="90"/>
      <c r="K1355" s="90"/>
      <c r="L1355" s="90"/>
      <c r="M1355" s="90"/>
      <c r="N1355" s="560"/>
      <c r="O1355" s="90"/>
      <c r="P1355" s="90"/>
      <c r="Q1355" s="146" t="s">
        <v>9440</v>
      </c>
      <c r="R1355" s="123" t="s">
        <v>10371</v>
      </c>
      <c r="S1355" s="28">
        <v>1</v>
      </c>
      <c r="T1355" s="19">
        <f>VLOOKUP(Q1355,包材库存!B:E,4,0)</f>
        <v>0</v>
      </c>
      <c r="U1355" s="46"/>
      <c r="V1355" s="19">
        <f>VLOOKUP(Q1355,包材库存!B:F,5,0)</f>
        <v>0</v>
      </c>
      <c r="W1355" s="90"/>
      <c r="X1355" s="164" t="e">
        <f t="shared" si="151"/>
        <v>#DIV/0!</v>
      </c>
      <c r="Y1355" s="169">
        <f t="shared" si="150"/>
        <v>11</v>
      </c>
    </row>
    <row r="1356" spans="2:25" ht="15">
      <c r="B1356" s="196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561"/>
      <c r="O1356" s="15"/>
      <c r="P1356" s="15"/>
      <c r="Q1356" s="146" t="s">
        <v>8805</v>
      </c>
      <c r="R1356" s="219" t="s">
        <v>10720</v>
      </c>
      <c r="S1356" s="28">
        <v>1</v>
      </c>
      <c r="T1356" s="19">
        <f>VLOOKUP(Q1356,包材库存!B:E,4,0)</f>
        <v>7665</v>
      </c>
      <c r="U1356" s="46"/>
      <c r="V1356" s="19">
        <f>VLOOKUP(Q1356,包材库存!B:F,5,0)</f>
        <v>0</v>
      </c>
      <c r="W1356" s="15"/>
      <c r="X1356" s="164" t="e">
        <f t="shared" si="151"/>
        <v>#DIV/0!</v>
      </c>
      <c r="Y1356" s="169">
        <f t="shared" si="150"/>
        <v>149</v>
      </c>
    </row>
    <row r="1357" spans="2:25" ht="15">
      <c r="B1357" s="196"/>
      <c r="C1357" s="89" t="s">
        <v>9762</v>
      </c>
      <c r="D1357" s="89" t="s">
        <v>10818</v>
      </c>
      <c r="E1357" s="89" t="s">
        <v>710</v>
      </c>
      <c r="F1357" s="89" t="e">
        <f>VLOOKUP(C1357,#REF!,6,0)</f>
        <v>#REF!</v>
      </c>
      <c r="G1357" s="89"/>
      <c r="H1357" s="89" t="e">
        <f>VLOOKUP(C1357,#REF!,19,0)</f>
        <v>#REF!</v>
      </c>
      <c r="I1357" s="89" t="e">
        <f>VLOOKUP(C1357,#REF!,20,0)</f>
        <v>#REF!</v>
      </c>
      <c r="J1357" s="89" t="e">
        <f>VLOOKUP(C1357,成品库存!B:L,11,0)</f>
        <v>#N/A</v>
      </c>
      <c r="K1357" s="89" t="str">
        <f>IF(ISERROR(VLOOKUP(C1357,#REF!,11,0)),"0",VLOOKUP(C1357,#REF!,11,0))</f>
        <v>0</v>
      </c>
      <c r="L1357" s="89"/>
      <c r="M1357" s="89" t="e">
        <f>J1357+K1357+L1357</f>
        <v>#N/A</v>
      </c>
      <c r="N1357" s="559"/>
      <c r="O1357" s="89" t="e">
        <f>VLOOKUP(C1357,膏体库存!A:F,6,0)</f>
        <v>#N/A</v>
      </c>
      <c r="P1357" s="89"/>
      <c r="Q1357" s="146" t="s">
        <v>9059</v>
      </c>
      <c r="R1357" s="124" t="s">
        <v>10819</v>
      </c>
      <c r="S1357" s="28">
        <v>1</v>
      </c>
      <c r="T1357" s="19">
        <f>VLOOKUP(Q1357,包材库存!B:E,4,0)</f>
        <v>0</v>
      </c>
      <c r="U1357" s="46"/>
      <c r="V1357" s="19">
        <f>VLOOKUP(Q1357,包材库存!B:F,5,0)</f>
        <v>0</v>
      </c>
      <c r="W1357" s="164"/>
      <c r="X1357" s="164" t="e">
        <f t="shared" si="151"/>
        <v>#DIV/0!</v>
      </c>
      <c r="Y1357" s="169">
        <f t="shared" si="150"/>
        <v>3</v>
      </c>
    </row>
    <row r="1358" spans="2:25" ht="15">
      <c r="B1358" s="196"/>
      <c r="C1358" s="90"/>
      <c r="D1358" s="90"/>
      <c r="E1358" s="90"/>
      <c r="F1358" s="90"/>
      <c r="G1358" s="90"/>
      <c r="H1358" s="90"/>
      <c r="I1358" s="90"/>
      <c r="J1358" s="90"/>
      <c r="K1358" s="90"/>
      <c r="L1358" s="90"/>
      <c r="M1358" s="90"/>
      <c r="N1358" s="560"/>
      <c r="O1358" s="90"/>
      <c r="P1358" s="90"/>
      <c r="Q1358" s="149" t="s">
        <v>9029</v>
      </c>
      <c r="R1358" s="99" t="s">
        <v>10820</v>
      </c>
      <c r="S1358" s="28">
        <v>1</v>
      </c>
      <c r="T1358" s="19">
        <f>VLOOKUP(Q1358,包材库存!B:E,4,0)</f>
        <v>1.3</v>
      </c>
      <c r="U1358" s="46"/>
      <c r="V1358" s="19">
        <f>VLOOKUP(Q1358,包材库存!B:F,5,0)</f>
        <v>0</v>
      </c>
      <c r="W1358" s="90"/>
      <c r="X1358" s="164" t="e">
        <f t="shared" si="151"/>
        <v>#DIV/0!</v>
      </c>
      <c r="Y1358" s="169">
        <f t="shared" si="150"/>
        <v>4</v>
      </c>
    </row>
    <row r="1359" spans="2:25" ht="15">
      <c r="B1359" s="196"/>
      <c r="C1359" s="90"/>
      <c r="D1359" s="90"/>
      <c r="E1359" s="90"/>
      <c r="F1359" s="90"/>
      <c r="G1359" s="90"/>
      <c r="H1359" s="90"/>
      <c r="I1359" s="90"/>
      <c r="J1359" s="90"/>
      <c r="K1359" s="90"/>
      <c r="L1359" s="90"/>
      <c r="M1359" s="90"/>
      <c r="N1359" s="560"/>
      <c r="O1359" s="90"/>
      <c r="P1359" s="90"/>
      <c r="Q1359" s="146" t="s">
        <v>8826</v>
      </c>
      <c r="R1359" s="124" t="s">
        <v>10821</v>
      </c>
      <c r="S1359" s="28">
        <v>1</v>
      </c>
      <c r="T1359" s="19">
        <f>VLOOKUP(Q1359,包材库存!B:E,4,0)</f>
        <v>0</v>
      </c>
      <c r="U1359" s="46"/>
      <c r="V1359" s="19">
        <f>VLOOKUP(Q1359,包材库存!B:F,5,0)</f>
        <v>0</v>
      </c>
      <c r="W1359" s="90"/>
      <c r="X1359" s="164" t="e">
        <f t="shared" si="151"/>
        <v>#DIV/0!</v>
      </c>
      <c r="Y1359" s="169">
        <f t="shared" si="150"/>
        <v>3</v>
      </c>
    </row>
    <row r="1360" spans="2:25" ht="15">
      <c r="B1360" s="196"/>
      <c r="C1360" s="90"/>
      <c r="D1360" s="90"/>
      <c r="E1360" s="90"/>
      <c r="F1360" s="90"/>
      <c r="G1360" s="90"/>
      <c r="H1360" s="90"/>
      <c r="I1360" s="90"/>
      <c r="J1360" s="90"/>
      <c r="K1360" s="90"/>
      <c r="L1360" s="90"/>
      <c r="M1360" s="90"/>
      <c r="N1360" s="560"/>
      <c r="O1360" s="90"/>
      <c r="P1360" s="90"/>
      <c r="Q1360" s="146" t="s">
        <v>8822</v>
      </c>
      <c r="R1360" s="124" t="s">
        <v>10822</v>
      </c>
      <c r="S1360" s="28">
        <v>1</v>
      </c>
      <c r="T1360" s="19">
        <f>VLOOKUP(Q1360,包材库存!B:E,4,0)</f>
        <v>0</v>
      </c>
      <c r="U1360" s="46"/>
      <c r="V1360" s="19">
        <f>VLOOKUP(Q1360,包材库存!B:F,5,0)</f>
        <v>0</v>
      </c>
      <c r="W1360" s="90"/>
      <c r="X1360" s="164" t="e">
        <f t="shared" si="151"/>
        <v>#DIV/0!</v>
      </c>
      <c r="Y1360" s="169">
        <f t="shared" si="150"/>
        <v>1</v>
      </c>
    </row>
    <row r="1361" spans="2:25" ht="15">
      <c r="B1361" s="196"/>
      <c r="C1361" s="90"/>
      <c r="D1361" s="90"/>
      <c r="E1361" s="90"/>
      <c r="F1361" s="90"/>
      <c r="G1361" s="90"/>
      <c r="H1361" s="90"/>
      <c r="I1361" s="90"/>
      <c r="J1361" s="90"/>
      <c r="K1361" s="90"/>
      <c r="L1361" s="90"/>
      <c r="M1361" s="90"/>
      <c r="N1361" s="560"/>
      <c r="O1361" s="90"/>
      <c r="P1361" s="90"/>
      <c r="Q1361" s="149" t="s">
        <v>7899</v>
      </c>
      <c r="R1361" s="103" t="s">
        <v>10823</v>
      </c>
      <c r="S1361" s="28">
        <v>1</v>
      </c>
      <c r="T1361" s="19">
        <f>VLOOKUP(Q1361,包材库存!B:E,4,0)</f>
        <v>0</v>
      </c>
      <c r="U1361" s="46"/>
      <c r="V1361" s="19">
        <f>VLOOKUP(Q1361,包材库存!B:F,5,0)</f>
        <v>0</v>
      </c>
      <c r="W1361" s="90"/>
      <c r="X1361" s="164" t="e">
        <f t="shared" si="151"/>
        <v>#DIV/0!</v>
      </c>
      <c r="Y1361" s="169">
        <f t="shared" si="150"/>
        <v>2</v>
      </c>
    </row>
    <row r="1362" spans="2:25" ht="15">
      <c r="B1362" s="196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561"/>
      <c r="O1362" s="15"/>
      <c r="P1362" s="15"/>
      <c r="Q1362" s="146" t="s">
        <v>8316</v>
      </c>
      <c r="R1362" s="103" t="s">
        <v>10824</v>
      </c>
      <c r="S1362" s="91"/>
      <c r="T1362" s="19">
        <f>VLOOKUP(Q1362,包材库存!B:E,4,0)</f>
        <v>78</v>
      </c>
      <c r="U1362" s="46"/>
      <c r="V1362" s="19">
        <f>VLOOKUP(Q1362,包材库存!B:F,5,0)</f>
        <v>0</v>
      </c>
      <c r="W1362" s="15"/>
      <c r="X1362" s="164" t="e">
        <f t="shared" si="151"/>
        <v>#DIV/0!</v>
      </c>
      <c r="Y1362" s="169">
        <f t="shared" si="150"/>
        <v>2</v>
      </c>
    </row>
    <row r="1363" spans="2:25" ht="15">
      <c r="B1363" s="196"/>
      <c r="C1363" s="89" t="s">
        <v>9762</v>
      </c>
      <c r="D1363" s="89" t="s">
        <v>10818</v>
      </c>
      <c r="E1363" s="89" t="s">
        <v>710</v>
      </c>
      <c r="F1363" s="89" t="e">
        <f>VLOOKUP(C1363,#REF!,6,0)</f>
        <v>#REF!</v>
      </c>
      <c r="G1363" s="89"/>
      <c r="H1363" s="89" t="e">
        <f>VLOOKUP(C1363,#REF!,19,0)</f>
        <v>#REF!</v>
      </c>
      <c r="I1363" s="89" t="e">
        <f>VLOOKUP(C1363,#REF!,20,0)</f>
        <v>#REF!</v>
      </c>
      <c r="J1363" s="89" t="e">
        <f>VLOOKUP(C1363,成品库存!B:L,11,0)</f>
        <v>#N/A</v>
      </c>
      <c r="K1363" s="89" t="str">
        <f>IF(ISERROR(VLOOKUP(C1363,#REF!,11,0)),"0",VLOOKUP(C1363,#REF!,11,0))</f>
        <v>0</v>
      </c>
      <c r="L1363" s="89"/>
      <c r="M1363" s="89" t="e">
        <f>J1363+K1363+L1363</f>
        <v>#N/A</v>
      </c>
      <c r="N1363" s="559"/>
      <c r="O1363" s="89" t="e">
        <f>VLOOKUP(C1363,膏体库存!A:F,6,0)</f>
        <v>#N/A</v>
      </c>
      <c r="P1363" s="89"/>
      <c r="Q1363" s="146" t="s">
        <v>9059</v>
      </c>
      <c r="R1363" s="238" t="s">
        <v>10819</v>
      </c>
      <c r="S1363" s="28">
        <v>1</v>
      </c>
      <c r="T1363" s="19">
        <f>VLOOKUP(Q1363,包材库存!B:E,4,0)</f>
        <v>0</v>
      </c>
      <c r="U1363" s="46"/>
      <c r="V1363" s="19">
        <f>VLOOKUP(Q1363,包材库存!B:F,5,0)</f>
        <v>0</v>
      </c>
      <c r="W1363" s="164"/>
      <c r="X1363" s="164" t="e">
        <f t="shared" si="151"/>
        <v>#DIV/0!</v>
      </c>
      <c r="Y1363" s="169">
        <f t="shared" si="150"/>
        <v>3</v>
      </c>
    </row>
    <row r="1364" spans="2:25" ht="15">
      <c r="B1364" s="196"/>
      <c r="C1364" s="90"/>
      <c r="D1364" s="90"/>
      <c r="E1364" s="90"/>
      <c r="F1364" s="90"/>
      <c r="G1364" s="90"/>
      <c r="H1364" s="90"/>
      <c r="I1364" s="90"/>
      <c r="J1364" s="90"/>
      <c r="K1364" s="90"/>
      <c r="L1364" s="90"/>
      <c r="M1364" s="90"/>
      <c r="N1364" s="560"/>
      <c r="O1364" s="90"/>
      <c r="P1364" s="90"/>
      <c r="Q1364" s="149" t="s">
        <v>9029</v>
      </c>
      <c r="R1364" s="99" t="s">
        <v>10820</v>
      </c>
      <c r="S1364" s="28">
        <v>1</v>
      </c>
      <c r="T1364" s="19">
        <f>VLOOKUP(Q1364,包材库存!B:E,4,0)</f>
        <v>1.3</v>
      </c>
      <c r="U1364" s="46"/>
      <c r="V1364" s="19">
        <f>VLOOKUP(Q1364,包材库存!B:F,5,0)</f>
        <v>0</v>
      </c>
      <c r="W1364" s="90"/>
      <c r="X1364" s="164" t="e">
        <f t="shared" si="151"/>
        <v>#DIV/0!</v>
      </c>
      <c r="Y1364" s="169">
        <f t="shared" si="150"/>
        <v>4</v>
      </c>
    </row>
    <row r="1365" spans="2:25" ht="15">
      <c r="B1365" s="196"/>
      <c r="C1365" s="90"/>
      <c r="D1365" s="90"/>
      <c r="E1365" s="90"/>
      <c r="F1365" s="90"/>
      <c r="G1365" s="90"/>
      <c r="H1365" s="90"/>
      <c r="I1365" s="90"/>
      <c r="J1365" s="90"/>
      <c r="K1365" s="90"/>
      <c r="L1365" s="90"/>
      <c r="M1365" s="90"/>
      <c r="N1365" s="560"/>
      <c r="O1365" s="90"/>
      <c r="P1365" s="90"/>
      <c r="Q1365" s="146" t="s">
        <v>8826</v>
      </c>
      <c r="R1365" s="124" t="s">
        <v>10821</v>
      </c>
      <c r="S1365" s="28">
        <v>1</v>
      </c>
      <c r="T1365" s="19">
        <f>VLOOKUP(Q1365,包材库存!B:E,4,0)</f>
        <v>0</v>
      </c>
      <c r="U1365" s="46"/>
      <c r="V1365" s="19">
        <f>VLOOKUP(Q1365,包材库存!B:F,5,0)</f>
        <v>0</v>
      </c>
      <c r="W1365" s="90"/>
      <c r="X1365" s="164" t="e">
        <f t="shared" si="151"/>
        <v>#DIV/0!</v>
      </c>
      <c r="Y1365" s="169">
        <f t="shared" si="150"/>
        <v>3</v>
      </c>
    </row>
    <row r="1366" spans="2:25" ht="15">
      <c r="B1366" s="196"/>
      <c r="C1366" s="90"/>
      <c r="D1366" s="90"/>
      <c r="E1366" s="90"/>
      <c r="F1366" s="90"/>
      <c r="G1366" s="90"/>
      <c r="H1366" s="90"/>
      <c r="I1366" s="90"/>
      <c r="J1366" s="90"/>
      <c r="K1366" s="90"/>
      <c r="L1366" s="90"/>
      <c r="M1366" s="90"/>
      <c r="N1366" s="560"/>
      <c r="O1366" s="90"/>
      <c r="P1366" s="90"/>
      <c r="Q1366" s="149" t="s">
        <v>9036</v>
      </c>
      <c r="R1366" s="99" t="s">
        <v>10474</v>
      </c>
      <c r="S1366" s="28">
        <v>1</v>
      </c>
      <c r="T1366" s="19">
        <f>VLOOKUP(Q1366,包材库存!B:E,4,0)</f>
        <v>0</v>
      </c>
      <c r="U1366" s="46"/>
      <c r="V1366" s="19">
        <f>VLOOKUP(Q1366,包材库存!B:F,5,0)</f>
        <v>0</v>
      </c>
      <c r="W1366" s="90"/>
      <c r="X1366" s="164" t="e">
        <f t="shared" si="151"/>
        <v>#DIV/0!</v>
      </c>
      <c r="Y1366" s="169">
        <f t="shared" si="150"/>
        <v>4</v>
      </c>
    </row>
    <row r="1367" spans="2:25" ht="15">
      <c r="B1367" s="196"/>
      <c r="C1367" s="90"/>
      <c r="D1367" s="90"/>
      <c r="E1367" s="90"/>
      <c r="F1367" s="90"/>
      <c r="G1367" s="90"/>
      <c r="H1367" s="90"/>
      <c r="I1367" s="90"/>
      <c r="J1367" s="90"/>
      <c r="K1367" s="90"/>
      <c r="L1367" s="90"/>
      <c r="M1367" s="90"/>
      <c r="N1367" s="560"/>
      <c r="O1367" s="90"/>
      <c r="P1367" s="90"/>
      <c r="Q1367" s="149" t="s">
        <v>7899</v>
      </c>
      <c r="R1367" s="102" t="s">
        <v>10823</v>
      </c>
      <c r="S1367" s="28">
        <v>1</v>
      </c>
      <c r="T1367" s="19">
        <f>VLOOKUP(Q1367,包材库存!B:E,4,0)</f>
        <v>0</v>
      </c>
      <c r="U1367" s="46"/>
      <c r="V1367" s="19">
        <f>VLOOKUP(Q1367,包材库存!B:F,5,0)</f>
        <v>0</v>
      </c>
      <c r="W1367" s="90"/>
      <c r="X1367" s="164" t="e">
        <f t="shared" si="151"/>
        <v>#DIV/0!</v>
      </c>
      <c r="Y1367" s="169">
        <f t="shared" si="150"/>
        <v>2</v>
      </c>
    </row>
    <row r="1368" spans="2:25" ht="15">
      <c r="B1368" s="196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561"/>
      <c r="O1368" s="15"/>
      <c r="P1368" s="15"/>
      <c r="Q1368" s="146" t="s">
        <v>8316</v>
      </c>
      <c r="R1368" s="102" t="s">
        <v>10824</v>
      </c>
      <c r="S1368" s="91"/>
      <c r="T1368" s="19">
        <f>VLOOKUP(Q1368,包材库存!B:E,4,0)</f>
        <v>78</v>
      </c>
      <c r="U1368" s="46"/>
      <c r="V1368" s="19">
        <f>VLOOKUP(Q1368,包材库存!B:F,5,0)</f>
        <v>0</v>
      </c>
      <c r="W1368" s="15"/>
      <c r="X1368" s="164" t="e">
        <f t="shared" si="151"/>
        <v>#DIV/0!</v>
      </c>
      <c r="Y1368" s="169">
        <f t="shared" si="150"/>
        <v>2</v>
      </c>
    </row>
    <row r="1369" spans="2:25" ht="15">
      <c r="B1369" s="196"/>
      <c r="C1369" s="89" t="s">
        <v>1361</v>
      </c>
      <c r="D1369" s="89" t="s">
        <v>10825</v>
      </c>
      <c r="E1369" s="89" t="s">
        <v>29</v>
      </c>
      <c r="F1369" s="89" t="e">
        <f>VLOOKUP(C1369,#REF!,6,0)</f>
        <v>#REF!</v>
      </c>
      <c r="G1369" s="89"/>
      <c r="H1369" s="89" t="e">
        <f>VLOOKUP(C1369,#REF!,19,0)</f>
        <v>#REF!</v>
      </c>
      <c r="I1369" s="89" t="e">
        <f>VLOOKUP(C1369,#REF!,20,0)</f>
        <v>#REF!</v>
      </c>
      <c r="J1369" s="89">
        <f>VLOOKUP(C1369,成品库存!B:L,11,0)</f>
        <v>0</v>
      </c>
      <c r="K1369" s="89" t="str">
        <f>IF(ISERROR(VLOOKUP(C1369,#REF!,11,0)),"0",VLOOKUP(C1369,#REF!,11,0))</f>
        <v>0</v>
      </c>
      <c r="L1369" s="89"/>
      <c r="M1369" s="89">
        <f>J1369+K1369+L1369</f>
        <v>0</v>
      </c>
      <c r="N1369" s="559"/>
      <c r="O1369" s="89">
        <f>VLOOKUP(C1369,膏体库存!A:F,6,0)</f>
        <v>0</v>
      </c>
      <c r="P1369" s="89"/>
      <c r="Q1369" s="146" t="s">
        <v>694</v>
      </c>
      <c r="R1369" s="190" t="s">
        <v>10826</v>
      </c>
      <c r="S1369" s="28">
        <v>1</v>
      </c>
      <c r="T1369" s="19">
        <f>VLOOKUP(Q1369,包材库存!B:E,4,0)</f>
        <v>12446</v>
      </c>
      <c r="U1369" s="46"/>
      <c r="V1369" s="19">
        <f>VLOOKUP(Q1369,包材库存!B:F,5,0)</f>
        <v>0</v>
      </c>
      <c r="W1369" s="164"/>
      <c r="X1369" s="164" t="e">
        <f t="shared" si="151"/>
        <v>#DIV/0!</v>
      </c>
      <c r="Y1369" s="169">
        <f t="shared" si="150"/>
        <v>1</v>
      </c>
    </row>
    <row r="1370" spans="2:25" ht="15">
      <c r="B1370" s="196"/>
      <c r="C1370" s="90"/>
      <c r="D1370" s="90"/>
      <c r="E1370" s="90"/>
      <c r="F1370" s="90"/>
      <c r="G1370" s="90"/>
      <c r="H1370" s="90"/>
      <c r="I1370" s="90"/>
      <c r="J1370" s="90"/>
      <c r="K1370" s="90"/>
      <c r="L1370" s="90"/>
      <c r="M1370" s="90"/>
      <c r="N1370" s="560"/>
      <c r="O1370" s="90"/>
      <c r="P1370" s="90"/>
      <c r="Q1370" s="146" t="s">
        <v>696</v>
      </c>
      <c r="R1370" s="190" t="s">
        <v>10827</v>
      </c>
      <c r="S1370" s="28">
        <v>1</v>
      </c>
      <c r="T1370" s="19">
        <f>VLOOKUP(Q1370,包材库存!B:E,4,0)</f>
        <v>12689</v>
      </c>
      <c r="U1370" s="46"/>
      <c r="V1370" s="19">
        <f>VLOOKUP(Q1370,包材库存!B:F,5,0)</f>
        <v>0</v>
      </c>
      <c r="W1370" s="90"/>
      <c r="X1370" s="164" t="e">
        <f t="shared" si="151"/>
        <v>#DIV/0!</v>
      </c>
      <c r="Y1370" s="169">
        <f t="shared" si="150"/>
        <v>1</v>
      </c>
    </row>
    <row r="1371" spans="2:25" ht="15">
      <c r="B1371" s="196"/>
      <c r="C1371" s="90"/>
      <c r="D1371" s="90"/>
      <c r="E1371" s="90"/>
      <c r="F1371" s="90"/>
      <c r="G1371" s="90"/>
      <c r="H1371" s="90"/>
      <c r="I1371" s="90"/>
      <c r="J1371" s="90"/>
      <c r="K1371" s="90"/>
      <c r="L1371" s="90"/>
      <c r="M1371" s="90"/>
      <c r="N1371" s="560"/>
      <c r="O1371" s="90"/>
      <c r="P1371" s="90"/>
      <c r="Q1371" s="146" t="s">
        <v>698</v>
      </c>
      <c r="R1371" s="190" t="s">
        <v>10828</v>
      </c>
      <c r="S1371" s="28">
        <v>1</v>
      </c>
      <c r="T1371" s="19">
        <f>VLOOKUP(Q1371,包材库存!B:E,4,0)</f>
        <v>12115</v>
      </c>
      <c r="U1371" s="46"/>
      <c r="V1371" s="19">
        <f>VLOOKUP(Q1371,包材库存!B:F,5,0)</f>
        <v>0</v>
      </c>
      <c r="W1371" s="90"/>
      <c r="X1371" s="164" t="e">
        <f t="shared" si="151"/>
        <v>#DIV/0!</v>
      </c>
      <c r="Y1371" s="169">
        <f t="shared" si="150"/>
        <v>1</v>
      </c>
    </row>
    <row r="1372" spans="2:25" ht="15">
      <c r="B1372" s="196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561"/>
      <c r="O1372" s="15"/>
      <c r="P1372" s="15"/>
      <c r="Q1372" s="146" t="s">
        <v>8561</v>
      </c>
      <c r="R1372" s="190" t="s">
        <v>10829</v>
      </c>
      <c r="S1372" s="91"/>
      <c r="T1372" s="19">
        <f>VLOOKUP(Q1372,包材库存!B:E,4,0)</f>
        <v>129</v>
      </c>
      <c r="U1372" s="46"/>
      <c r="V1372" s="19">
        <f>VLOOKUP(Q1372,包材库存!B:F,5,0)</f>
        <v>0</v>
      </c>
      <c r="W1372" s="15"/>
      <c r="X1372" s="164" t="e">
        <f t="shared" si="151"/>
        <v>#DIV/0!</v>
      </c>
      <c r="Y1372" s="169">
        <f t="shared" si="150"/>
        <v>1</v>
      </c>
    </row>
    <row r="1373" spans="2:25" ht="15">
      <c r="B1373" s="196"/>
      <c r="C1373" s="107" t="s">
        <v>1362</v>
      </c>
      <c r="D1373" s="107" t="s">
        <v>10830</v>
      </c>
      <c r="E1373" s="107" t="s">
        <v>4</v>
      </c>
      <c r="F1373" s="107" t="e">
        <f>VLOOKUP(C1373,#REF!,6,0)</f>
        <v>#REF!</v>
      </c>
      <c r="G1373" s="107"/>
      <c r="H1373" s="107" t="e">
        <f>VLOOKUP(C1373,#REF!,19,0)</f>
        <v>#REF!</v>
      </c>
      <c r="I1373" s="107" t="e">
        <f>VLOOKUP(C1373,#REF!,20,0)</f>
        <v>#REF!</v>
      </c>
      <c r="J1373" s="107">
        <f>VLOOKUP(C1373,成品库存!B:L,11,0)</f>
        <v>4</v>
      </c>
      <c r="K1373" s="107" t="str">
        <f>IF(ISERROR(VLOOKUP(C1373,#REF!,11,0)),"0",VLOOKUP(C1373,#REF!,11,0))</f>
        <v>0</v>
      </c>
      <c r="L1373" s="107"/>
      <c r="M1373" s="107">
        <f>J1373+K1373+L1373</f>
        <v>4</v>
      </c>
      <c r="N1373" s="562"/>
      <c r="O1373" s="107" t="e">
        <f>VLOOKUP(C1373,膏体库存!A:F,6,0)</f>
        <v>#N/A</v>
      </c>
      <c r="P1373" s="107"/>
      <c r="Q1373" s="143" t="s">
        <v>6495</v>
      </c>
      <c r="R1373" s="102" t="s">
        <v>10831</v>
      </c>
      <c r="S1373" s="28">
        <v>1</v>
      </c>
      <c r="T1373" s="19">
        <f>VLOOKUP(Q1373,包材库存!B:E,4,0)</f>
        <v>0</v>
      </c>
      <c r="U1373" s="46"/>
      <c r="V1373" s="19">
        <f>VLOOKUP(Q1373,包材库存!B:F,5,0)</f>
        <v>0</v>
      </c>
      <c r="W1373" s="164"/>
      <c r="X1373" s="164" t="e">
        <f t="shared" si="151"/>
        <v>#DIV/0!</v>
      </c>
      <c r="Y1373" s="169">
        <f t="shared" si="150"/>
        <v>1</v>
      </c>
    </row>
    <row r="1374" spans="2:25" ht="15">
      <c r="B1374" s="196"/>
      <c r="C1374" s="108"/>
      <c r="D1374" s="108"/>
      <c r="E1374" s="108"/>
      <c r="F1374" s="108"/>
      <c r="G1374" s="108"/>
      <c r="H1374" s="108"/>
      <c r="I1374" s="108"/>
      <c r="J1374" s="108"/>
      <c r="K1374" s="108"/>
      <c r="L1374" s="108"/>
      <c r="M1374" s="108"/>
      <c r="N1374" s="563"/>
      <c r="O1374" s="108"/>
      <c r="P1374" s="108"/>
      <c r="Q1374" s="143" t="s">
        <v>8754</v>
      </c>
      <c r="R1374" s="102" t="s">
        <v>10832</v>
      </c>
      <c r="S1374" s="28">
        <v>1</v>
      </c>
      <c r="T1374" s="19">
        <f>VLOOKUP(Q1374,包材库存!B:E,4,0)</f>
        <v>0</v>
      </c>
      <c r="U1374" s="46"/>
      <c r="V1374" s="19">
        <f>VLOOKUP(Q1374,包材库存!B:F,5,0)</f>
        <v>0</v>
      </c>
      <c r="W1374" s="108"/>
      <c r="X1374" s="164" t="e">
        <f t="shared" si="151"/>
        <v>#DIV/0!</v>
      </c>
      <c r="Y1374" s="169">
        <f t="shared" si="150"/>
        <v>1</v>
      </c>
    </row>
    <row r="1375" spans="2:25" ht="15">
      <c r="B1375" s="196"/>
      <c r="C1375" s="108"/>
      <c r="D1375" s="108"/>
      <c r="E1375" s="108"/>
      <c r="F1375" s="108"/>
      <c r="G1375" s="108"/>
      <c r="H1375" s="108"/>
      <c r="I1375" s="108"/>
      <c r="J1375" s="108"/>
      <c r="K1375" s="108"/>
      <c r="L1375" s="108"/>
      <c r="M1375" s="108"/>
      <c r="N1375" s="563"/>
      <c r="O1375" s="108"/>
      <c r="P1375" s="108"/>
      <c r="Q1375" s="143" t="s">
        <v>7210</v>
      </c>
      <c r="R1375" s="102" t="s">
        <v>10833</v>
      </c>
      <c r="S1375" s="28">
        <v>1</v>
      </c>
      <c r="T1375" s="19">
        <f>VLOOKUP(Q1375,包材库存!B:E,4,0)</f>
        <v>0</v>
      </c>
      <c r="U1375" s="46"/>
      <c r="V1375" s="19">
        <f>VLOOKUP(Q1375,包材库存!B:F,5,0)</f>
        <v>0</v>
      </c>
      <c r="W1375" s="108"/>
      <c r="X1375" s="164" t="e">
        <f t="shared" si="151"/>
        <v>#DIV/0!</v>
      </c>
      <c r="Y1375" s="169">
        <f t="shared" si="150"/>
        <v>1</v>
      </c>
    </row>
    <row r="1376" spans="2:25" ht="15">
      <c r="B1376" s="196"/>
      <c r="C1376" s="108"/>
      <c r="D1376" s="108"/>
      <c r="E1376" s="108"/>
      <c r="F1376" s="108"/>
      <c r="G1376" s="108"/>
      <c r="H1376" s="108"/>
      <c r="I1376" s="108"/>
      <c r="J1376" s="108"/>
      <c r="K1376" s="108"/>
      <c r="L1376" s="108"/>
      <c r="M1376" s="108"/>
      <c r="N1376" s="563"/>
      <c r="O1376" s="108"/>
      <c r="P1376" s="108"/>
      <c r="Q1376" s="143" t="s">
        <v>7905</v>
      </c>
      <c r="R1376" s="102" t="s">
        <v>10834</v>
      </c>
      <c r="S1376" s="28">
        <v>1</v>
      </c>
      <c r="T1376" s="19">
        <f>VLOOKUP(Q1376,包材库存!B:E,4,0)</f>
        <v>0</v>
      </c>
      <c r="U1376" s="46"/>
      <c r="V1376" s="19">
        <f>VLOOKUP(Q1376,包材库存!B:F,5,0)</f>
        <v>0</v>
      </c>
      <c r="W1376" s="108"/>
      <c r="X1376" s="164" t="e">
        <f t="shared" si="151"/>
        <v>#DIV/0!</v>
      </c>
      <c r="Y1376" s="169">
        <f t="shared" si="150"/>
        <v>1</v>
      </c>
    </row>
    <row r="1377" spans="2:25" ht="15">
      <c r="B1377" s="196"/>
      <c r="C1377" s="108"/>
      <c r="D1377" s="108"/>
      <c r="E1377" s="108"/>
      <c r="F1377" s="108"/>
      <c r="G1377" s="108"/>
      <c r="H1377" s="108"/>
      <c r="I1377" s="108"/>
      <c r="J1377" s="108"/>
      <c r="K1377" s="108"/>
      <c r="L1377" s="108"/>
      <c r="M1377" s="108"/>
      <c r="N1377" s="563"/>
      <c r="O1377" s="108"/>
      <c r="P1377" s="108"/>
      <c r="Q1377" s="278" t="s">
        <v>9763</v>
      </c>
      <c r="R1377" s="279" t="s">
        <v>10835</v>
      </c>
      <c r="S1377" s="28">
        <v>1</v>
      </c>
      <c r="T1377" s="19" t="e">
        <f>VLOOKUP(Q1377,包材库存!B:E,4,0)</f>
        <v>#N/A</v>
      </c>
      <c r="U1377" s="46"/>
      <c r="V1377" s="19" t="e">
        <f>VLOOKUP(Q1377,包材库存!B:F,5,0)</f>
        <v>#N/A</v>
      </c>
      <c r="W1377" s="108"/>
      <c r="X1377" s="164" t="e">
        <f t="shared" si="151"/>
        <v>#N/A</v>
      </c>
      <c r="Y1377" s="169">
        <f t="shared" si="150"/>
        <v>1</v>
      </c>
    </row>
    <row r="1378" spans="2:25" ht="15">
      <c r="B1378" s="196"/>
      <c r="C1378" s="109"/>
      <c r="D1378" s="109"/>
      <c r="E1378" s="109"/>
      <c r="F1378" s="109"/>
      <c r="G1378" s="109"/>
      <c r="H1378" s="109"/>
      <c r="I1378" s="109"/>
      <c r="J1378" s="109"/>
      <c r="K1378" s="109"/>
      <c r="L1378" s="109"/>
      <c r="M1378" s="109"/>
      <c r="N1378" s="564"/>
      <c r="O1378" s="109"/>
      <c r="P1378" s="109"/>
      <c r="Q1378" s="143" t="s">
        <v>8525</v>
      </c>
      <c r="R1378" s="102" t="s">
        <v>10836</v>
      </c>
      <c r="S1378" s="91"/>
      <c r="T1378" s="19">
        <f>VLOOKUP(Q1378,包材库存!B:E,4,0)</f>
        <v>0</v>
      </c>
      <c r="U1378" s="46"/>
      <c r="V1378" s="19">
        <f>VLOOKUP(Q1378,包材库存!B:F,5,0)</f>
        <v>0</v>
      </c>
      <c r="W1378" s="109"/>
      <c r="X1378" s="164" t="e">
        <f t="shared" si="151"/>
        <v>#DIV/0!</v>
      </c>
      <c r="Y1378" s="169">
        <f t="shared" si="150"/>
        <v>1</v>
      </c>
    </row>
    <row r="1379" spans="2:25" ht="15">
      <c r="B1379" s="196"/>
      <c r="C1379" s="107" t="s">
        <v>1363</v>
      </c>
      <c r="D1379" s="107" t="s">
        <v>10837</v>
      </c>
      <c r="E1379" s="107" t="s">
        <v>16</v>
      </c>
      <c r="F1379" s="107" t="e">
        <f>VLOOKUP(C1379,#REF!,6,0)</f>
        <v>#REF!</v>
      </c>
      <c r="G1379" s="107"/>
      <c r="H1379" s="107" t="e">
        <f>VLOOKUP(C1379,#REF!,19,0)</f>
        <v>#REF!</v>
      </c>
      <c r="I1379" s="107" t="e">
        <f>VLOOKUP(C1379,#REF!,20,0)</f>
        <v>#REF!</v>
      </c>
      <c r="J1379" s="107">
        <f>VLOOKUP(C1379,成品库存!B:L,11,0)</f>
        <v>0</v>
      </c>
      <c r="K1379" s="107" t="str">
        <f>IF(ISERROR(VLOOKUP(C1379,#REF!,11,0)),"0",VLOOKUP(C1379,#REF!,11,0))</f>
        <v>0</v>
      </c>
      <c r="L1379" s="107"/>
      <c r="M1379" s="107">
        <f>J1379+K1379+L1379</f>
        <v>0</v>
      </c>
      <c r="N1379" s="562"/>
      <c r="O1379" s="107" t="e">
        <f>VLOOKUP(C1379,膏体库存!A:F,6,0)</f>
        <v>#N/A</v>
      </c>
      <c r="P1379" s="107"/>
      <c r="Q1379" s="143" t="s">
        <v>6497</v>
      </c>
      <c r="R1379" s="102" t="s">
        <v>10838</v>
      </c>
      <c r="S1379" s="28">
        <v>1</v>
      </c>
      <c r="T1379" s="19">
        <f>VLOOKUP(Q1379,包材库存!B:E,4,0)</f>
        <v>0</v>
      </c>
      <c r="U1379" s="46"/>
      <c r="V1379" s="19">
        <f>VLOOKUP(Q1379,包材库存!B:F,5,0)</f>
        <v>0</v>
      </c>
      <c r="W1379" s="164"/>
      <c r="X1379" s="164" t="e">
        <f t="shared" si="151"/>
        <v>#DIV/0!</v>
      </c>
      <c r="Y1379" s="169">
        <f t="shared" si="150"/>
        <v>1</v>
      </c>
    </row>
    <row r="1380" spans="2:25" ht="15">
      <c r="B1380" s="196"/>
      <c r="C1380" s="108"/>
      <c r="D1380" s="108"/>
      <c r="E1380" s="108"/>
      <c r="F1380" s="108"/>
      <c r="G1380" s="108"/>
      <c r="H1380" s="108"/>
      <c r="I1380" s="108"/>
      <c r="J1380" s="108"/>
      <c r="K1380" s="108"/>
      <c r="L1380" s="108"/>
      <c r="M1380" s="108"/>
      <c r="N1380" s="563"/>
      <c r="O1380" s="108"/>
      <c r="P1380" s="108"/>
      <c r="Q1380" s="143" t="s">
        <v>7907</v>
      </c>
      <c r="R1380" s="102" t="s">
        <v>10839</v>
      </c>
      <c r="S1380" s="28">
        <v>1</v>
      </c>
      <c r="T1380" s="19">
        <f>VLOOKUP(Q1380,包材库存!B:E,4,0)</f>
        <v>0</v>
      </c>
      <c r="U1380" s="46"/>
      <c r="V1380" s="19">
        <f>VLOOKUP(Q1380,包材库存!B:F,5,0)</f>
        <v>0</v>
      </c>
      <c r="W1380" s="108"/>
      <c r="X1380" s="164" t="e">
        <f t="shared" si="151"/>
        <v>#DIV/0!</v>
      </c>
      <c r="Y1380" s="169">
        <f t="shared" si="150"/>
        <v>1</v>
      </c>
    </row>
    <row r="1381" spans="2:25" ht="15">
      <c r="B1381" s="196"/>
      <c r="C1381" s="108"/>
      <c r="D1381" s="108"/>
      <c r="E1381" s="108"/>
      <c r="F1381" s="108"/>
      <c r="G1381" s="108"/>
      <c r="H1381" s="108"/>
      <c r="I1381" s="108"/>
      <c r="J1381" s="108"/>
      <c r="K1381" s="108"/>
      <c r="L1381" s="108"/>
      <c r="M1381" s="108"/>
      <c r="N1381" s="563"/>
      <c r="O1381" s="108"/>
      <c r="P1381" s="108"/>
      <c r="Q1381" s="143" t="s">
        <v>7433</v>
      </c>
      <c r="R1381" s="102" t="s">
        <v>10840</v>
      </c>
      <c r="S1381" s="28">
        <v>1</v>
      </c>
      <c r="T1381" s="19">
        <f>VLOOKUP(Q1381,包材库存!B:E,4,0)</f>
        <v>0</v>
      </c>
      <c r="U1381" s="46"/>
      <c r="V1381" s="19">
        <f>VLOOKUP(Q1381,包材库存!B:F,5,0)</f>
        <v>0</v>
      </c>
      <c r="W1381" s="108"/>
      <c r="X1381" s="164" t="e">
        <f t="shared" si="151"/>
        <v>#DIV/0!</v>
      </c>
      <c r="Y1381" s="169">
        <f t="shared" si="150"/>
        <v>1</v>
      </c>
    </row>
    <row r="1382" spans="2:25" ht="15">
      <c r="B1382" s="196"/>
      <c r="C1382" s="108"/>
      <c r="D1382" s="108"/>
      <c r="E1382" s="108"/>
      <c r="F1382" s="108"/>
      <c r="G1382" s="108"/>
      <c r="H1382" s="108"/>
      <c r="I1382" s="108"/>
      <c r="J1382" s="108"/>
      <c r="K1382" s="108"/>
      <c r="L1382" s="108"/>
      <c r="M1382" s="108"/>
      <c r="N1382" s="563"/>
      <c r="O1382" s="108"/>
      <c r="P1382" s="108"/>
      <c r="Q1382" s="280" t="s">
        <v>9764</v>
      </c>
      <c r="R1382" s="281" t="s">
        <v>10841</v>
      </c>
      <c r="S1382" s="28">
        <v>1</v>
      </c>
      <c r="T1382" s="19" t="e">
        <f>VLOOKUP(Q1382,包材库存!B:E,4,0)</f>
        <v>#N/A</v>
      </c>
      <c r="U1382" s="46"/>
      <c r="V1382" s="19" t="e">
        <f>VLOOKUP(Q1382,包材库存!B:F,5,0)</f>
        <v>#N/A</v>
      </c>
      <c r="W1382" s="108"/>
      <c r="X1382" s="164" t="e">
        <f t="shared" si="151"/>
        <v>#N/A</v>
      </c>
      <c r="Y1382" s="169">
        <f t="shared" si="150"/>
        <v>1</v>
      </c>
    </row>
    <row r="1383" spans="2:25" ht="15">
      <c r="B1383" s="196"/>
      <c r="C1383" s="109"/>
      <c r="D1383" s="109"/>
      <c r="E1383" s="109"/>
      <c r="F1383" s="109"/>
      <c r="G1383" s="109"/>
      <c r="H1383" s="109"/>
      <c r="I1383" s="109"/>
      <c r="J1383" s="109"/>
      <c r="K1383" s="109"/>
      <c r="L1383" s="109"/>
      <c r="M1383" s="109"/>
      <c r="N1383" s="564"/>
      <c r="O1383" s="109"/>
      <c r="P1383" s="109"/>
      <c r="Q1383" s="146" t="s">
        <v>8527</v>
      </c>
      <c r="R1383" s="102" t="s">
        <v>10842</v>
      </c>
      <c r="S1383" s="91"/>
      <c r="T1383" s="19">
        <f>VLOOKUP(Q1383,包材库存!B:E,4,0)</f>
        <v>0</v>
      </c>
      <c r="U1383" s="46"/>
      <c r="V1383" s="19">
        <f>VLOOKUP(Q1383,包材库存!B:F,5,0)</f>
        <v>0</v>
      </c>
      <c r="W1383" s="109"/>
      <c r="X1383" s="164" t="e">
        <f t="shared" si="151"/>
        <v>#DIV/0!</v>
      </c>
      <c r="Y1383" s="169">
        <f t="shared" si="150"/>
        <v>1</v>
      </c>
    </row>
    <row r="1384" spans="2:25" ht="15">
      <c r="B1384" s="196"/>
      <c r="C1384" s="107" t="s">
        <v>1364</v>
      </c>
      <c r="D1384" s="107" t="s">
        <v>10843</v>
      </c>
      <c r="E1384" s="107" t="s">
        <v>53</v>
      </c>
      <c r="F1384" s="107" t="e">
        <f>VLOOKUP(C1384,#REF!,6,0)</f>
        <v>#REF!</v>
      </c>
      <c r="G1384" s="107"/>
      <c r="H1384" s="107" t="e">
        <f>VLOOKUP(C1384,#REF!,19,0)</f>
        <v>#REF!</v>
      </c>
      <c r="I1384" s="107" t="e">
        <f>VLOOKUP(C1384,#REF!,20,0)</f>
        <v>#REF!</v>
      </c>
      <c r="J1384" s="107">
        <f>VLOOKUP(C1384,成品库存!B:L,11,0)</f>
        <v>5</v>
      </c>
      <c r="K1384" s="107" t="str">
        <f>IF(ISERROR(VLOOKUP(C1384,#REF!,11,0)),"0",VLOOKUP(C1384,#REF!,11,0))</f>
        <v>0</v>
      </c>
      <c r="L1384" s="107"/>
      <c r="M1384" s="107">
        <f>J1384+K1384+L1384</f>
        <v>5</v>
      </c>
      <c r="N1384" s="562"/>
      <c r="O1384" s="107" t="e">
        <f>VLOOKUP(C1384,膏体库存!A:F,6,0)</f>
        <v>#N/A</v>
      </c>
      <c r="P1384" s="107"/>
      <c r="Q1384" s="143" t="s">
        <v>6499</v>
      </c>
      <c r="R1384" s="102" t="s">
        <v>10844</v>
      </c>
      <c r="S1384" s="28">
        <v>1</v>
      </c>
      <c r="T1384" s="19">
        <f>VLOOKUP(Q1384,包材库存!B:E,4,0)</f>
        <v>0</v>
      </c>
      <c r="U1384" s="46"/>
      <c r="V1384" s="19">
        <f>VLOOKUP(Q1384,包材库存!B:F,5,0)</f>
        <v>0</v>
      </c>
      <c r="W1384" s="164"/>
      <c r="X1384" s="164" t="e">
        <f t="shared" si="151"/>
        <v>#DIV/0!</v>
      </c>
      <c r="Y1384" s="169">
        <f t="shared" si="150"/>
        <v>1</v>
      </c>
    </row>
    <row r="1385" spans="2:25" ht="15">
      <c r="B1385" s="196"/>
      <c r="C1385" s="108"/>
      <c r="D1385" s="108"/>
      <c r="E1385" s="108"/>
      <c r="F1385" s="108"/>
      <c r="G1385" s="108"/>
      <c r="H1385" s="108"/>
      <c r="I1385" s="108"/>
      <c r="J1385" s="108"/>
      <c r="K1385" s="108"/>
      <c r="L1385" s="108"/>
      <c r="M1385" s="108"/>
      <c r="N1385" s="563"/>
      <c r="O1385" s="108"/>
      <c r="P1385" s="108"/>
      <c r="Q1385" s="143" t="s">
        <v>7212</v>
      </c>
      <c r="R1385" s="102" t="s">
        <v>10845</v>
      </c>
      <c r="S1385" s="28">
        <v>1</v>
      </c>
      <c r="T1385" s="19">
        <f>VLOOKUP(Q1385,包材库存!B:E,4,0)</f>
        <v>0</v>
      </c>
      <c r="U1385" s="46"/>
      <c r="V1385" s="19">
        <f>VLOOKUP(Q1385,包材库存!B:F,5,0)</f>
        <v>0</v>
      </c>
      <c r="W1385" s="108"/>
      <c r="X1385" s="164" t="e">
        <f t="shared" si="151"/>
        <v>#DIV/0!</v>
      </c>
      <c r="Y1385" s="169">
        <f t="shared" si="150"/>
        <v>1</v>
      </c>
    </row>
    <row r="1386" spans="2:25" ht="15">
      <c r="B1386" s="196"/>
      <c r="C1386" s="108"/>
      <c r="D1386" s="108"/>
      <c r="E1386" s="108"/>
      <c r="F1386" s="108"/>
      <c r="G1386" s="108"/>
      <c r="H1386" s="108"/>
      <c r="I1386" s="108"/>
      <c r="J1386" s="108"/>
      <c r="K1386" s="108"/>
      <c r="L1386" s="108"/>
      <c r="M1386" s="108"/>
      <c r="N1386" s="563"/>
      <c r="O1386" s="108"/>
      <c r="P1386" s="108"/>
      <c r="Q1386" s="143" t="s">
        <v>8709</v>
      </c>
      <c r="R1386" s="102" t="s">
        <v>10846</v>
      </c>
      <c r="S1386" s="28">
        <v>1</v>
      </c>
      <c r="T1386" s="19">
        <f>VLOOKUP(Q1386,包材库存!B:E,4,0)</f>
        <v>0</v>
      </c>
      <c r="U1386" s="46"/>
      <c r="V1386" s="19">
        <f>VLOOKUP(Q1386,包材库存!B:F,5,0)</f>
        <v>0</v>
      </c>
      <c r="W1386" s="108"/>
      <c r="X1386" s="164" t="e">
        <f t="shared" si="151"/>
        <v>#DIV/0!</v>
      </c>
      <c r="Y1386" s="169">
        <f t="shared" si="150"/>
        <v>1</v>
      </c>
    </row>
    <row r="1387" spans="2:25" ht="15">
      <c r="B1387" s="196"/>
      <c r="C1387" s="108"/>
      <c r="D1387" s="108"/>
      <c r="E1387" s="108"/>
      <c r="F1387" s="108"/>
      <c r="G1387" s="108"/>
      <c r="H1387" s="108"/>
      <c r="I1387" s="108"/>
      <c r="J1387" s="108"/>
      <c r="K1387" s="108"/>
      <c r="L1387" s="108"/>
      <c r="M1387" s="108"/>
      <c r="N1387" s="563"/>
      <c r="O1387" s="108"/>
      <c r="P1387" s="108"/>
      <c r="Q1387" s="143" t="s">
        <v>7909</v>
      </c>
      <c r="R1387" s="102" t="s">
        <v>10847</v>
      </c>
      <c r="S1387" s="28">
        <v>1</v>
      </c>
      <c r="T1387" s="19">
        <f>VLOOKUP(Q1387,包材库存!B:E,4,0)</f>
        <v>421</v>
      </c>
      <c r="U1387" s="46"/>
      <c r="V1387" s="19">
        <f>VLOOKUP(Q1387,包材库存!B:F,5,0)</f>
        <v>0</v>
      </c>
      <c r="W1387" s="108"/>
      <c r="X1387" s="164" t="e">
        <f t="shared" si="151"/>
        <v>#DIV/0!</v>
      </c>
      <c r="Y1387" s="169">
        <f t="shared" si="150"/>
        <v>1</v>
      </c>
    </row>
    <row r="1388" spans="2:25" ht="15">
      <c r="B1388" s="196"/>
      <c r="C1388" s="108"/>
      <c r="D1388" s="108"/>
      <c r="E1388" s="108"/>
      <c r="F1388" s="108"/>
      <c r="G1388" s="108"/>
      <c r="H1388" s="108"/>
      <c r="I1388" s="108"/>
      <c r="J1388" s="108"/>
      <c r="K1388" s="108"/>
      <c r="L1388" s="108"/>
      <c r="M1388" s="108"/>
      <c r="N1388" s="563"/>
      <c r="O1388" s="108"/>
      <c r="P1388" s="108"/>
      <c r="Q1388" s="278" t="s">
        <v>9765</v>
      </c>
      <c r="R1388" s="282" t="s">
        <v>10848</v>
      </c>
      <c r="S1388" s="28">
        <v>1</v>
      </c>
      <c r="T1388" s="19" t="e">
        <f>VLOOKUP(Q1388,包材库存!B:E,4,0)</f>
        <v>#N/A</v>
      </c>
      <c r="U1388" s="46"/>
      <c r="V1388" s="19" t="e">
        <f>VLOOKUP(Q1388,包材库存!B:F,5,0)</f>
        <v>#N/A</v>
      </c>
      <c r="W1388" s="108"/>
      <c r="X1388" s="164" t="e">
        <f t="shared" si="151"/>
        <v>#N/A</v>
      </c>
      <c r="Y1388" s="169">
        <f t="shared" si="150"/>
        <v>1</v>
      </c>
    </row>
    <row r="1389" spans="2:25" ht="15">
      <c r="B1389" s="196"/>
      <c r="C1389" s="109"/>
      <c r="D1389" s="109"/>
      <c r="E1389" s="109"/>
      <c r="F1389" s="109"/>
      <c r="G1389" s="109"/>
      <c r="H1389" s="109"/>
      <c r="I1389" s="109"/>
      <c r="J1389" s="109"/>
      <c r="K1389" s="109"/>
      <c r="L1389" s="109"/>
      <c r="M1389" s="109"/>
      <c r="N1389" s="564"/>
      <c r="O1389" s="109"/>
      <c r="P1389" s="109"/>
      <c r="Q1389" s="143" t="s">
        <v>8529</v>
      </c>
      <c r="R1389" s="102" t="s">
        <v>10849</v>
      </c>
      <c r="S1389" s="91"/>
      <c r="T1389" s="19">
        <f>VLOOKUP(Q1389,包材库存!B:E,4,0)</f>
        <v>0</v>
      </c>
      <c r="U1389" s="46"/>
      <c r="V1389" s="19">
        <f>VLOOKUP(Q1389,包材库存!B:F,5,0)</f>
        <v>0</v>
      </c>
      <c r="W1389" s="109"/>
      <c r="X1389" s="164" t="e">
        <f t="shared" si="151"/>
        <v>#DIV/0!</v>
      </c>
      <c r="Y1389" s="169">
        <f t="shared" si="150"/>
        <v>1</v>
      </c>
    </row>
    <row r="1390" spans="2:25" ht="15">
      <c r="B1390" s="196"/>
      <c r="C1390" s="89" t="s">
        <v>1365</v>
      </c>
      <c r="D1390" s="107" t="s">
        <v>10850</v>
      </c>
      <c r="E1390" s="107" t="s">
        <v>10614</v>
      </c>
      <c r="F1390" s="107" t="e">
        <f>VLOOKUP(C1390,#REF!,6,0)</f>
        <v>#REF!</v>
      </c>
      <c r="G1390" s="107"/>
      <c r="H1390" s="107" t="e">
        <f>VLOOKUP(C1390,#REF!,19,0)</f>
        <v>#REF!</v>
      </c>
      <c r="I1390" s="107" t="e">
        <f>VLOOKUP(C1390,#REF!,20,0)</f>
        <v>#REF!</v>
      </c>
      <c r="J1390" s="107">
        <f>VLOOKUP(C1390,成品库存!B:L,11,0)</f>
        <v>0</v>
      </c>
      <c r="K1390" s="107" t="str">
        <f>IF(ISERROR(VLOOKUP(C1390,#REF!,11,0)),"0",VLOOKUP(C1390,#REF!,11,0))</f>
        <v>0</v>
      </c>
      <c r="L1390" s="107"/>
      <c r="M1390" s="107">
        <f>J1390+K1390+L1390</f>
        <v>0</v>
      </c>
      <c r="N1390" s="562"/>
      <c r="O1390" s="107">
        <f>VLOOKUP(C1390,膏体库存!A:F,6,0)</f>
        <v>0</v>
      </c>
      <c r="P1390" s="107"/>
      <c r="Q1390" s="143" t="s">
        <v>7911</v>
      </c>
      <c r="R1390" s="102" t="s">
        <v>10851</v>
      </c>
      <c r="S1390" s="28">
        <v>1</v>
      </c>
      <c r="T1390" s="19">
        <f>VLOOKUP(Q1390,包材库存!B:E,4,0)</f>
        <v>0</v>
      </c>
      <c r="U1390" s="46"/>
      <c r="V1390" s="19">
        <f>VLOOKUP(Q1390,包材库存!B:F,5,0)</f>
        <v>0</v>
      </c>
      <c r="W1390" s="164"/>
      <c r="X1390" s="164" t="e">
        <f t="shared" si="151"/>
        <v>#DIV/0!</v>
      </c>
      <c r="Y1390" s="169">
        <f t="shared" si="150"/>
        <v>1</v>
      </c>
    </row>
    <row r="1391" spans="2:25" ht="15">
      <c r="B1391" s="196"/>
      <c r="C1391" s="90"/>
      <c r="D1391" s="108"/>
      <c r="E1391" s="108"/>
      <c r="F1391" s="108"/>
      <c r="G1391" s="108"/>
      <c r="H1391" s="108"/>
      <c r="I1391" s="108"/>
      <c r="J1391" s="108"/>
      <c r="K1391" s="108"/>
      <c r="L1391" s="108"/>
      <c r="M1391" s="108"/>
      <c r="N1391" s="563"/>
      <c r="O1391" s="108"/>
      <c r="P1391" s="108"/>
      <c r="Q1391" s="143" t="s">
        <v>8537</v>
      </c>
      <c r="R1391" s="102" t="s">
        <v>10852</v>
      </c>
      <c r="S1391" s="91"/>
      <c r="T1391" s="19">
        <f>VLOOKUP(Q1391,包材库存!B:E,4,0)</f>
        <v>0</v>
      </c>
      <c r="U1391" s="46"/>
      <c r="V1391" s="19">
        <f>VLOOKUP(Q1391,包材库存!B:F,5,0)</f>
        <v>0</v>
      </c>
      <c r="W1391" s="108"/>
      <c r="X1391" s="164" t="e">
        <f t="shared" si="151"/>
        <v>#DIV/0!</v>
      </c>
      <c r="Y1391" s="169">
        <f t="shared" si="150"/>
        <v>1</v>
      </c>
    </row>
    <row r="1392" spans="2:25" ht="15">
      <c r="B1392" s="196"/>
      <c r="C1392" s="90"/>
      <c r="D1392" s="108"/>
      <c r="E1392" s="108"/>
      <c r="F1392" s="108"/>
      <c r="G1392" s="108"/>
      <c r="H1392" s="108"/>
      <c r="I1392" s="108"/>
      <c r="J1392" s="108"/>
      <c r="K1392" s="108"/>
      <c r="L1392" s="108"/>
      <c r="M1392" s="108"/>
      <c r="N1392" s="563"/>
      <c r="O1392" s="108"/>
      <c r="P1392" s="108"/>
      <c r="Q1392" s="143" t="s">
        <v>9051</v>
      </c>
      <c r="R1392" s="102" t="s">
        <v>10619</v>
      </c>
      <c r="S1392" s="28">
        <v>1</v>
      </c>
      <c r="T1392" s="19">
        <f>VLOOKUP(Q1392,包材库存!B:E,4,0)</f>
        <v>14000</v>
      </c>
      <c r="U1392" s="46"/>
      <c r="V1392" s="19">
        <f>VLOOKUP(Q1392,包材库存!B:F,5,0)</f>
        <v>0</v>
      </c>
      <c r="W1392" s="108"/>
      <c r="X1392" s="164" t="e">
        <f t="shared" si="151"/>
        <v>#DIV/0!</v>
      </c>
      <c r="Y1392" s="169">
        <f t="shared" si="150"/>
        <v>4</v>
      </c>
    </row>
    <row r="1393" spans="2:25" ht="15">
      <c r="B1393" s="196"/>
      <c r="C1393" s="15"/>
      <c r="D1393" s="109"/>
      <c r="E1393" s="109"/>
      <c r="F1393" s="109"/>
      <c r="G1393" s="109"/>
      <c r="H1393" s="109"/>
      <c r="I1393" s="109"/>
      <c r="J1393" s="109"/>
      <c r="K1393" s="109"/>
      <c r="L1393" s="109"/>
      <c r="M1393" s="109"/>
      <c r="N1393" s="564"/>
      <c r="O1393" s="109"/>
      <c r="P1393" s="109"/>
      <c r="Q1393" s="143" t="s">
        <v>9072</v>
      </c>
      <c r="R1393" s="102" t="s">
        <v>10853</v>
      </c>
      <c r="S1393" s="28">
        <v>1</v>
      </c>
      <c r="T1393" s="19">
        <f>VLOOKUP(Q1393,包材库存!B:E,4,0)</f>
        <v>0</v>
      </c>
      <c r="U1393" s="46"/>
      <c r="V1393" s="19">
        <f>VLOOKUP(Q1393,包材库存!B:F,5,0)</f>
        <v>0</v>
      </c>
      <c r="W1393" s="109"/>
      <c r="X1393" s="164" t="e">
        <f t="shared" si="151"/>
        <v>#DIV/0!</v>
      </c>
      <c r="Y1393" s="169">
        <f t="shared" si="150"/>
        <v>2</v>
      </c>
    </row>
    <row r="1394" spans="2:25" ht="15">
      <c r="B1394" s="196"/>
      <c r="C1394" s="107" t="s">
        <v>1366</v>
      </c>
      <c r="D1394" s="89" t="s">
        <v>10850</v>
      </c>
      <c r="E1394" s="89" t="s">
        <v>10854</v>
      </c>
      <c r="F1394" s="89" t="e">
        <f>VLOOKUP(C1394,#REF!,6,0)</f>
        <v>#REF!</v>
      </c>
      <c r="G1394" s="89"/>
      <c r="H1394" s="89" t="e">
        <f>VLOOKUP(C1394,#REF!,19,0)</f>
        <v>#REF!</v>
      </c>
      <c r="I1394" s="89" t="e">
        <f>VLOOKUP(C1394,#REF!,20,0)</f>
        <v>#REF!</v>
      </c>
      <c r="J1394" s="89">
        <f>VLOOKUP(C1394,成品库存!B:L,11,0)</f>
        <v>0</v>
      </c>
      <c r="K1394" s="89" t="str">
        <f>IF(ISERROR(VLOOKUP(C1394,#REF!,11,0)),"0",VLOOKUP(C1394,#REF!,11,0))</f>
        <v>0</v>
      </c>
      <c r="L1394" s="89"/>
      <c r="M1394" s="89">
        <f>J1394+K1394+L1394</f>
        <v>0</v>
      </c>
      <c r="N1394" s="559"/>
      <c r="O1394" s="89" t="e">
        <f>VLOOKUP(C1394,膏体库存!A:F,6,0)</f>
        <v>#N/A</v>
      </c>
      <c r="P1394" s="89"/>
      <c r="Q1394" s="143" t="s">
        <v>7913</v>
      </c>
      <c r="R1394" s="102" t="s">
        <v>10855</v>
      </c>
      <c r="S1394" s="28">
        <v>1</v>
      </c>
      <c r="T1394" s="19">
        <f>VLOOKUP(Q1394,包材库存!B:E,4,0)</f>
        <v>0</v>
      </c>
      <c r="U1394" s="46"/>
      <c r="V1394" s="19">
        <f>VLOOKUP(Q1394,包材库存!B:F,5,0)</f>
        <v>0</v>
      </c>
      <c r="W1394" s="164"/>
      <c r="X1394" s="164" t="e">
        <f t="shared" si="151"/>
        <v>#DIV/0!</v>
      </c>
      <c r="Y1394" s="169">
        <f t="shared" si="150"/>
        <v>1</v>
      </c>
    </row>
    <row r="1395" spans="2:25" ht="15">
      <c r="B1395" s="196"/>
      <c r="C1395" s="108"/>
      <c r="D1395" s="90"/>
      <c r="E1395" s="90"/>
      <c r="F1395" s="90"/>
      <c r="G1395" s="90"/>
      <c r="H1395" s="90"/>
      <c r="I1395" s="90"/>
      <c r="J1395" s="90"/>
      <c r="K1395" s="90"/>
      <c r="L1395" s="90"/>
      <c r="M1395" s="90"/>
      <c r="N1395" s="560"/>
      <c r="O1395" s="90"/>
      <c r="P1395" s="90"/>
      <c r="Q1395" s="146" t="s">
        <v>457</v>
      </c>
      <c r="R1395" s="124" t="s">
        <v>10556</v>
      </c>
      <c r="S1395" s="91"/>
      <c r="T1395" s="19">
        <f>VLOOKUP(Q1395,包材库存!B:E,4,0)</f>
        <v>1957</v>
      </c>
      <c r="U1395" s="46"/>
      <c r="V1395" s="19">
        <f>VLOOKUP(Q1395,包材库存!B:F,5,0)</f>
        <v>0</v>
      </c>
      <c r="W1395" s="90"/>
      <c r="X1395" s="164" t="e">
        <f t="shared" si="151"/>
        <v>#DIV/0!</v>
      </c>
      <c r="Y1395" s="169">
        <f t="shared" si="150"/>
        <v>202</v>
      </c>
    </row>
    <row r="1396" spans="2:25" ht="15">
      <c r="B1396" s="196"/>
      <c r="C1396" s="108"/>
      <c r="D1396" s="90"/>
      <c r="E1396" s="90"/>
      <c r="F1396" s="90"/>
      <c r="G1396" s="90"/>
      <c r="H1396" s="90"/>
      <c r="I1396" s="90"/>
      <c r="J1396" s="90"/>
      <c r="K1396" s="90"/>
      <c r="L1396" s="90"/>
      <c r="M1396" s="90"/>
      <c r="N1396" s="560"/>
      <c r="O1396" s="90"/>
      <c r="P1396" s="90"/>
      <c r="Q1396" s="278" t="s">
        <v>9729</v>
      </c>
      <c r="R1396" s="279" t="s">
        <v>10856</v>
      </c>
      <c r="S1396" s="28">
        <v>1</v>
      </c>
      <c r="T1396" s="19" t="e">
        <f>VLOOKUP(Q1396,包材库存!B:E,4,0)</f>
        <v>#N/A</v>
      </c>
      <c r="U1396" s="46"/>
      <c r="V1396" s="19" t="e">
        <f>VLOOKUP(Q1396,包材库存!B:F,5,0)</f>
        <v>#N/A</v>
      </c>
      <c r="W1396" s="90"/>
      <c r="X1396" s="164" t="e">
        <f t="shared" si="151"/>
        <v>#N/A</v>
      </c>
      <c r="Y1396" s="169">
        <f t="shared" si="150"/>
        <v>4</v>
      </c>
    </row>
    <row r="1397" spans="2:25" ht="15">
      <c r="B1397" s="196"/>
      <c r="C1397" s="108"/>
      <c r="D1397" s="90"/>
      <c r="E1397" s="90"/>
      <c r="F1397" s="90"/>
      <c r="G1397" s="90"/>
      <c r="H1397" s="90"/>
      <c r="I1397" s="90"/>
      <c r="J1397" s="90"/>
      <c r="K1397" s="90"/>
      <c r="L1397" s="90"/>
      <c r="M1397" s="90"/>
      <c r="N1397" s="560"/>
      <c r="O1397" s="90"/>
      <c r="P1397" s="90"/>
      <c r="Q1397" s="143" t="s">
        <v>9051</v>
      </c>
      <c r="R1397" s="102" t="s">
        <v>10619</v>
      </c>
      <c r="S1397" s="28">
        <v>1</v>
      </c>
      <c r="T1397" s="19">
        <f>VLOOKUP(Q1397,包材库存!B:E,4,0)</f>
        <v>14000</v>
      </c>
      <c r="U1397" s="46"/>
      <c r="V1397" s="19">
        <f>VLOOKUP(Q1397,包材库存!B:F,5,0)</f>
        <v>0</v>
      </c>
      <c r="W1397" s="90"/>
      <c r="X1397" s="164" t="e">
        <f t="shared" si="151"/>
        <v>#DIV/0!</v>
      </c>
      <c r="Y1397" s="169">
        <f t="shared" si="150"/>
        <v>4</v>
      </c>
    </row>
    <row r="1398" spans="2:25" ht="15">
      <c r="B1398" s="196"/>
      <c r="C1398" s="109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561"/>
      <c r="O1398" s="15"/>
      <c r="P1398" s="15"/>
      <c r="Q1398" s="143" t="s">
        <v>9072</v>
      </c>
      <c r="R1398" s="102" t="s">
        <v>10853</v>
      </c>
      <c r="S1398" s="28">
        <v>1</v>
      </c>
      <c r="T1398" s="19">
        <f>VLOOKUP(Q1398,包材库存!B:E,4,0)</f>
        <v>0</v>
      </c>
      <c r="U1398" s="46"/>
      <c r="V1398" s="19">
        <f>VLOOKUP(Q1398,包材库存!B:F,5,0)</f>
        <v>0</v>
      </c>
      <c r="W1398" s="15"/>
      <c r="X1398" s="164" t="e">
        <f t="shared" si="151"/>
        <v>#DIV/0!</v>
      </c>
      <c r="Y1398" s="169">
        <f t="shared" si="150"/>
        <v>2</v>
      </c>
    </row>
    <row r="1399" spans="2:25" ht="15">
      <c r="B1399" s="196"/>
      <c r="C1399" s="89" t="s">
        <v>1367</v>
      </c>
      <c r="D1399" s="107" t="s">
        <v>10857</v>
      </c>
      <c r="E1399" s="107" t="s">
        <v>10602</v>
      </c>
      <c r="F1399" s="107" t="e">
        <f>VLOOKUP(C1399,#REF!,6,0)</f>
        <v>#REF!</v>
      </c>
      <c r="G1399" s="107"/>
      <c r="H1399" s="107" t="e">
        <f>VLOOKUP(C1399,#REF!,19,0)</f>
        <v>#REF!</v>
      </c>
      <c r="I1399" s="107" t="e">
        <f>VLOOKUP(C1399,#REF!,20,0)</f>
        <v>#REF!</v>
      </c>
      <c r="J1399" s="107">
        <f>VLOOKUP(C1399,成品库存!B:L,11,0)</f>
        <v>0</v>
      </c>
      <c r="K1399" s="107" t="str">
        <f>IF(ISERROR(VLOOKUP(C1399,#REF!,11,0)),"0",VLOOKUP(C1399,#REF!,11,0))</f>
        <v>0</v>
      </c>
      <c r="L1399" s="107"/>
      <c r="M1399" s="107">
        <f>J1399+K1399+L1399</f>
        <v>0</v>
      </c>
      <c r="N1399" s="562"/>
      <c r="O1399" s="107">
        <f>VLOOKUP(C1399,膏体库存!A:F,6,0)</f>
        <v>85</v>
      </c>
      <c r="P1399" s="107"/>
      <c r="Q1399" s="143" t="s">
        <v>7915</v>
      </c>
      <c r="R1399" s="102" t="s">
        <v>10858</v>
      </c>
      <c r="S1399" s="28">
        <v>1</v>
      </c>
      <c r="T1399" s="19">
        <f>VLOOKUP(Q1399,包材库存!B:E,4,0)</f>
        <v>0</v>
      </c>
      <c r="U1399" s="46"/>
      <c r="V1399" s="19">
        <f>VLOOKUP(Q1399,包材库存!B:F,5,0)</f>
        <v>0</v>
      </c>
      <c r="W1399" s="164"/>
      <c r="X1399" s="164" t="e">
        <f t="shared" si="151"/>
        <v>#DIV/0!</v>
      </c>
      <c r="Y1399" s="169">
        <f t="shared" si="150"/>
        <v>1</v>
      </c>
    </row>
    <row r="1400" spans="2:25" ht="23.25">
      <c r="B1400" s="196"/>
      <c r="C1400" s="90"/>
      <c r="D1400" s="108"/>
      <c r="E1400" s="108"/>
      <c r="F1400" s="108"/>
      <c r="G1400" s="108"/>
      <c r="H1400" s="108"/>
      <c r="I1400" s="108"/>
      <c r="J1400" s="108"/>
      <c r="K1400" s="108"/>
      <c r="L1400" s="108"/>
      <c r="M1400" s="108"/>
      <c r="N1400" s="563"/>
      <c r="O1400" s="108"/>
      <c r="P1400" s="108"/>
      <c r="Q1400" s="146" t="s">
        <v>8531</v>
      </c>
      <c r="R1400" s="102" t="s">
        <v>10859</v>
      </c>
      <c r="S1400" s="91"/>
      <c r="T1400" s="19">
        <f>VLOOKUP(Q1400,包材库存!B:E,4,0)</f>
        <v>0</v>
      </c>
      <c r="U1400" s="46"/>
      <c r="V1400" s="19">
        <f>VLOOKUP(Q1400,包材库存!B:F,5,0)</f>
        <v>0</v>
      </c>
      <c r="W1400" s="108"/>
      <c r="X1400" s="164" t="e">
        <f t="shared" si="151"/>
        <v>#DIV/0!</v>
      </c>
      <c r="Y1400" s="169">
        <f t="shared" si="150"/>
        <v>1</v>
      </c>
    </row>
    <row r="1401" spans="2:25" ht="15">
      <c r="B1401" s="196"/>
      <c r="C1401" s="90"/>
      <c r="D1401" s="108"/>
      <c r="E1401" s="108"/>
      <c r="F1401" s="108"/>
      <c r="G1401" s="108"/>
      <c r="H1401" s="108"/>
      <c r="I1401" s="108"/>
      <c r="J1401" s="108"/>
      <c r="K1401" s="108"/>
      <c r="L1401" s="108"/>
      <c r="M1401" s="108"/>
      <c r="N1401" s="563"/>
      <c r="O1401" s="108"/>
      <c r="P1401" s="108"/>
      <c r="Q1401" s="143" t="s">
        <v>9078</v>
      </c>
      <c r="R1401" s="102" t="s">
        <v>10606</v>
      </c>
      <c r="S1401" s="28">
        <v>1</v>
      </c>
      <c r="T1401" s="19">
        <f>VLOOKUP(Q1401,包材库存!B:E,4,0)</f>
        <v>280</v>
      </c>
      <c r="U1401" s="46"/>
      <c r="V1401" s="19">
        <f>VLOOKUP(Q1401,包材库存!B:F,5,0)</f>
        <v>0</v>
      </c>
      <c r="W1401" s="108"/>
      <c r="X1401" s="164" t="e">
        <f t="shared" si="151"/>
        <v>#DIV/0!</v>
      </c>
      <c r="Y1401" s="169">
        <f t="shared" si="150"/>
        <v>12</v>
      </c>
    </row>
    <row r="1402" spans="2:25" ht="15">
      <c r="B1402" s="196"/>
      <c r="C1402" s="15"/>
      <c r="D1402" s="109"/>
      <c r="E1402" s="109"/>
      <c r="F1402" s="109"/>
      <c r="G1402" s="109"/>
      <c r="H1402" s="109"/>
      <c r="I1402" s="109"/>
      <c r="J1402" s="109"/>
      <c r="K1402" s="109"/>
      <c r="L1402" s="109"/>
      <c r="M1402" s="109"/>
      <c r="N1402" s="564"/>
      <c r="O1402" s="109"/>
      <c r="P1402" s="109"/>
      <c r="Q1402" s="143" t="s">
        <v>9074</v>
      </c>
      <c r="R1402" s="102" t="s">
        <v>10860</v>
      </c>
      <c r="S1402" s="28">
        <v>1</v>
      </c>
      <c r="T1402" s="19">
        <f>VLOOKUP(Q1402,包材库存!B:E,4,0)</f>
        <v>20200</v>
      </c>
      <c r="U1402" s="46"/>
      <c r="V1402" s="19">
        <f>VLOOKUP(Q1402,包材库存!B:F,5,0)</f>
        <v>0</v>
      </c>
      <c r="W1402" s="109"/>
      <c r="X1402" s="164" t="e">
        <f t="shared" si="151"/>
        <v>#DIV/0!</v>
      </c>
      <c r="Y1402" s="169">
        <f t="shared" si="150"/>
        <v>2</v>
      </c>
    </row>
    <row r="1403" spans="2:25" ht="15">
      <c r="B1403" s="196"/>
      <c r="C1403" s="89" t="s">
        <v>1368</v>
      </c>
      <c r="D1403" s="107" t="s">
        <v>10861</v>
      </c>
      <c r="E1403" s="107" t="s">
        <v>10612</v>
      </c>
      <c r="F1403" s="107" t="e">
        <f>VLOOKUP(C1403,#REF!,6,0)</f>
        <v>#REF!</v>
      </c>
      <c r="G1403" s="107"/>
      <c r="H1403" s="107" t="e">
        <f>VLOOKUP(C1403,#REF!,19,0)</f>
        <v>#REF!</v>
      </c>
      <c r="I1403" s="107" t="e">
        <f>VLOOKUP(C1403,#REF!,20,0)</f>
        <v>#REF!</v>
      </c>
      <c r="J1403" s="107">
        <f>VLOOKUP(C1403,成品库存!B:L,11,0)</f>
        <v>2</v>
      </c>
      <c r="K1403" s="107" t="str">
        <f>IF(ISERROR(VLOOKUP(C1403,#REF!,11,0)),"0",VLOOKUP(C1403,#REF!,11,0))</f>
        <v>0</v>
      </c>
      <c r="L1403" s="107"/>
      <c r="M1403" s="107">
        <f>J1403+K1403+L1403</f>
        <v>2</v>
      </c>
      <c r="N1403" s="562"/>
      <c r="O1403" s="107" t="e">
        <f>VLOOKUP(C1403,膏体库存!A:F,6,0)</f>
        <v>#N/A</v>
      </c>
      <c r="P1403" s="107"/>
      <c r="Q1403" s="147" t="s">
        <v>457</v>
      </c>
      <c r="R1403" s="102" t="s">
        <v>10472</v>
      </c>
      <c r="S1403" s="91"/>
      <c r="T1403" s="19">
        <f>VLOOKUP(Q1403,包材库存!B:E,4,0)</f>
        <v>1957</v>
      </c>
      <c r="U1403" s="46"/>
      <c r="V1403" s="19">
        <f>VLOOKUP(Q1403,包材库存!B:F,5,0)</f>
        <v>0</v>
      </c>
      <c r="W1403" s="164"/>
      <c r="X1403" s="164" t="e">
        <f t="shared" si="151"/>
        <v>#DIV/0!</v>
      </c>
      <c r="Y1403" s="169">
        <f t="shared" si="150"/>
        <v>202</v>
      </c>
    </row>
    <row r="1404" spans="2:25" ht="15">
      <c r="B1404" s="196"/>
      <c r="C1404" s="90"/>
      <c r="D1404" s="108"/>
      <c r="E1404" s="108"/>
      <c r="F1404" s="108"/>
      <c r="G1404" s="108"/>
      <c r="H1404" s="108"/>
      <c r="I1404" s="108"/>
      <c r="J1404" s="108"/>
      <c r="K1404" s="108"/>
      <c r="L1404" s="108"/>
      <c r="M1404" s="108"/>
      <c r="N1404" s="563"/>
      <c r="O1404" s="108"/>
      <c r="P1404" s="108"/>
      <c r="Q1404" s="147" t="s">
        <v>8805</v>
      </c>
      <c r="R1404" s="102" t="s">
        <v>10382</v>
      </c>
      <c r="S1404" s="28">
        <v>1</v>
      </c>
      <c r="T1404" s="19">
        <f>VLOOKUP(Q1404,包材库存!B:E,4,0)</f>
        <v>7665</v>
      </c>
      <c r="U1404" s="46"/>
      <c r="V1404" s="19">
        <f>VLOOKUP(Q1404,包材库存!B:F,5,0)</f>
        <v>0</v>
      </c>
      <c r="W1404" s="108"/>
      <c r="X1404" s="164" t="e">
        <f t="shared" si="151"/>
        <v>#DIV/0!</v>
      </c>
      <c r="Y1404" s="169">
        <f t="shared" si="150"/>
        <v>149</v>
      </c>
    </row>
    <row r="1405" spans="2:25" ht="15">
      <c r="B1405" s="196"/>
      <c r="C1405" s="90"/>
      <c r="D1405" s="108"/>
      <c r="E1405" s="108"/>
      <c r="F1405" s="108"/>
      <c r="G1405" s="108"/>
      <c r="H1405" s="108"/>
      <c r="I1405" s="108"/>
      <c r="J1405" s="108"/>
      <c r="K1405" s="108"/>
      <c r="L1405" s="108"/>
      <c r="M1405" s="108"/>
      <c r="N1405" s="563"/>
      <c r="O1405" s="108"/>
      <c r="P1405" s="108"/>
      <c r="Q1405" s="143" t="s">
        <v>9078</v>
      </c>
      <c r="R1405" s="102" t="s">
        <v>10606</v>
      </c>
      <c r="S1405" s="28">
        <v>1</v>
      </c>
      <c r="T1405" s="19">
        <f>VLOOKUP(Q1405,包材库存!B:E,4,0)</f>
        <v>280</v>
      </c>
      <c r="U1405" s="46"/>
      <c r="V1405" s="19">
        <f>VLOOKUP(Q1405,包材库存!B:F,5,0)</f>
        <v>0</v>
      </c>
      <c r="W1405" s="108"/>
      <c r="X1405" s="164" t="e">
        <f t="shared" si="151"/>
        <v>#DIV/0!</v>
      </c>
      <c r="Y1405" s="169">
        <f t="shared" si="150"/>
        <v>12</v>
      </c>
    </row>
    <row r="1406" spans="2:25" ht="15">
      <c r="B1406" s="196"/>
      <c r="C1406" s="15"/>
      <c r="D1406" s="109"/>
      <c r="E1406" s="109"/>
      <c r="F1406" s="109"/>
      <c r="G1406" s="109"/>
      <c r="H1406" s="109"/>
      <c r="I1406" s="109"/>
      <c r="J1406" s="109"/>
      <c r="K1406" s="109"/>
      <c r="L1406" s="109"/>
      <c r="M1406" s="109"/>
      <c r="N1406" s="564"/>
      <c r="O1406" s="109"/>
      <c r="P1406" s="109"/>
      <c r="Q1406" s="143" t="s">
        <v>9074</v>
      </c>
      <c r="R1406" s="102" t="s">
        <v>10860</v>
      </c>
      <c r="S1406" s="28">
        <v>1</v>
      </c>
      <c r="T1406" s="19">
        <f>VLOOKUP(Q1406,包材库存!B:E,4,0)</f>
        <v>20200</v>
      </c>
      <c r="U1406" s="46"/>
      <c r="V1406" s="19">
        <f>VLOOKUP(Q1406,包材库存!B:F,5,0)</f>
        <v>0</v>
      </c>
      <c r="W1406" s="109"/>
      <c r="X1406" s="164" t="e">
        <f t="shared" si="151"/>
        <v>#DIV/0!</v>
      </c>
      <c r="Y1406" s="169">
        <f t="shared" si="150"/>
        <v>2</v>
      </c>
    </row>
    <row r="1407" spans="2:25" ht="15">
      <c r="B1407" s="196"/>
      <c r="C1407" s="89" t="s">
        <v>1370</v>
      </c>
      <c r="D1407" s="107" t="s">
        <v>10862</v>
      </c>
      <c r="E1407" s="107" t="s">
        <v>777</v>
      </c>
      <c r="F1407" s="107" t="e">
        <f>VLOOKUP(C1407,#REF!,6,0)</f>
        <v>#REF!</v>
      </c>
      <c r="G1407" s="107"/>
      <c r="H1407" s="107" t="e">
        <f>VLOOKUP(C1407,#REF!,19,0)</f>
        <v>#REF!</v>
      </c>
      <c r="I1407" s="107" t="e">
        <f>VLOOKUP(C1407,#REF!,20,0)</f>
        <v>#REF!</v>
      </c>
      <c r="J1407" s="107">
        <f>VLOOKUP(C1407,成品库存!B:L,11,0)</f>
        <v>0</v>
      </c>
      <c r="K1407" s="107" t="str">
        <f>IF(ISERROR(VLOOKUP(C1407,#REF!,11,0)),"0",VLOOKUP(C1407,#REF!,11,0))</f>
        <v>0</v>
      </c>
      <c r="L1407" s="107"/>
      <c r="M1407" s="107">
        <f>J1407+K1407+L1407</f>
        <v>0</v>
      </c>
      <c r="N1407" s="562"/>
      <c r="O1407" s="107">
        <f>VLOOKUP(C1407,膏体库存!A:F,6,0)</f>
        <v>0</v>
      </c>
      <c r="P1407" s="107"/>
      <c r="Q1407" s="143" t="s">
        <v>6907</v>
      </c>
      <c r="R1407" s="102" t="s">
        <v>10863</v>
      </c>
      <c r="S1407" s="28">
        <v>1</v>
      </c>
      <c r="T1407" s="19">
        <f>VLOOKUP(Q1407,包材库存!B:E,4,0)</f>
        <v>0</v>
      </c>
      <c r="U1407" s="46"/>
      <c r="V1407" s="19">
        <f>VLOOKUP(Q1407,包材库存!B:F,5,0)</f>
        <v>0</v>
      </c>
      <c r="W1407" s="164"/>
      <c r="X1407" s="164" t="e">
        <f t="shared" si="151"/>
        <v>#DIV/0!</v>
      </c>
      <c r="Y1407" s="169">
        <f t="shared" si="150"/>
        <v>1</v>
      </c>
    </row>
    <row r="1408" spans="2:25" ht="15">
      <c r="B1408" s="196"/>
      <c r="C1408" s="90"/>
      <c r="D1408" s="108"/>
      <c r="E1408" s="108"/>
      <c r="F1408" s="108"/>
      <c r="G1408" s="108"/>
      <c r="H1408" s="108"/>
      <c r="I1408" s="108"/>
      <c r="J1408" s="108"/>
      <c r="K1408" s="108"/>
      <c r="L1408" s="108"/>
      <c r="M1408" s="108"/>
      <c r="N1408" s="563"/>
      <c r="O1408" s="108"/>
      <c r="P1408" s="108"/>
      <c r="Q1408" s="143" t="s">
        <v>7214</v>
      </c>
      <c r="R1408" s="102" t="s">
        <v>10864</v>
      </c>
      <c r="S1408" s="28">
        <v>1</v>
      </c>
      <c r="T1408" s="19">
        <f>VLOOKUP(Q1408,包材库存!B:E,4,0)</f>
        <v>0</v>
      </c>
      <c r="U1408" s="46"/>
      <c r="V1408" s="19">
        <f>VLOOKUP(Q1408,包材库存!B:F,5,0)</f>
        <v>0</v>
      </c>
      <c r="W1408" s="108"/>
      <c r="X1408" s="164" t="e">
        <f t="shared" si="151"/>
        <v>#DIV/0!</v>
      </c>
      <c r="Y1408" s="169">
        <f t="shared" si="150"/>
        <v>1</v>
      </c>
    </row>
    <row r="1409" spans="2:25" ht="15">
      <c r="B1409" s="196"/>
      <c r="C1409" s="90"/>
      <c r="D1409" s="108"/>
      <c r="E1409" s="108"/>
      <c r="F1409" s="108"/>
      <c r="G1409" s="108"/>
      <c r="H1409" s="108"/>
      <c r="I1409" s="108"/>
      <c r="J1409" s="108"/>
      <c r="K1409" s="108"/>
      <c r="L1409" s="108"/>
      <c r="M1409" s="108"/>
      <c r="N1409" s="563"/>
      <c r="O1409" s="108"/>
      <c r="P1409" s="108"/>
      <c r="Q1409" s="143" t="s">
        <v>7917</v>
      </c>
      <c r="R1409" s="102" t="s">
        <v>10865</v>
      </c>
      <c r="S1409" s="28">
        <v>1</v>
      </c>
      <c r="T1409" s="19">
        <f>VLOOKUP(Q1409,包材库存!B:E,4,0)</f>
        <v>0</v>
      </c>
      <c r="U1409" s="46"/>
      <c r="V1409" s="19">
        <f>VLOOKUP(Q1409,包材库存!B:F,5,0)</f>
        <v>0</v>
      </c>
      <c r="W1409" s="108"/>
      <c r="X1409" s="164" t="e">
        <f t="shared" si="151"/>
        <v>#DIV/0!</v>
      </c>
      <c r="Y1409" s="169">
        <f t="shared" si="150"/>
        <v>1</v>
      </c>
    </row>
    <row r="1410" spans="2:25" ht="23.25">
      <c r="B1410" s="196"/>
      <c r="C1410" s="90"/>
      <c r="D1410" s="108"/>
      <c r="E1410" s="108"/>
      <c r="F1410" s="108"/>
      <c r="G1410" s="108"/>
      <c r="H1410" s="108"/>
      <c r="I1410" s="108"/>
      <c r="J1410" s="108"/>
      <c r="K1410" s="108"/>
      <c r="L1410" s="108"/>
      <c r="M1410" s="108"/>
      <c r="N1410" s="563"/>
      <c r="O1410" s="108"/>
      <c r="P1410" s="108"/>
      <c r="Q1410" s="146" t="s">
        <v>8535</v>
      </c>
      <c r="R1410" s="102" t="s">
        <v>10866</v>
      </c>
      <c r="S1410" s="91"/>
      <c r="T1410" s="19">
        <f>VLOOKUP(Q1410,包材库存!B:E,4,0)</f>
        <v>0</v>
      </c>
      <c r="U1410" s="46"/>
      <c r="V1410" s="19">
        <f>VLOOKUP(Q1410,包材库存!B:F,5,0)</f>
        <v>0</v>
      </c>
      <c r="W1410" s="108"/>
      <c r="X1410" s="164" t="e">
        <f t="shared" si="151"/>
        <v>#DIV/0!</v>
      </c>
      <c r="Y1410" s="169">
        <f t="shared" si="150"/>
        <v>1</v>
      </c>
    </row>
    <row r="1411" spans="2:25" ht="15">
      <c r="B1411" s="196"/>
      <c r="C1411" s="15"/>
      <c r="D1411" s="109"/>
      <c r="E1411" s="109"/>
      <c r="F1411" s="109"/>
      <c r="G1411" s="109"/>
      <c r="H1411" s="109"/>
      <c r="I1411" s="109"/>
      <c r="J1411" s="109"/>
      <c r="K1411" s="109"/>
      <c r="L1411" s="109"/>
      <c r="M1411" s="109"/>
      <c r="N1411" s="564"/>
      <c r="O1411" s="109"/>
      <c r="P1411" s="109"/>
      <c r="Q1411" s="146" t="s">
        <v>8</v>
      </c>
      <c r="R1411" s="124" t="s">
        <v>10562</v>
      </c>
      <c r="S1411" s="28">
        <v>1</v>
      </c>
      <c r="T1411" s="19">
        <f>VLOOKUP(Q1411,包材库存!B:E,4,0)</f>
        <v>220778</v>
      </c>
      <c r="U1411" s="46"/>
      <c r="V1411" s="19">
        <f>VLOOKUP(Q1411,包材库存!B:F,5,0)</f>
        <v>0</v>
      </c>
      <c r="W1411" s="109"/>
      <c r="X1411" s="164" t="e">
        <f t="shared" si="151"/>
        <v>#DIV/0!</v>
      </c>
      <c r="Y1411" s="169">
        <f t="shared" si="150"/>
        <v>21</v>
      </c>
    </row>
    <row r="1412" spans="2:25" ht="15">
      <c r="B1412" s="196"/>
      <c r="C1412" s="110" t="s">
        <v>1372</v>
      </c>
      <c r="D1412" s="89" t="s">
        <v>10867</v>
      </c>
      <c r="E1412" s="89" t="s">
        <v>777</v>
      </c>
      <c r="F1412" s="89" t="e">
        <f>VLOOKUP(C1412,#REF!,6,0)</f>
        <v>#REF!</v>
      </c>
      <c r="G1412" s="89"/>
      <c r="H1412" s="89" t="e">
        <f>VLOOKUP(C1412,#REF!,19,0)</f>
        <v>#REF!</v>
      </c>
      <c r="I1412" s="89" t="e">
        <f>VLOOKUP(C1412,#REF!,20,0)</f>
        <v>#REF!</v>
      </c>
      <c r="J1412" s="89">
        <f>VLOOKUP(C1412,成品库存!B:L,11,0)</f>
        <v>0</v>
      </c>
      <c r="K1412" s="89" t="str">
        <f>IF(ISERROR(VLOOKUP(C1412,#REF!,11,0)),"0",VLOOKUP(C1412,#REF!,11,0))</f>
        <v>0</v>
      </c>
      <c r="L1412" s="89"/>
      <c r="M1412" s="89">
        <f>J1412+K1412+L1412</f>
        <v>0</v>
      </c>
      <c r="N1412" s="559"/>
      <c r="O1412" s="89" t="e">
        <f>VLOOKUP(C1412,膏体库存!A:F,6,0)</f>
        <v>#N/A</v>
      </c>
      <c r="P1412" s="89"/>
      <c r="Q1412" s="148" t="s">
        <v>6505</v>
      </c>
      <c r="R1412" s="236" t="s">
        <v>10868</v>
      </c>
      <c r="S1412" s="28">
        <v>1</v>
      </c>
      <c r="T1412" s="19">
        <f>VLOOKUP(Q1412,包材库存!B:E,4,0)</f>
        <v>0</v>
      </c>
      <c r="U1412" s="46"/>
      <c r="V1412" s="19">
        <f>VLOOKUP(Q1412,包材库存!B:F,5,0)</f>
        <v>0</v>
      </c>
      <c r="W1412" s="164"/>
      <c r="X1412" s="164" t="e">
        <f t="shared" si="151"/>
        <v>#DIV/0!</v>
      </c>
      <c r="Y1412" s="169">
        <f t="shared" si="150"/>
        <v>1</v>
      </c>
    </row>
    <row r="1413" spans="2:25" ht="15">
      <c r="B1413" s="196"/>
      <c r="C1413" s="111"/>
      <c r="D1413" s="90"/>
      <c r="E1413" s="90"/>
      <c r="F1413" s="90"/>
      <c r="G1413" s="90"/>
      <c r="H1413" s="90"/>
      <c r="I1413" s="90"/>
      <c r="J1413" s="90"/>
      <c r="K1413" s="90"/>
      <c r="L1413" s="90"/>
      <c r="M1413" s="90"/>
      <c r="N1413" s="560"/>
      <c r="O1413" s="90"/>
      <c r="P1413" s="90"/>
      <c r="Q1413" s="148" t="s">
        <v>7452</v>
      </c>
      <c r="R1413" s="236" t="s">
        <v>10869</v>
      </c>
      <c r="S1413" s="28">
        <v>1</v>
      </c>
      <c r="T1413" s="19">
        <f>VLOOKUP(Q1413,包材库存!B:E,4,0)</f>
        <v>0</v>
      </c>
      <c r="U1413" s="46"/>
      <c r="V1413" s="19">
        <f>VLOOKUP(Q1413,包材库存!B:F,5,0)</f>
        <v>0</v>
      </c>
      <c r="W1413" s="111"/>
      <c r="X1413" s="164" t="e">
        <f t="shared" si="151"/>
        <v>#DIV/0!</v>
      </c>
      <c r="Y1413" s="169">
        <f t="shared" ref="Y1413:Y1476" si="152">COUNTIF(Q:Q,Q1413)</f>
        <v>1</v>
      </c>
    </row>
    <row r="1414" spans="2:25" ht="15">
      <c r="B1414" s="196"/>
      <c r="C1414" s="111"/>
      <c r="D1414" s="90"/>
      <c r="E1414" s="90"/>
      <c r="F1414" s="90"/>
      <c r="G1414" s="90"/>
      <c r="H1414" s="90"/>
      <c r="I1414" s="90"/>
      <c r="J1414" s="90"/>
      <c r="K1414" s="90"/>
      <c r="L1414" s="90"/>
      <c r="M1414" s="90"/>
      <c r="N1414" s="560"/>
      <c r="O1414" s="90"/>
      <c r="P1414" s="90"/>
      <c r="Q1414" s="148" t="s">
        <v>7919</v>
      </c>
      <c r="R1414" s="236" t="s">
        <v>10870</v>
      </c>
      <c r="S1414" s="28">
        <v>1</v>
      </c>
      <c r="T1414" s="19">
        <f>VLOOKUP(Q1414,包材库存!B:E,4,0)</f>
        <v>0</v>
      </c>
      <c r="U1414" s="46"/>
      <c r="V1414" s="19">
        <f>VLOOKUP(Q1414,包材库存!B:F,5,0)</f>
        <v>0</v>
      </c>
      <c r="W1414" s="111"/>
      <c r="X1414" s="164" t="e">
        <f t="shared" ref="X1414:X1477" si="153">T1414/G1414</f>
        <v>#DIV/0!</v>
      </c>
      <c r="Y1414" s="169">
        <f t="shared" si="152"/>
        <v>1</v>
      </c>
    </row>
    <row r="1415" spans="2:25" ht="15">
      <c r="B1415" s="196"/>
      <c r="C1415" s="112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561"/>
      <c r="O1415" s="15"/>
      <c r="P1415" s="15"/>
      <c r="Q1415" s="148" t="s">
        <v>8543</v>
      </c>
      <c r="R1415" s="236" t="s">
        <v>10871</v>
      </c>
      <c r="S1415" s="91"/>
      <c r="T1415" s="19">
        <f>VLOOKUP(Q1415,包材库存!B:E,4,0)</f>
        <v>0</v>
      </c>
      <c r="U1415" s="46"/>
      <c r="V1415" s="19">
        <f>VLOOKUP(Q1415,包材库存!B:F,5,0)</f>
        <v>0</v>
      </c>
      <c r="W1415" s="112"/>
      <c r="X1415" s="164" t="e">
        <f t="shared" si="153"/>
        <v>#DIV/0!</v>
      </c>
      <c r="Y1415" s="169">
        <f t="shared" si="152"/>
        <v>1</v>
      </c>
    </row>
    <row r="1416" spans="2:25" ht="15">
      <c r="B1416" s="196"/>
      <c r="C1416" s="110" t="s">
        <v>1373</v>
      </c>
      <c r="D1416" s="89" t="s">
        <v>10872</v>
      </c>
      <c r="E1416" s="89" t="s">
        <v>777</v>
      </c>
      <c r="F1416" s="89" t="e">
        <f>VLOOKUP(C1416,#REF!,6,0)</f>
        <v>#REF!</v>
      </c>
      <c r="G1416" s="89"/>
      <c r="H1416" s="89" t="e">
        <f>VLOOKUP(C1416,#REF!,19,0)</f>
        <v>#REF!</v>
      </c>
      <c r="I1416" s="89" t="e">
        <f>VLOOKUP(C1416,#REF!,20,0)</f>
        <v>#REF!</v>
      </c>
      <c r="J1416" s="89">
        <f>VLOOKUP(C1416,成品库存!B:L,11,0)</f>
        <v>6</v>
      </c>
      <c r="K1416" s="89" t="str">
        <f>IF(ISERROR(VLOOKUP(C1416,#REF!,11,0)),"0",VLOOKUP(C1416,#REF!,11,0))</f>
        <v>0</v>
      </c>
      <c r="L1416" s="89"/>
      <c r="M1416" s="89">
        <f>J1416+K1416+L1416</f>
        <v>6</v>
      </c>
      <c r="N1416" s="559"/>
      <c r="O1416" s="89">
        <f>VLOOKUP(C1416,膏体库存!A:F,6,0)</f>
        <v>0</v>
      </c>
      <c r="P1416" s="89"/>
      <c r="Q1416" s="148" t="s">
        <v>6909</v>
      </c>
      <c r="R1416" s="236" t="s">
        <v>10873</v>
      </c>
      <c r="S1416" s="28">
        <v>1</v>
      </c>
      <c r="T1416" s="19">
        <f>VLOOKUP(Q1416,包材库存!B:E,4,0)</f>
        <v>0</v>
      </c>
      <c r="U1416" s="46"/>
      <c r="V1416" s="19">
        <f>VLOOKUP(Q1416,包材库存!B:F,5,0)</f>
        <v>0</v>
      </c>
      <c r="W1416" s="164"/>
      <c r="X1416" s="164" t="e">
        <f t="shared" si="153"/>
        <v>#DIV/0!</v>
      </c>
      <c r="Y1416" s="169">
        <f t="shared" si="152"/>
        <v>1</v>
      </c>
    </row>
    <row r="1417" spans="2:25" ht="15">
      <c r="B1417" s="196"/>
      <c r="C1417" s="111"/>
      <c r="D1417" s="90"/>
      <c r="E1417" s="90"/>
      <c r="F1417" s="90"/>
      <c r="G1417" s="90"/>
      <c r="H1417" s="90"/>
      <c r="I1417" s="90"/>
      <c r="J1417" s="90"/>
      <c r="K1417" s="90"/>
      <c r="L1417" s="90"/>
      <c r="M1417" s="90"/>
      <c r="N1417" s="560"/>
      <c r="O1417" s="90"/>
      <c r="P1417" s="90"/>
      <c r="Q1417" s="148" t="s">
        <v>7218</v>
      </c>
      <c r="R1417" s="236" t="s">
        <v>10874</v>
      </c>
      <c r="S1417" s="28">
        <v>1</v>
      </c>
      <c r="T1417" s="19">
        <f>VLOOKUP(Q1417,包材库存!B:E,4,0)</f>
        <v>0</v>
      </c>
      <c r="U1417" s="46"/>
      <c r="V1417" s="19">
        <f>VLOOKUP(Q1417,包材库存!B:F,5,0)</f>
        <v>0</v>
      </c>
      <c r="W1417" s="111"/>
      <c r="X1417" s="164" t="e">
        <f t="shared" si="153"/>
        <v>#DIV/0!</v>
      </c>
      <c r="Y1417" s="169">
        <f t="shared" si="152"/>
        <v>1</v>
      </c>
    </row>
    <row r="1418" spans="2:25" ht="15">
      <c r="B1418" s="196"/>
      <c r="C1418" s="111"/>
      <c r="D1418" s="90"/>
      <c r="E1418" s="90"/>
      <c r="F1418" s="90"/>
      <c r="G1418" s="90"/>
      <c r="H1418" s="90"/>
      <c r="I1418" s="90"/>
      <c r="J1418" s="90"/>
      <c r="K1418" s="90"/>
      <c r="L1418" s="90"/>
      <c r="M1418" s="90"/>
      <c r="N1418" s="560"/>
      <c r="O1418" s="90"/>
      <c r="P1418" s="90"/>
      <c r="Q1418" s="146" t="s">
        <v>7921</v>
      </c>
      <c r="R1418" s="124" t="s">
        <v>10875</v>
      </c>
      <c r="S1418" s="28">
        <v>1</v>
      </c>
      <c r="T1418" s="19">
        <f>VLOOKUP(Q1418,包材库存!B:E,4,0)</f>
        <v>0</v>
      </c>
      <c r="U1418" s="46"/>
      <c r="V1418" s="19">
        <f>VLOOKUP(Q1418,包材库存!B:F,5,0)</f>
        <v>0</v>
      </c>
      <c r="W1418" s="111"/>
      <c r="X1418" s="164" t="e">
        <f t="shared" si="153"/>
        <v>#DIV/0!</v>
      </c>
      <c r="Y1418" s="169">
        <f t="shared" si="152"/>
        <v>1</v>
      </c>
    </row>
    <row r="1419" spans="2:25" ht="15">
      <c r="B1419" s="196"/>
      <c r="C1419" s="111"/>
      <c r="D1419" s="90"/>
      <c r="E1419" s="90"/>
      <c r="F1419" s="90"/>
      <c r="G1419" s="90"/>
      <c r="H1419" s="90"/>
      <c r="I1419" s="90"/>
      <c r="J1419" s="90"/>
      <c r="K1419" s="90"/>
      <c r="L1419" s="90"/>
      <c r="M1419" s="90"/>
      <c r="N1419" s="560"/>
      <c r="O1419" s="90"/>
      <c r="P1419" s="90"/>
      <c r="Q1419" s="146" t="s">
        <v>8545</v>
      </c>
      <c r="R1419" s="124" t="s">
        <v>10876</v>
      </c>
      <c r="S1419" s="91"/>
      <c r="T1419" s="19">
        <f>VLOOKUP(Q1419,包材库存!B:E,4,0)</f>
        <v>0</v>
      </c>
      <c r="U1419" s="46"/>
      <c r="V1419" s="19">
        <f>VLOOKUP(Q1419,包材库存!B:F,5,0)</f>
        <v>0</v>
      </c>
      <c r="W1419" s="111"/>
      <c r="X1419" s="164" t="e">
        <f t="shared" si="153"/>
        <v>#DIV/0!</v>
      </c>
      <c r="Y1419" s="169">
        <f t="shared" si="152"/>
        <v>1</v>
      </c>
    </row>
    <row r="1420" spans="2:25" ht="15">
      <c r="B1420" s="196"/>
      <c r="C1420" s="112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561"/>
      <c r="O1420" s="15"/>
      <c r="P1420" s="15"/>
      <c r="Q1420" s="146" t="s">
        <v>8</v>
      </c>
      <c r="R1420" s="124" t="s">
        <v>10562</v>
      </c>
      <c r="S1420" s="28">
        <v>1</v>
      </c>
      <c r="T1420" s="19">
        <f>VLOOKUP(Q1420,包材库存!B:E,4,0)</f>
        <v>220778</v>
      </c>
      <c r="U1420" s="46"/>
      <c r="V1420" s="19">
        <f>VLOOKUP(Q1420,包材库存!B:F,5,0)</f>
        <v>0</v>
      </c>
      <c r="W1420" s="112"/>
      <c r="X1420" s="164" t="e">
        <f t="shared" si="153"/>
        <v>#DIV/0!</v>
      </c>
      <c r="Y1420" s="169">
        <f t="shared" si="152"/>
        <v>21</v>
      </c>
    </row>
    <row r="1421" spans="2:25" ht="15">
      <c r="B1421" s="196"/>
      <c r="C1421" s="110" t="s">
        <v>1374</v>
      </c>
      <c r="D1421" s="89" t="s">
        <v>10877</v>
      </c>
      <c r="E1421" s="89" t="s">
        <v>2339</v>
      </c>
      <c r="F1421" s="89" t="e">
        <f>VLOOKUP(C1421,#REF!,6,0)</f>
        <v>#REF!</v>
      </c>
      <c r="G1421" s="89"/>
      <c r="H1421" s="89" t="e">
        <f>VLOOKUP(C1421,#REF!,19,0)</f>
        <v>#REF!</v>
      </c>
      <c r="I1421" s="89" t="e">
        <f>VLOOKUP(C1421,#REF!,20,0)</f>
        <v>#REF!</v>
      </c>
      <c r="J1421" s="89">
        <f>VLOOKUP(C1421,成品库存!B:L,11,0)</f>
        <v>57630</v>
      </c>
      <c r="K1421" s="89" t="str">
        <f>IF(ISERROR(VLOOKUP(C1421,#REF!,11,0)),"0",VLOOKUP(C1421,#REF!,11,0))</f>
        <v>0</v>
      </c>
      <c r="L1421" s="89"/>
      <c r="M1421" s="89">
        <f>J1421+K1421+L1421</f>
        <v>57630</v>
      </c>
      <c r="N1421" s="559"/>
      <c r="O1421" s="89">
        <f>VLOOKUP(C1421,膏体库存!A:F,6,0)</f>
        <v>0</v>
      </c>
      <c r="P1421" s="89"/>
      <c r="Q1421" s="148" t="s">
        <v>6501</v>
      </c>
      <c r="R1421" s="236" t="s">
        <v>10878</v>
      </c>
      <c r="S1421" s="28">
        <v>1</v>
      </c>
      <c r="T1421" s="19">
        <f>VLOOKUP(Q1421,包材库存!B:E,4,0)</f>
        <v>17901</v>
      </c>
      <c r="U1421" s="46"/>
      <c r="V1421" s="19">
        <f>VLOOKUP(Q1421,包材库存!B:F,5,0)</f>
        <v>0</v>
      </c>
      <c r="W1421" s="164"/>
      <c r="X1421" s="164" t="e">
        <f t="shared" si="153"/>
        <v>#DIV/0!</v>
      </c>
      <c r="Y1421" s="169">
        <f t="shared" si="152"/>
        <v>1</v>
      </c>
    </row>
    <row r="1422" spans="2:25" ht="15">
      <c r="B1422" s="196"/>
      <c r="C1422" s="111"/>
      <c r="D1422" s="90"/>
      <c r="E1422" s="90"/>
      <c r="F1422" s="90"/>
      <c r="G1422" s="90"/>
      <c r="H1422" s="90"/>
      <c r="I1422" s="90"/>
      <c r="J1422" s="90"/>
      <c r="K1422" s="90"/>
      <c r="L1422" s="90"/>
      <c r="M1422" s="90"/>
      <c r="N1422" s="560"/>
      <c r="O1422" s="90"/>
      <c r="P1422" s="90"/>
      <c r="Q1422" s="148" t="s">
        <v>7216</v>
      </c>
      <c r="R1422" s="236" t="s">
        <v>10879</v>
      </c>
      <c r="S1422" s="28">
        <v>1</v>
      </c>
      <c r="T1422" s="19">
        <f>VLOOKUP(Q1422,包材库存!B:E,4,0)</f>
        <v>17442</v>
      </c>
      <c r="U1422" s="46"/>
      <c r="V1422" s="19">
        <f>VLOOKUP(Q1422,包材库存!B:F,5,0)</f>
        <v>0</v>
      </c>
      <c r="W1422" s="111"/>
      <c r="X1422" s="164" t="e">
        <f t="shared" si="153"/>
        <v>#DIV/0!</v>
      </c>
      <c r="Y1422" s="169">
        <f t="shared" si="152"/>
        <v>2</v>
      </c>
    </row>
    <row r="1423" spans="2:25" ht="15">
      <c r="B1423" s="196"/>
      <c r="C1423" s="111"/>
      <c r="D1423" s="90"/>
      <c r="E1423" s="90"/>
      <c r="F1423" s="90"/>
      <c r="G1423" s="90"/>
      <c r="H1423" s="90"/>
      <c r="I1423" s="90"/>
      <c r="J1423" s="90"/>
      <c r="K1423" s="90"/>
      <c r="L1423" s="90"/>
      <c r="M1423" s="90"/>
      <c r="N1423" s="560"/>
      <c r="O1423" s="90"/>
      <c r="P1423" s="90"/>
      <c r="Q1423" s="148" t="s">
        <v>7923</v>
      </c>
      <c r="R1423" s="236" t="s">
        <v>10880</v>
      </c>
      <c r="S1423" s="28">
        <v>1</v>
      </c>
      <c r="T1423" s="19">
        <f>VLOOKUP(Q1423,包材库存!B:E,4,0)</f>
        <v>18343</v>
      </c>
      <c r="U1423" s="46"/>
      <c r="V1423" s="19">
        <f>VLOOKUP(Q1423,包材库存!B:F,5,0)</f>
        <v>0</v>
      </c>
      <c r="W1423" s="111"/>
      <c r="X1423" s="164" t="e">
        <f t="shared" si="153"/>
        <v>#DIV/0!</v>
      </c>
      <c r="Y1423" s="169">
        <f t="shared" si="152"/>
        <v>1</v>
      </c>
    </row>
    <row r="1424" spans="2:25" ht="15">
      <c r="B1424" s="196"/>
      <c r="C1424" s="111"/>
      <c r="D1424" s="90"/>
      <c r="E1424" s="90"/>
      <c r="F1424" s="90"/>
      <c r="G1424" s="90"/>
      <c r="H1424" s="90"/>
      <c r="I1424" s="90"/>
      <c r="J1424" s="90"/>
      <c r="K1424" s="90"/>
      <c r="L1424" s="90"/>
      <c r="M1424" s="90"/>
      <c r="N1424" s="560"/>
      <c r="O1424" s="90"/>
      <c r="P1424" s="90"/>
      <c r="Q1424" s="278" t="s">
        <v>9766</v>
      </c>
      <c r="R1424" s="279" t="s">
        <v>10881</v>
      </c>
      <c r="S1424" s="28">
        <v>1</v>
      </c>
      <c r="T1424" s="19" t="e">
        <f>VLOOKUP(Q1424,包材库存!B:E,4,0)</f>
        <v>#N/A</v>
      </c>
      <c r="U1424" s="46"/>
      <c r="V1424" s="19" t="e">
        <f>VLOOKUP(Q1424,包材库存!B:F,5,0)</f>
        <v>#N/A</v>
      </c>
      <c r="W1424" s="111"/>
      <c r="X1424" s="164" t="e">
        <f t="shared" si="153"/>
        <v>#N/A</v>
      </c>
      <c r="Y1424" s="169">
        <f t="shared" si="152"/>
        <v>2</v>
      </c>
    </row>
    <row r="1425" spans="2:25" ht="15">
      <c r="B1425" s="196"/>
      <c r="C1425" s="112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561"/>
      <c r="O1425" s="15"/>
      <c r="P1425" s="15"/>
      <c r="Q1425" s="148" t="s">
        <v>8547</v>
      </c>
      <c r="R1425" s="236" t="s">
        <v>10882</v>
      </c>
      <c r="S1425" s="91"/>
      <c r="T1425" s="19">
        <f>VLOOKUP(Q1425,包材库存!B:E,4,0)</f>
        <v>223</v>
      </c>
      <c r="U1425" s="46"/>
      <c r="V1425" s="19">
        <f>VLOOKUP(Q1425,包材库存!B:F,5,0)</f>
        <v>0</v>
      </c>
      <c r="W1425" s="112"/>
      <c r="X1425" s="164" t="e">
        <f t="shared" si="153"/>
        <v>#DIV/0!</v>
      </c>
      <c r="Y1425" s="169">
        <f t="shared" si="152"/>
        <v>2</v>
      </c>
    </row>
    <row r="1426" spans="2:25" ht="15">
      <c r="B1426" s="196"/>
      <c r="C1426" s="89" t="s">
        <v>1375</v>
      </c>
      <c r="D1426" s="89" t="s">
        <v>10877</v>
      </c>
      <c r="E1426" s="89" t="s">
        <v>2339</v>
      </c>
      <c r="F1426" s="89" t="e">
        <f>VLOOKUP(C1426,#REF!,6,0)</f>
        <v>#REF!</v>
      </c>
      <c r="G1426" s="89"/>
      <c r="H1426" s="89" t="e">
        <f>VLOOKUP(C1426,#REF!,19,0)</f>
        <v>#REF!</v>
      </c>
      <c r="I1426" s="89" t="e">
        <f>VLOOKUP(C1426,#REF!,20,0)</f>
        <v>#REF!</v>
      </c>
      <c r="J1426" s="89">
        <f>VLOOKUP(C1426,成品库存!B:L,11,0)</f>
        <v>0</v>
      </c>
      <c r="K1426" s="89" t="str">
        <f>IF(ISERROR(VLOOKUP(C1426,#REF!,11,0)),"0",VLOOKUP(C1426,#REF!,11,0))</f>
        <v>0</v>
      </c>
      <c r="L1426" s="89"/>
      <c r="M1426" s="89">
        <f>J1426+K1426+L1426</f>
        <v>0</v>
      </c>
      <c r="N1426" s="559"/>
      <c r="O1426" s="89" t="e">
        <f>VLOOKUP(C1426,膏体库存!A:F,6,0)</f>
        <v>#N/A</v>
      </c>
      <c r="P1426" s="89"/>
      <c r="Q1426" s="148" t="s">
        <v>6503</v>
      </c>
      <c r="R1426" s="236" t="s">
        <v>10883</v>
      </c>
      <c r="S1426" s="28">
        <v>1</v>
      </c>
      <c r="T1426" s="19">
        <f>VLOOKUP(Q1426,包材库存!B:E,4,0)</f>
        <v>466</v>
      </c>
      <c r="U1426" s="46"/>
      <c r="V1426" s="19">
        <f>VLOOKUP(Q1426,包材库存!B:F,5,0)</f>
        <v>0</v>
      </c>
      <c r="W1426" s="164"/>
      <c r="X1426" s="164" t="e">
        <f t="shared" si="153"/>
        <v>#DIV/0!</v>
      </c>
      <c r="Y1426" s="169">
        <f t="shared" si="152"/>
        <v>1</v>
      </c>
    </row>
    <row r="1427" spans="2:25" ht="15">
      <c r="B1427" s="196"/>
      <c r="C1427" s="90"/>
      <c r="D1427" s="90"/>
      <c r="E1427" s="90"/>
      <c r="F1427" s="90"/>
      <c r="G1427" s="90"/>
      <c r="H1427" s="90"/>
      <c r="I1427" s="90"/>
      <c r="J1427" s="90"/>
      <c r="K1427" s="90"/>
      <c r="L1427" s="90"/>
      <c r="M1427" s="90"/>
      <c r="N1427" s="560"/>
      <c r="O1427" s="90"/>
      <c r="P1427" s="90"/>
      <c r="Q1427" s="148" t="s">
        <v>7216</v>
      </c>
      <c r="R1427" s="236" t="s">
        <v>10879</v>
      </c>
      <c r="S1427" s="28">
        <v>1</v>
      </c>
      <c r="T1427" s="19">
        <f>VLOOKUP(Q1427,包材库存!B:E,4,0)</f>
        <v>17442</v>
      </c>
      <c r="U1427" s="46"/>
      <c r="V1427" s="19">
        <f>VLOOKUP(Q1427,包材库存!B:F,5,0)</f>
        <v>0</v>
      </c>
      <c r="W1427" s="111"/>
      <c r="X1427" s="164" t="e">
        <f t="shared" si="153"/>
        <v>#DIV/0!</v>
      </c>
      <c r="Y1427" s="169">
        <f t="shared" si="152"/>
        <v>2</v>
      </c>
    </row>
    <row r="1428" spans="2:25" ht="15">
      <c r="B1428" s="196"/>
      <c r="C1428" s="90"/>
      <c r="D1428" s="90"/>
      <c r="E1428" s="90"/>
      <c r="F1428" s="90"/>
      <c r="G1428" s="90"/>
      <c r="H1428" s="90"/>
      <c r="I1428" s="90"/>
      <c r="J1428" s="90"/>
      <c r="K1428" s="90"/>
      <c r="L1428" s="90"/>
      <c r="M1428" s="90"/>
      <c r="N1428" s="560"/>
      <c r="O1428" s="90"/>
      <c r="P1428" s="90"/>
      <c r="Q1428" s="148" t="s">
        <v>7925</v>
      </c>
      <c r="R1428" s="236" t="s">
        <v>10884</v>
      </c>
      <c r="S1428" s="28">
        <v>1</v>
      </c>
      <c r="T1428" s="19">
        <f>VLOOKUP(Q1428,包材库存!B:E,4,0)</f>
        <v>787</v>
      </c>
      <c r="U1428" s="46"/>
      <c r="V1428" s="19">
        <f>VLOOKUP(Q1428,包材库存!B:F,5,0)</f>
        <v>0</v>
      </c>
      <c r="W1428" s="111"/>
      <c r="X1428" s="164" t="e">
        <f t="shared" si="153"/>
        <v>#DIV/0!</v>
      </c>
      <c r="Y1428" s="169">
        <f t="shared" si="152"/>
        <v>1</v>
      </c>
    </row>
    <row r="1429" spans="2:25" ht="15">
      <c r="B1429" s="196"/>
      <c r="C1429" s="90"/>
      <c r="D1429" s="90"/>
      <c r="E1429" s="90"/>
      <c r="F1429" s="90"/>
      <c r="G1429" s="90"/>
      <c r="H1429" s="90"/>
      <c r="I1429" s="90"/>
      <c r="J1429" s="90"/>
      <c r="K1429" s="90"/>
      <c r="L1429" s="90"/>
      <c r="M1429" s="90"/>
      <c r="N1429" s="560"/>
      <c r="O1429" s="90"/>
      <c r="P1429" s="90"/>
      <c r="Q1429" s="278" t="s">
        <v>9766</v>
      </c>
      <c r="R1429" s="279" t="s">
        <v>10885</v>
      </c>
      <c r="S1429" s="28">
        <v>1</v>
      </c>
      <c r="T1429" s="19" t="e">
        <f>VLOOKUP(Q1429,包材库存!B:E,4,0)</f>
        <v>#N/A</v>
      </c>
      <c r="U1429" s="46"/>
      <c r="V1429" s="19" t="e">
        <f>VLOOKUP(Q1429,包材库存!B:F,5,0)</f>
        <v>#N/A</v>
      </c>
      <c r="W1429" s="111"/>
      <c r="X1429" s="164" t="e">
        <f t="shared" si="153"/>
        <v>#N/A</v>
      </c>
      <c r="Y1429" s="169">
        <f t="shared" si="152"/>
        <v>2</v>
      </c>
    </row>
    <row r="1430" spans="2:25" ht="15">
      <c r="B1430" s="196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561"/>
      <c r="O1430" s="15"/>
      <c r="P1430" s="15"/>
      <c r="Q1430" s="148" t="s">
        <v>8547</v>
      </c>
      <c r="R1430" s="236" t="s">
        <v>10882</v>
      </c>
      <c r="S1430" s="91"/>
      <c r="T1430" s="19">
        <f>VLOOKUP(Q1430,包材库存!B:E,4,0)</f>
        <v>223</v>
      </c>
      <c r="U1430" s="46"/>
      <c r="V1430" s="19">
        <f>VLOOKUP(Q1430,包材库存!B:F,5,0)</f>
        <v>0</v>
      </c>
      <c r="W1430" s="112"/>
      <c r="X1430" s="164" t="e">
        <f t="shared" si="153"/>
        <v>#DIV/0!</v>
      </c>
      <c r="Y1430" s="169">
        <f t="shared" si="152"/>
        <v>2</v>
      </c>
    </row>
    <row r="1431" spans="2:25" ht="15">
      <c r="B1431" s="196"/>
      <c r="C1431" s="110" t="s">
        <v>720</v>
      </c>
      <c r="D1431" s="89" t="s">
        <v>10886</v>
      </c>
      <c r="E1431" s="89" t="s">
        <v>10887</v>
      </c>
      <c r="F1431" s="89" t="e">
        <f>VLOOKUP(C1431,#REF!,6,0)</f>
        <v>#REF!</v>
      </c>
      <c r="G1431" s="89"/>
      <c r="H1431" s="89" t="e">
        <f>VLOOKUP(C1431,#REF!,19,0)</f>
        <v>#REF!</v>
      </c>
      <c r="I1431" s="89" t="e">
        <f>VLOOKUP(C1431,#REF!,20,0)</f>
        <v>#REF!</v>
      </c>
      <c r="J1431" s="89">
        <f>VLOOKUP(C1431,成品库存!B:L,11,0)</f>
        <v>0</v>
      </c>
      <c r="K1431" s="89" t="str">
        <f>IF(ISERROR(VLOOKUP(C1431,#REF!,11,0)),"0",VLOOKUP(C1431,#REF!,11,0))</f>
        <v>0</v>
      </c>
      <c r="L1431" s="89"/>
      <c r="M1431" s="89">
        <f>J1431+K1431+L1431</f>
        <v>0</v>
      </c>
      <c r="N1431" s="559"/>
      <c r="O1431" s="89" t="e">
        <f>VLOOKUP(C1431,膏体库存!A:F,6,0)</f>
        <v>#N/A</v>
      </c>
      <c r="P1431" s="89"/>
      <c r="Q1431" s="146" t="s">
        <v>721</v>
      </c>
      <c r="R1431" s="124" t="s">
        <v>10888</v>
      </c>
      <c r="S1431" s="91"/>
      <c r="T1431" s="19">
        <f>VLOOKUP(Q1431,包材库存!B:E,4,0)</f>
        <v>0</v>
      </c>
      <c r="U1431" s="46"/>
      <c r="V1431" s="19">
        <f>VLOOKUP(Q1431,包材库存!B:F,5,0)</f>
        <v>0</v>
      </c>
      <c r="W1431" s="164"/>
      <c r="X1431" s="164" t="e">
        <f t="shared" si="153"/>
        <v>#DIV/0!</v>
      </c>
      <c r="Y1431" s="169">
        <f t="shared" si="152"/>
        <v>1</v>
      </c>
    </row>
    <row r="1432" spans="2:25" ht="15">
      <c r="B1432" s="196"/>
      <c r="C1432" s="111"/>
      <c r="D1432" s="90"/>
      <c r="E1432" s="90"/>
      <c r="F1432" s="90"/>
      <c r="G1432" s="90"/>
      <c r="H1432" s="90"/>
      <c r="I1432" s="90"/>
      <c r="J1432" s="90"/>
      <c r="K1432" s="90"/>
      <c r="L1432" s="90"/>
      <c r="M1432" s="90"/>
      <c r="N1432" s="560"/>
      <c r="O1432" s="90"/>
      <c r="P1432" s="90"/>
      <c r="Q1432" s="146" t="s">
        <v>722</v>
      </c>
      <c r="R1432" s="124" t="s">
        <v>10889</v>
      </c>
      <c r="S1432" s="28">
        <v>1</v>
      </c>
      <c r="T1432" s="19">
        <f>VLOOKUP(Q1432,包材库存!B:E,4,0)</f>
        <v>0</v>
      </c>
      <c r="U1432" s="46"/>
      <c r="V1432" s="19">
        <f>VLOOKUP(Q1432,包材库存!B:F,5,0)</f>
        <v>0</v>
      </c>
      <c r="W1432" s="111"/>
      <c r="X1432" s="164" t="e">
        <f t="shared" si="153"/>
        <v>#DIV/0!</v>
      </c>
      <c r="Y1432" s="169">
        <f t="shared" si="152"/>
        <v>1</v>
      </c>
    </row>
    <row r="1433" spans="2:25" ht="15">
      <c r="B1433" s="196"/>
      <c r="C1433" s="111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561"/>
      <c r="O1433" s="15"/>
      <c r="P1433" s="15"/>
      <c r="Q1433" s="146" t="s">
        <v>723</v>
      </c>
      <c r="R1433" s="124" t="s">
        <v>10890</v>
      </c>
      <c r="S1433" s="28">
        <v>1</v>
      </c>
      <c r="T1433" s="19">
        <f>VLOOKUP(Q1433,包材库存!B:E,4,0)</f>
        <v>0</v>
      </c>
      <c r="U1433" s="46"/>
      <c r="V1433" s="19">
        <f>VLOOKUP(Q1433,包材库存!B:F,5,0)</f>
        <v>0</v>
      </c>
      <c r="W1433" s="112"/>
      <c r="X1433" s="164" t="e">
        <f t="shared" si="153"/>
        <v>#DIV/0!</v>
      </c>
      <c r="Y1433" s="169">
        <f t="shared" si="152"/>
        <v>1</v>
      </c>
    </row>
    <row r="1434" spans="2:25" ht="15">
      <c r="B1434" s="196"/>
      <c r="C1434" s="111"/>
      <c r="D1434" s="89" t="s">
        <v>10489</v>
      </c>
      <c r="E1434" s="89" t="s">
        <v>83</v>
      </c>
      <c r="F1434" s="89"/>
      <c r="G1434" s="89"/>
      <c r="H1434" s="89"/>
      <c r="I1434" s="89"/>
      <c r="J1434" s="89"/>
      <c r="K1434" s="89"/>
      <c r="L1434" s="89"/>
      <c r="M1434" s="89">
        <f>J1434+K1434+L1434</f>
        <v>0</v>
      </c>
      <c r="N1434" s="559"/>
      <c r="O1434" s="89"/>
      <c r="P1434" s="89"/>
      <c r="Q1434" s="146" t="s">
        <v>467</v>
      </c>
      <c r="R1434" s="124" t="s">
        <v>10586</v>
      </c>
      <c r="S1434" s="28">
        <v>1</v>
      </c>
      <c r="T1434" s="19">
        <f>VLOOKUP(Q1434,包材库存!B:E,4,0)</f>
        <v>20314</v>
      </c>
      <c r="U1434" s="46"/>
      <c r="V1434" s="19">
        <f>VLOOKUP(Q1434,包材库存!B:F,5,0)</f>
        <v>0</v>
      </c>
      <c r="W1434" s="110"/>
      <c r="X1434" s="164" t="e">
        <f t="shared" si="153"/>
        <v>#DIV/0!</v>
      </c>
      <c r="Y1434" s="169">
        <f t="shared" si="152"/>
        <v>4</v>
      </c>
    </row>
    <row r="1435" spans="2:25" ht="23.25">
      <c r="B1435" s="196"/>
      <c r="C1435" s="111"/>
      <c r="D1435" s="90"/>
      <c r="E1435" s="90"/>
      <c r="F1435" s="90"/>
      <c r="G1435" s="90"/>
      <c r="H1435" s="90"/>
      <c r="I1435" s="90"/>
      <c r="J1435" s="90"/>
      <c r="K1435" s="90"/>
      <c r="L1435" s="90"/>
      <c r="M1435" s="90"/>
      <c r="N1435" s="560"/>
      <c r="O1435" s="90"/>
      <c r="P1435" s="90"/>
      <c r="Q1435" s="146" t="s">
        <v>469</v>
      </c>
      <c r="R1435" s="124" t="s">
        <v>10891</v>
      </c>
      <c r="S1435" s="28">
        <v>1</v>
      </c>
      <c r="T1435" s="19">
        <f>VLOOKUP(Q1435,包材库存!B:E,4,0)</f>
        <v>26757</v>
      </c>
      <c r="U1435" s="46"/>
      <c r="V1435" s="19">
        <f>VLOOKUP(Q1435,包材库存!B:F,5,0)</f>
        <v>0</v>
      </c>
      <c r="W1435" s="111"/>
      <c r="X1435" s="164" t="e">
        <f t="shared" si="153"/>
        <v>#DIV/0!</v>
      </c>
      <c r="Y1435" s="169">
        <f t="shared" si="152"/>
        <v>4</v>
      </c>
    </row>
    <row r="1436" spans="2:25" ht="15">
      <c r="B1436" s="196"/>
      <c r="C1436" s="111"/>
      <c r="D1436" s="90"/>
      <c r="E1436" s="90"/>
      <c r="F1436" s="90"/>
      <c r="G1436" s="90"/>
      <c r="H1436" s="90"/>
      <c r="I1436" s="90"/>
      <c r="J1436" s="90"/>
      <c r="K1436" s="90"/>
      <c r="L1436" s="90"/>
      <c r="M1436" s="90"/>
      <c r="N1436" s="560"/>
      <c r="O1436" s="90"/>
      <c r="P1436" s="90"/>
      <c r="Q1436" s="146" t="s">
        <v>474</v>
      </c>
      <c r="R1436" s="124" t="s">
        <v>10580</v>
      </c>
      <c r="S1436" s="28">
        <v>1</v>
      </c>
      <c r="T1436" s="19">
        <f>VLOOKUP(Q1436,包材库存!B:E,4,0)</f>
        <v>80815</v>
      </c>
      <c r="U1436" s="46"/>
      <c r="V1436" s="19">
        <f>VLOOKUP(Q1436,包材库存!B:F,5,0)</f>
        <v>0</v>
      </c>
      <c r="W1436" s="111"/>
      <c r="X1436" s="164" t="e">
        <f t="shared" si="153"/>
        <v>#DIV/0!</v>
      </c>
      <c r="Y1436" s="169">
        <f t="shared" si="152"/>
        <v>23</v>
      </c>
    </row>
    <row r="1437" spans="2:25" ht="15">
      <c r="B1437" s="196"/>
      <c r="C1437" s="111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561"/>
      <c r="O1437" s="15"/>
      <c r="P1437" s="15"/>
      <c r="Q1437" s="146" t="s">
        <v>91</v>
      </c>
      <c r="R1437" s="124" t="s">
        <v>10634</v>
      </c>
      <c r="S1437" s="28">
        <v>1</v>
      </c>
      <c r="T1437" s="19">
        <f>VLOOKUP(Q1437,包材库存!B:E,4,0)</f>
        <v>144337</v>
      </c>
      <c r="U1437" s="46"/>
      <c r="V1437" s="19">
        <f>VLOOKUP(Q1437,包材库存!B:F,5,0)</f>
        <v>0</v>
      </c>
      <c r="W1437" s="112"/>
      <c r="X1437" s="164" t="e">
        <f t="shared" si="153"/>
        <v>#DIV/0!</v>
      </c>
      <c r="Y1437" s="169">
        <f t="shared" si="152"/>
        <v>7</v>
      </c>
    </row>
    <row r="1438" spans="2:25" ht="15">
      <c r="B1438" s="196"/>
      <c r="C1438" s="111"/>
      <c r="D1438" s="89" t="s">
        <v>10892</v>
      </c>
      <c r="E1438" s="89" t="s">
        <v>83</v>
      </c>
      <c r="F1438" s="89"/>
      <c r="G1438" s="89"/>
      <c r="H1438" s="89"/>
      <c r="I1438" s="89"/>
      <c r="J1438" s="89"/>
      <c r="K1438" s="89"/>
      <c r="L1438" s="89"/>
      <c r="M1438" s="89">
        <f>J1438+K1438+L1438</f>
        <v>0</v>
      </c>
      <c r="N1438" s="559"/>
      <c r="O1438" s="89"/>
      <c r="P1438" s="89"/>
      <c r="Q1438" s="146" t="s">
        <v>724</v>
      </c>
      <c r="R1438" s="124" t="s">
        <v>10893</v>
      </c>
      <c r="S1438" s="28">
        <v>1</v>
      </c>
      <c r="T1438" s="19">
        <f>VLOOKUP(Q1438,包材库存!B:E,4,0)</f>
        <v>45097</v>
      </c>
      <c r="U1438" s="46"/>
      <c r="V1438" s="19">
        <f>VLOOKUP(Q1438,包材库存!B:F,5,0)</f>
        <v>0</v>
      </c>
      <c r="W1438" s="110"/>
      <c r="X1438" s="164" t="e">
        <f t="shared" si="153"/>
        <v>#DIV/0!</v>
      </c>
      <c r="Y1438" s="169">
        <f t="shared" si="152"/>
        <v>1</v>
      </c>
    </row>
    <row r="1439" spans="2:25" ht="15">
      <c r="B1439" s="196"/>
      <c r="C1439" s="111"/>
      <c r="D1439" s="90"/>
      <c r="E1439" s="90"/>
      <c r="F1439" s="90"/>
      <c r="G1439" s="90"/>
      <c r="H1439" s="90"/>
      <c r="I1439" s="90"/>
      <c r="J1439" s="90"/>
      <c r="K1439" s="90"/>
      <c r="L1439" s="90"/>
      <c r="M1439" s="90"/>
      <c r="N1439" s="560"/>
      <c r="O1439" s="90"/>
      <c r="P1439" s="90"/>
      <c r="Q1439" s="146" t="s">
        <v>86</v>
      </c>
      <c r="R1439" s="124" t="s">
        <v>10894</v>
      </c>
      <c r="S1439" s="28">
        <v>1</v>
      </c>
      <c r="T1439" s="19">
        <f>VLOOKUP(Q1439,包材库存!B:E,4,0)</f>
        <v>112795</v>
      </c>
      <c r="U1439" s="46"/>
      <c r="V1439" s="19">
        <f>VLOOKUP(Q1439,包材库存!B:F,5,0)</f>
        <v>0</v>
      </c>
      <c r="W1439" s="111"/>
      <c r="X1439" s="164" t="e">
        <f t="shared" si="153"/>
        <v>#DIV/0!</v>
      </c>
      <c r="Y1439" s="169">
        <f t="shared" si="152"/>
        <v>2</v>
      </c>
    </row>
    <row r="1440" spans="2:25" ht="15">
      <c r="B1440" s="196"/>
      <c r="C1440" s="111"/>
      <c r="D1440" s="90"/>
      <c r="E1440" s="90"/>
      <c r="F1440" s="90"/>
      <c r="G1440" s="90"/>
      <c r="H1440" s="90"/>
      <c r="I1440" s="90"/>
      <c r="J1440" s="90"/>
      <c r="K1440" s="90"/>
      <c r="L1440" s="90"/>
      <c r="M1440" s="90"/>
      <c r="N1440" s="560"/>
      <c r="O1440" s="90"/>
      <c r="P1440" s="90"/>
      <c r="Q1440" s="146" t="s">
        <v>725</v>
      </c>
      <c r="R1440" s="124" t="s">
        <v>10895</v>
      </c>
      <c r="S1440" s="28">
        <v>1</v>
      </c>
      <c r="T1440" s="19">
        <f>VLOOKUP(Q1440,包材库存!B:E,4,0)</f>
        <v>99407</v>
      </c>
      <c r="U1440" s="46"/>
      <c r="V1440" s="19">
        <f>VLOOKUP(Q1440,包材库存!B:F,5,0)</f>
        <v>0</v>
      </c>
      <c r="W1440" s="111"/>
      <c r="X1440" s="164" t="e">
        <f t="shared" si="153"/>
        <v>#DIV/0!</v>
      </c>
      <c r="Y1440" s="169">
        <f t="shared" si="152"/>
        <v>1</v>
      </c>
    </row>
    <row r="1441" spans="2:25" ht="15">
      <c r="B1441" s="196"/>
      <c r="C1441" s="112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561"/>
      <c r="O1441" s="15"/>
      <c r="P1441" s="15"/>
      <c r="Q1441" s="146" t="s">
        <v>91</v>
      </c>
      <c r="R1441" s="124" t="s">
        <v>10896</v>
      </c>
      <c r="S1441" s="28">
        <v>1</v>
      </c>
      <c r="T1441" s="19">
        <f>VLOOKUP(Q1441,包材库存!B:E,4,0)</f>
        <v>144337</v>
      </c>
      <c r="U1441" s="46"/>
      <c r="V1441" s="19">
        <f>VLOOKUP(Q1441,包材库存!B:F,5,0)</f>
        <v>0</v>
      </c>
      <c r="W1441" s="112"/>
      <c r="X1441" s="164" t="e">
        <f t="shared" si="153"/>
        <v>#DIV/0!</v>
      </c>
      <c r="Y1441" s="169">
        <f t="shared" si="152"/>
        <v>7</v>
      </c>
    </row>
    <row r="1442" spans="2:25" ht="15">
      <c r="B1442" s="196"/>
      <c r="C1442" s="110" t="s">
        <v>726</v>
      </c>
      <c r="D1442" s="89" t="s">
        <v>10897</v>
      </c>
      <c r="E1442" s="89" t="s">
        <v>10887</v>
      </c>
      <c r="F1442" s="89" t="e">
        <f>VLOOKUP(C1442,#REF!,6,0)</f>
        <v>#REF!</v>
      </c>
      <c r="G1442" s="89"/>
      <c r="H1442" s="89" t="e">
        <f>VLOOKUP(C1442,#REF!,19,0)</f>
        <v>#REF!</v>
      </c>
      <c r="I1442" s="89" t="e">
        <f>VLOOKUP(C1442,#REF!,20,0)</f>
        <v>#REF!</v>
      </c>
      <c r="J1442" s="89">
        <f>VLOOKUP(C1442,成品库存!B:L,11,0)</f>
        <v>0</v>
      </c>
      <c r="K1442" s="89" t="str">
        <f>IF(ISERROR(VLOOKUP(C1442,#REF!,11,0)),"0",VLOOKUP(C1442,#REF!,11,0))</f>
        <v>0</v>
      </c>
      <c r="L1442" s="89"/>
      <c r="M1442" s="89">
        <f>J1442+K1442+L1442</f>
        <v>0</v>
      </c>
      <c r="N1442" s="559"/>
      <c r="O1442" s="89" t="e">
        <f>VLOOKUP(C1442,膏体库存!A:F,6,0)</f>
        <v>#N/A</v>
      </c>
      <c r="P1442" s="89"/>
      <c r="Q1442" s="146" t="s">
        <v>9853</v>
      </c>
      <c r="R1442" s="124" t="s">
        <v>10898</v>
      </c>
      <c r="S1442" s="28">
        <v>1</v>
      </c>
      <c r="T1442" s="19">
        <f>VLOOKUP(Q1442,包材库存!B:E,4,0)</f>
        <v>34380</v>
      </c>
      <c r="U1442" s="46"/>
      <c r="V1442" s="19">
        <f>VLOOKUP(Q1442,包材库存!B:F,5,0)</f>
        <v>0</v>
      </c>
      <c r="W1442" s="164"/>
      <c r="X1442" s="164" t="e">
        <f t="shared" si="153"/>
        <v>#DIV/0!</v>
      </c>
      <c r="Y1442" s="169">
        <f t="shared" si="152"/>
        <v>14</v>
      </c>
    </row>
    <row r="1443" spans="2:25" ht="15">
      <c r="B1443" s="196"/>
      <c r="C1443" s="111"/>
      <c r="D1443" s="90"/>
      <c r="E1443" s="90"/>
      <c r="F1443" s="90"/>
      <c r="G1443" s="90"/>
      <c r="H1443" s="90"/>
      <c r="I1443" s="90"/>
      <c r="J1443" s="90"/>
      <c r="K1443" s="90"/>
      <c r="L1443" s="90"/>
      <c r="M1443" s="90"/>
      <c r="N1443" s="560"/>
      <c r="O1443" s="90"/>
      <c r="P1443" s="90"/>
      <c r="Q1443" s="146" t="s">
        <v>727</v>
      </c>
      <c r="R1443" s="124" t="s">
        <v>10899</v>
      </c>
      <c r="S1443" s="91"/>
      <c r="T1443" s="19">
        <f>VLOOKUP(Q1443,包材库存!B:E,4,0)</f>
        <v>0</v>
      </c>
      <c r="U1443" s="46"/>
      <c r="V1443" s="19">
        <f>VLOOKUP(Q1443,包材库存!B:F,5,0)</f>
        <v>0</v>
      </c>
      <c r="W1443" s="111"/>
      <c r="X1443" s="164" t="e">
        <f t="shared" si="153"/>
        <v>#DIV/0!</v>
      </c>
      <c r="Y1443" s="169">
        <f t="shared" si="152"/>
        <v>1</v>
      </c>
    </row>
    <row r="1444" spans="2:25" ht="15">
      <c r="B1444" s="196"/>
      <c r="C1444" s="111"/>
      <c r="D1444" s="90"/>
      <c r="E1444" s="90"/>
      <c r="F1444" s="90"/>
      <c r="G1444" s="90"/>
      <c r="H1444" s="90"/>
      <c r="I1444" s="90"/>
      <c r="J1444" s="90"/>
      <c r="K1444" s="90"/>
      <c r="L1444" s="90"/>
      <c r="M1444" s="90"/>
      <c r="N1444" s="560"/>
      <c r="O1444" s="90"/>
      <c r="P1444" s="90"/>
      <c r="Q1444" s="146" t="s">
        <v>728</v>
      </c>
      <c r="R1444" s="124" t="s">
        <v>10900</v>
      </c>
      <c r="S1444" s="28">
        <v>1</v>
      </c>
      <c r="T1444" s="19">
        <f>VLOOKUP(Q1444,包材库存!B:E,4,0)</f>
        <v>0</v>
      </c>
      <c r="U1444" s="46"/>
      <c r="V1444" s="19">
        <f>VLOOKUP(Q1444,包材库存!B:F,5,0)</f>
        <v>0</v>
      </c>
      <c r="W1444" s="111"/>
      <c r="X1444" s="164" t="e">
        <f t="shared" si="153"/>
        <v>#DIV/0!</v>
      </c>
      <c r="Y1444" s="169">
        <f t="shared" si="152"/>
        <v>1</v>
      </c>
    </row>
    <row r="1445" spans="2:25" ht="15">
      <c r="B1445" s="196"/>
      <c r="C1445" s="111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561"/>
      <c r="O1445" s="15"/>
      <c r="P1445" s="15"/>
      <c r="Q1445" s="146" t="s">
        <v>729</v>
      </c>
      <c r="R1445" s="124" t="s">
        <v>10901</v>
      </c>
      <c r="S1445" s="28">
        <v>1</v>
      </c>
      <c r="T1445" s="19">
        <f>VLOOKUP(Q1445,包材库存!B:E,4,0)</f>
        <v>0</v>
      </c>
      <c r="U1445" s="46"/>
      <c r="V1445" s="19">
        <f>VLOOKUP(Q1445,包材库存!B:F,5,0)</f>
        <v>0</v>
      </c>
      <c r="W1445" s="112"/>
      <c r="X1445" s="164" t="e">
        <f t="shared" si="153"/>
        <v>#DIV/0!</v>
      </c>
      <c r="Y1445" s="169">
        <f t="shared" si="152"/>
        <v>1</v>
      </c>
    </row>
    <row r="1446" spans="2:25" ht="15">
      <c r="B1446" s="196"/>
      <c r="C1446" s="111"/>
      <c r="D1446" s="89" t="s">
        <v>10902</v>
      </c>
      <c r="E1446" s="89" t="s">
        <v>53</v>
      </c>
      <c r="F1446" s="89"/>
      <c r="G1446" s="89"/>
      <c r="H1446" s="89"/>
      <c r="I1446" s="89"/>
      <c r="J1446" s="89"/>
      <c r="K1446" s="89"/>
      <c r="L1446" s="89"/>
      <c r="M1446" s="89">
        <f>J1446+K1446+L1446</f>
        <v>0</v>
      </c>
      <c r="N1446" s="559"/>
      <c r="O1446" s="89"/>
      <c r="P1446" s="89"/>
      <c r="Q1446" s="146" t="s">
        <v>664</v>
      </c>
      <c r="R1446" s="124" t="s">
        <v>10903</v>
      </c>
      <c r="S1446" s="28">
        <v>1</v>
      </c>
      <c r="T1446" s="19">
        <f>VLOOKUP(Q1446,包材库存!B:E,4,0)</f>
        <v>10018</v>
      </c>
      <c r="U1446" s="46"/>
      <c r="V1446" s="19">
        <f>VLOOKUP(Q1446,包材库存!B:F,5,0)</f>
        <v>0</v>
      </c>
      <c r="W1446" s="89"/>
      <c r="X1446" s="164" t="e">
        <f t="shared" si="153"/>
        <v>#DIV/0!</v>
      </c>
      <c r="Y1446" s="169">
        <f t="shared" si="152"/>
        <v>2</v>
      </c>
    </row>
    <row r="1447" spans="2:25" ht="15">
      <c r="B1447" s="196"/>
      <c r="C1447" s="111"/>
      <c r="D1447" s="90"/>
      <c r="E1447" s="90"/>
      <c r="F1447" s="90"/>
      <c r="G1447" s="90"/>
      <c r="H1447" s="90"/>
      <c r="I1447" s="90"/>
      <c r="J1447" s="90"/>
      <c r="K1447" s="90"/>
      <c r="L1447" s="90"/>
      <c r="M1447" s="90"/>
      <c r="N1447" s="560"/>
      <c r="O1447" s="90"/>
      <c r="P1447" s="90"/>
      <c r="Q1447" s="146" t="s">
        <v>657</v>
      </c>
      <c r="R1447" s="124" t="s">
        <v>10372</v>
      </c>
      <c r="S1447" s="28">
        <v>1</v>
      </c>
      <c r="T1447" s="19">
        <f>VLOOKUP(Q1447,包材库存!B:E,4,0)</f>
        <v>25891</v>
      </c>
      <c r="U1447" s="46"/>
      <c r="V1447" s="19">
        <f>VLOOKUP(Q1447,包材库存!B:F,5,0)</f>
        <v>0</v>
      </c>
      <c r="W1447" s="90"/>
      <c r="X1447" s="164" t="e">
        <f t="shared" si="153"/>
        <v>#DIV/0!</v>
      </c>
      <c r="Y1447" s="169">
        <f t="shared" si="152"/>
        <v>4</v>
      </c>
    </row>
    <row r="1448" spans="2:25" ht="15">
      <c r="B1448" s="196"/>
      <c r="C1448" s="111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561"/>
      <c r="O1448" s="15"/>
      <c r="P1448" s="15"/>
      <c r="Q1448" s="146" t="s">
        <v>659</v>
      </c>
      <c r="R1448" s="124" t="s">
        <v>10904</v>
      </c>
      <c r="S1448" s="28">
        <v>1</v>
      </c>
      <c r="T1448" s="19">
        <f>VLOOKUP(Q1448,包材库存!B:E,4,0)</f>
        <v>24987</v>
      </c>
      <c r="U1448" s="46"/>
      <c r="V1448" s="19">
        <f>VLOOKUP(Q1448,包材库存!B:F,5,0)</f>
        <v>0</v>
      </c>
      <c r="W1448" s="15"/>
      <c r="X1448" s="164" t="e">
        <f t="shared" si="153"/>
        <v>#DIV/0!</v>
      </c>
      <c r="Y1448" s="169">
        <f t="shared" si="152"/>
        <v>4</v>
      </c>
    </row>
    <row r="1449" spans="2:25" ht="15">
      <c r="B1449" s="196"/>
      <c r="C1449" s="111"/>
      <c r="D1449" s="89" t="s">
        <v>10905</v>
      </c>
      <c r="E1449" s="89" t="s">
        <v>731</v>
      </c>
      <c r="F1449" s="89"/>
      <c r="G1449" s="89"/>
      <c r="H1449" s="89"/>
      <c r="I1449" s="89"/>
      <c r="J1449" s="89"/>
      <c r="K1449" s="89"/>
      <c r="L1449" s="89"/>
      <c r="M1449" s="89">
        <f>J1449+K1449+L1449</f>
        <v>0</v>
      </c>
      <c r="N1449" s="559"/>
      <c r="O1449" s="89"/>
      <c r="P1449" s="89"/>
      <c r="Q1449" s="146" t="s">
        <v>649</v>
      </c>
      <c r="R1449" s="124" t="s">
        <v>10906</v>
      </c>
      <c r="S1449" s="28">
        <v>1</v>
      </c>
      <c r="T1449" s="19">
        <f>VLOOKUP(Q1449,包材库存!B:E,4,0)</f>
        <v>10691</v>
      </c>
      <c r="U1449" s="46"/>
      <c r="V1449" s="19">
        <f>VLOOKUP(Q1449,包材库存!B:F,5,0)</f>
        <v>0</v>
      </c>
      <c r="W1449" s="89"/>
      <c r="X1449" s="164" t="e">
        <f t="shared" si="153"/>
        <v>#DIV/0!</v>
      </c>
      <c r="Y1449" s="169">
        <f t="shared" si="152"/>
        <v>3</v>
      </c>
    </row>
    <row r="1450" spans="2:25" ht="15">
      <c r="B1450" s="196"/>
      <c r="C1450" s="111"/>
      <c r="D1450" s="90"/>
      <c r="E1450" s="90"/>
      <c r="F1450" s="90"/>
      <c r="G1450" s="90"/>
      <c r="H1450" s="90"/>
      <c r="I1450" s="90"/>
      <c r="J1450" s="90"/>
      <c r="K1450" s="90"/>
      <c r="L1450" s="90"/>
      <c r="M1450" s="90"/>
      <c r="N1450" s="560"/>
      <c r="O1450" s="90"/>
      <c r="P1450" s="90"/>
      <c r="Q1450" s="146" t="s">
        <v>651</v>
      </c>
      <c r="R1450" s="124" t="s">
        <v>10373</v>
      </c>
      <c r="S1450" s="28">
        <v>1</v>
      </c>
      <c r="T1450" s="19">
        <f>VLOOKUP(Q1450,包材库存!B:E,4,0)</f>
        <v>27329</v>
      </c>
      <c r="U1450" s="46"/>
      <c r="V1450" s="19">
        <f>VLOOKUP(Q1450,包材库存!B:F,5,0)</f>
        <v>0</v>
      </c>
      <c r="W1450" s="90"/>
      <c r="X1450" s="164" t="e">
        <f t="shared" si="153"/>
        <v>#DIV/0!</v>
      </c>
      <c r="Y1450" s="169">
        <f t="shared" si="152"/>
        <v>5</v>
      </c>
    </row>
    <row r="1451" spans="2:25" ht="15">
      <c r="B1451" s="196"/>
      <c r="C1451" s="112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561"/>
      <c r="O1451" s="15"/>
      <c r="P1451" s="15"/>
      <c r="Q1451" s="143" t="s">
        <v>678</v>
      </c>
      <c r="R1451" s="102" t="s">
        <v>10907</v>
      </c>
      <c r="S1451" s="28">
        <v>1</v>
      </c>
      <c r="T1451" s="19">
        <f>VLOOKUP(Q1451,包材库存!B:E,4,0)</f>
        <v>11387</v>
      </c>
      <c r="U1451" s="46"/>
      <c r="V1451" s="19">
        <f>VLOOKUP(Q1451,包材库存!B:F,5,0)</f>
        <v>0</v>
      </c>
      <c r="W1451" s="15"/>
      <c r="X1451" s="164" t="e">
        <f t="shared" si="153"/>
        <v>#DIV/0!</v>
      </c>
      <c r="Y1451" s="169">
        <f t="shared" si="152"/>
        <v>3</v>
      </c>
    </row>
    <row r="1452" spans="2:25" ht="15">
      <c r="B1452" s="196"/>
      <c r="C1452" s="110" t="s">
        <v>732</v>
      </c>
      <c r="D1452" s="243" t="s">
        <v>10908</v>
      </c>
      <c r="E1452" s="243"/>
      <c r="F1452" s="243" t="e">
        <f>VLOOKUP(C1452,#REF!,6,0)</f>
        <v>#REF!</v>
      </c>
      <c r="G1452" s="243"/>
      <c r="H1452" s="243" t="e">
        <f>VLOOKUP(C1452,#REF!,19,0)</f>
        <v>#REF!</v>
      </c>
      <c r="I1452" s="243" t="e">
        <f>VLOOKUP(C1452,#REF!,20,0)</f>
        <v>#REF!</v>
      </c>
      <c r="J1452" s="243">
        <f>VLOOKUP(C1452,成品库存!B:L,11,0)</f>
        <v>0</v>
      </c>
      <c r="K1452" s="243" t="str">
        <f>IF(ISERROR(VLOOKUP(C1452,#REF!,11,0)),"0",VLOOKUP(C1452,#REF!,11,0))</f>
        <v>0</v>
      </c>
      <c r="L1452" s="243"/>
      <c r="M1452" s="243">
        <f>J1452+K1452+L1452</f>
        <v>0</v>
      </c>
      <c r="N1452" s="575"/>
      <c r="O1452" s="243" t="e">
        <f>VLOOKUP(C1452,膏体库存!A:F,6,0)</f>
        <v>#N/A</v>
      </c>
      <c r="P1452" s="243"/>
      <c r="Q1452" s="146" t="s">
        <v>474</v>
      </c>
      <c r="R1452" s="124" t="s">
        <v>10580</v>
      </c>
      <c r="S1452" s="28">
        <v>1</v>
      </c>
      <c r="T1452" s="19">
        <f>VLOOKUP(Q1452,包材库存!B:E,4,0)</f>
        <v>80815</v>
      </c>
      <c r="U1452" s="46"/>
      <c r="V1452" s="19">
        <f>VLOOKUP(Q1452,包材库存!B:F,5,0)</f>
        <v>0</v>
      </c>
      <c r="W1452" s="164"/>
      <c r="X1452" s="164" t="e">
        <f t="shared" si="153"/>
        <v>#DIV/0!</v>
      </c>
      <c r="Y1452" s="169">
        <f t="shared" si="152"/>
        <v>23</v>
      </c>
    </row>
    <row r="1453" spans="2:25" ht="15">
      <c r="B1453" s="196"/>
      <c r="C1453" s="111"/>
      <c r="D1453" s="90"/>
      <c r="E1453" s="90"/>
      <c r="F1453" s="90"/>
      <c r="G1453" s="90"/>
      <c r="H1453" s="90"/>
      <c r="I1453" s="90"/>
      <c r="J1453" s="90"/>
      <c r="K1453" s="90"/>
      <c r="L1453" s="90"/>
      <c r="M1453" s="90"/>
      <c r="N1453" s="560"/>
      <c r="O1453" s="90"/>
      <c r="P1453" s="90"/>
      <c r="Q1453" s="146" t="s">
        <v>736</v>
      </c>
      <c r="R1453" s="124" t="s">
        <v>10595</v>
      </c>
      <c r="S1453" s="91"/>
      <c r="T1453" s="19">
        <f>VLOOKUP(Q1453,包材库存!B:E,4,0)</f>
        <v>0</v>
      </c>
      <c r="U1453" s="46"/>
      <c r="V1453" s="19">
        <f>VLOOKUP(Q1453,包材库存!B:F,5,0)</f>
        <v>0</v>
      </c>
      <c r="W1453" s="111"/>
      <c r="X1453" s="164" t="e">
        <f t="shared" si="153"/>
        <v>#DIV/0!</v>
      </c>
      <c r="Y1453" s="169">
        <f t="shared" si="152"/>
        <v>2</v>
      </c>
    </row>
    <row r="1454" spans="2:25" ht="15">
      <c r="B1454" s="196"/>
      <c r="C1454" s="111"/>
      <c r="D1454" s="90"/>
      <c r="E1454" s="90"/>
      <c r="F1454" s="90"/>
      <c r="G1454" s="90"/>
      <c r="H1454" s="90"/>
      <c r="I1454" s="90"/>
      <c r="J1454" s="90"/>
      <c r="K1454" s="90"/>
      <c r="L1454" s="90"/>
      <c r="M1454" s="90"/>
      <c r="N1454" s="560"/>
      <c r="O1454" s="90"/>
      <c r="P1454" s="90"/>
      <c r="Q1454" s="146" t="s">
        <v>734</v>
      </c>
      <c r="R1454" s="124" t="s">
        <v>10593</v>
      </c>
      <c r="S1454" s="28">
        <v>1</v>
      </c>
      <c r="T1454" s="19">
        <f>VLOOKUP(Q1454,包材库存!B:E,4,0)</f>
        <v>0</v>
      </c>
      <c r="U1454" s="46"/>
      <c r="V1454" s="19">
        <f>VLOOKUP(Q1454,包材库存!B:F,5,0)</f>
        <v>0</v>
      </c>
      <c r="W1454" s="111"/>
      <c r="X1454" s="164" t="e">
        <f t="shared" si="153"/>
        <v>#DIV/0!</v>
      </c>
      <c r="Y1454" s="169">
        <f t="shared" si="152"/>
        <v>2</v>
      </c>
    </row>
    <row r="1455" spans="2:25" ht="15">
      <c r="B1455" s="196"/>
      <c r="C1455" s="111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561"/>
      <c r="O1455" s="15"/>
      <c r="P1455" s="15"/>
      <c r="Q1455" s="146" t="s">
        <v>735</v>
      </c>
      <c r="R1455" s="124" t="s">
        <v>10594</v>
      </c>
      <c r="S1455" s="28">
        <v>1</v>
      </c>
      <c r="T1455" s="19">
        <f>VLOOKUP(Q1455,包材库存!B:E,4,0)</f>
        <v>0</v>
      </c>
      <c r="U1455" s="46"/>
      <c r="V1455" s="19">
        <f>VLOOKUP(Q1455,包材库存!B:F,5,0)</f>
        <v>0</v>
      </c>
      <c r="W1455" s="112"/>
      <c r="X1455" s="164" t="e">
        <f t="shared" si="153"/>
        <v>#DIV/0!</v>
      </c>
      <c r="Y1455" s="169">
        <f t="shared" si="152"/>
        <v>2</v>
      </c>
    </row>
    <row r="1456" spans="2:25" ht="15">
      <c r="B1456" s="196"/>
      <c r="C1456" s="111"/>
      <c r="D1456" s="89" t="s">
        <v>10596</v>
      </c>
      <c r="E1456" s="89" t="s">
        <v>114</v>
      </c>
      <c r="F1456" s="89"/>
      <c r="G1456" s="89"/>
      <c r="H1456" s="89"/>
      <c r="I1456" s="89"/>
      <c r="J1456" s="89"/>
      <c r="K1456" s="89"/>
      <c r="L1456" s="89"/>
      <c r="M1456" s="89">
        <f>J1456+K1456+L1456</f>
        <v>0</v>
      </c>
      <c r="N1456" s="559"/>
      <c r="O1456" s="89"/>
      <c r="P1456" s="89"/>
      <c r="Q1456" s="146" t="s">
        <v>518</v>
      </c>
      <c r="R1456" s="124" t="s">
        <v>10564</v>
      </c>
      <c r="S1456" s="28">
        <v>1</v>
      </c>
      <c r="T1456" s="19">
        <f>VLOOKUP(Q1456,包材库存!B:E,4,0)</f>
        <v>20949</v>
      </c>
      <c r="U1456" s="46"/>
      <c r="V1456" s="19">
        <f>VLOOKUP(Q1456,包材库存!B:F,5,0)</f>
        <v>0</v>
      </c>
      <c r="W1456" s="89"/>
      <c r="X1456" s="164" t="e">
        <f t="shared" si="153"/>
        <v>#DIV/0!</v>
      </c>
      <c r="Y1456" s="169">
        <f t="shared" si="152"/>
        <v>6</v>
      </c>
    </row>
    <row r="1457" spans="2:25" ht="15">
      <c r="B1457" s="196"/>
      <c r="C1457" s="111"/>
      <c r="D1457" s="90"/>
      <c r="E1457" s="90"/>
      <c r="F1457" s="90"/>
      <c r="G1457" s="90"/>
      <c r="H1457" s="90"/>
      <c r="I1457" s="90"/>
      <c r="J1457" s="90"/>
      <c r="K1457" s="90"/>
      <c r="L1457" s="90"/>
      <c r="M1457" s="90"/>
      <c r="N1457" s="560"/>
      <c r="O1457" s="90"/>
      <c r="P1457" s="90"/>
      <c r="Q1457" s="146" t="s">
        <v>520</v>
      </c>
      <c r="R1457" s="124" t="s">
        <v>10566</v>
      </c>
      <c r="S1457" s="28">
        <v>1</v>
      </c>
      <c r="T1457" s="19">
        <f>VLOOKUP(Q1457,包材库存!B:E,4,0)</f>
        <v>34835</v>
      </c>
      <c r="U1457" s="46"/>
      <c r="V1457" s="19">
        <f>VLOOKUP(Q1457,包材库存!B:F,5,0)</f>
        <v>0</v>
      </c>
      <c r="W1457" s="90"/>
      <c r="X1457" s="164" t="e">
        <f t="shared" si="153"/>
        <v>#DIV/0!</v>
      </c>
      <c r="Y1457" s="169">
        <f t="shared" si="152"/>
        <v>9</v>
      </c>
    </row>
    <row r="1458" spans="2:25" ht="15">
      <c r="B1458" s="196"/>
      <c r="C1458" s="111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561"/>
      <c r="O1458" s="15"/>
      <c r="P1458" s="15"/>
      <c r="Q1458" s="146" t="s">
        <v>372</v>
      </c>
      <c r="R1458" s="124" t="s">
        <v>10597</v>
      </c>
      <c r="S1458" s="28">
        <v>1</v>
      </c>
      <c r="T1458" s="19">
        <f>VLOOKUP(Q1458,包材库存!B:E,4,0)</f>
        <v>20471</v>
      </c>
      <c r="U1458" s="46"/>
      <c r="V1458" s="19">
        <f>VLOOKUP(Q1458,包材库存!B:F,5,0)</f>
        <v>0</v>
      </c>
      <c r="W1458" s="15"/>
      <c r="X1458" s="164" t="e">
        <f t="shared" si="153"/>
        <v>#DIV/0!</v>
      </c>
      <c r="Y1458" s="169">
        <f t="shared" si="152"/>
        <v>9</v>
      </c>
    </row>
    <row r="1459" spans="2:25" ht="15">
      <c r="B1459" s="196"/>
      <c r="C1459" s="111"/>
      <c r="D1459" s="89" t="s">
        <v>10598</v>
      </c>
      <c r="E1459" s="89" t="s">
        <v>53</v>
      </c>
      <c r="F1459" s="89"/>
      <c r="G1459" s="89"/>
      <c r="H1459" s="89"/>
      <c r="I1459" s="89"/>
      <c r="J1459" s="89"/>
      <c r="K1459" s="89"/>
      <c r="L1459" s="89"/>
      <c r="M1459" s="89">
        <f>J1459+K1459+L1459</f>
        <v>0</v>
      </c>
      <c r="N1459" s="559"/>
      <c r="O1459" s="89"/>
      <c r="P1459" s="89"/>
      <c r="Q1459" s="146" t="s">
        <v>561</v>
      </c>
      <c r="R1459" s="124" t="s">
        <v>10599</v>
      </c>
      <c r="S1459" s="28">
        <v>1</v>
      </c>
      <c r="T1459" s="19">
        <f>VLOOKUP(Q1459,包材库存!B:E,4,0)</f>
        <v>41485</v>
      </c>
      <c r="U1459" s="46"/>
      <c r="V1459" s="19">
        <f>VLOOKUP(Q1459,包材库存!B:F,5,0)</f>
        <v>0</v>
      </c>
      <c r="W1459" s="89"/>
      <c r="X1459" s="164" t="e">
        <f t="shared" si="153"/>
        <v>#DIV/0!</v>
      </c>
      <c r="Y1459" s="169">
        <f t="shared" si="152"/>
        <v>5</v>
      </c>
    </row>
    <row r="1460" spans="2:25" ht="15">
      <c r="B1460" s="196"/>
      <c r="C1460" s="111"/>
      <c r="D1460" s="90"/>
      <c r="E1460" s="90"/>
      <c r="F1460" s="90"/>
      <c r="G1460" s="90"/>
      <c r="H1460" s="90"/>
      <c r="I1460" s="90"/>
      <c r="J1460" s="90"/>
      <c r="K1460" s="90"/>
      <c r="L1460" s="90"/>
      <c r="M1460" s="90"/>
      <c r="N1460" s="560"/>
      <c r="O1460" s="90"/>
      <c r="P1460" s="90"/>
      <c r="Q1460" s="146" t="s">
        <v>563</v>
      </c>
      <c r="R1460" s="124" t="s">
        <v>10568</v>
      </c>
      <c r="S1460" s="28">
        <v>1</v>
      </c>
      <c r="T1460" s="19">
        <f>VLOOKUP(Q1460,包材库存!B:E,4,0)</f>
        <v>40019</v>
      </c>
      <c r="U1460" s="46"/>
      <c r="V1460" s="19">
        <f>VLOOKUP(Q1460,包材库存!B:F,5,0)</f>
        <v>0</v>
      </c>
      <c r="W1460" s="90"/>
      <c r="X1460" s="164" t="e">
        <f t="shared" si="153"/>
        <v>#DIV/0!</v>
      </c>
      <c r="Y1460" s="169">
        <f t="shared" si="152"/>
        <v>12</v>
      </c>
    </row>
    <row r="1461" spans="2:25" ht="15">
      <c r="B1461" s="196"/>
      <c r="C1461" s="111"/>
      <c r="D1461" s="90"/>
      <c r="E1461" s="90"/>
      <c r="F1461" s="90"/>
      <c r="G1461" s="90"/>
      <c r="H1461" s="90"/>
      <c r="I1461" s="90"/>
      <c r="J1461" s="90"/>
      <c r="K1461" s="90"/>
      <c r="L1461" s="90"/>
      <c r="M1461" s="90"/>
      <c r="N1461" s="560"/>
      <c r="O1461" s="90"/>
      <c r="P1461" s="90"/>
      <c r="Q1461" s="146" t="s">
        <v>401</v>
      </c>
      <c r="R1461" s="124" t="s">
        <v>10569</v>
      </c>
      <c r="S1461" s="28">
        <v>1</v>
      </c>
      <c r="T1461" s="19">
        <f>VLOOKUP(Q1461,包材库存!B:E,4,0)</f>
        <v>62823</v>
      </c>
      <c r="U1461" s="46"/>
      <c r="V1461" s="19">
        <f>VLOOKUP(Q1461,包材库存!B:F,5,0)</f>
        <v>-18</v>
      </c>
      <c r="W1461" s="90"/>
      <c r="X1461" s="164" t="e">
        <f t="shared" si="153"/>
        <v>#DIV/0!</v>
      </c>
      <c r="Y1461" s="169">
        <f t="shared" si="152"/>
        <v>16</v>
      </c>
    </row>
    <row r="1462" spans="2:25" ht="15">
      <c r="B1462" s="196"/>
      <c r="C1462" s="111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561"/>
      <c r="O1462" s="15"/>
      <c r="P1462" s="15"/>
      <c r="Q1462" s="146" t="s">
        <v>760</v>
      </c>
      <c r="R1462" s="124" t="s">
        <v>10909</v>
      </c>
      <c r="S1462" s="28">
        <v>1</v>
      </c>
      <c r="T1462" s="19">
        <f>VLOOKUP(Q1462,包材库存!B:E,4,0)</f>
        <v>0</v>
      </c>
      <c r="U1462" s="46"/>
      <c r="V1462" s="19">
        <f>VLOOKUP(Q1462,包材库存!B:F,5,0)</f>
        <v>0</v>
      </c>
      <c r="W1462" s="15"/>
      <c r="X1462" s="164" t="e">
        <f t="shared" si="153"/>
        <v>#DIV/0!</v>
      </c>
      <c r="Y1462" s="169">
        <f t="shared" si="152"/>
        <v>5</v>
      </c>
    </row>
    <row r="1463" spans="2:25" ht="15">
      <c r="B1463" s="196"/>
      <c r="C1463" s="111"/>
      <c r="D1463" s="89" t="s">
        <v>10600</v>
      </c>
      <c r="E1463" s="89" t="s">
        <v>53</v>
      </c>
      <c r="F1463" s="89"/>
      <c r="G1463" s="89"/>
      <c r="H1463" s="89"/>
      <c r="I1463" s="89"/>
      <c r="J1463" s="89"/>
      <c r="K1463" s="89"/>
      <c r="L1463" s="89"/>
      <c r="M1463" s="89">
        <f>J1463+K1463+L1463</f>
        <v>0</v>
      </c>
      <c r="N1463" s="559"/>
      <c r="O1463" s="89"/>
      <c r="P1463" s="89"/>
      <c r="Q1463" s="146" t="s">
        <v>580</v>
      </c>
      <c r="R1463" s="124" t="s">
        <v>10567</v>
      </c>
      <c r="S1463" s="28">
        <v>1</v>
      </c>
      <c r="T1463" s="19">
        <f>VLOOKUP(Q1463,包材库存!B:E,4,0)</f>
        <v>386</v>
      </c>
      <c r="U1463" s="46"/>
      <c r="V1463" s="19">
        <f>VLOOKUP(Q1463,包材库存!B:F,5,0)</f>
        <v>0</v>
      </c>
      <c r="W1463" s="89"/>
      <c r="X1463" s="164" t="e">
        <f t="shared" si="153"/>
        <v>#DIV/0!</v>
      </c>
      <c r="Y1463" s="169">
        <f t="shared" si="152"/>
        <v>7</v>
      </c>
    </row>
    <row r="1464" spans="2:25" ht="15">
      <c r="B1464" s="196"/>
      <c r="C1464" s="111"/>
      <c r="D1464" s="90"/>
      <c r="E1464" s="90"/>
      <c r="F1464" s="90"/>
      <c r="G1464" s="90"/>
      <c r="H1464" s="90"/>
      <c r="I1464" s="90"/>
      <c r="J1464" s="90"/>
      <c r="K1464" s="90"/>
      <c r="L1464" s="90"/>
      <c r="M1464" s="90"/>
      <c r="N1464" s="560"/>
      <c r="O1464" s="90"/>
      <c r="P1464" s="90"/>
      <c r="Q1464" s="146" t="s">
        <v>563</v>
      </c>
      <c r="R1464" s="124" t="s">
        <v>10568</v>
      </c>
      <c r="S1464" s="28">
        <v>1</v>
      </c>
      <c r="T1464" s="19">
        <f>VLOOKUP(Q1464,包材库存!B:E,4,0)</f>
        <v>40019</v>
      </c>
      <c r="U1464" s="46"/>
      <c r="V1464" s="19">
        <f>VLOOKUP(Q1464,包材库存!B:F,5,0)</f>
        <v>0</v>
      </c>
      <c r="W1464" s="90"/>
      <c r="X1464" s="164" t="e">
        <f t="shared" si="153"/>
        <v>#DIV/0!</v>
      </c>
      <c r="Y1464" s="169">
        <f t="shared" si="152"/>
        <v>12</v>
      </c>
    </row>
    <row r="1465" spans="2:25" ht="15">
      <c r="B1465" s="196"/>
      <c r="C1465" s="111"/>
      <c r="D1465" s="90"/>
      <c r="E1465" s="90"/>
      <c r="F1465" s="90"/>
      <c r="G1465" s="90"/>
      <c r="H1465" s="90"/>
      <c r="I1465" s="90"/>
      <c r="J1465" s="90"/>
      <c r="K1465" s="90"/>
      <c r="L1465" s="90"/>
      <c r="M1465" s="90"/>
      <c r="N1465" s="560"/>
      <c r="O1465" s="90"/>
      <c r="P1465" s="90"/>
      <c r="Q1465" s="146" t="s">
        <v>401</v>
      </c>
      <c r="R1465" s="124" t="s">
        <v>10569</v>
      </c>
      <c r="S1465" s="28">
        <v>1</v>
      </c>
      <c r="T1465" s="19">
        <f>VLOOKUP(Q1465,包材库存!B:E,4,0)</f>
        <v>62823</v>
      </c>
      <c r="U1465" s="46"/>
      <c r="V1465" s="19">
        <f>VLOOKUP(Q1465,包材库存!B:F,5,0)</f>
        <v>-18</v>
      </c>
      <c r="W1465" s="90"/>
      <c r="X1465" s="164" t="e">
        <f t="shared" si="153"/>
        <v>#DIV/0!</v>
      </c>
      <c r="Y1465" s="169">
        <f t="shared" si="152"/>
        <v>16</v>
      </c>
    </row>
    <row r="1466" spans="2:25" ht="15">
      <c r="B1466" s="196"/>
      <c r="C1466" s="112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561"/>
      <c r="O1466" s="15"/>
      <c r="P1466" s="15"/>
      <c r="Q1466" s="146" t="s">
        <v>760</v>
      </c>
      <c r="R1466" s="124" t="s">
        <v>10909</v>
      </c>
      <c r="S1466" s="28">
        <v>1</v>
      </c>
      <c r="T1466" s="19">
        <f>VLOOKUP(Q1466,包材库存!B:E,4,0)</f>
        <v>0</v>
      </c>
      <c r="U1466" s="46"/>
      <c r="V1466" s="19">
        <f>VLOOKUP(Q1466,包材库存!B:F,5,0)</f>
        <v>0</v>
      </c>
      <c r="W1466" s="15"/>
      <c r="X1466" s="164" t="e">
        <f t="shared" si="153"/>
        <v>#DIV/0!</v>
      </c>
      <c r="Y1466" s="169">
        <f t="shared" si="152"/>
        <v>5</v>
      </c>
    </row>
    <row r="1467" spans="2:25" ht="15">
      <c r="B1467" s="196"/>
      <c r="C1467" s="89" t="s">
        <v>737</v>
      </c>
      <c r="D1467" s="89" t="s">
        <v>10910</v>
      </c>
      <c r="E1467" s="89" t="s">
        <v>622</v>
      </c>
      <c r="F1467" s="89" t="e">
        <f>VLOOKUP(C1467,#REF!,6,0)</f>
        <v>#REF!</v>
      </c>
      <c r="G1467" s="89"/>
      <c r="H1467" s="89" t="e">
        <f>VLOOKUP(C1467,#REF!,19,0)</f>
        <v>#REF!</v>
      </c>
      <c r="I1467" s="89" t="e">
        <f>VLOOKUP(C1467,#REF!,20,0)</f>
        <v>#REF!</v>
      </c>
      <c r="J1467" s="89">
        <f>VLOOKUP(C1467,成品库存!B:L,11,0)</f>
        <v>0</v>
      </c>
      <c r="K1467" s="89" t="str">
        <f>IF(ISERROR(VLOOKUP(C1467,#REF!,11,0)),"0",VLOOKUP(C1467,#REF!,11,0))</f>
        <v>0</v>
      </c>
      <c r="L1467" s="89"/>
      <c r="M1467" s="89">
        <f>J1467+K1467+L1467</f>
        <v>0</v>
      </c>
      <c r="N1467" s="559"/>
      <c r="O1467" s="89" t="e">
        <f>VLOOKUP(C1467,膏体库存!A:F,6,0)</f>
        <v>#N/A</v>
      </c>
      <c r="P1467" s="89"/>
      <c r="Q1467" s="143" t="s">
        <v>739</v>
      </c>
      <c r="R1467" s="102" t="s">
        <v>10911</v>
      </c>
      <c r="S1467" s="91"/>
      <c r="T1467" s="19">
        <f>VLOOKUP(Q1467,包材库存!B:E,4,0)</f>
        <v>12</v>
      </c>
      <c r="U1467" s="46"/>
      <c r="V1467" s="19">
        <f>VLOOKUP(Q1467,包材库存!B:F,5,0)</f>
        <v>0</v>
      </c>
      <c r="W1467" s="164"/>
      <c r="X1467" s="164" t="e">
        <f t="shared" si="153"/>
        <v>#DIV/0!</v>
      </c>
      <c r="Y1467" s="169">
        <f t="shared" si="152"/>
        <v>3</v>
      </c>
    </row>
    <row r="1468" spans="2:25" ht="15">
      <c r="B1468" s="196"/>
      <c r="C1468" s="90"/>
      <c r="D1468" s="90"/>
      <c r="E1468" s="90"/>
      <c r="F1468" s="90"/>
      <c r="G1468" s="90"/>
      <c r="H1468" s="90"/>
      <c r="I1468" s="90"/>
      <c r="J1468" s="90"/>
      <c r="K1468" s="90"/>
      <c r="L1468" s="90"/>
      <c r="M1468" s="90"/>
      <c r="N1468" s="560"/>
      <c r="O1468" s="90"/>
      <c r="P1468" s="90"/>
      <c r="Q1468" s="143" t="s">
        <v>9469</v>
      </c>
      <c r="R1468" s="102" t="s">
        <v>10912</v>
      </c>
      <c r="S1468" s="28">
        <v>1</v>
      </c>
      <c r="T1468" s="19">
        <f>VLOOKUP(Q1468,包材库存!B:E,4,0)</f>
        <v>0</v>
      </c>
      <c r="U1468" s="46"/>
      <c r="V1468" s="19">
        <f>VLOOKUP(Q1468,包材库存!B:F,5,0)</f>
        <v>0</v>
      </c>
      <c r="W1468" s="90"/>
      <c r="X1468" s="164" t="e">
        <f t="shared" si="153"/>
        <v>#DIV/0!</v>
      </c>
      <c r="Y1468" s="169">
        <f t="shared" si="152"/>
        <v>1</v>
      </c>
    </row>
    <row r="1469" spans="2:25" ht="15">
      <c r="B1469" s="196"/>
      <c r="C1469" s="90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561"/>
      <c r="O1469" s="15"/>
      <c r="P1469" s="15"/>
      <c r="Q1469" s="143" t="s">
        <v>738</v>
      </c>
      <c r="R1469" s="102" t="s">
        <v>10913</v>
      </c>
      <c r="S1469" s="28">
        <v>1</v>
      </c>
      <c r="T1469" s="19">
        <f>VLOOKUP(Q1469,包材库存!B:E,4,0)</f>
        <v>0</v>
      </c>
      <c r="U1469" s="46"/>
      <c r="V1469" s="19">
        <f>VLOOKUP(Q1469,包材库存!B:F,5,0)</f>
        <v>0</v>
      </c>
      <c r="W1469" s="15"/>
      <c r="X1469" s="164" t="e">
        <f t="shared" si="153"/>
        <v>#DIV/0!</v>
      </c>
      <c r="Y1469" s="169">
        <f t="shared" si="152"/>
        <v>1</v>
      </c>
    </row>
    <row r="1470" spans="2:25" ht="15">
      <c r="B1470" s="196"/>
      <c r="C1470" s="90"/>
      <c r="D1470" s="89" t="s">
        <v>10914</v>
      </c>
      <c r="E1470" s="89" t="s">
        <v>83</v>
      </c>
      <c r="F1470" s="89"/>
      <c r="G1470" s="89"/>
      <c r="H1470" s="89"/>
      <c r="I1470" s="89"/>
      <c r="J1470" s="89"/>
      <c r="K1470" s="89"/>
      <c r="L1470" s="89"/>
      <c r="M1470" s="89">
        <f>J1470+K1470+L1470</f>
        <v>0</v>
      </c>
      <c r="N1470" s="559"/>
      <c r="O1470" s="89"/>
      <c r="P1470" s="89"/>
      <c r="Q1470" s="149" t="s">
        <v>741</v>
      </c>
      <c r="R1470" s="99" t="s">
        <v>10688</v>
      </c>
      <c r="S1470" s="28">
        <v>1</v>
      </c>
      <c r="T1470" s="19">
        <f>VLOOKUP(Q1470,包材库存!B:E,4,0)</f>
        <v>16400</v>
      </c>
      <c r="U1470" s="46"/>
      <c r="V1470" s="19">
        <f>VLOOKUP(Q1470,包材库存!B:F,5,0)</f>
        <v>0</v>
      </c>
      <c r="W1470" s="89"/>
      <c r="X1470" s="164" t="e">
        <f t="shared" si="153"/>
        <v>#DIV/0!</v>
      </c>
      <c r="Y1470" s="169">
        <f t="shared" si="152"/>
        <v>5</v>
      </c>
    </row>
    <row r="1471" spans="2:25" ht="15">
      <c r="B1471" s="196"/>
      <c r="C1471" s="90"/>
      <c r="D1471" s="90"/>
      <c r="E1471" s="90"/>
      <c r="F1471" s="90"/>
      <c r="G1471" s="90"/>
      <c r="H1471" s="90"/>
      <c r="I1471" s="90"/>
      <c r="J1471" s="90"/>
      <c r="K1471" s="90"/>
      <c r="L1471" s="90"/>
      <c r="M1471" s="90"/>
      <c r="N1471" s="560"/>
      <c r="O1471" s="90"/>
      <c r="P1471" s="90"/>
      <c r="Q1471" s="146" t="s">
        <v>745</v>
      </c>
      <c r="R1471" s="124" t="s">
        <v>10690</v>
      </c>
      <c r="S1471" s="28">
        <v>1</v>
      </c>
      <c r="T1471" s="19">
        <f>VLOOKUP(Q1471,包材库存!B:E,4,0)</f>
        <v>18886</v>
      </c>
      <c r="U1471" s="46"/>
      <c r="V1471" s="19">
        <f>VLOOKUP(Q1471,包材库存!B:F,5,0)</f>
        <v>0</v>
      </c>
      <c r="W1471" s="90"/>
      <c r="X1471" s="164" t="e">
        <f t="shared" si="153"/>
        <v>#DIV/0!</v>
      </c>
      <c r="Y1471" s="169">
        <f t="shared" si="152"/>
        <v>9</v>
      </c>
    </row>
    <row r="1472" spans="2:25" ht="15">
      <c r="B1472" s="196"/>
      <c r="C1472" s="90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561"/>
      <c r="O1472" s="15"/>
      <c r="P1472" s="15"/>
      <c r="Q1472" s="149" t="s">
        <v>743</v>
      </c>
      <c r="R1472" s="102" t="s">
        <v>10689</v>
      </c>
      <c r="S1472" s="28">
        <v>1</v>
      </c>
      <c r="T1472" s="19">
        <f>VLOOKUP(Q1472,包材库存!B:E,4,0)</f>
        <v>28550</v>
      </c>
      <c r="U1472" s="46"/>
      <c r="V1472" s="19">
        <f>VLOOKUP(Q1472,包材库存!B:F,5,0)</f>
        <v>0</v>
      </c>
      <c r="W1472" s="15"/>
      <c r="X1472" s="164" t="e">
        <f t="shared" si="153"/>
        <v>#DIV/0!</v>
      </c>
      <c r="Y1472" s="169">
        <f t="shared" si="152"/>
        <v>9</v>
      </c>
    </row>
    <row r="1473" spans="2:25" ht="15">
      <c r="B1473" s="196"/>
      <c r="C1473" s="90"/>
      <c r="D1473" s="89" t="s">
        <v>10915</v>
      </c>
      <c r="E1473" s="89" t="s">
        <v>748</v>
      </c>
      <c r="F1473" s="89"/>
      <c r="G1473" s="89"/>
      <c r="H1473" s="89"/>
      <c r="I1473" s="89"/>
      <c r="J1473" s="89"/>
      <c r="K1473" s="89"/>
      <c r="L1473" s="89"/>
      <c r="M1473" s="89">
        <f>J1473+K1473+L1473</f>
        <v>0</v>
      </c>
      <c r="N1473" s="559"/>
      <c r="O1473" s="89"/>
      <c r="P1473" s="89"/>
      <c r="Q1473" s="149" t="s">
        <v>749</v>
      </c>
      <c r="R1473" s="99" t="s">
        <v>10709</v>
      </c>
      <c r="S1473" s="28">
        <v>1</v>
      </c>
      <c r="T1473" s="19">
        <f>VLOOKUP(Q1473,包材库存!B:E,4,0)</f>
        <v>0</v>
      </c>
      <c r="U1473" s="46"/>
      <c r="V1473" s="19">
        <f>VLOOKUP(Q1473,包材库存!B:F,5,0)</f>
        <v>0</v>
      </c>
      <c r="W1473" s="89"/>
      <c r="X1473" s="164" t="e">
        <f t="shared" si="153"/>
        <v>#DIV/0!</v>
      </c>
      <c r="Y1473" s="169">
        <f t="shared" si="152"/>
        <v>4</v>
      </c>
    </row>
    <row r="1474" spans="2:25" ht="15">
      <c r="B1474" s="196"/>
      <c r="C1474" s="90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561"/>
      <c r="O1474" s="15"/>
      <c r="P1474" s="15"/>
      <c r="Q1474" s="149" t="s">
        <v>751</v>
      </c>
      <c r="R1474" s="99" t="s">
        <v>10374</v>
      </c>
      <c r="S1474" s="28">
        <v>1</v>
      </c>
      <c r="T1474" s="19">
        <f>VLOOKUP(Q1474,包材库存!B:E,4,0)</f>
        <v>8280</v>
      </c>
      <c r="U1474" s="46"/>
      <c r="V1474" s="19">
        <f>VLOOKUP(Q1474,包材库存!B:F,5,0)</f>
        <v>0</v>
      </c>
      <c r="W1474" s="15"/>
      <c r="X1474" s="164" t="e">
        <f t="shared" si="153"/>
        <v>#DIV/0!</v>
      </c>
      <c r="Y1474" s="169">
        <f t="shared" si="152"/>
        <v>8</v>
      </c>
    </row>
    <row r="1475" spans="2:25" ht="15">
      <c r="B1475" s="196"/>
      <c r="C1475" s="15"/>
      <c r="D1475" s="243" t="s">
        <v>10916</v>
      </c>
      <c r="E1475" s="243" t="s">
        <v>754</v>
      </c>
      <c r="F1475" s="243"/>
      <c r="G1475" s="243"/>
      <c r="H1475" s="243"/>
      <c r="I1475" s="243"/>
      <c r="J1475" s="243"/>
      <c r="K1475" s="243"/>
      <c r="L1475" s="243"/>
      <c r="M1475" s="243">
        <f t="shared" ref="M1475:M1476" si="154">J1475+K1475+L1475</f>
        <v>0</v>
      </c>
      <c r="N1475" s="575"/>
      <c r="O1475" s="243"/>
      <c r="P1475" s="243"/>
      <c r="Q1475" s="149" t="s">
        <v>755</v>
      </c>
      <c r="R1475" s="99" t="s">
        <v>10917</v>
      </c>
      <c r="S1475" s="28">
        <v>1</v>
      </c>
      <c r="T1475" s="19">
        <f>VLOOKUP(Q1475,包材库存!B:E,4,0)</f>
        <v>0</v>
      </c>
      <c r="U1475" s="46"/>
      <c r="V1475" s="19">
        <f>VLOOKUP(Q1475,包材库存!B:F,5,0)</f>
        <v>0</v>
      </c>
      <c r="W1475" s="243"/>
      <c r="X1475" s="164" t="e">
        <f t="shared" si="153"/>
        <v>#DIV/0!</v>
      </c>
      <c r="Y1475" s="169">
        <f t="shared" si="152"/>
        <v>2</v>
      </c>
    </row>
    <row r="1476" spans="2:25" ht="15">
      <c r="B1476" s="196"/>
      <c r="C1476" s="89" t="s">
        <v>1376</v>
      </c>
      <c r="D1476" s="89" t="s">
        <v>10601</v>
      </c>
      <c r="E1476" s="89" t="s">
        <v>10602</v>
      </c>
      <c r="F1476" s="89" t="e">
        <f>VLOOKUP(C1476,#REF!,6,0)</f>
        <v>#REF!</v>
      </c>
      <c r="G1476" s="89"/>
      <c r="H1476" s="89" t="e">
        <f>VLOOKUP(C1476,#REF!,19,0)</f>
        <v>#REF!</v>
      </c>
      <c r="I1476" s="89" t="e">
        <f>VLOOKUP(C1476,#REF!,20,0)</f>
        <v>#REF!</v>
      </c>
      <c r="J1476" s="89">
        <f>VLOOKUP(C1476,成品库存!B:L,11,0)</f>
        <v>0</v>
      </c>
      <c r="K1476" s="89" t="str">
        <f>IF(ISERROR(VLOOKUP(C1476,#REF!,11,0)),"0",VLOOKUP(C1476,#REF!,11,0))</f>
        <v>0</v>
      </c>
      <c r="L1476" s="89"/>
      <c r="M1476" s="89">
        <f t="shared" si="154"/>
        <v>0</v>
      </c>
      <c r="N1476" s="559"/>
      <c r="O1476" s="89">
        <f>VLOOKUP(C1476,膏体库存!A:F,6,0)</f>
        <v>0</v>
      </c>
      <c r="P1476" s="89"/>
      <c r="Q1476" s="146" t="s">
        <v>457</v>
      </c>
      <c r="R1476" s="238" t="s">
        <v>10605</v>
      </c>
      <c r="S1476" s="91"/>
      <c r="T1476" s="19">
        <f>VLOOKUP(Q1476,包材库存!B:E,4,0)</f>
        <v>1957</v>
      </c>
      <c r="U1476" s="46"/>
      <c r="V1476" s="19">
        <f>VLOOKUP(Q1476,包材库存!B:F,5,0)</f>
        <v>0</v>
      </c>
      <c r="W1476" s="164"/>
      <c r="X1476" s="164" t="e">
        <f t="shared" si="153"/>
        <v>#DIV/0!</v>
      </c>
      <c r="Y1476" s="169">
        <f t="shared" si="152"/>
        <v>202</v>
      </c>
    </row>
    <row r="1477" spans="2:25" ht="15">
      <c r="B1477" s="196"/>
      <c r="C1477" s="90"/>
      <c r="D1477" s="90"/>
      <c r="E1477" s="90"/>
      <c r="F1477" s="90"/>
      <c r="G1477" s="90"/>
      <c r="H1477" s="90"/>
      <c r="I1477" s="90"/>
      <c r="J1477" s="90"/>
      <c r="K1477" s="90"/>
      <c r="L1477" s="90"/>
      <c r="M1477" s="90"/>
      <c r="N1477" s="560"/>
      <c r="O1477" s="90"/>
      <c r="P1477" s="90"/>
      <c r="Q1477" s="148" t="s">
        <v>9078</v>
      </c>
      <c r="R1477" s="236" t="s">
        <v>10606</v>
      </c>
      <c r="S1477" s="28">
        <v>1</v>
      </c>
      <c r="T1477" s="19">
        <f>VLOOKUP(Q1477,包材库存!B:E,4,0)</f>
        <v>280</v>
      </c>
      <c r="U1477" s="46"/>
      <c r="V1477" s="19">
        <f>VLOOKUP(Q1477,包材库存!B:F,5,0)</f>
        <v>0</v>
      </c>
      <c r="W1477" s="90"/>
      <c r="X1477" s="164" t="e">
        <f t="shared" si="153"/>
        <v>#DIV/0!</v>
      </c>
      <c r="Y1477" s="169">
        <f t="shared" ref="Y1477:Y1540" si="155">COUNTIF(Q:Q,Q1477)</f>
        <v>12</v>
      </c>
    </row>
    <row r="1478" spans="2:25" ht="15">
      <c r="B1478" s="196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561"/>
      <c r="O1478" s="15"/>
      <c r="P1478" s="15"/>
      <c r="Q1478" s="148" t="s">
        <v>9080</v>
      </c>
      <c r="R1478" s="236" t="s">
        <v>10607</v>
      </c>
      <c r="S1478" s="28">
        <v>1</v>
      </c>
      <c r="T1478" s="19">
        <f>VLOOKUP(Q1478,包材库存!B:E,4,0)</f>
        <v>0</v>
      </c>
      <c r="U1478" s="46"/>
      <c r="V1478" s="19">
        <f>VLOOKUP(Q1478,包材库存!B:F,5,0)</f>
        <v>0</v>
      </c>
      <c r="W1478" s="15"/>
      <c r="X1478" s="164" t="e">
        <f t="shared" ref="X1478:X1541" si="156">T1478/G1478</f>
        <v>#DIV/0!</v>
      </c>
      <c r="Y1478" s="169">
        <f t="shared" si="155"/>
        <v>5</v>
      </c>
    </row>
    <row r="1479" spans="2:25" ht="24.75">
      <c r="B1479" s="196"/>
      <c r="C1479" s="89" t="s">
        <v>1378</v>
      </c>
      <c r="D1479" s="89" t="s">
        <v>10608</v>
      </c>
      <c r="E1479" s="89" t="s">
        <v>10602</v>
      </c>
      <c r="F1479" s="89" t="e">
        <f>VLOOKUP(C1479,#REF!,6,0)</f>
        <v>#REF!</v>
      </c>
      <c r="G1479" s="89"/>
      <c r="H1479" s="89" t="e">
        <f>VLOOKUP(C1479,#REF!,19,0)</f>
        <v>#REF!</v>
      </c>
      <c r="I1479" s="89" t="e">
        <f>VLOOKUP(C1479,#REF!,20,0)</f>
        <v>#REF!</v>
      </c>
      <c r="J1479" s="89">
        <f>VLOOKUP(C1479,成品库存!B:L,11,0)</f>
        <v>0</v>
      </c>
      <c r="K1479" s="89" t="str">
        <f>IF(ISERROR(VLOOKUP(C1479,#REF!,11,0)),"0",VLOOKUP(C1479,#REF!,11,0))</f>
        <v>0</v>
      </c>
      <c r="L1479" s="89"/>
      <c r="M1479" s="89">
        <f>J1479+K1479+L1479</f>
        <v>0</v>
      </c>
      <c r="N1479" s="559"/>
      <c r="O1479" s="89" t="e">
        <f>VLOOKUP(C1479,膏体库存!A:F,6,0)</f>
        <v>#N/A</v>
      </c>
      <c r="P1479" s="89"/>
      <c r="Q1479" s="150" t="s">
        <v>7929</v>
      </c>
      <c r="R1479" s="239" t="s">
        <v>10609</v>
      </c>
      <c r="S1479" s="28">
        <v>1</v>
      </c>
      <c r="T1479" s="19">
        <f>VLOOKUP(Q1479,包材库存!B:E,4,0)</f>
        <v>251</v>
      </c>
      <c r="U1479" s="46"/>
      <c r="V1479" s="19">
        <f>VLOOKUP(Q1479,包材库存!B:F,5,0)</f>
        <v>0</v>
      </c>
      <c r="W1479" s="164"/>
      <c r="X1479" s="164" t="e">
        <f t="shared" si="156"/>
        <v>#DIV/0!</v>
      </c>
      <c r="Y1479" s="169">
        <f t="shared" si="155"/>
        <v>2</v>
      </c>
    </row>
    <row r="1480" spans="2:25" ht="15">
      <c r="B1480" s="196"/>
      <c r="C1480" s="90"/>
      <c r="D1480" s="90"/>
      <c r="E1480" s="90"/>
      <c r="F1480" s="90"/>
      <c r="G1480" s="90"/>
      <c r="H1480" s="90"/>
      <c r="I1480" s="90"/>
      <c r="J1480" s="90"/>
      <c r="K1480" s="90"/>
      <c r="L1480" s="90"/>
      <c r="M1480" s="90"/>
      <c r="N1480" s="560"/>
      <c r="O1480" s="90"/>
      <c r="P1480" s="90"/>
      <c r="Q1480" s="146" t="s">
        <v>457</v>
      </c>
      <c r="R1480" s="238" t="s">
        <v>10605</v>
      </c>
      <c r="S1480" s="91"/>
      <c r="T1480" s="19">
        <f>VLOOKUP(Q1480,包材库存!B:E,4,0)</f>
        <v>1957</v>
      </c>
      <c r="U1480" s="46"/>
      <c r="V1480" s="19">
        <f>VLOOKUP(Q1480,包材库存!B:F,5,0)</f>
        <v>0</v>
      </c>
      <c r="W1480" s="90"/>
      <c r="X1480" s="164" t="e">
        <f t="shared" si="156"/>
        <v>#DIV/0!</v>
      </c>
      <c r="Y1480" s="169">
        <f t="shared" si="155"/>
        <v>202</v>
      </c>
    </row>
    <row r="1481" spans="2:25" ht="15">
      <c r="B1481" s="196"/>
      <c r="C1481" s="90"/>
      <c r="D1481" s="90"/>
      <c r="E1481" s="90"/>
      <c r="F1481" s="90"/>
      <c r="G1481" s="90"/>
      <c r="H1481" s="90"/>
      <c r="I1481" s="90"/>
      <c r="J1481" s="90"/>
      <c r="K1481" s="90"/>
      <c r="L1481" s="90"/>
      <c r="M1481" s="90"/>
      <c r="N1481" s="560"/>
      <c r="O1481" s="90"/>
      <c r="P1481" s="90"/>
      <c r="Q1481" s="148" t="s">
        <v>9078</v>
      </c>
      <c r="R1481" s="236" t="s">
        <v>10606</v>
      </c>
      <c r="S1481" s="28">
        <v>1</v>
      </c>
      <c r="T1481" s="19">
        <f>VLOOKUP(Q1481,包材库存!B:E,4,0)</f>
        <v>280</v>
      </c>
      <c r="U1481" s="46"/>
      <c r="V1481" s="19">
        <f>VLOOKUP(Q1481,包材库存!B:F,5,0)</f>
        <v>0</v>
      </c>
      <c r="W1481" s="90"/>
      <c r="X1481" s="164" t="e">
        <f t="shared" si="156"/>
        <v>#DIV/0!</v>
      </c>
      <c r="Y1481" s="169">
        <f t="shared" si="155"/>
        <v>12</v>
      </c>
    </row>
    <row r="1482" spans="2:25" ht="15">
      <c r="B1482" s="196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561"/>
      <c r="O1482" s="15"/>
      <c r="P1482" s="15"/>
      <c r="Q1482" s="150" t="s">
        <v>9082</v>
      </c>
      <c r="R1482" s="239" t="s">
        <v>10610</v>
      </c>
      <c r="S1482" s="28">
        <v>1</v>
      </c>
      <c r="T1482" s="19">
        <f>VLOOKUP(Q1482,包材库存!B:E,4,0)</f>
        <v>240</v>
      </c>
      <c r="U1482" s="46"/>
      <c r="V1482" s="19">
        <f>VLOOKUP(Q1482,包材库存!B:F,5,0)</f>
        <v>0</v>
      </c>
      <c r="W1482" s="15"/>
      <c r="X1482" s="164" t="e">
        <f t="shared" si="156"/>
        <v>#DIV/0!</v>
      </c>
      <c r="Y1482" s="169">
        <f t="shared" si="155"/>
        <v>2</v>
      </c>
    </row>
    <row r="1483" spans="2:25" ht="15">
      <c r="B1483" s="196"/>
      <c r="C1483" s="89" t="s">
        <v>9728</v>
      </c>
      <c r="D1483" s="89" t="s">
        <v>10611</v>
      </c>
      <c r="E1483" s="89" t="s">
        <v>10612</v>
      </c>
      <c r="F1483" s="89" t="e">
        <f>VLOOKUP(C1483,#REF!,6,0)</f>
        <v>#REF!</v>
      </c>
      <c r="G1483" s="89"/>
      <c r="H1483" s="89" t="e">
        <f>VLOOKUP(C1483,#REF!,19,0)</f>
        <v>#REF!</v>
      </c>
      <c r="I1483" s="89" t="e">
        <f>VLOOKUP(C1483,#REF!,20,0)</f>
        <v>#REF!</v>
      </c>
      <c r="J1483" s="89">
        <f>VLOOKUP(C1483,成品库存!B:L,11,0)</f>
        <v>0</v>
      </c>
      <c r="K1483" s="89" t="str">
        <f>IF(ISERROR(VLOOKUP(C1483,#REF!,11,0)),"0",VLOOKUP(C1483,#REF!,11,0))</f>
        <v>0</v>
      </c>
      <c r="L1483" s="89"/>
      <c r="M1483" s="89">
        <f>J1483+K1483+L1483</f>
        <v>0</v>
      </c>
      <c r="N1483" s="559"/>
      <c r="O1483" s="89" t="e">
        <f>VLOOKUP(C1483,膏体库存!A:F,6,0)</f>
        <v>#N/A</v>
      </c>
      <c r="P1483" s="89"/>
      <c r="Q1483" s="146" t="s">
        <v>457</v>
      </c>
      <c r="R1483" s="238" t="s">
        <v>10556</v>
      </c>
      <c r="S1483" s="91"/>
      <c r="T1483" s="19">
        <f>VLOOKUP(Q1483,包材库存!B:E,4,0)</f>
        <v>1957</v>
      </c>
      <c r="U1483" s="46"/>
      <c r="V1483" s="19">
        <f>VLOOKUP(Q1483,包材库存!B:F,5,0)</f>
        <v>0</v>
      </c>
      <c r="W1483" s="164"/>
      <c r="X1483" s="164" t="e">
        <f t="shared" si="156"/>
        <v>#DIV/0!</v>
      </c>
      <c r="Y1483" s="169">
        <f t="shared" si="155"/>
        <v>202</v>
      </c>
    </row>
    <row r="1484" spans="2:25" ht="15">
      <c r="B1484" s="196"/>
      <c r="C1484" s="90"/>
      <c r="D1484" s="90"/>
      <c r="E1484" s="90"/>
      <c r="F1484" s="90"/>
      <c r="G1484" s="90"/>
      <c r="H1484" s="90"/>
      <c r="I1484" s="90"/>
      <c r="J1484" s="90"/>
      <c r="K1484" s="90"/>
      <c r="L1484" s="90"/>
      <c r="M1484" s="90"/>
      <c r="N1484" s="560"/>
      <c r="O1484" s="90"/>
      <c r="P1484" s="90"/>
      <c r="Q1484" s="151" t="s">
        <v>8805</v>
      </c>
      <c r="R1484" s="240" t="s">
        <v>10382</v>
      </c>
      <c r="S1484" s="28">
        <v>1</v>
      </c>
      <c r="T1484" s="19">
        <f>VLOOKUP(Q1484,包材库存!B:E,4,0)</f>
        <v>7665</v>
      </c>
      <c r="U1484" s="46"/>
      <c r="V1484" s="19">
        <f>VLOOKUP(Q1484,包材库存!B:F,5,0)</f>
        <v>0</v>
      </c>
      <c r="W1484" s="90"/>
      <c r="X1484" s="164" t="e">
        <f t="shared" si="156"/>
        <v>#DIV/0!</v>
      </c>
      <c r="Y1484" s="169">
        <f t="shared" si="155"/>
        <v>149</v>
      </c>
    </row>
    <row r="1485" spans="2:25" ht="15">
      <c r="B1485" s="196"/>
      <c r="C1485" s="90"/>
      <c r="D1485" s="90"/>
      <c r="E1485" s="90"/>
      <c r="F1485" s="90"/>
      <c r="G1485" s="90"/>
      <c r="H1485" s="90"/>
      <c r="I1485" s="90"/>
      <c r="J1485" s="90"/>
      <c r="K1485" s="90"/>
      <c r="L1485" s="90"/>
      <c r="M1485" s="90"/>
      <c r="N1485" s="560"/>
      <c r="O1485" s="90"/>
      <c r="P1485" s="90"/>
      <c r="Q1485" s="148" t="s">
        <v>9078</v>
      </c>
      <c r="R1485" s="236" t="s">
        <v>10606</v>
      </c>
      <c r="S1485" s="28">
        <v>1</v>
      </c>
      <c r="T1485" s="19">
        <f>VLOOKUP(Q1485,包材库存!B:E,4,0)</f>
        <v>280</v>
      </c>
      <c r="U1485" s="46"/>
      <c r="V1485" s="19">
        <f>VLOOKUP(Q1485,包材库存!B:F,5,0)</f>
        <v>0</v>
      </c>
      <c r="W1485" s="90"/>
      <c r="X1485" s="164" t="e">
        <f t="shared" si="156"/>
        <v>#DIV/0!</v>
      </c>
      <c r="Y1485" s="169">
        <f t="shared" si="155"/>
        <v>12</v>
      </c>
    </row>
    <row r="1486" spans="2:25" ht="15">
      <c r="B1486" s="196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561"/>
      <c r="O1486" s="15"/>
      <c r="P1486" s="15"/>
      <c r="Q1486" s="148" t="s">
        <v>9080</v>
      </c>
      <c r="R1486" s="236" t="s">
        <v>10607</v>
      </c>
      <c r="S1486" s="28">
        <v>1</v>
      </c>
      <c r="T1486" s="19">
        <f>VLOOKUP(Q1486,包材库存!B:E,4,0)</f>
        <v>0</v>
      </c>
      <c r="U1486" s="46"/>
      <c r="V1486" s="19">
        <f>VLOOKUP(Q1486,包材库存!B:F,5,0)</f>
        <v>0</v>
      </c>
      <c r="W1486" s="15"/>
      <c r="X1486" s="164" t="e">
        <f t="shared" si="156"/>
        <v>#DIV/0!</v>
      </c>
      <c r="Y1486" s="169">
        <f t="shared" si="155"/>
        <v>5</v>
      </c>
    </row>
    <row r="1487" spans="2:25" ht="24">
      <c r="B1487" s="196"/>
      <c r="C1487" s="89" t="s">
        <v>1383</v>
      </c>
      <c r="D1487" s="89" t="s">
        <v>10613</v>
      </c>
      <c r="E1487" s="89" t="s">
        <v>10614</v>
      </c>
      <c r="F1487" s="89" t="e">
        <f>VLOOKUP(C1487,#REF!,6,0)</f>
        <v>#REF!</v>
      </c>
      <c r="G1487" s="89"/>
      <c r="H1487" s="89" t="e">
        <f>VLOOKUP(C1487,#REF!,19,0)</f>
        <v>#REF!</v>
      </c>
      <c r="I1487" s="89" t="e">
        <f>VLOOKUP(C1487,#REF!,20,0)</f>
        <v>#REF!</v>
      </c>
      <c r="J1487" s="89">
        <f>VLOOKUP(C1487,成品库存!B:L,11,0)</f>
        <v>0</v>
      </c>
      <c r="K1487" s="89" t="str">
        <f>IF(ISERROR(VLOOKUP(C1487,#REF!,11,0)),"0",VLOOKUP(C1487,#REF!,11,0))</f>
        <v>0</v>
      </c>
      <c r="L1487" s="89"/>
      <c r="M1487" s="89">
        <f>J1487+K1487+L1487</f>
        <v>0</v>
      </c>
      <c r="N1487" s="559"/>
      <c r="O1487" s="89" t="e">
        <f>VLOOKUP(C1487,膏体库存!A:F,6,0)</f>
        <v>#N/A</v>
      </c>
      <c r="P1487" s="89"/>
      <c r="Q1487" s="149" t="s">
        <v>7935</v>
      </c>
      <c r="R1487" s="99" t="s">
        <v>10615</v>
      </c>
      <c r="S1487" s="28">
        <v>1</v>
      </c>
      <c r="T1487" s="19">
        <f>VLOOKUP(Q1487,包材库存!B:E,4,0)</f>
        <v>0</v>
      </c>
      <c r="U1487" s="46"/>
      <c r="V1487" s="19">
        <f>VLOOKUP(Q1487,包材库存!B:F,5,0)</f>
        <v>0</v>
      </c>
      <c r="W1487" s="164"/>
      <c r="X1487" s="164" t="e">
        <f t="shared" si="156"/>
        <v>#DIV/0!</v>
      </c>
      <c r="Y1487" s="169">
        <f t="shared" si="155"/>
        <v>4</v>
      </c>
    </row>
    <row r="1488" spans="2:25" ht="15">
      <c r="B1488" s="196"/>
      <c r="C1488" s="90"/>
      <c r="D1488" s="90"/>
      <c r="E1488" s="90"/>
      <c r="F1488" s="90"/>
      <c r="G1488" s="90"/>
      <c r="H1488" s="90"/>
      <c r="I1488" s="90"/>
      <c r="J1488" s="90"/>
      <c r="K1488" s="90"/>
      <c r="L1488" s="90"/>
      <c r="M1488" s="90"/>
      <c r="N1488" s="560"/>
      <c r="O1488" s="90"/>
      <c r="P1488" s="90"/>
      <c r="Q1488" s="149" t="s">
        <v>8445</v>
      </c>
      <c r="R1488" s="99" t="s">
        <v>10918</v>
      </c>
      <c r="S1488" s="91"/>
      <c r="T1488" s="19">
        <f>VLOOKUP(Q1488,包材库存!B:E,4,0)</f>
        <v>154</v>
      </c>
      <c r="U1488" s="46"/>
      <c r="V1488" s="19">
        <f>VLOOKUP(Q1488,包材库存!B:F,5,0)</f>
        <v>0</v>
      </c>
      <c r="W1488" s="90"/>
      <c r="X1488" s="164" t="e">
        <f t="shared" si="156"/>
        <v>#DIV/0!</v>
      </c>
      <c r="Y1488" s="169">
        <f t="shared" si="155"/>
        <v>2</v>
      </c>
    </row>
    <row r="1489" spans="2:25" ht="15">
      <c r="B1489" s="196"/>
      <c r="C1489" s="90"/>
      <c r="D1489" s="90"/>
      <c r="E1489" s="90"/>
      <c r="F1489" s="90"/>
      <c r="G1489" s="90"/>
      <c r="H1489" s="90"/>
      <c r="I1489" s="90"/>
      <c r="J1489" s="90"/>
      <c r="K1489" s="90"/>
      <c r="L1489" s="90"/>
      <c r="M1489" s="90"/>
      <c r="N1489" s="560"/>
      <c r="O1489" s="90"/>
      <c r="P1489" s="90"/>
      <c r="Q1489" s="149" t="s">
        <v>9000</v>
      </c>
      <c r="R1489" s="99" t="s">
        <v>10618</v>
      </c>
      <c r="S1489" s="28">
        <v>1</v>
      </c>
      <c r="T1489" s="19">
        <f>VLOOKUP(Q1489,包材库存!B:E,4,0)</f>
        <v>0</v>
      </c>
      <c r="U1489" s="46"/>
      <c r="V1489" s="19">
        <f>VLOOKUP(Q1489,包材库存!B:F,5,0)</f>
        <v>0</v>
      </c>
      <c r="W1489" s="90"/>
      <c r="X1489" s="164" t="e">
        <f t="shared" si="156"/>
        <v>#DIV/0!</v>
      </c>
      <c r="Y1489" s="169">
        <f t="shared" si="155"/>
        <v>6</v>
      </c>
    </row>
    <row r="1490" spans="2:25" ht="15">
      <c r="B1490" s="196"/>
      <c r="C1490" s="90"/>
      <c r="D1490" s="90"/>
      <c r="E1490" s="90"/>
      <c r="F1490" s="90"/>
      <c r="G1490" s="90"/>
      <c r="H1490" s="90"/>
      <c r="I1490" s="90"/>
      <c r="J1490" s="90"/>
      <c r="K1490" s="90"/>
      <c r="L1490" s="90"/>
      <c r="M1490" s="90"/>
      <c r="N1490" s="560"/>
      <c r="O1490" s="90"/>
      <c r="P1490" s="90"/>
      <c r="Q1490" s="149" t="s">
        <v>9014</v>
      </c>
      <c r="R1490" s="99" t="s">
        <v>10619</v>
      </c>
      <c r="S1490" s="28">
        <v>1</v>
      </c>
      <c r="T1490" s="19">
        <f>VLOOKUP(Q1490,包材库存!B:E,4,0)</f>
        <v>400</v>
      </c>
      <c r="U1490" s="46"/>
      <c r="V1490" s="19">
        <f>VLOOKUP(Q1490,包材库存!B:F,5,0)</f>
        <v>0</v>
      </c>
      <c r="W1490" s="90"/>
      <c r="X1490" s="164" t="e">
        <f t="shared" si="156"/>
        <v>#DIV/0!</v>
      </c>
      <c r="Y1490" s="169">
        <f t="shared" si="155"/>
        <v>8</v>
      </c>
    </row>
    <row r="1491" spans="2:25" ht="15">
      <c r="B1491" s="196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561"/>
      <c r="O1491" s="15"/>
      <c r="P1491" s="15"/>
      <c r="Q1491" s="149" t="s">
        <v>9053</v>
      </c>
      <c r="R1491" s="99" t="s">
        <v>10620</v>
      </c>
      <c r="S1491" s="28">
        <v>1</v>
      </c>
      <c r="T1491" s="19">
        <f>VLOOKUP(Q1491,包材库存!B:E,4,0)</f>
        <v>0</v>
      </c>
      <c r="U1491" s="46"/>
      <c r="V1491" s="19">
        <f>VLOOKUP(Q1491,包材库存!B:F,5,0)</f>
        <v>0</v>
      </c>
      <c r="W1491" s="15"/>
      <c r="X1491" s="164" t="e">
        <f t="shared" si="156"/>
        <v>#DIV/0!</v>
      </c>
      <c r="Y1491" s="169">
        <f t="shared" si="155"/>
        <v>4</v>
      </c>
    </row>
    <row r="1492" spans="2:25" ht="24">
      <c r="B1492" s="196"/>
      <c r="C1492" s="89" t="s">
        <v>1383</v>
      </c>
      <c r="D1492" s="89" t="s">
        <v>10613</v>
      </c>
      <c r="E1492" s="89" t="s">
        <v>10614</v>
      </c>
      <c r="F1492" s="89" t="e">
        <f>VLOOKUP(C1492,#REF!,6,0)</f>
        <v>#REF!</v>
      </c>
      <c r="G1492" s="89"/>
      <c r="H1492" s="89" t="e">
        <f>VLOOKUP(C1492,#REF!,19,0)</f>
        <v>#REF!</v>
      </c>
      <c r="I1492" s="89" t="e">
        <f>VLOOKUP(C1492,#REF!,20,0)</f>
        <v>#REF!</v>
      </c>
      <c r="J1492" s="89">
        <f>VLOOKUP(C1492,成品库存!B:L,11,0)</f>
        <v>0</v>
      </c>
      <c r="K1492" s="89" t="str">
        <f>IF(ISERROR(VLOOKUP(C1492,#REF!,11,0)),"0",VLOOKUP(C1492,#REF!,11,0))</f>
        <v>0</v>
      </c>
      <c r="L1492" s="89"/>
      <c r="M1492" s="89">
        <f>J1492+K1492+L1492</f>
        <v>0</v>
      </c>
      <c r="N1492" s="559"/>
      <c r="O1492" s="89" t="e">
        <f>VLOOKUP(C1492,膏体库存!A:F,6,0)</f>
        <v>#N/A</v>
      </c>
      <c r="P1492" s="89"/>
      <c r="Q1492" s="149" t="s">
        <v>7935</v>
      </c>
      <c r="R1492" s="99" t="s">
        <v>10615</v>
      </c>
      <c r="S1492" s="28">
        <v>1</v>
      </c>
      <c r="T1492" s="19">
        <f>VLOOKUP(Q1492,包材库存!B:E,4,0)</f>
        <v>0</v>
      </c>
      <c r="U1492" s="46"/>
      <c r="V1492" s="19">
        <f>VLOOKUP(Q1492,包材库存!B:F,5,0)</f>
        <v>0</v>
      </c>
      <c r="W1492" s="164"/>
      <c r="X1492" s="164" t="e">
        <f t="shared" si="156"/>
        <v>#DIV/0!</v>
      </c>
      <c r="Y1492" s="169">
        <f t="shared" si="155"/>
        <v>4</v>
      </c>
    </row>
    <row r="1493" spans="2:25" ht="15">
      <c r="B1493" s="196"/>
      <c r="C1493" s="90"/>
      <c r="D1493" s="90"/>
      <c r="E1493" s="90"/>
      <c r="F1493" s="90"/>
      <c r="G1493" s="90"/>
      <c r="H1493" s="90"/>
      <c r="I1493" s="90"/>
      <c r="J1493" s="90"/>
      <c r="K1493" s="90"/>
      <c r="L1493" s="90"/>
      <c r="M1493" s="90"/>
      <c r="N1493" s="560"/>
      <c r="O1493" s="90"/>
      <c r="P1493" s="90"/>
      <c r="Q1493" s="149" t="s">
        <v>457</v>
      </c>
      <c r="R1493" s="99" t="s">
        <v>10621</v>
      </c>
      <c r="S1493" s="91"/>
      <c r="T1493" s="19">
        <f>VLOOKUP(Q1493,包材库存!B:E,4,0)</f>
        <v>1957</v>
      </c>
      <c r="U1493" s="46"/>
      <c r="V1493" s="19">
        <f>VLOOKUP(Q1493,包材库存!B:F,5,0)</f>
        <v>0</v>
      </c>
      <c r="W1493" s="90"/>
      <c r="X1493" s="164" t="e">
        <f t="shared" si="156"/>
        <v>#DIV/0!</v>
      </c>
      <c r="Y1493" s="169">
        <f t="shared" si="155"/>
        <v>202</v>
      </c>
    </row>
    <row r="1494" spans="2:25" ht="15">
      <c r="B1494" s="196"/>
      <c r="C1494" s="90"/>
      <c r="D1494" s="90"/>
      <c r="E1494" s="90"/>
      <c r="F1494" s="90"/>
      <c r="G1494" s="90"/>
      <c r="H1494" s="90"/>
      <c r="I1494" s="90"/>
      <c r="J1494" s="90"/>
      <c r="K1494" s="90"/>
      <c r="L1494" s="90"/>
      <c r="M1494" s="90"/>
      <c r="N1494" s="560"/>
      <c r="O1494" s="90"/>
      <c r="P1494" s="90"/>
      <c r="Q1494" s="149" t="s">
        <v>9000</v>
      </c>
      <c r="R1494" s="99" t="s">
        <v>10618</v>
      </c>
      <c r="S1494" s="28">
        <v>1</v>
      </c>
      <c r="T1494" s="19">
        <f>VLOOKUP(Q1494,包材库存!B:E,4,0)</f>
        <v>0</v>
      </c>
      <c r="U1494" s="46"/>
      <c r="V1494" s="19">
        <f>VLOOKUP(Q1494,包材库存!B:F,5,0)</f>
        <v>0</v>
      </c>
      <c r="W1494" s="90"/>
      <c r="X1494" s="164" t="e">
        <f t="shared" si="156"/>
        <v>#DIV/0!</v>
      </c>
      <c r="Y1494" s="169">
        <f t="shared" si="155"/>
        <v>6</v>
      </c>
    </row>
    <row r="1495" spans="2:25" ht="15">
      <c r="B1495" s="196"/>
      <c r="C1495" s="90"/>
      <c r="D1495" s="90"/>
      <c r="E1495" s="90"/>
      <c r="F1495" s="90"/>
      <c r="G1495" s="90"/>
      <c r="H1495" s="90"/>
      <c r="I1495" s="90"/>
      <c r="J1495" s="90"/>
      <c r="K1495" s="90"/>
      <c r="L1495" s="90"/>
      <c r="M1495" s="90"/>
      <c r="N1495" s="560"/>
      <c r="O1495" s="90"/>
      <c r="P1495" s="90"/>
      <c r="Q1495" s="149" t="s">
        <v>9014</v>
      </c>
      <c r="R1495" s="99" t="s">
        <v>10619</v>
      </c>
      <c r="S1495" s="28">
        <v>1</v>
      </c>
      <c r="T1495" s="19">
        <f>VLOOKUP(Q1495,包材库存!B:E,4,0)</f>
        <v>400</v>
      </c>
      <c r="U1495" s="46"/>
      <c r="V1495" s="19">
        <f>VLOOKUP(Q1495,包材库存!B:F,5,0)</f>
        <v>0</v>
      </c>
      <c r="W1495" s="90"/>
      <c r="X1495" s="164" t="e">
        <f t="shared" si="156"/>
        <v>#DIV/0!</v>
      </c>
      <c r="Y1495" s="169">
        <f t="shared" si="155"/>
        <v>8</v>
      </c>
    </row>
    <row r="1496" spans="2:25" ht="15">
      <c r="B1496" s="196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561"/>
      <c r="O1496" s="15"/>
      <c r="P1496" s="15"/>
      <c r="Q1496" s="149" t="s">
        <v>9053</v>
      </c>
      <c r="R1496" s="99" t="s">
        <v>10620</v>
      </c>
      <c r="S1496" s="28">
        <v>1</v>
      </c>
      <c r="T1496" s="19">
        <f>VLOOKUP(Q1496,包材库存!B:E,4,0)</f>
        <v>0</v>
      </c>
      <c r="U1496" s="46"/>
      <c r="V1496" s="19">
        <f>VLOOKUP(Q1496,包材库存!B:F,5,0)</f>
        <v>0</v>
      </c>
      <c r="W1496" s="15"/>
      <c r="X1496" s="164" t="e">
        <f t="shared" si="156"/>
        <v>#DIV/0!</v>
      </c>
      <c r="Y1496" s="169">
        <f t="shared" si="155"/>
        <v>4</v>
      </c>
    </row>
    <row r="1497" spans="2:25" ht="24">
      <c r="B1497" s="196"/>
      <c r="C1497" s="89" t="s">
        <v>1381</v>
      </c>
      <c r="D1497" s="89" t="s">
        <v>10622</v>
      </c>
      <c r="E1497" s="89" t="s">
        <v>10623</v>
      </c>
      <c r="F1497" s="89" t="e">
        <f>VLOOKUP(C1497,#REF!,6,0)</f>
        <v>#REF!</v>
      </c>
      <c r="G1497" s="89"/>
      <c r="H1497" s="89" t="e">
        <f>VLOOKUP(C1497,#REF!,19,0)</f>
        <v>#REF!</v>
      </c>
      <c r="I1497" s="89" t="e">
        <f>VLOOKUP(C1497,#REF!,20,0)</f>
        <v>#REF!</v>
      </c>
      <c r="J1497" s="89">
        <f>VLOOKUP(C1497,成品库存!B:L,11,0)</f>
        <v>0</v>
      </c>
      <c r="K1497" s="89" t="str">
        <f>IF(ISERROR(VLOOKUP(C1497,#REF!,11,0)),"0",VLOOKUP(C1497,#REF!,11,0))</f>
        <v>0</v>
      </c>
      <c r="L1497" s="89"/>
      <c r="M1497" s="89">
        <f>J1497+K1497+L1497</f>
        <v>0</v>
      </c>
      <c r="N1497" s="559"/>
      <c r="O1497" s="89">
        <f>VLOOKUP(C1497,膏体库存!A:F,6,0)</f>
        <v>0</v>
      </c>
      <c r="P1497" s="89"/>
      <c r="Q1497" s="144" t="s">
        <v>7933</v>
      </c>
      <c r="R1497" s="241" t="s">
        <v>10624</v>
      </c>
      <c r="S1497" s="28">
        <v>1</v>
      </c>
      <c r="T1497" s="19">
        <f>VLOOKUP(Q1497,包材库存!B:E,4,0)</f>
        <v>40</v>
      </c>
      <c r="U1497" s="46"/>
      <c r="V1497" s="19">
        <f>VLOOKUP(Q1497,包材库存!B:F,5,0)</f>
        <v>0</v>
      </c>
      <c r="W1497" s="164"/>
      <c r="X1497" s="164" t="e">
        <f t="shared" si="156"/>
        <v>#DIV/0!</v>
      </c>
      <c r="Y1497" s="169">
        <f t="shared" si="155"/>
        <v>2</v>
      </c>
    </row>
    <row r="1498" spans="2:25" ht="15">
      <c r="B1498" s="196"/>
      <c r="C1498" s="90"/>
      <c r="D1498" s="90"/>
      <c r="E1498" s="90"/>
      <c r="F1498" s="90"/>
      <c r="G1498" s="90"/>
      <c r="H1498" s="90"/>
      <c r="I1498" s="90"/>
      <c r="J1498" s="90"/>
      <c r="K1498" s="90"/>
      <c r="L1498" s="90"/>
      <c r="M1498" s="90"/>
      <c r="N1498" s="560"/>
      <c r="O1498" s="90"/>
      <c r="P1498" s="90"/>
      <c r="Q1498" s="144" t="s">
        <v>8549</v>
      </c>
      <c r="R1498" s="241" t="s">
        <v>10625</v>
      </c>
      <c r="S1498" s="91"/>
      <c r="T1498" s="19">
        <f>VLOOKUP(Q1498,包材库存!B:E,4,0)</f>
        <v>124</v>
      </c>
      <c r="U1498" s="46"/>
      <c r="V1498" s="19">
        <f>VLOOKUP(Q1498,包材库存!B:F,5,0)</f>
        <v>0</v>
      </c>
      <c r="W1498" s="90"/>
      <c r="X1498" s="164" t="e">
        <f t="shared" si="156"/>
        <v>#DIV/0!</v>
      </c>
      <c r="Y1498" s="169">
        <f t="shared" si="155"/>
        <v>2</v>
      </c>
    </row>
    <row r="1499" spans="2:25" ht="15">
      <c r="B1499" s="196"/>
      <c r="C1499" s="90"/>
      <c r="D1499" s="90"/>
      <c r="E1499" s="90"/>
      <c r="F1499" s="90"/>
      <c r="G1499" s="90"/>
      <c r="H1499" s="90"/>
      <c r="I1499" s="90"/>
      <c r="J1499" s="90"/>
      <c r="K1499" s="90"/>
      <c r="L1499" s="90"/>
      <c r="M1499" s="90"/>
      <c r="N1499" s="560"/>
      <c r="O1499" s="90"/>
      <c r="P1499" s="90"/>
      <c r="Q1499" s="149" t="s">
        <v>9000</v>
      </c>
      <c r="R1499" s="99" t="s">
        <v>10618</v>
      </c>
      <c r="S1499" s="28">
        <v>1</v>
      </c>
      <c r="T1499" s="19">
        <f>VLOOKUP(Q1499,包材库存!B:E,4,0)</f>
        <v>0</v>
      </c>
      <c r="U1499" s="46"/>
      <c r="V1499" s="19">
        <f>VLOOKUP(Q1499,包材库存!B:F,5,0)</f>
        <v>0</v>
      </c>
      <c r="W1499" s="90"/>
      <c r="X1499" s="164" t="e">
        <f t="shared" si="156"/>
        <v>#DIV/0!</v>
      </c>
      <c r="Y1499" s="169">
        <f t="shared" si="155"/>
        <v>6</v>
      </c>
    </row>
    <row r="1500" spans="2:25" ht="15">
      <c r="B1500" s="196"/>
      <c r="C1500" s="90"/>
      <c r="D1500" s="90"/>
      <c r="E1500" s="90"/>
      <c r="F1500" s="90"/>
      <c r="G1500" s="90"/>
      <c r="H1500" s="90"/>
      <c r="I1500" s="90"/>
      <c r="J1500" s="90"/>
      <c r="K1500" s="90"/>
      <c r="L1500" s="90"/>
      <c r="M1500" s="90"/>
      <c r="N1500" s="560"/>
      <c r="O1500" s="90"/>
      <c r="P1500" s="90"/>
      <c r="Q1500" s="144" t="s">
        <v>9014</v>
      </c>
      <c r="R1500" s="99" t="s">
        <v>10619</v>
      </c>
      <c r="S1500" s="28">
        <v>1</v>
      </c>
      <c r="T1500" s="19">
        <f>VLOOKUP(Q1500,包材库存!B:E,4,0)</f>
        <v>400</v>
      </c>
      <c r="U1500" s="46"/>
      <c r="V1500" s="19">
        <f>VLOOKUP(Q1500,包材库存!B:F,5,0)</f>
        <v>0</v>
      </c>
      <c r="W1500" s="90"/>
      <c r="X1500" s="164" t="e">
        <f t="shared" si="156"/>
        <v>#DIV/0!</v>
      </c>
      <c r="Y1500" s="169">
        <f t="shared" si="155"/>
        <v>8</v>
      </c>
    </row>
    <row r="1501" spans="2:25" ht="15">
      <c r="B1501" s="196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561"/>
      <c r="O1501" s="15"/>
      <c r="P1501" s="15"/>
      <c r="Q1501" s="144" t="s">
        <v>9051</v>
      </c>
      <c r="R1501" s="241" t="s">
        <v>9849</v>
      </c>
      <c r="S1501" s="28">
        <v>1</v>
      </c>
      <c r="T1501" s="19">
        <f>VLOOKUP(Q1501,包材库存!B:E,4,0)</f>
        <v>14000</v>
      </c>
      <c r="U1501" s="46"/>
      <c r="V1501" s="19">
        <f>VLOOKUP(Q1501,包材库存!B:F,5,0)</f>
        <v>0</v>
      </c>
      <c r="W1501" s="15"/>
      <c r="X1501" s="164" t="e">
        <f t="shared" si="156"/>
        <v>#DIV/0!</v>
      </c>
      <c r="Y1501" s="169">
        <f t="shared" si="155"/>
        <v>4</v>
      </c>
    </row>
    <row r="1502" spans="2:25" ht="15">
      <c r="B1502" s="196"/>
      <c r="C1502" s="113" t="s">
        <v>756</v>
      </c>
      <c r="D1502" s="283" t="s">
        <v>10919</v>
      </c>
      <c r="E1502" s="283"/>
      <c r="F1502" s="283" t="e">
        <f>VLOOKUP(C1502,#REF!,6,0)</f>
        <v>#REF!</v>
      </c>
      <c r="G1502" s="283"/>
      <c r="H1502" s="283" t="e">
        <f>VLOOKUP(C1502,#REF!,19,0)</f>
        <v>#REF!</v>
      </c>
      <c r="I1502" s="283" t="e">
        <f>VLOOKUP(C1502,#REF!,20,0)</f>
        <v>#REF!</v>
      </c>
      <c r="J1502" s="283">
        <f>VLOOKUP(C1502,成品库存!B:L,11,0)</f>
        <v>0</v>
      </c>
      <c r="K1502" s="283" t="str">
        <f>IF(ISERROR(VLOOKUP(C1502,#REF!,11,0)),"0",VLOOKUP(C1502,#REF!,11,0))</f>
        <v>0</v>
      </c>
      <c r="L1502" s="283"/>
      <c r="M1502" s="283">
        <f>J1502+K1502+L1502</f>
        <v>0</v>
      </c>
      <c r="N1502" s="585"/>
      <c r="O1502" s="283" t="e">
        <f>VLOOKUP(C1502,膏体库存!A:F,6,0)</f>
        <v>#N/A</v>
      </c>
      <c r="P1502" s="283"/>
      <c r="Q1502" s="152" t="s">
        <v>758</v>
      </c>
      <c r="R1502" s="284" t="s">
        <v>10920</v>
      </c>
      <c r="S1502" s="91"/>
      <c r="T1502" s="19" t="e">
        <f>VLOOKUP(Q1502,包材库存!B:E,4,0)</f>
        <v>#N/A</v>
      </c>
      <c r="U1502" s="46"/>
      <c r="V1502" s="19" t="e">
        <f>VLOOKUP(Q1502,包材库存!B:F,5,0)</f>
        <v>#N/A</v>
      </c>
      <c r="W1502" s="164"/>
      <c r="X1502" s="164" t="e">
        <f t="shared" si="156"/>
        <v>#N/A</v>
      </c>
      <c r="Y1502" s="169">
        <f t="shared" si="155"/>
        <v>2</v>
      </c>
    </row>
    <row r="1503" spans="2:25" ht="15">
      <c r="B1503" s="196"/>
      <c r="C1503" s="114"/>
      <c r="D1503" s="285"/>
      <c r="E1503" s="285"/>
      <c r="F1503" s="285"/>
      <c r="G1503" s="285"/>
      <c r="H1503" s="285"/>
      <c r="I1503" s="285"/>
      <c r="J1503" s="285"/>
      <c r="K1503" s="285"/>
      <c r="L1503" s="285"/>
      <c r="M1503" s="285"/>
      <c r="N1503" s="586"/>
      <c r="O1503" s="285"/>
      <c r="P1503" s="285"/>
      <c r="Q1503" s="153" t="s">
        <v>759</v>
      </c>
      <c r="R1503" s="287" t="s">
        <v>10921</v>
      </c>
      <c r="S1503" s="28">
        <v>1</v>
      </c>
      <c r="T1503" s="19">
        <f>VLOOKUP(Q1503,包材库存!B:E,4,0)</f>
        <v>0</v>
      </c>
      <c r="U1503" s="46"/>
      <c r="V1503" s="19">
        <f>VLOOKUP(Q1503,包材库存!B:F,5,0)</f>
        <v>0</v>
      </c>
      <c r="W1503" s="286"/>
      <c r="X1503" s="164" t="e">
        <f t="shared" si="156"/>
        <v>#DIV/0!</v>
      </c>
      <c r="Y1503" s="169">
        <f t="shared" si="155"/>
        <v>3</v>
      </c>
    </row>
    <row r="1504" spans="2:25" ht="15">
      <c r="B1504" s="196"/>
      <c r="C1504" s="114"/>
      <c r="D1504" s="107" t="s">
        <v>10516</v>
      </c>
      <c r="E1504" s="107" t="s">
        <v>4</v>
      </c>
      <c r="F1504" s="107"/>
      <c r="G1504" s="107"/>
      <c r="H1504" s="107"/>
      <c r="I1504" s="107"/>
      <c r="J1504" s="107"/>
      <c r="K1504" s="107"/>
      <c r="L1504" s="107"/>
      <c r="M1504" s="107">
        <f>J1504+K1504+L1504</f>
        <v>0</v>
      </c>
      <c r="N1504" s="562"/>
      <c r="O1504" s="107"/>
      <c r="P1504" s="107"/>
      <c r="Q1504" s="149" t="s">
        <v>480</v>
      </c>
      <c r="R1504" s="99" t="s">
        <v>9845</v>
      </c>
      <c r="S1504" s="28">
        <v>1</v>
      </c>
      <c r="T1504" s="19">
        <f>VLOOKUP(Q1504,包材库存!B:E,4,0)</f>
        <v>17144</v>
      </c>
      <c r="U1504" s="46"/>
      <c r="V1504" s="19">
        <f>VLOOKUP(Q1504,包材库存!B:F,5,0)</f>
        <v>0</v>
      </c>
      <c r="W1504" s="89"/>
      <c r="X1504" s="164" t="e">
        <f t="shared" si="156"/>
        <v>#DIV/0!</v>
      </c>
      <c r="Y1504" s="169">
        <f t="shared" si="155"/>
        <v>4</v>
      </c>
    </row>
    <row r="1505" spans="2:25" ht="15">
      <c r="B1505" s="196"/>
      <c r="C1505" s="114"/>
      <c r="D1505" s="108"/>
      <c r="E1505" s="108"/>
      <c r="F1505" s="108"/>
      <c r="G1505" s="108"/>
      <c r="H1505" s="108"/>
      <c r="I1505" s="108"/>
      <c r="J1505" s="108"/>
      <c r="K1505" s="108"/>
      <c r="L1505" s="108"/>
      <c r="M1505" s="108"/>
      <c r="N1505" s="563"/>
      <c r="O1505" s="108"/>
      <c r="P1505" s="108"/>
      <c r="Q1505" s="146" t="s">
        <v>482</v>
      </c>
      <c r="R1505" s="124" t="s">
        <v>10922</v>
      </c>
      <c r="S1505" s="28">
        <v>1</v>
      </c>
      <c r="T1505" s="19">
        <f>VLOOKUP(Q1505,包材库存!B:E,4,0)</f>
        <v>16794</v>
      </c>
      <c r="U1505" s="46"/>
      <c r="V1505" s="19">
        <f>VLOOKUP(Q1505,包材库存!B:F,5,0)</f>
        <v>0</v>
      </c>
      <c r="W1505" s="90"/>
      <c r="X1505" s="164" t="e">
        <f t="shared" si="156"/>
        <v>#DIV/0!</v>
      </c>
      <c r="Y1505" s="169">
        <f t="shared" si="155"/>
        <v>4</v>
      </c>
    </row>
    <row r="1506" spans="2:25" ht="15">
      <c r="B1506" s="196"/>
      <c r="C1506" s="114"/>
      <c r="D1506" s="108"/>
      <c r="E1506" s="108"/>
      <c r="F1506" s="108"/>
      <c r="G1506" s="108"/>
      <c r="H1506" s="108"/>
      <c r="I1506" s="108"/>
      <c r="J1506" s="108"/>
      <c r="K1506" s="108"/>
      <c r="L1506" s="108"/>
      <c r="M1506" s="108"/>
      <c r="N1506" s="563"/>
      <c r="O1506" s="108"/>
      <c r="P1506" s="108"/>
      <c r="Q1506" s="149" t="s">
        <v>483</v>
      </c>
      <c r="R1506" s="99" t="s">
        <v>10375</v>
      </c>
      <c r="S1506" s="28">
        <v>1</v>
      </c>
      <c r="T1506" s="19">
        <f>VLOOKUP(Q1506,包材库存!B:E,4,0)</f>
        <v>14</v>
      </c>
      <c r="U1506" s="46"/>
      <c r="V1506" s="19">
        <f>VLOOKUP(Q1506,包材库存!B:F,5,0)</f>
        <v>0</v>
      </c>
      <c r="W1506" s="90"/>
      <c r="X1506" s="164" t="e">
        <f t="shared" si="156"/>
        <v>#DIV/0!</v>
      </c>
      <c r="Y1506" s="169">
        <f t="shared" si="155"/>
        <v>2</v>
      </c>
    </row>
    <row r="1507" spans="2:25" ht="15">
      <c r="B1507" s="196"/>
      <c r="C1507" s="114"/>
      <c r="D1507" s="108"/>
      <c r="E1507" s="108"/>
      <c r="F1507" s="108"/>
      <c r="G1507" s="108"/>
      <c r="H1507" s="108"/>
      <c r="I1507" s="108"/>
      <c r="J1507" s="108"/>
      <c r="K1507" s="108"/>
      <c r="L1507" s="108"/>
      <c r="M1507" s="108"/>
      <c r="N1507" s="563"/>
      <c r="O1507" s="108"/>
      <c r="P1507" s="108"/>
      <c r="Q1507" s="146" t="s">
        <v>485</v>
      </c>
      <c r="R1507" s="124" t="s">
        <v>10923</v>
      </c>
      <c r="S1507" s="28">
        <v>1</v>
      </c>
      <c r="T1507" s="19">
        <f>VLOOKUP(Q1507,包材库存!B:E,4,0)</f>
        <v>0</v>
      </c>
      <c r="U1507" s="46"/>
      <c r="V1507" s="19">
        <f>VLOOKUP(Q1507,包材库存!B:F,5,0)</f>
        <v>0</v>
      </c>
      <c r="W1507" s="90"/>
      <c r="X1507" s="164" t="e">
        <f t="shared" si="156"/>
        <v>#DIV/0!</v>
      </c>
      <c r="Y1507" s="169">
        <f t="shared" si="155"/>
        <v>2</v>
      </c>
    </row>
    <row r="1508" spans="2:25" ht="15">
      <c r="B1508" s="196"/>
      <c r="C1508" s="114"/>
      <c r="D1508" s="108"/>
      <c r="E1508" s="108"/>
      <c r="F1508" s="108"/>
      <c r="G1508" s="108"/>
      <c r="H1508" s="108"/>
      <c r="I1508" s="108"/>
      <c r="J1508" s="108"/>
      <c r="K1508" s="108"/>
      <c r="L1508" s="108"/>
      <c r="M1508" s="108"/>
      <c r="N1508" s="563"/>
      <c r="O1508" s="108"/>
      <c r="P1508" s="108"/>
      <c r="Q1508" s="143" t="s">
        <v>474</v>
      </c>
      <c r="R1508" s="102" t="s">
        <v>10580</v>
      </c>
      <c r="S1508" s="28">
        <v>1</v>
      </c>
      <c r="T1508" s="19">
        <f>VLOOKUP(Q1508,包材库存!B:E,4,0)</f>
        <v>80815</v>
      </c>
      <c r="U1508" s="46"/>
      <c r="V1508" s="19">
        <f>VLOOKUP(Q1508,包材库存!B:F,5,0)</f>
        <v>0</v>
      </c>
      <c r="W1508" s="90"/>
      <c r="X1508" s="164" t="e">
        <f t="shared" si="156"/>
        <v>#DIV/0!</v>
      </c>
      <c r="Y1508" s="169">
        <f t="shared" si="155"/>
        <v>23</v>
      </c>
    </row>
    <row r="1509" spans="2:25" ht="15">
      <c r="B1509" s="196"/>
      <c r="C1509" s="114"/>
      <c r="D1509" s="109"/>
      <c r="E1509" s="109"/>
      <c r="F1509" s="109"/>
      <c r="G1509" s="109"/>
      <c r="H1509" s="109"/>
      <c r="I1509" s="109"/>
      <c r="J1509" s="109"/>
      <c r="K1509" s="109"/>
      <c r="L1509" s="109"/>
      <c r="M1509" s="109"/>
      <c r="N1509" s="564"/>
      <c r="O1509" s="109"/>
      <c r="P1509" s="109"/>
      <c r="Q1509" s="149" t="s">
        <v>8</v>
      </c>
      <c r="R1509" s="99" t="s">
        <v>10562</v>
      </c>
      <c r="S1509" s="28">
        <v>1</v>
      </c>
      <c r="T1509" s="19">
        <f>VLOOKUP(Q1509,包材库存!B:E,4,0)</f>
        <v>220778</v>
      </c>
      <c r="U1509" s="46"/>
      <c r="V1509" s="19">
        <f>VLOOKUP(Q1509,包材库存!B:F,5,0)</f>
        <v>0</v>
      </c>
      <c r="W1509" s="15"/>
      <c r="X1509" s="164" t="e">
        <f t="shared" si="156"/>
        <v>#DIV/0!</v>
      </c>
      <c r="Y1509" s="169">
        <f t="shared" si="155"/>
        <v>21</v>
      </c>
    </row>
    <row r="1510" spans="2:25" ht="15">
      <c r="B1510" s="196"/>
      <c r="C1510" s="114"/>
      <c r="D1510" s="107" t="s">
        <v>10924</v>
      </c>
      <c r="E1510" s="107" t="s">
        <v>114</v>
      </c>
      <c r="F1510" s="107"/>
      <c r="G1510" s="107"/>
      <c r="H1510" s="107"/>
      <c r="I1510" s="107"/>
      <c r="J1510" s="107"/>
      <c r="K1510" s="107"/>
      <c r="L1510" s="107"/>
      <c r="M1510" s="107">
        <f>J1510+K1510+L1510</f>
        <v>0</v>
      </c>
      <c r="N1510" s="562"/>
      <c r="O1510" s="107"/>
      <c r="P1510" s="107"/>
      <c r="Q1510" s="149" t="s">
        <v>518</v>
      </c>
      <c r="R1510" s="99" t="s">
        <v>10564</v>
      </c>
      <c r="S1510" s="28">
        <v>1</v>
      </c>
      <c r="T1510" s="19">
        <f>VLOOKUP(Q1510,包材库存!B:E,4,0)</f>
        <v>20949</v>
      </c>
      <c r="U1510" s="46"/>
      <c r="V1510" s="19">
        <f>VLOOKUP(Q1510,包材库存!B:F,5,0)</f>
        <v>0</v>
      </c>
      <c r="W1510" s="89"/>
      <c r="X1510" s="164" t="e">
        <f t="shared" si="156"/>
        <v>#DIV/0!</v>
      </c>
      <c r="Y1510" s="169">
        <f t="shared" si="155"/>
        <v>6</v>
      </c>
    </row>
    <row r="1511" spans="2:25" ht="15">
      <c r="B1511" s="196"/>
      <c r="C1511" s="114"/>
      <c r="D1511" s="108"/>
      <c r="E1511" s="108"/>
      <c r="F1511" s="108"/>
      <c r="G1511" s="108"/>
      <c r="H1511" s="108"/>
      <c r="I1511" s="108"/>
      <c r="J1511" s="108"/>
      <c r="K1511" s="108"/>
      <c r="L1511" s="108"/>
      <c r="M1511" s="108"/>
      <c r="N1511" s="563"/>
      <c r="O1511" s="108"/>
      <c r="P1511" s="108"/>
      <c r="Q1511" s="146" t="s">
        <v>520</v>
      </c>
      <c r="R1511" s="124" t="s">
        <v>10566</v>
      </c>
      <c r="S1511" s="28">
        <v>1</v>
      </c>
      <c r="T1511" s="19">
        <f>VLOOKUP(Q1511,包材库存!B:E,4,0)</f>
        <v>34835</v>
      </c>
      <c r="U1511" s="46"/>
      <c r="V1511" s="19">
        <f>VLOOKUP(Q1511,包材库存!B:F,5,0)</f>
        <v>0</v>
      </c>
      <c r="W1511" s="90"/>
      <c r="X1511" s="164" t="e">
        <f t="shared" si="156"/>
        <v>#DIV/0!</v>
      </c>
      <c r="Y1511" s="169">
        <f t="shared" si="155"/>
        <v>9</v>
      </c>
    </row>
    <row r="1512" spans="2:25" ht="15">
      <c r="B1512" s="196"/>
      <c r="C1512" s="114"/>
      <c r="D1512" s="108"/>
      <c r="E1512" s="108"/>
      <c r="F1512" s="108"/>
      <c r="G1512" s="108"/>
      <c r="H1512" s="108"/>
      <c r="I1512" s="108"/>
      <c r="J1512" s="108"/>
      <c r="K1512" s="108"/>
      <c r="L1512" s="108"/>
      <c r="M1512" s="108"/>
      <c r="N1512" s="563"/>
      <c r="O1512" s="108"/>
      <c r="P1512" s="108"/>
      <c r="Q1512" s="149" t="s">
        <v>372</v>
      </c>
      <c r="R1512" s="99" t="s">
        <v>10597</v>
      </c>
      <c r="S1512" s="28">
        <v>1</v>
      </c>
      <c r="T1512" s="19">
        <f>VLOOKUP(Q1512,包材库存!B:E,4,0)</f>
        <v>20471</v>
      </c>
      <c r="U1512" s="46"/>
      <c r="V1512" s="19">
        <f>VLOOKUP(Q1512,包材库存!B:F,5,0)</f>
        <v>0</v>
      </c>
      <c r="W1512" s="90"/>
      <c r="X1512" s="164" t="e">
        <f t="shared" si="156"/>
        <v>#DIV/0!</v>
      </c>
      <c r="Y1512" s="169">
        <f t="shared" si="155"/>
        <v>9</v>
      </c>
    </row>
    <row r="1513" spans="2:25" ht="15">
      <c r="B1513" s="196"/>
      <c r="C1513" s="114"/>
      <c r="D1513" s="108"/>
      <c r="E1513" s="108"/>
      <c r="F1513" s="108"/>
      <c r="G1513" s="108"/>
      <c r="H1513" s="108"/>
      <c r="I1513" s="108"/>
      <c r="J1513" s="108"/>
      <c r="K1513" s="108"/>
      <c r="L1513" s="108"/>
      <c r="M1513" s="108"/>
      <c r="N1513" s="563"/>
      <c r="O1513" s="108"/>
      <c r="P1513" s="108"/>
      <c r="Q1513" s="149" t="s">
        <v>522</v>
      </c>
      <c r="R1513" s="99" t="s">
        <v>10925</v>
      </c>
      <c r="S1513" s="28">
        <v>1</v>
      </c>
      <c r="T1513" s="19">
        <f>VLOOKUP(Q1513,包材库存!B:E,4,0)</f>
        <v>9505</v>
      </c>
      <c r="U1513" s="46"/>
      <c r="V1513" s="19">
        <f>VLOOKUP(Q1513,包材库存!B:F,5,0)</f>
        <v>0</v>
      </c>
      <c r="W1513" s="90"/>
      <c r="X1513" s="164" t="e">
        <f t="shared" si="156"/>
        <v>#DIV/0!</v>
      </c>
      <c r="Y1513" s="169">
        <f t="shared" si="155"/>
        <v>2</v>
      </c>
    </row>
    <row r="1514" spans="2:25" ht="15">
      <c r="B1514" s="196"/>
      <c r="C1514" s="114"/>
      <c r="D1514" s="108"/>
      <c r="E1514" s="108"/>
      <c r="F1514" s="108"/>
      <c r="G1514" s="108"/>
      <c r="H1514" s="108"/>
      <c r="I1514" s="108"/>
      <c r="J1514" s="108"/>
      <c r="K1514" s="108"/>
      <c r="L1514" s="108"/>
      <c r="M1514" s="108"/>
      <c r="N1514" s="563"/>
      <c r="O1514" s="108"/>
      <c r="P1514" s="108"/>
      <c r="Q1514" s="146" t="s">
        <v>524</v>
      </c>
      <c r="R1514" s="124" t="s">
        <v>10926</v>
      </c>
      <c r="S1514" s="28">
        <v>1</v>
      </c>
      <c r="T1514" s="19">
        <f>VLOOKUP(Q1514,包材库存!B:E,4,0)</f>
        <v>9523</v>
      </c>
      <c r="U1514" s="46"/>
      <c r="V1514" s="19">
        <f>VLOOKUP(Q1514,包材库存!B:F,5,0)</f>
        <v>0</v>
      </c>
      <c r="W1514" s="90"/>
      <c r="X1514" s="164" t="e">
        <f t="shared" si="156"/>
        <v>#DIV/0!</v>
      </c>
      <c r="Y1514" s="169">
        <f t="shared" si="155"/>
        <v>2</v>
      </c>
    </row>
    <row r="1515" spans="2:25" ht="15">
      <c r="B1515" s="196"/>
      <c r="C1515" s="114"/>
      <c r="D1515" s="109"/>
      <c r="E1515" s="109"/>
      <c r="F1515" s="109"/>
      <c r="G1515" s="109"/>
      <c r="H1515" s="109"/>
      <c r="I1515" s="109"/>
      <c r="J1515" s="109"/>
      <c r="K1515" s="109"/>
      <c r="L1515" s="109"/>
      <c r="M1515" s="109"/>
      <c r="N1515" s="564"/>
      <c r="O1515" s="109"/>
      <c r="P1515" s="109"/>
      <c r="Q1515" s="143" t="s">
        <v>474</v>
      </c>
      <c r="R1515" s="102" t="s">
        <v>10580</v>
      </c>
      <c r="S1515" s="28">
        <v>1</v>
      </c>
      <c r="T1515" s="19">
        <f>VLOOKUP(Q1515,包材库存!B:E,4,0)</f>
        <v>80815</v>
      </c>
      <c r="U1515" s="46"/>
      <c r="V1515" s="19">
        <f>VLOOKUP(Q1515,包材库存!B:F,5,0)</f>
        <v>0</v>
      </c>
      <c r="W1515" s="15"/>
      <c r="X1515" s="164" t="e">
        <f t="shared" si="156"/>
        <v>#DIV/0!</v>
      </c>
      <c r="Y1515" s="169">
        <f t="shared" si="155"/>
        <v>23</v>
      </c>
    </row>
    <row r="1516" spans="2:25" ht="15">
      <c r="B1516" s="196"/>
      <c r="C1516" s="114"/>
      <c r="D1516" s="107" t="s">
        <v>10544</v>
      </c>
      <c r="E1516" s="107" t="s">
        <v>53</v>
      </c>
      <c r="F1516" s="107"/>
      <c r="G1516" s="107"/>
      <c r="H1516" s="107"/>
      <c r="I1516" s="107"/>
      <c r="J1516" s="107"/>
      <c r="K1516" s="107"/>
      <c r="L1516" s="107"/>
      <c r="M1516" s="107">
        <f>J1516+K1516+L1516</f>
        <v>0</v>
      </c>
      <c r="N1516" s="562"/>
      <c r="O1516" s="107"/>
      <c r="P1516" s="107"/>
      <c r="Q1516" s="149" t="s">
        <v>580</v>
      </c>
      <c r="R1516" s="99" t="s">
        <v>10567</v>
      </c>
      <c r="S1516" s="28">
        <v>1</v>
      </c>
      <c r="T1516" s="19">
        <f>VLOOKUP(Q1516,包材库存!B:E,4,0)</f>
        <v>386</v>
      </c>
      <c r="U1516" s="46"/>
      <c r="V1516" s="19">
        <f>VLOOKUP(Q1516,包材库存!B:F,5,0)</f>
        <v>0</v>
      </c>
      <c r="W1516" s="89"/>
      <c r="X1516" s="164" t="e">
        <f t="shared" si="156"/>
        <v>#DIV/0!</v>
      </c>
      <c r="Y1516" s="169">
        <f t="shared" si="155"/>
        <v>7</v>
      </c>
    </row>
    <row r="1517" spans="2:25" ht="15">
      <c r="B1517" s="196"/>
      <c r="C1517" s="114"/>
      <c r="D1517" s="108"/>
      <c r="E1517" s="108"/>
      <c r="F1517" s="108"/>
      <c r="G1517" s="108"/>
      <c r="H1517" s="108"/>
      <c r="I1517" s="108"/>
      <c r="J1517" s="108"/>
      <c r="K1517" s="108"/>
      <c r="L1517" s="108"/>
      <c r="M1517" s="108"/>
      <c r="N1517" s="563"/>
      <c r="O1517" s="108"/>
      <c r="P1517" s="108"/>
      <c r="Q1517" s="146" t="s">
        <v>563</v>
      </c>
      <c r="R1517" s="124" t="s">
        <v>10568</v>
      </c>
      <c r="S1517" s="28">
        <v>1</v>
      </c>
      <c r="T1517" s="19">
        <f>VLOOKUP(Q1517,包材库存!B:E,4,0)</f>
        <v>40019</v>
      </c>
      <c r="U1517" s="46"/>
      <c r="V1517" s="19">
        <f>VLOOKUP(Q1517,包材库存!B:F,5,0)</f>
        <v>0</v>
      </c>
      <c r="W1517" s="90"/>
      <c r="X1517" s="164" t="e">
        <f t="shared" si="156"/>
        <v>#DIV/0!</v>
      </c>
      <c r="Y1517" s="169">
        <f t="shared" si="155"/>
        <v>12</v>
      </c>
    </row>
    <row r="1518" spans="2:25" ht="15">
      <c r="B1518" s="196"/>
      <c r="C1518" s="114"/>
      <c r="D1518" s="108"/>
      <c r="E1518" s="108"/>
      <c r="F1518" s="108"/>
      <c r="G1518" s="108"/>
      <c r="H1518" s="108"/>
      <c r="I1518" s="108"/>
      <c r="J1518" s="108"/>
      <c r="K1518" s="108"/>
      <c r="L1518" s="108"/>
      <c r="M1518" s="108"/>
      <c r="N1518" s="563"/>
      <c r="O1518" s="108"/>
      <c r="P1518" s="108"/>
      <c r="Q1518" s="149" t="s">
        <v>582</v>
      </c>
      <c r="R1518" s="99" t="s">
        <v>10927</v>
      </c>
      <c r="S1518" s="28">
        <v>1</v>
      </c>
      <c r="T1518" s="19">
        <f>VLOOKUP(Q1518,包材库存!B:E,4,0)</f>
        <v>1355</v>
      </c>
      <c r="U1518" s="46"/>
      <c r="V1518" s="19">
        <f>VLOOKUP(Q1518,包材库存!B:F,5,0)</f>
        <v>0</v>
      </c>
      <c r="W1518" s="90"/>
      <c r="X1518" s="164" t="e">
        <f t="shared" si="156"/>
        <v>#DIV/0!</v>
      </c>
      <c r="Y1518" s="169">
        <f t="shared" si="155"/>
        <v>3</v>
      </c>
    </row>
    <row r="1519" spans="2:25" ht="15">
      <c r="B1519" s="196"/>
      <c r="C1519" s="114"/>
      <c r="D1519" s="108"/>
      <c r="E1519" s="108"/>
      <c r="F1519" s="108"/>
      <c r="G1519" s="108"/>
      <c r="H1519" s="108"/>
      <c r="I1519" s="108"/>
      <c r="J1519" s="108"/>
      <c r="K1519" s="108"/>
      <c r="L1519" s="108"/>
      <c r="M1519" s="108"/>
      <c r="N1519" s="563"/>
      <c r="O1519" s="108"/>
      <c r="P1519" s="108"/>
      <c r="Q1519" s="146" t="s">
        <v>584</v>
      </c>
      <c r="R1519" s="124" t="s">
        <v>10928</v>
      </c>
      <c r="S1519" s="28">
        <v>1</v>
      </c>
      <c r="T1519" s="19">
        <f>VLOOKUP(Q1519,包材库存!B:E,4,0)</f>
        <v>1448</v>
      </c>
      <c r="U1519" s="46"/>
      <c r="V1519" s="19">
        <f>VLOOKUP(Q1519,包材库存!B:F,5,0)</f>
        <v>0</v>
      </c>
      <c r="W1519" s="90"/>
      <c r="X1519" s="164" t="e">
        <f t="shared" si="156"/>
        <v>#DIV/0!</v>
      </c>
      <c r="Y1519" s="169">
        <f t="shared" si="155"/>
        <v>3</v>
      </c>
    </row>
    <row r="1520" spans="2:25" ht="15">
      <c r="B1520" s="196"/>
      <c r="C1520" s="114"/>
      <c r="D1520" s="108"/>
      <c r="E1520" s="108"/>
      <c r="F1520" s="108"/>
      <c r="G1520" s="108"/>
      <c r="H1520" s="108"/>
      <c r="I1520" s="108"/>
      <c r="J1520" s="108"/>
      <c r="K1520" s="108"/>
      <c r="L1520" s="108"/>
      <c r="M1520" s="108"/>
      <c r="N1520" s="563"/>
      <c r="O1520" s="108"/>
      <c r="P1520" s="108"/>
      <c r="Q1520" s="143" t="s">
        <v>474</v>
      </c>
      <c r="R1520" s="102" t="s">
        <v>10580</v>
      </c>
      <c r="S1520" s="28">
        <v>1</v>
      </c>
      <c r="T1520" s="19">
        <f>VLOOKUP(Q1520,包材库存!B:E,4,0)</f>
        <v>80815</v>
      </c>
      <c r="U1520" s="46"/>
      <c r="V1520" s="19">
        <f>VLOOKUP(Q1520,包材库存!B:F,5,0)</f>
        <v>0</v>
      </c>
      <c r="W1520" s="90"/>
      <c r="X1520" s="164" t="e">
        <f t="shared" si="156"/>
        <v>#DIV/0!</v>
      </c>
      <c r="Y1520" s="169">
        <f t="shared" si="155"/>
        <v>23</v>
      </c>
    </row>
    <row r="1521" spans="2:25" ht="15">
      <c r="B1521" s="196"/>
      <c r="C1521" s="114"/>
      <c r="D1521" s="108"/>
      <c r="E1521" s="108"/>
      <c r="F1521" s="108"/>
      <c r="G1521" s="108"/>
      <c r="H1521" s="108"/>
      <c r="I1521" s="108"/>
      <c r="J1521" s="108"/>
      <c r="K1521" s="108"/>
      <c r="L1521" s="108"/>
      <c r="M1521" s="108"/>
      <c r="N1521" s="563"/>
      <c r="O1521" s="108"/>
      <c r="P1521" s="108"/>
      <c r="Q1521" s="146" t="s">
        <v>401</v>
      </c>
      <c r="R1521" s="124" t="s">
        <v>10569</v>
      </c>
      <c r="S1521" s="28">
        <v>1</v>
      </c>
      <c r="T1521" s="19">
        <f>VLOOKUP(Q1521,包材库存!B:E,4,0)</f>
        <v>62823</v>
      </c>
      <c r="U1521" s="46"/>
      <c r="V1521" s="19">
        <f>VLOOKUP(Q1521,包材库存!B:F,5,0)</f>
        <v>-18</v>
      </c>
      <c r="W1521" s="90"/>
      <c r="X1521" s="164" t="e">
        <f t="shared" si="156"/>
        <v>#DIV/0!</v>
      </c>
      <c r="Y1521" s="169">
        <f t="shared" si="155"/>
        <v>16</v>
      </c>
    </row>
    <row r="1522" spans="2:25" ht="15">
      <c r="B1522" s="196"/>
      <c r="C1522" s="115"/>
      <c r="D1522" s="109"/>
      <c r="E1522" s="109"/>
      <c r="F1522" s="109"/>
      <c r="G1522" s="109"/>
      <c r="H1522" s="109"/>
      <c r="I1522" s="109"/>
      <c r="J1522" s="109"/>
      <c r="K1522" s="109"/>
      <c r="L1522" s="109"/>
      <c r="M1522" s="109"/>
      <c r="N1522" s="564"/>
      <c r="O1522" s="109"/>
      <c r="P1522" s="109"/>
      <c r="Q1522" s="149" t="s">
        <v>760</v>
      </c>
      <c r="R1522" s="99" t="s">
        <v>10909</v>
      </c>
      <c r="S1522" s="28">
        <v>1</v>
      </c>
      <c r="T1522" s="19">
        <f>VLOOKUP(Q1522,包材库存!B:E,4,0)</f>
        <v>0</v>
      </c>
      <c r="U1522" s="46"/>
      <c r="V1522" s="19">
        <f>VLOOKUP(Q1522,包材库存!B:F,5,0)</f>
        <v>0</v>
      </c>
      <c r="W1522" s="15"/>
      <c r="X1522" s="164" t="e">
        <f t="shared" si="156"/>
        <v>#DIV/0!</v>
      </c>
      <c r="Y1522" s="169">
        <f t="shared" si="155"/>
        <v>5</v>
      </c>
    </row>
    <row r="1523" spans="2:25" ht="15">
      <c r="B1523" s="196"/>
      <c r="C1523" s="113" t="s">
        <v>761</v>
      </c>
      <c r="D1523" s="283" t="s">
        <v>10929</v>
      </c>
      <c r="E1523" s="283"/>
      <c r="F1523" s="283" t="e">
        <f>VLOOKUP(C1523,#REF!,6,0)</f>
        <v>#REF!</v>
      </c>
      <c r="G1523" s="283"/>
      <c r="H1523" s="283" t="e">
        <f>VLOOKUP(C1523,#REF!,19,0)</f>
        <v>#REF!</v>
      </c>
      <c r="I1523" s="283" t="e">
        <f>VLOOKUP(C1523,#REF!,20,0)</f>
        <v>#REF!</v>
      </c>
      <c r="J1523" s="283">
        <f>VLOOKUP(C1523,成品库存!B:L,11,0)</f>
        <v>0</v>
      </c>
      <c r="K1523" s="283" t="str">
        <f>IF(ISERROR(VLOOKUP(C1523,#REF!,11,0)),"0",VLOOKUP(C1523,#REF!,11,0))</f>
        <v>0</v>
      </c>
      <c r="L1523" s="283"/>
      <c r="M1523" s="283">
        <f>J1523+K1523+L1523</f>
        <v>0</v>
      </c>
      <c r="N1523" s="585"/>
      <c r="O1523" s="283" t="e">
        <f>VLOOKUP(C1523,膏体库存!A:F,6,0)</f>
        <v>#N/A</v>
      </c>
      <c r="P1523" s="283"/>
      <c r="Q1523" s="152" t="s">
        <v>758</v>
      </c>
      <c r="R1523" s="284" t="s">
        <v>10920</v>
      </c>
      <c r="S1523" s="91"/>
      <c r="T1523" s="19" t="e">
        <f>VLOOKUP(Q1523,包材库存!B:E,4,0)</f>
        <v>#N/A</v>
      </c>
      <c r="U1523" s="46"/>
      <c r="V1523" s="19" t="e">
        <f>VLOOKUP(Q1523,包材库存!B:F,5,0)</f>
        <v>#N/A</v>
      </c>
      <c r="W1523" s="164"/>
      <c r="X1523" s="164" t="e">
        <f t="shared" si="156"/>
        <v>#N/A</v>
      </c>
      <c r="Y1523" s="169">
        <f t="shared" si="155"/>
        <v>2</v>
      </c>
    </row>
    <row r="1524" spans="2:25" ht="15">
      <c r="B1524" s="196"/>
      <c r="C1524" s="114"/>
      <c r="D1524" s="285"/>
      <c r="E1524" s="285"/>
      <c r="F1524" s="285"/>
      <c r="G1524" s="285"/>
      <c r="H1524" s="285"/>
      <c r="I1524" s="285"/>
      <c r="J1524" s="285"/>
      <c r="K1524" s="285"/>
      <c r="L1524" s="285"/>
      <c r="M1524" s="285"/>
      <c r="N1524" s="586"/>
      <c r="O1524" s="285"/>
      <c r="P1524" s="285"/>
      <c r="Q1524" s="153" t="s">
        <v>759</v>
      </c>
      <c r="R1524" s="287" t="s">
        <v>10921</v>
      </c>
      <c r="S1524" s="28">
        <v>1</v>
      </c>
      <c r="T1524" s="19">
        <f>VLOOKUP(Q1524,包材库存!B:E,4,0)</f>
        <v>0</v>
      </c>
      <c r="U1524" s="46"/>
      <c r="V1524" s="19">
        <f>VLOOKUP(Q1524,包材库存!B:F,5,0)</f>
        <v>0</v>
      </c>
      <c r="W1524" s="286"/>
      <c r="X1524" s="164" t="e">
        <f t="shared" si="156"/>
        <v>#DIV/0!</v>
      </c>
      <c r="Y1524" s="169">
        <f t="shared" si="155"/>
        <v>3</v>
      </c>
    </row>
    <row r="1525" spans="2:25" ht="15">
      <c r="B1525" s="196"/>
      <c r="C1525" s="114"/>
      <c r="D1525" s="107" t="s">
        <v>10516</v>
      </c>
      <c r="E1525" s="107" t="s">
        <v>4</v>
      </c>
      <c r="F1525" s="107"/>
      <c r="G1525" s="107"/>
      <c r="H1525" s="107"/>
      <c r="I1525" s="107"/>
      <c r="J1525" s="107"/>
      <c r="K1525" s="107"/>
      <c r="L1525" s="107"/>
      <c r="M1525" s="107">
        <f>J1525+K1525+L1525</f>
        <v>0</v>
      </c>
      <c r="N1525" s="562"/>
      <c r="O1525" s="107"/>
      <c r="P1525" s="107"/>
      <c r="Q1525" s="149" t="s">
        <v>480</v>
      </c>
      <c r="R1525" s="99" t="s">
        <v>9845</v>
      </c>
      <c r="S1525" s="28">
        <v>1</v>
      </c>
      <c r="T1525" s="19">
        <f>VLOOKUP(Q1525,包材库存!B:E,4,0)</f>
        <v>17144</v>
      </c>
      <c r="U1525" s="46"/>
      <c r="V1525" s="19">
        <f>VLOOKUP(Q1525,包材库存!B:F,5,0)</f>
        <v>0</v>
      </c>
      <c r="W1525" s="89"/>
      <c r="X1525" s="164" t="e">
        <f t="shared" si="156"/>
        <v>#DIV/0!</v>
      </c>
      <c r="Y1525" s="169">
        <f t="shared" si="155"/>
        <v>4</v>
      </c>
    </row>
    <row r="1526" spans="2:25" ht="15">
      <c r="B1526" s="196"/>
      <c r="C1526" s="114"/>
      <c r="D1526" s="108"/>
      <c r="E1526" s="108"/>
      <c r="F1526" s="108"/>
      <c r="G1526" s="108"/>
      <c r="H1526" s="108"/>
      <c r="I1526" s="108"/>
      <c r="J1526" s="108"/>
      <c r="K1526" s="108"/>
      <c r="L1526" s="108"/>
      <c r="M1526" s="108"/>
      <c r="N1526" s="563"/>
      <c r="O1526" s="108"/>
      <c r="P1526" s="108"/>
      <c r="Q1526" s="146" t="s">
        <v>482</v>
      </c>
      <c r="R1526" s="124" t="s">
        <v>10922</v>
      </c>
      <c r="S1526" s="28">
        <v>1</v>
      </c>
      <c r="T1526" s="19">
        <f>VLOOKUP(Q1526,包材库存!B:E,4,0)</f>
        <v>16794</v>
      </c>
      <c r="U1526" s="46"/>
      <c r="V1526" s="19">
        <f>VLOOKUP(Q1526,包材库存!B:F,5,0)</f>
        <v>0</v>
      </c>
      <c r="W1526" s="90"/>
      <c r="X1526" s="164" t="e">
        <f t="shared" si="156"/>
        <v>#DIV/0!</v>
      </c>
      <c r="Y1526" s="169">
        <f t="shared" si="155"/>
        <v>4</v>
      </c>
    </row>
    <row r="1527" spans="2:25" ht="15">
      <c r="B1527" s="196"/>
      <c r="C1527" s="114"/>
      <c r="D1527" s="108"/>
      <c r="E1527" s="108"/>
      <c r="F1527" s="108"/>
      <c r="G1527" s="108"/>
      <c r="H1527" s="108"/>
      <c r="I1527" s="108"/>
      <c r="J1527" s="108"/>
      <c r="K1527" s="108"/>
      <c r="L1527" s="108"/>
      <c r="M1527" s="108"/>
      <c r="N1527" s="563"/>
      <c r="O1527" s="108"/>
      <c r="P1527" s="108"/>
      <c r="Q1527" s="149" t="s">
        <v>483</v>
      </c>
      <c r="R1527" s="99" t="s">
        <v>10375</v>
      </c>
      <c r="S1527" s="28">
        <v>1</v>
      </c>
      <c r="T1527" s="19">
        <f>VLOOKUP(Q1527,包材库存!B:E,4,0)</f>
        <v>14</v>
      </c>
      <c r="U1527" s="46"/>
      <c r="V1527" s="19">
        <f>VLOOKUP(Q1527,包材库存!B:F,5,0)</f>
        <v>0</v>
      </c>
      <c r="W1527" s="90"/>
      <c r="X1527" s="164" t="e">
        <f t="shared" si="156"/>
        <v>#DIV/0!</v>
      </c>
      <c r="Y1527" s="169">
        <f t="shared" si="155"/>
        <v>2</v>
      </c>
    </row>
    <row r="1528" spans="2:25" ht="15">
      <c r="B1528" s="196"/>
      <c r="C1528" s="114"/>
      <c r="D1528" s="108"/>
      <c r="E1528" s="108"/>
      <c r="F1528" s="108"/>
      <c r="G1528" s="108"/>
      <c r="H1528" s="108"/>
      <c r="I1528" s="108"/>
      <c r="J1528" s="108"/>
      <c r="K1528" s="108"/>
      <c r="L1528" s="108"/>
      <c r="M1528" s="108"/>
      <c r="N1528" s="563"/>
      <c r="O1528" s="108"/>
      <c r="P1528" s="108"/>
      <c r="Q1528" s="146" t="s">
        <v>485</v>
      </c>
      <c r="R1528" s="124" t="s">
        <v>10923</v>
      </c>
      <c r="S1528" s="28">
        <v>1</v>
      </c>
      <c r="T1528" s="19">
        <f>VLOOKUP(Q1528,包材库存!B:E,4,0)</f>
        <v>0</v>
      </c>
      <c r="U1528" s="46"/>
      <c r="V1528" s="19">
        <f>VLOOKUP(Q1528,包材库存!B:F,5,0)</f>
        <v>0</v>
      </c>
      <c r="W1528" s="90"/>
      <c r="X1528" s="164" t="e">
        <f t="shared" si="156"/>
        <v>#DIV/0!</v>
      </c>
      <c r="Y1528" s="169">
        <f t="shared" si="155"/>
        <v>2</v>
      </c>
    </row>
    <row r="1529" spans="2:25" ht="15">
      <c r="B1529" s="196"/>
      <c r="C1529" s="114"/>
      <c r="D1529" s="108"/>
      <c r="E1529" s="108"/>
      <c r="F1529" s="108"/>
      <c r="G1529" s="108"/>
      <c r="H1529" s="108"/>
      <c r="I1529" s="108"/>
      <c r="J1529" s="108"/>
      <c r="K1529" s="108"/>
      <c r="L1529" s="108"/>
      <c r="M1529" s="108"/>
      <c r="N1529" s="563"/>
      <c r="O1529" s="108"/>
      <c r="P1529" s="108"/>
      <c r="Q1529" s="143" t="s">
        <v>474</v>
      </c>
      <c r="R1529" s="102" t="s">
        <v>10580</v>
      </c>
      <c r="S1529" s="28">
        <v>1</v>
      </c>
      <c r="T1529" s="19">
        <f>VLOOKUP(Q1529,包材库存!B:E,4,0)</f>
        <v>80815</v>
      </c>
      <c r="U1529" s="46"/>
      <c r="V1529" s="19">
        <f>VLOOKUP(Q1529,包材库存!B:F,5,0)</f>
        <v>0</v>
      </c>
      <c r="W1529" s="90"/>
      <c r="X1529" s="164" t="e">
        <f t="shared" si="156"/>
        <v>#DIV/0!</v>
      </c>
      <c r="Y1529" s="169">
        <f t="shared" si="155"/>
        <v>23</v>
      </c>
    </row>
    <row r="1530" spans="2:25" ht="15">
      <c r="B1530" s="196"/>
      <c r="C1530" s="114"/>
      <c r="D1530" s="109"/>
      <c r="E1530" s="109"/>
      <c r="F1530" s="109"/>
      <c r="G1530" s="109"/>
      <c r="H1530" s="109"/>
      <c r="I1530" s="109"/>
      <c r="J1530" s="109"/>
      <c r="K1530" s="109"/>
      <c r="L1530" s="109"/>
      <c r="M1530" s="109"/>
      <c r="N1530" s="564"/>
      <c r="O1530" s="109"/>
      <c r="P1530" s="109"/>
      <c r="Q1530" s="149" t="s">
        <v>8</v>
      </c>
      <c r="R1530" s="99" t="s">
        <v>10562</v>
      </c>
      <c r="S1530" s="28">
        <v>1</v>
      </c>
      <c r="T1530" s="19">
        <f>VLOOKUP(Q1530,包材库存!B:E,4,0)</f>
        <v>220778</v>
      </c>
      <c r="U1530" s="46"/>
      <c r="V1530" s="19">
        <f>VLOOKUP(Q1530,包材库存!B:F,5,0)</f>
        <v>0</v>
      </c>
      <c r="W1530" s="15"/>
      <c r="X1530" s="164" t="e">
        <f t="shared" si="156"/>
        <v>#DIV/0!</v>
      </c>
      <c r="Y1530" s="169">
        <f t="shared" si="155"/>
        <v>21</v>
      </c>
    </row>
    <row r="1531" spans="2:25" ht="15">
      <c r="B1531" s="196"/>
      <c r="C1531" s="114"/>
      <c r="D1531" s="107" t="s">
        <v>10544</v>
      </c>
      <c r="E1531" s="107" t="s">
        <v>53</v>
      </c>
      <c r="F1531" s="107"/>
      <c r="G1531" s="107"/>
      <c r="H1531" s="107"/>
      <c r="I1531" s="107"/>
      <c r="J1531" s="107"/>
      <c r="K1531" s="107"/>
      <c r="L1531" s="107"/>
      <c r="M1531" s="107">
        <f>J1531+K1531+L1531</f>
        <v>0</v>
      </c>
      <c r="N1531" s="562"/>
      <c r="O1531" s="107"/>
      <c r="P1531" s="107"/>
      <c r="Q1531" s="149" t="s">
        <v>580</v>
      </c>
      <c r="R1531" s="99" t="s">
        <v>10567</v>
      </c>
      <c r="S1531" s="28">
        <v>1</v>
      </c>
      <c r="T1531" s="19">
        <f>VLOOKUP(Q1531,包材库存!B:E,4,0)</f>
        <v>386</v>
      </c>
      <c r="U1531" s="46"/>
      <c r="V1531" s="19">
        <f>VLOOKUP(Q1531,包材库存!B:F,5,0)</f>
        <v>0</v>
      </c>
      <c r="W1531" s="89"/>
      <c r="X1531" s="164" t="e">
        <f t="shared" si="156"/>
        <v>#DIV/0!</v>
      </c>
      <c r="Y1531" s="169">
        <f t="shared" si="155"/>
        <v>7</v>
      </c>
    </row>
    <row r="1532" spans="2:25" ht="15">
      <c r="B1532" s="196"/>
      <c r="C1532" s="114"/>
      <c r="D1532" s="108"/>
      <c r="E1532" s="108"/>
      <c r="F1532" s="108"/>
      <c r="G1532" s="108"/>
      <c r="H1532" s="108"/>
      <c r="I1532" s="108"/>
      <c r="J1532" s="108"/>
      <c r="K1532" s="108"/>
      <c r="L1532" s="108"/>
      <c r="M1532" s="108"/>
      <c r="N1532" s="563"/>
      <c r="O1532" s="108"/>
      <c r="P1532" s="108"/>
      <c r="Q1532" s="146" t="s">
        <v>563</v>
      </c>
      <c r="R1532" s="124" t="s">
        <v>10568</v>
      </c>
      <c r="S1532" s="28">
        <v>1</v>
      </c>
      <c r="T1532" s="19">
        <f>VLOOKUP(Q1532,包材库存!B:E,4,0)</f>
        <v>40019</v>
      </c>
      <c r="U1532" s="46"/>
      <c r="V1532" s="19">
        <f>VLOOKUP(Q1532,包材库存!B:F,5,0)</f>
        <v>0</v>
      </c>
      <c r="W1532" s="90"/>
      <c r="X1532" s="164" t="e">
        <f t="shared" si="156"/>
        <v>#DIV/0!</v>
      </c>
      <c r="Y1532" s="169">
        <f t="shared" si="155"/>
        <v>12</v>
      </c>
    </row>
    <row r="1533" spans="2:25" ht="15">
      <c r="B1533" s="196"/>
      <c r="C1533" s="114"/>
      <c r="D1533" s="108"/>
      <c r="E1533" s="108"/>
      <c r="F1533" s="108"/>
      <c r="G1533" s="108"/>
      <c r="H1533" s="108"/>
      <c r="I1533" s="108"/>
      <c r="J1533" s="108"/>
      <c r="K1533" s="108"/>
      <c r="L1533" s="108"/>
      <c r="M1533" s="108"/>
      <c r="N1533" s="563"/>
      <c r="O1533" s="108"/>
      <c r="P1533" s="108"/>
      <c r="Q1533" s="149" t="s">
        <v>582</v>
      </c>
      <c r="R1533" s="99" t="s">
        <v>10927</v>
      </c>
      <c r="S1533" s="28">
        <v>1</v>
      </c>
      <c r="T1533" s="19">
        <f>VLOOKUP(Q1533,包材库存!B:E,4,0)</f>
        <v>1355</v>
      </c>
      <c r="U1533" s="46"/>
      <c r="V1533" s="19">
        <f>VLOOKUP(Q1533,包材库存!B:F,5,0)</f>
        <v>0</v>
      </c>
      <c r="W1533" s="90"/>
      <c r="X1533" s="164" t="e">
        <f t="shared" si="156"/>
        <v>#DIV/0!</v>
      </c>
      <c r="Y1533" s="169">
        <f t="shared" si="155"/>
        <v>3</v>
      </c>
    </row>
    <row r="1534" spans="2:25" ht="15">
      <c r="B1534" s="196"/>
      <c r="C1534" s="114"/>
      <c r="D1534" s="108"/>
      <c r="E1534" s="108"/>
      <c r="F1534" s="108"/>
      <c r="G1534" s="108"/>
      <c r="H1534" s="108"/>
      <c r="I1534" s="108"/>
      <c r="J1534" s="108"/>
      <c r="K1534" s="108"/>
      <c r="L1534" s="108"/>
      <c r="M1534" s="108"/>
      <c r="N1534" s="563"/>
      <c r="O1534" s="108"/>
      <c r="P1534" s="108"/>
      <c r="Q1534" s="146" t="s">
        <v>584</v>
      </c>
      <c r="R1534" s="124" t="s">
        <v>10928</v>
      </c>
      <c r="S1534" s="28">
        <v>1</v>
      </c>
      <c r="T1534" s="19">
        <f>VLOOKUP(Q1534,包材库存!B:E,4,0)</f>
        <v>1448</v>
      </c>
      <c r="U1534" s="46"/>
      <c r="V1534" s="19">
        <f>VLOOKUP(Q1534,包材库存!B:F,5,0)</f>
        <v>0</v>
      </c>
      <c r="W1534" s="90"/>
      <c r="X1534" s="164" t="e">
        <f t="shared" si="156"/>
        <v>#DIV/0!</v>
      </c>
      <c r="Y1534" s="169">
        <f t="shared" si="155"/>
        <v>3</v>
      </c>
    </row>
    <row r="1535" spans="2:25" ht="15">
      <c r="B1535" s="196"/>
      <c r="C1535" s="114"/>
      <c r="D1535" s="108"/>
      <c r="E1535" s="108"/>
      <c r="F1535" s="108"/>
      <c r="G1535" s="108"/>
      <c r="H1535" s="108"/>
      <c r="I1535" s="108"/>
      <c r="J1535" s="108"/>
      <c r="K1535" s="108"/>
      <c r="L1535" s="108"/>
      <c r="M1535" s="108"/>
      <c r="N1535" s="563"/>
      <c r="O1535" s="108"/>
      <c r="P1535" s="108"/>
      <c r="Q1535" s="143" t="s">
        <v>474</v>
      </c>
      <c r="R1535" s="102" t="s">
        <v>10580</v>
      </c>
      <c r="S1535" s="28">
        <v>1</v>
      </c>
      <c r="T1535" s="19">
        <f>VLOOKUP(Q1535,包材库存!B:E,4,0)</f>
        <v>80815</v>
      </c>
      <c r="U1535" s="46"/>
      <c r="V1535" s="19">
        <f>VLOOKUP(Q1535,包材库存!B:F,5,0)</f>
        <v>0</v>
      </c>
      <c r="W1535" s="90"/>
      <c r="X1535" s="164" t="e">
        <f t="shared" si="156"/>
        <v>#DIV/0!</v>
      </c>
      <c r="Y1535" s="169">
        <f t="shared" si="155"/>
        <v>23</v>
      </c>
    </row>
    <row r="1536" spans="2:25" ht="15">
      <c r="B1536" s="196"/>
      <c r="C1536" s="114"/>
      <c r="D1536" s="108"/>
      <c r="E1536" s="108"/>
      <c r="F1536" s="108"/>
      <c r="G1536" s="108"/>
      <c r="H1536" s="108"/>
      <c r="I1536" s="108"/>
      <c r="J1536" s="108"/>
      <c r="K1536" s="108"/>
      <c r="L1536" s="108"/>
      <c r="M1536" s="108"/>
      <c r="N1536" s="563"/>
      <c r="O1536" s="108"/>
      <c r="P1536" s="108"/>
      <c r="Q1536" s="146" t="s">
        <v>401</v>
      </c>
      <c r="R1536" s="124" t="s">
        <v>10569</v>
      </c>
      <c r="S1536" s="28">
        <v>1</v>
      </c>
      <c r="T1536" s="19">
        <f>VLOOKUP(Q1536,包材库存!B:E,4,0)</f>
        <v>62823</v>
      </c>
      <c r="U1536" s="46"/>
      <c r="V1536" s="19">
        <f>VLOOKUP(Q1536,包材库存!B:F,5,0)</f>
        <v>-18</v>
      </c>
      <c r="W1536" s="90"/>
      <c r="X1536" s="164" t="e">
        <f t="shared" si="156"/>
        <v>#DIV/0!</v>
      </c>
      <c r="Y1536" s="169">
        <f t="shared" si="155"/>
        <v>16</v>
      </c>
    </row>
    <row r="1537" spans="2:25" ht="15">
      <c r="B1537" s="196"/>
      <c r="C1537" s="114"/>
      <c r="D1537" s="109"/>
      <c r="E1537" s="109"/>
      <c r="F1537" s="109"/>
      <c r="G1537" s="109"/>
      <c r="H1537" s="109"/>
      <c r="I1537" s="109"/>
      <c r="J1537" s="109"/>
      <c r="K1537" s="109"/>
      <c r="L1537" s="109"/>
      <c r="M1537" s="109"/>
      <c r="N1537" s="564"/>
      <c r="O1537" s="109"/>
      <c r="P1537" s="109"/>
      <c r="Q1537" s="149" t="s">
        <v>760</v>
      </c>
      <c r="R1537" s="99" t="s">
        <v>10909</v>
      </c>
      <c r="S1537" s="28">
        <v>1</v>
      </c>
      <c r="T1537" s="19">
        <f>VLOOKUP(Q1537,包材库存!B:E,4,0)</f>
        <v>0</v>
      </c>
      <c r="U1537" s="46"/>
      <c r="V1537" s="19">
        <f>VLOOKUP(Q1537,包材库存!B:F,5,0)</f>
        <v>0</v>
      </c>
      <c r="W1537" s="15"/>
      <c r="X1537" s="164" t="e">
        <f t="shared" si="156"/>
        <v>#DIV/0!</v>
      </c>
      <c r="Y1537" s="169">
        <f t="shared" si="155"/>
        <v>5</v>
      </c>
    </row>
    <row r="1538" spans="2:25" ht="15">
      <c r="B1538" s="196"/>
      <c r="C1538" s="114"/>
      <c r="D1538" s="107" t="s">
        <v>10554</v>
      </c>
      <c r="E1538" s="107" t="s">
        <v>327</v>
      </c>
      <c r="F1538" s="107"/>
      <c r="G1538" s="107"/>
      <c r="H1538" s="107"/>
      <c r="I1538" s="107"/>
      <c r="J1538" s="107"/>
      <c r="K1538" s="107"/>
      <c r="L1538" s="107"/>
      <c r="M1538" s="107">
        <f>J1538+K1538+L1538</f>
        <v>0</v>
      </c>
      <c r="N1538" s="562"/>
      <c r="O1538" s="107"/>
      <c r="P1538" s="107"/>
      <c r="Q1538" s="149" t="s">
        <v>591</v>
      </c>
      <c r="R1538" s="99" t="s">
        <v>10930</v>
      </c>
      <c r="S1538" s="28">
        <v>1</v>
      </c>
      <c r="T1538" s="19">
        <f>VLOOKUP(Q1538,包材库存!B:E,4,0)</f>
        <v>16557</v>
      </c>
      <c r="U1538" s="46"/>
      <c r="V1538" s="19">
        <f>VLOOKUP(Q1538,包材库存!B:F,5,0)</f>
        <v>0</v>
      </c>
      <c r="W1538" s="89"/>
      <c r="X1538" s="164" t="e">
        <f t="shared" si="156"/>
        <v>#DIV/0!</v>
      </c>
      <c r="Y1538" s="169">
        <f t="shared" si="155"/>
        <v>3</v>
      </c>
    </row>
    <row r="1539" spans="2:25" ht="15">
      <c r="B1539" s="196"/>
      <c r="C1539" s="114"/>
      <c r="D1539" s="108"/>
      <c r="E1539" s="108"/>
      <c r="F1539" s="108"/>
      <c r="G1539" s="108"/>
      <c r="H1539" s="108"/>
      <c r="I1539" s="108"/>
      <c r="J1539" s="108"/>
      <c r="K1539" s="108"/>
      <c r="L1539" s="108"/>
      <c r="M1539" s="108"/>
      <c r="N1539" s="563"/>
      <c r="O1539" s="108"/>
      <c r="P1539" s="108"/>
      <c r="Q1539" s="146" t="s">
        <v>520</v>
      </c>
      <c r="R1539" s="124" t="s">
        <v>10566</v>
      </c>
      <c r="S1539" s="28">
        <v>1</v>
      </c>
      <c r="T1539" s="19">
        <f>VLOOKUP(Q1539,包材库存!B:E,4,0)</f>
        <v>34835</v>
      </c>
      <c r="U1539" s="46"/>
      <c r="V1539" s="19">
        <f>VLOOKUP(Q1539,包材库存!B:F,5,0)</f>
        <v>0</v>
      </c>
      <c r="W1539" s="90"/>
      <c r="X1539" s="164" t="e">
        <f t="shared" si="156"/>
        <v>#DIV/0!</v>
      </c>
      <c r="Y1539" s="169">
        <f t="shared" si="155"/>
        <v>9</v>
      </c>
    </row>
    <row r="1540" spans="2:25" ht="15">
      <c r="B1540" s="196"/>
      <c r="C1540" s="114"/>
      <c r="D1540" s="108"/>
      <c r="E1540" s="108"/>
      <c r="F1540" s="108"/>
      <c r="G1540" s="108"/>
      <c r="H1540" s="108"/>
      <c r="I1540" s="108"/>
      <c r="J1540" s="108"/>
      <c r="K1540" s="108"/>
      <c r="L1540" s="108"/>
      <c r="M1540" s="108"/>
      <c r="N1540" s="563"/>
      <c r="O1540" s="108"/>
      <c r="P1540" s="108"/>
      <c r="Q1540" s="149" t="s">
        <v>442</v>
      </c>
      <c r="R1540" s="103" t="s">
        <v>10931</v>
      </c>
      <c r="S1540" s="28">
        <v>1</v>
      </c>
      <c r="T1540" s="19">
        <f>VLOOKUP(Q1540,包材库存!B:E,4,0)</f>
        <v>14598</v>
      </c>
      <c r="U1540" s="46"/>
      <c r="V1540" s="19">
        <f>VLOOKUP(Q1540,包材库存!B:F,5,0)</f>
        <v>0</v>
      </c>
      <c r="W1540" s="90"/>
      <c r="X1540" s="164" t="e">
        <f t="shared" si="156"/>
        <v>#DIV/0!</v>
      </c>
      <c r="Y1540" s="169">
        <f t="shared" si="155"/>
        <v>3</v>
      </c>
    </row>
    <row r="1541" spans="2:25" ht="15">
      <c r="B1541" s="196"/>
      <c r="C1541" s="114"/>
      <c r="D1541" s="108"/>
      <c r="E1541" s="108"/>
      <c r="F1541" s="108"/>
      <c r="G1541" s="108"/>
      <c r="H1541" s="108"/>
      <c r="I1541" s="108"/>
      <c r="J1541" s="108"/>
      <c r="K1541" s="108"/>
      <c r="L1541" s="108"/>
      <c r="M1541" s="108"/>
      <c r="N1541" s="563"/>
      <c r="O1541" s="108"/>
      <c r="P1541" s="108"/>
      <c r="Q1541" s="149" t="s">
        <v>593</v>
      </c>
      <c r="R1541" s="99" t="s">
        <v>10932</v>
      </c>
      <c r="S1541" s="28">
        <v>1</v>
      </c>
      <c r="T1541" s="19">
        <f>VLOOKUP(Q1541,包材库存!B:E,4,0)</f>
        <v>8163</v>
      </c>
      <c r="U1541" s="46"/>
      <c r="V1541" s="19">
        <f>VLOOKUP(Q1541,包材库存!B:F,5,0)</f>
        <v>0</v>
      </c>
      <c r="W1541" s="90"/>
      <c r="X1541" s="164" t="e">
        <f t="shared" si="156"/>
        <v>#DIV/0!</v>
      </c>
      <c r="Y1541" s="169">
        <f t="shared" ref="Y1541:Y1604" si="157">COUNTIF(Q:Q,Q1541)</f>
        <v>3</v>
      </c>
    </row>
    <row r="1542" spans="2:25" ht="15">
      <c r="B1542" s="196"/>
      <c r="C1542" s="114"/>
      <c r="D1542" s="108"/>
      <c r="E1542" s="108"/>
      <c r="F1542" s="108"/>
      <c r="G1542" s="108"/>
      <c r="H1542" s="108"/>
      <c r="I1542" s="108"/>
      <c r="J1542" s="108"/>
      <c r="K1542" s="108"/>
      <c r="L1542" s="108"/>
      <c r="M1542" s="108"/>
      <c r="N1542" s="563"/>
      <c r="O1542" s="108"/>
      <c r="P1542" s="108"/>
      <c r="Q1542" s="146" t="s">
        <v>595</v>
      </c>
      <c r="R1542" s="124" t="s">
        <v>10933</v>
      </c>
      <c r="S1542" s="28">
        <v>1</v>
      </c>
      <c r="T1542" s="19">
        <f>VLOOKUP(Q1542,包材库存!B:E,4,0)</f>
        <v>8554</v>
      </c>
      <c r="U1542" s="46"/>
      <c r="V1542" s="19">
        <f>VLOOKUP(Q1542,包材库存!B:F,5,0)</f>
        <v>0</v>
      </c>
      <c r="W1542" s="90"/>
      <c r="X1542" s="164" t="e">
        <f t="shared" ref="X1542:X1605" si="158">T1542/G1542</f>
        <v>#DIV/0!</v>
      </c>
      <c r="Y1542" s="169">
        <f t="shared" si="157"/>
        <v>3</v>
      </c>
    </row>
    <row r="1543" spans="2:25" ht="15">
      <c r="B1543" s="196"/>
      <c r="C1543" s="114"/>
      <c r="D1543" s="108"/>
      <c r="E1543" s="108"/>
      <c r="F1543" s="108"/>
      <c r="G1543" s="108"/>
      <c r="H1543" s="108"/>
      <c r="I1543" s="108"/>
      <c r="J1543" s="108"/>
      <c r="K1543" s="108"/>
      <c r="L1543" s="108"/>
      <c r="M1543" s="108"/>
      <c r="N1543" s="563"/>
      <c r="O1543" s="108"/>
      <c r="P1543" s="108"/>
      <c r="Q1543" s="143" t="s">
        <v>474</v>
      </c>
      <c r="R1543" s="102" t="s">
        <v>10580</v>
      </c>
      <c r="S1543" s="28">
        <v>1</v>
      </c>
      <c r="T1543" s="19">
        <f>VLOOKUP(Q1543,包材库存!B:E,4,0)</f>
        <v>80815</v>
      </c>
      <c r="U1543" s="46"/>
      <c r="V1543" s="19">
        <f>VLOOKUP(Q1543,包材库存!B:F,5,0)</f>
        <v>0</v>
      </c>
      <c r="W1543" s="90"/>
      <c r="X1543" s="164" t="e">
        <f t="shared" si="158"/>
        <v>#DIV/0!</v>
      </c>
      <c r="Y1543" s="169">
        <f t="shared" si="157"/>
        <v>23</v>
      </c>
    </row>
    <row r="1544" spans="2:25" ht="15">
      <c r="B1544" s="196"/>
      <c r="C1544" s="115"/>
      <c r="D1544" s="109"/>
      <c r="E1544" s="109"/>
      <c r="F1544" s="109"/>
      <c r="G1544" s="109"/>
      <c r="H1544" s="109"/>
      <c r="I1544" s="109"/>
      <c r="J1544" s="109"/>
      <c r="K1544" s="109"/>
      <c r="L1544" s="109"/>
      <c r="M1544" s="109"/>
      <c r="N1544" s="564"/>
      <c r="O1544" s="109"/>
      <c r="P1544" s="109"/>
      <c r="Q1544" s="143" t="s">
        <v>597</v>
      </c>
      <c r="R1544" s="102" t="s">
        <v>10934</v>
      </c>
      <c r="S1544" s="91"/>
      <c r="T1544" s="19">
        <f>VLOOKUP(Q1544,包材库存!B:E,4,0)</f>
        <v>17305</v>
      </c>
      <c r="U1544" s="46"/>
      <c r="V1544" s="19">
        <f>VLOOKUP(Q1544,包材库存!B:F,5,0)</f>
        <v>0</v>
      </c>
      <c r="W1544" s="15"/>
      <c r="X1544" s="164" t="e">
        <f t="shared" si="158"/>
        <v>#DIV/0!</v>
      </c>
      <c r="Y1544" s="169">
        <f t="shared" si="157"/>
        <v>3</v>
      </c>
    </row>
    <row r="1545" spans="2:25" ht="15">
      <c r="B1545" s="196"/>
      <c r="C1545" s="116" t="s">
        <v>762</v>
      </c>
      <c r="D1545" s="283" t="s">
        <v>10935</v>
      </c>
      <c r="E1545" s="283"/>
      <c r="F1545" s="283" t="e">
        <f>VLOOKUP(C1545,#REF!,6,0)</f>
        <v>#REF!</v>
      </c>
      <c r="G1545" s="283"/>
      <c r="H1545" s="283" t="e">
        <f>VLOOKUP(C1545,#REF!,19,0)</f>
        <v>#REF!</v>
      </c>
      <c r="I1545" s="283" t="e">
        <f>VLOOKUP(C1545,#REF!,20,0)</f>
        <v>#REF!</v>
      </c>
      <c r="J1545" s="283">
        <f>VLOOKUP(C1545,成品库存!B:L,11,0)</f>
        <v>0</v>
      </c>
      <c r="K1545" s="283" t="str">
        <f>IF(ISERROR(VLOOKUP(C1545,#REF!,11,0)),"0",VLOOKUP(C1545,#REF!,11,0))</f>
        <v>0</v>
      </c>
      <c r="L1545" s="283"/>
      <c r="M1545" s="283">
        <f>J1545+K1545+L1545</f>
        <v>0</v>
      </c>
      <c r="N1545" s="585"/>
      <c r="O1545" s="283" t="e">
        <f>VLOOKUP(C1545,膏体库存!A:F,6,0)</f>
        <v>#N/A</v>
      </c>
      <c r="P1545" s="283"/>
      <c r="Q1545" s="154" t="s">
        <v>764</v>
      </c>
      <c r="R1545" s="288" t="s">
        <v>10936</v>
      </c>
      <c r="S1545" s="28">
        <v>1</v>
      </c>
      <c r="T1545" s="19">
        <f>VLOOKUP(Q1545,包材库存!B:E,4,0)</f>
        <v>1000</v>
      </c>
      <c r="U1545" s="46"/>
      <c r="V1545" s="19">
        <f>VLOOKUP(Q1545,包材库存!B:F,5,0)</f>
        <v>0</v>
      </c>
      <c r="W1545" s="164"/>
      <c r="X1545" s="164" t="e">
        <f t="shared" si="158"/>
        <v>#DIV/0!</v>
      </c>
      <c r="Y1545" s="169">
        <f t="shared" si="157"/>
        <v>1</v>
      </c>
    </row>
    <row r="1546" spans="2:25" ht="15">
      <c r="B1546" s="196"/>
      <c r="C1546" s="117"/>
      <c r="D1546" s="285"/>
      <c r="E1546" s="285"/>
      <c r="F1546" s="285"/>
      <c r="G1546" s="285"/>
      <c r="H1546" s="285"/>
      <c r="I1546" s="285"/>
      <c r="J1546" s="285"/>
      <c r="K1546" s="285"/>
      <c r="L1546" s="285"/>
      <c r="M1546" s="285"/>
      <c r="N1546" s="586"/>
      <c r="O1546" s="285"/>
      <c r="P1546" s="285"/>
      <c r="Q1546" s="153" t="s">
        <v>759</v>
      </c>
      <c r="R1546" s="287" t="s">
        <v>10921</v>
      </c>
      <c r="S1546" s="28">
        <v>1</v>
      </c>
      <c r="T1546" s="19">
        <f>VLOOKUP(Q1546,包材库存!B:E,4,0)</f>
        <v>0</v>
      </c>
      <c r="U1546" s="46"/>
      <c r="V1546" s="19">
        <f>VLOOKUP(Q1546,包材库存!B:F,5,0)</f>
        <v>0</v>
      </c>
      <c r="W1546" s="47"/>
      <c r="X1546" s="164" t="e">
        <f t="shared" si="158"/>
        <v>#DIV/0!</v>
      </c>
      <c r="Y1546" s="169">
        <f t="shared" si="157"/>
        <v>3</v>
      </c>
    </row>
    <row r="1547" spans="2:25" ht="15">
      <c r="B1547" s="196"/>
      <c r="C1547" s="117"/>
      <c r="D1547" s="89" t="s">
        <v>10937</v>
      </c>
      <c r="E1547" s="89" t="s">
        <v>16</v>
      </c>
      <c r="F1547" s="89"/>
      <c r="G1547" s="89"/>
      <c r="H1547" s="89"/>
      <c r="I1547" s="89"/>
      <c r="J1547" s="89"/>
      <c r="K1547" s="89"/>
      <c r="L1547" s="89"/>
      <c r="M1547" s="89">
        <f>J1547+K1547+L1547</f>
        <v>0</v>
      </c>
      <c r="N1547" s="559"/>
      <c r="O1547" s="89"/>
      <c r="P1547" s="89"/>
      <c r="Q1547" s="143" t="s">
        <v>206</v>
      </c>
      <c r="R1547" s="102" t="s">
        <v>10938</v>
      </c>
      <c r="S1547" s="28">
        <v>1</v>
      </c>
      <c r="T1547" s="19">
        <f>VLOOKUP(Q1547,包材库存!B:E,4,0)</f>
        <v>301</v>
      </c>
      <c r="U1547" s="46"/>
      <c r="V1547" s="19">
        <f>VLOOKUP(Q1547,包材库存!B:F,5,0)</f>
        <v>0</v>
      </c>
      <c r="W1547" s="89"/>
      <c r="X1547" s="164" t="e">
        <f t="shared" si="158"/>
        <v>#DIV/0!</v>
      </c>
      <c r="Y1547" s="169">
        <f t="shared" si="157"/>
        <v>1</v>
      </c>
    </row>
    <row r="1548" spans="2:25" ht="15">
      <c r="B1548" s="196"/>
      <c r="C1548" s="117"/>
      <c r="D1548" s="90"/>
      <c r="E1548" s="90"/>
      <c r="F1548" s="90"/>
      <c r="G1548" s="90"/>
      <c r="H1548" s="90"/>
      <c r="I1548" s="90"/>
      <c r="J1548" s="90"/>
      <c r="K1548" s="90"/>
      <c r="L1548" s="90"/>
      <c r="M1548" s="90"/>
      <c r="N1548" s="560"/>
      <c r="O1548" s="90"/>
      <c r="P1548" s="90"/>
      <c r="Q1548" s="149" t="s">
        <v>208</v>
      </c>
      <c r="R1548" s="99" t="s">
        <v>10376</v>
      </c>
      <c r="S1548" s="28">
        <v>1</v>
      </c>
      <c r="T1548" s="19">
        <f>VLOOKUP(Q1548,包材库存!B:E,4,0)</f>
        <v>3429</v>
      </c>
      <c r="U1548" s="46"/>
      <c r="V1548" s="19">
        <f>VLOOKUP(Q1548,包材库存!B:F,5,0)</f>
        <v>0</v>
      </c>
      <c r="W1548" s="90"/>
      <c r="X1548" s="164" t="e">
        <f t="shared" si="158"/>
        <v>#DIV/0!</v>
      </c>
      <c r="Y1548" s="169">
        <f t="shared" si="157"/>
        <v>1</v>
      </c>
    </row>
    <row r="1549" spans="2:25" ht="15">
      <c r="B1549" s="196"/>
      <c r="C1549" s="117"/>
      <c r="D1549" s="90"/>
      <c r="E1549" s="90"/>
      <c r="F1549" s="90"/>
      <c r="G1549" s="90"/>
      <c r="H1549" s="90"/>
      <c r="I1549" s="90"/>
      <c r="J1549" s="90"/>
      <c r="K1549" s="90"/>
      <c r="L1549" s="90"/>
      <c r="M1549" s="90"/>
      <c r="N1549" s="560"/>
      <c r="O1549" s="90"/>
      <c r="P1549" s="90"/>
      <c r="Q1549" s="149" t="s">
        <v>210</v>
      </c>
      <c r="R1549" s="99" t="s">
        <v>10939</v>
      </c>
      <c r="S1549" s="28">
        <v>1</v>
      </c>
      <c r="T1549" s="19">
        <f>VLOOKUP(Q1549,包材库存!B:E,4,0)</f>
        <v>0</v>
      </c>
      <c r="U1549" s="46"/>
      <c r="V1549" s="19">
        <f>VLOOKUP(Q1549,包材库存!B:F,5,0)</f>
        <v>0</v>
      </c>
      <c r="W1549" s="90"/>
      <c r="X1549" s="164" t="e">
        <f t="shared" si="158"/>
        <v>#DIV/0!</v>
      </c>
      <c r="Y1549" s="169">
        <f t="shared" si="157"/>
        <v>1</v>
      </c>
    </row>
    <row r="1550" spans="2:25" ht="15">
      <c r="B1550" s="196"/>
      <c r="C1550" s="117"/>
      <c r="D1550" s="90"/>
      <c r="E1550" s="90"/>
      <c r="F1550" s="90"/>
      <c r="G1550" s="90"/>
      <c r="H1550" s="90"/>
      <c r="I1550" s="90"/>
      <c r="J1550" s="90"/>
      <c r="K1550" s="90"/>
      <c r="L1550" s="90"/>
      <c r="M1550" s="90"/>
      <c r="N1550" s="560"/>
      <c r="O1550" s="90"/>
      <c r="P1550" s="90"/>
      <c r="Q1550" s="143" t="s">
        <v>765</v>
      </c>
      <c r="R1550" s="102" t="s">
        <v>10940</v>
      </c>
      <c r="S1550" s="28">
        <v>1</v>
      </c>
      <c r="T1550" s="19">
        <f>VLOOKUP(Q1550,包材库存!B:E,4,0)</f>
        <v>0</v>
      </c>
      <c r="U1550" s="46"/>
      <c r="V1550" s="19">
        <f>VLOOKUP(Q1550,包材库存!B:F,5,0)</f>
        <v>0</v>
      </c>
      <c r="W1550" s="90"/>
      <c r="X1550" s="164" t="e">
        <f t="shared" si="158"/>
        <v>#DIV/0!</v>
      </c>
      <c r="Y1550" s="169">
        <f t="shared" si="157"/>
        <v>3</v>
      </c>
    </row>
    <row r="1551" spans="2:25" ht="15">
      <c r="B1551" s="196"/>
      <c r="C1551" s="117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561"/>
      <c r="O1551" s="15"/>
      <c r="P1551" s="15"/>
      <c r="Q1551" s="146" t="s">
        <v>8</v>
      </c>
      <c r="R1551" s="124" t="s">
        <v>10562</v>
      </c>
      <c r="S1551" s="28">
        <v>1</v>
      </c>
      <c r="T1551" s="19">
        <f>VLOOKUP(Q1551,包材库存!B:E,4,0)</f>
        <v>220778</v>
      </c>
      <c r="U1551" s="46"/>
      <c r="V1551" s="19">
        <f>VLOOKUP(Q1551,包材库存!B:F,5,0)</f>
        <v>0</v>
      </c>
      <c r="W1551" s="15"/>
      <c r="X1551" s="164" t="e">
        <f t="shared" si="158"/>
        <v>#DIV/0!</v>
      </c>
      <c r="Y1551" s="169">
        <f t="shared" si="157"/>
        <v>21</v>
      </c>
    </row>
    <row r="1552" spans="2:25" ht="15">
      <c r="B1552" s="196"/>
      <c r="C1552" s="117"/>
      <c r="D1552" s="89" t="s">
        <v>10941</v>
      </c>
      <c r="E1552" s="89" t="s">
        <v>218</v>
      </c>
      <c r="F1552" s="89"/>
      <c r="G1552" s="89"/>
      <c r="H1552" s="89"/>
      <c r="I1552" s="89"/>
      <c r="J1552" s="89"/>
      <c r="K1552" s="89"/>
      <c r="L1552" s="89"/>
      <c r="M1552" s="89">
        <f>J1552+K1552+L1552</f>
        <v>0</v>
      </c>
      <c r="N1552" s="559"/>
      <c r="O1552" s="89"/>
      <c r="P1552" s="89"/>
      <c r="Q1552" s="149" t="s">
        <v>219</v>
      </c>
      <c r="R1552" s="99" t="s">
        <v>10942</v>
      </c>
      <c r="S1552" s="28">
        <v>1</v>
      </c>
      <c r="T1552" s="19">
        <f>VLOOKUP(Q1552,包材库存!B:E,4,0)</f>
        <v>86</v>
      </c>
      <c r="U1552" s="46"/>
      <c r="V1552" s="19">
        <f>VLOOKUP(Q1552,包材库存!B:F,5,0)</f>
        <v>0</v>
      </c>
      <c r="W1552" s="89"/>
      <c r="X1552" s="164" t="e">
        <f t="shared" si="158"/>
        <v>#DIV/0!</v>
      </c>
      <c r="Y1552" s="169">
        <f t="shared" si="157"/>
        <v>1</v>
      </c>
    </row>
    <row r="1553" spans="2:25" ht="15">
      <c r="B1553" s="196"/>
      <c r="C1553" s="117"/>
      <c r="D1553" s="90"/>
      <c r="E1553" s="90"/>
      <c r="F1553" s="90"/>
      <c r="G1553" s="90"/>
      <c r="H1553" s="90"/>
      <c r="I1553" s="90"/>
      <c r="J1553" s="90"/>
      <c r="K1553" s="90"/>
      <c r="L1553" s="90"/>
      <c r="M1553" s="90"/>
      <c r="N1553" s="560"/>
      <c r="O1553" s="90"/>
      <c r="P1553" s="90"/>
      <c r="Q1553" s="149" t="s">
        <v>222</v>
      </c>
      <c r="R1553" s="99" t="s">
        <v>10943</v>
      </c>
      <c r="S1553" s="28">
        <v>1</v>
      </c>
      <c r="T1553" s="19">
        <f>VLOOKUP(Q1553,包材库存!B:E,4,0)</f>
        <v>255</v>
      </c>
      <c r="U1553" s="46"/>
      <c r="V1553" s="19">
        <f>VLOOKUP(Q1553,包材库存!B:F,5,0)</f>
        <v>0</v>
      </c>
      <c r="W1553" s="90"/>
      <c r="X1553" s="164" t="e">
        <f t="shared" si="158"/>
        <v>#DIV/0!</v>
      </c>
      <c r="Y1553" s="169">
        <f t="shared" si="157"/>
        <v>1</v>
      </c>
    </row>
    <row r="1554" spans="2:25" ht="15">
      <c r="B1554" s="196"/>
      <c r="C1554" s="117"/>
      <c r="D1554" s="90"/>
      <c r="E1554" s="90"/>
      <c r="F1554" s="90"/>
      <c r="G1554" s="90"/>
      <c r="H1554" s="90"/>
      <c r="I1554" s="90"/>
      <c r="J1554" s="90"/>
      <c r="K1554" s="90"/>
      <c r="L1554" s="90"/>
      <c r="M1554" s="90"/>
      <c r="N1554" s="560"/>
      <c r="O1554" s="90"/>
      <c r="P1554" s="90"/>
      <c r="Q1554" s="149" t="s">
        <v>221</v>
      </c>
      <c r="R1554" s="99" t="s">
        <v>10944</v>
      </c>
      <c r="S1554" s="28">
        <v>1</v>
      </c>
      <c r="T1554" s="19">
        <f>VLOOKUP(Q1554,包材库存!B:E,4,0)</f>
        <v>481</v>
      </c>
      <c r="U1554" s="46"/>
      <c r="V1554" s="19">
        <f>VLOOKUP(Q1554,包材库存!B:F,5,0)</f>
        <v>0</v>
      </c>
      <c r="W1554" s="90"/>
      <c r="X1554" s="164" t="e">
        <f t="shared" si="158"/>
        <v>#DIV/0!</v>
      </c>
      <c r="Y1554" s="169">
        <f t="shared" si="157"/>
        <v>1</v>
      </c>
    </row>
    <row r="1555" spans="2:25" ht="15">
      <c r="B1555" s="196"/>
      <c r="C1555" s="117"/>
      <c r="D1555" s="90"/>
      <c r="E1555" s="90"/>
      <c r="F1555" s="90"/>
      <c r="G1555" s="90"/>
      <c r="H1555" s="90"/>
      <c r="I1555" s="90"/>
      <c r="J1555" s="90"/>
      <c r="K1555" s="90"/>
      <c r="L1555" s="90"/>
      <c r="M1555" s="90"/>
      <c r="N1555" s="560"/>
      <c r="O1555" s="90"/>
      <c r="P1555" s="90"/>
      <c r="Q1555" s="149" t="s">
        <v>226</v>
      </c>
      <c r="R1555" s="99" t="s">
        <v>10945</v>
      </c>
      <c r="S1555" s="28">
        <v>1</v>
      </c>
      <c r="T1555" s="19">
        <f>VLOOKUP(Q1555,包材库存!B:E,4,0)</f>
        <v>0</v>
      </c>
      <c r="U1555" s="46"/>
      <c r="V1555" s="19">
        <f>VLOOKUP(Q1555,包材库存!B:F,5,0)</f>
        <v>0</v>
      </c>
      <c r="W1555" s="90"/>
      <c r="X1555" s="164" t="e">
        <f t="shared" si="158"/>
        <v>#DIV/0!</v>
      </c>
      <c r="Y1555" s="169">
        <f t="shared" si="157"/>
        <v>1</v>
      </c>
    </row>
    <row r="1556" spans="2:25" ht="15">
      <c r="B1556" s="196"/>
      <c r="C1556" s="117"/>
      <c r="D1556" s="90"/>
      <c r="E1556" s="90"/>
      <c r="F1556" s="90"/>
      <c r="G1556" s="90"/>
      <c r="H1556" s="90"/>
      <c r="I1556" s="90"/>
      <c r="J1556" s="90"/>
      <c r="K1556" s="90"/>
      <c r="L1556" s="90"/>
      <c r="M1556" s="90"/>
      <c r="N1556" s="560"/>
      <c r="O1556" s="90"/>
      <c r="P1556" s="90"/>
      <c r="Q1556" s="143" t="s">
        <v>765</v>
      </c>
      <c r="R1556" s="102" t="s">
        <v>10940</v>
      </c>
      <c r="S1556" s="28">
        <v>1</v>
      </c>
      <c r="T1556" s="19">
        <f>VLOOKUP(Q1556,包材库存!B:E,4,0)</f>
        <v>0</v>
      </c>
      <c r="U1556" s="46"/>
      <c r="V1556" s="19">
        <f>VLOOKUP(Q1556,包材库存!B:F,5,0)</f>
        <v>0</v>
      </c>
      <c r="W1556" s="90"/>
      <c r="X1556" s="164" t="e">
        <f t="shared" si="158"/>
        <v>#DIV/0!</v>
      </c>
      <c r="Y1556" s="169">
        <f t="shared" si="157"/>
        <v>3</v>
      </c>
    </row>
    <row r="1557" spans="2:25" ht="15">
      <c r="B1557" s="196"/>
      <c r="C1557" s="117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561"/>
      <c r="O1557" s="15"/>
      <c r="P1557" s="15"/>
      <c r="Q1557" s="149" t="s">
        <v>224</v>
      </c>
      <c r="R1557" s="99" t="s">
        <v>10946</v>
      </c>
      <c r="S1557" s="28">
        <v>1</v>
      </c>
      <c r="T1557" s="19">
        <f>VLOOKUP(Q1557,包材库存!B:E,4,0)</f>
        <v>4034</v>
      </c>
      <c r="U1557" s="46"/>
      <c r="V1557" s="19">
        <f>VLOOKUP(Q1557,包材库存!B:F,5,0)</f>
        <v>0</v>
      </c>
      <c r="W1557" s="15"/>
      <c r="X1557" s="164" t="e">
        <f t="shared" si="158"/>
        <v>#DIV/0!</v>
      </c>
      <c r="Y1557" s="169">
        <f t="shared" si="157"/>
        <v>1</v>
      </c>
    </row>
    <row r="1558" spans="2:25" ht="15">
      <c r="B1558" s="196"/>
      <c r="C1558" s="117"/>
      <c r="D1558" s="89" t="s">
        <v>10947</v>
      </c>
      <c r="E1558" s="89" t="s">
        <v>218</v>
      </c>
      <c r="F1558" s="89"/>
      <c r="G1558" s="89"/>
      <c r="H1558" s="89"/>
      <c r="I1558" s="89"/>
      <c r="J1558" s="89"/>
      <c r="K1558" s="89"/>
      <c r="L1558" s="89"/>
      <c r="M1558" s="89">
        <f>J1558+K1558+L1558</f>
        <v>0</v>
      </c>
      <c r="N1558" s="559"/>
      <c r="O1558" s="89"/>
      <c r="P1558" s="89"/>
      <c r="Q1558" s="143" t="s">
        <v>232</v>
      </c>
      <c r="R1558" s="102" t="s">
        <v>10948</v>
      </c>
      <c r="S1558" s="28">
        <v>1</v>
      </c>
      <c r="T1558" s="19">
        <f>VLOOKUP(Q1558,包材库存!B:E,4,0)</f>
        <v>341</v>
      </c>
      <c r="U1558" s="46"/>
      <c r="V1558" s="19">
        <f>VLOOKUP(Q1558,包材库存!B:F,5,0)</f>
        <v>0</v>
      </c>
      <c r="W1558" s="89"/>
      <c r="X1558" s="164" t="e">
        <f t="shared" si="158"/>
        <v>#DIV/0!</v>
      </c>
      <c r="Y1558" s="169">
        <f t="shared" si="157"/>
        <v>1</v>
      </c>
    </row>
    <row r="1559" spans="2:25" ht="15">
      <c r="B1559" s="196"/>
      <c r="C1559" s="117"/>
      <c r="D1559" s="90"/>
      <c r="E1559" s="90"/>
      <c r="F1559" s="90"/>
      <c r="G1559" s="90"/>
      <c r="H1559" s="90"/>
      <c r="I1559" s="90"/>
      <c r="J1559" s="90"/>
      <c r="K1559" s="90"/>
      <c r="L1559" s="90"/>
      <c r="M1559" s="90"/>
      <c r="N1559" s="560"/>
      <c r="O1559" s="90"/>
      <c r="P1559" s="90"/>
      <c r="Q1559" s="149" t="s">
        <v>234</v>
      </c>
      <c r="R1559" s="99" t="s">
        <v>10377</v>
      </c>
      <c r="S1559" s="28">
        <v>1</v>
      </c>
      <c r="T1559" s="19">
        <f>VLOOKUP(Q1559,包材库存!B:E,4,0)</f>
        <v>3810</v>
      </c>
      <c r="U1559" s="46"/>
      <c r="V1559" s="19">
        <f>VLOOKUP(Q1559,包材库存!B:F,5,0)</f>
        <v>0</v>
      </c>
      <c r="W1559" s="90"/>
      <c r="X1559" s="164" t="e">
        <f t="shared" si="158"/>
        <v>#DIV/0!</v>
      </c>
      <c r="Y1559" s="169">
        <f t="shared" si="157"/>
        <v>1</v>
      </c>
    </row>
    <row r="1560" spans="2:25" ht="15">
      <c r="B1560" s="196"/>
      <c r="C1560" s="117"/>
      <c r="D1560" s="90"/>
      <c r="E1560" s="90"/>
      <c r="F1560" s="90"/>
      <c r="G1560" s="90"/>
      <c r="H1560" s="90"/>
      <c r="I1560" s="90"/>
      <c r="J1560" s="90"/>
      <c r="K1560" s="90"/>
      <c r="L1560" s="90"/>
      <c r="M1560" s="90"/>
      <c r="N1560" s="560"/>
      <c r="O1560" s="90"/>
      <c r="P1560" s="90"/>
      <c r="Q1560" s="149" t="s">
        <v>236</v>
      </c>
      <c r="R1560" s="99" t="s">
        <v>10949</v>
      </c>
      <c r="S1560" s="28">
        <v>1</v>
      </c>
      <c r="T1560" s="19">
        <f>VLOOKUP(Q1560,包材库存!B:E,4,0)</f>
        <v>0</v>
      </c>
      <c r="U1560" s="46"/>
      <c r="V1560" s="19">
        <f>VLOOKUP(Q1560,包材库存!B:F,5,0)</f>
        <v>0</v>
      </c>
      <c r="W1560" s="90"/>
      <c r="X1560" s="164" t="e">
        <f t="shared" si="158"/>
        <v>#DIV/0!</v>
      </c>
      <c r="Y1560" s="169">
        <f t="shared" si="157"/>
        <v>1</v>
      </c>
    </row>
    <row r="1561" spans="2:25" ht="15">
      <c r="B1561" s="196"/>
      <c r="C1561" s="117"/>
      <c r="D1561" s="90"/>
      <c r="E1561" s="90"/>
      <c r="F1561" s="90"/>
      <c r="G1561" s="90"/>
      <c r="H1561" s="90"/>
      <c r="I1561" s="90"/>
      <c r="J1561" s="90"/>
      <c r="K1561" s="90"/>
      <c r="L1561" s="90"/>
      <c r="M1561" s="90"/>
      <c r="N1561" s="560"/>
      <c r="O1561" s="90"/>
      <c r="P1561" s="90"/>
      <c r="Q1561" s="143" t="s">
        <v>765</v>
      </c>
      <c r="R1561" s="102" t="s">
        <v>10940</v>
      </c>
      <c r="S1561" s="28">
        <v>1</v>
      </c>
      <c r="T1561" s="19">
        <f>VLOOKUP(Q1561,包材库存!B:E,4,0)</f>
        <v>0</v>
      </c>
      <c r="U1561" s="46"/>
      <c r="V1561" s="19">
        <f>VLOOKUP(Q1561,包材库存!B:F,5,0)</f>
        <v>0</v>
      </c>
      <c r="W1561" s="90"/>
      <c r="X1561" s="164" t="e">
        <f t="shared" si="158"/>
        <v>#DIV/0!</v>
      </c>
      <c r="Y1561" s="169">
        <f t="shared" si="157"/>
        <v>3</v>
      </c>
    </row>
    <row r="1562" spans="2:25" ht="15">
      <c r="B1562" s="196"/>
      <c r="C1562" s="117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561"/>
      <c r="O1562" s="15"/>
      <c r="P1562" s="15"/>
      <c r="Q1562" s="146" t="s">
        <v>8</v>
      </c>
      <c r="R1562" s="124" t="s">
        <v>10562</v>
      </c>
      <c r="S1562" s="28">
        <v>1</v>
      </c>
      <c r="T1562" s="19">
        <f>VLOOKUP(Q1562,包材库存!B:E,4,0)</f>
        <v>220778</v>
      </c>
      <c r="U1562" s="46"/>
      <c r="V1562" s="19">
        <f>VLOOKUP(Q1562,包材库存!B:F,5,0)</f>
        <v>0</v>
      </c>
      <c r="W1562" s="15"/>
      <c r="X1562" s="164" t="e">
        <f t="shared" si="158"/>
        <v>#DIV/0!</v>
      </c>
      <c r="Y1562" s="169">
        <f t="shared" si="157"/>
        <v>21</v>
      </c>
    </row>
    <row r="1563" spans="2:25" ht="15">
      <c r="B1563" s="196"/>
      <c r="C1563" s="117"/>
      <c r="D1563" s="107" t="s">
        <v>10950</v>
      </c>
      <c r="E1563" s="107" t="s">
        <v>83</v>
      </c>
      <c r="F1563" s="107"/>
      <c r="G1563" s="107"/>
      <c r="H1563" s="107"/>
      <c r="I1563" s="107"/>
      <c r="J1563" s="107"/>
      <c r="K1563" s="107"/>
      <c r="L1563" s="107"/>
      <c r="M1563" s="107">
        <f>J1563+K1563+L1563</f>
        <v>0</v>
      </c>
      <c r="N1563" s="562"/>
      <c r="O1563" s="107"/>
      <c r="P1563" s="107"/>
      <c r="Q1563" s="149" t="s">
        <v>243</v>
      </c>
      <c r="R1563" s="99" t="s">
        <v>10951</v>
      </c>
      <c r="S1563" s="28">
        <v>1</v>
      </c>
      <c r="T1563" s="19">
        <f>VLOOKUP(Q1563,包材库存!B:E,4,0)</f>
        <v>0</v>
      </c>
      <c r="U1563" s="46"/>
      <c r="V1563" s="19">
        <f>VLOOKUP(Q1563,包材库存!B:F,5,0)</f>
        <v>0</v>
      </c>
      <c r="W1563" s="107"/>
      <c r="X1563" s="164" t="e">
        <f t="shared" si="158"/>
        <v>#DIV/0!</v>
      </c>
      <c r="Y1563" s="169">
        <f t="shared" si="157"/>
        <v>1</v>
      </c>
    </row>
    <row r="1564" spans="2:25" ht="15">
      <c r="B1564" s="196"/>
      <c r="C1564" s="117"/>
      <c r="D1564" s="108"/>
      <c r="E1564" s="108"/>
      <c r="F1564" s="108"/>
      <c r="G1564" s="108"/>
      <c r="H1564" s="108"/>
      <c r="I1564" s="108"/>
      <c r="J1564" s="108"/>
      <c r="K1564" s="108"/>
      <c r="L1564" s="108"/>
      <c r="M1564" s="108"/>
      <c r="N1564" s="563"/>
      <c r="O1564" s="108"/>
      <c r="P1564" s="108"/>
      <c r="Q1564" s="149" t="s">
        <v>247</v>
      </c>
      <c r="R1564" s="99" t="s">
        <v>10378</v>
      </c>
      <c r="S1564" s="28">
        <v>1</v>
      </c>
      <c r="T1564" s="19">
        <f>VLOOKUP(Q1564,包材库存!B:E,4,0)</f>
        <v>123</v>
      </c>
      <c r="U1564" s="46"/>
      <c r="V1564" s="19">
        <f>VLOOKUP(Q1564,包材库存!B:F,5,0)</f>
        <v>0</v>
      </c>
      <c r="W1564" s="108"/>
      <c r="X1564" s="164" t="e">
        <f t="shared" si="158"/>
        <v>#DIV/0!</v>
      </c>
      <c r="Y1564" s="169">
        <f t="shared" si="157"/>
        <v>1</v>
      </c>
    </row>
    <row r="1565" spans="2:25" ht="15">
      <c r="B1565" s="196"/>
      <c r="C1565" s="117"/>
      <c r="D1565" s="108"/>
      <c r="E1565" s="108"/>
      <c r="F1565" s="108"/>
      <c r="G1565" s="108"/>
      <c r="H1565" s="108"/>
      <c r="I1565" s="108"/>
      <c r="J1565" s="108"/>
      <c r="K1565" s="108"/>
      <c r="L1565" s="108"/>
      <c r="M1565" s="108"/>
      <c r="N1565" s="563"/>
      <c r="O1565" s="108"/>
      <c r="P1565" s="108"/>
      <c r="Q1565" s="149" t="s">
        <v>248</v>
      </c>
      <c r="R1565" s="99" t="s">
        <v>10952</v>
      </c>
      <c r="S1565" s="28">
        <v>1</v>
      </c>
      <c r="T1565" s="19">
        <f>VLOOKUP(Q1565,包材库存!B:E,4,0)</f>
        <v>357</v>
      </c>
      <c r="U1565" s="46"/>
      <c r="V1565" s="19">
        <f>VLOOKUP(Q1565,包材库存!B:F,5,0)</f>
        <v>0</v>
      </c>
      <c r="W1565" s="108"/>
      <c r="X1565" s="164" t="e">
        <f t="shared" si="158"/>
        <v>#DIV/0!</v>
      </c>
      <c r="Y1565" s="169">
        <f t="shared" si="157"/>
        <v>1</v>
      </c>
    </row>
    <row r="1566" spans="2:25" ht="15">
      <c r="B1566" s="196"/>
      <c r="C1566" s="117"/>
      <c r="D1566" s="108"/>
      <c r="E1566" s="108"/>
      <c r="F1566" s="108"/>
      <c r="G1566" s="108"/>
      <c r="H1566" s="108"/>
      <c r="I1566" s="108"/>
      <c r="J1566" s="108"/>
      <c r="K1566" s="108"/>
      <c r="L1566" s="108"/>
      <c r="M1566" s="108"/>
      <c r="N1566" s="563"/>
      <c r="O1566" s="108"/>
      <c r="P1566" s="108"/>
      <c r="Q1566" s="143" t="s">
        <v>249</v>
      </c>
      <c r="R1566" s="289" t="s">
        <v>10953</v>
      </c>
      <c r="S1566" s="28">
        <v>1</v>
      </c>
      <c r="T1566" s="19">
        <f>VLOOKUP(Q1566,包材库存!B:E,4,0)</f>
        <v>0</v>
      </c>
      <c r="U1566" s="46"/>
      <c r="V1566" s="19">
        <f>VLOOKUP(Q1566,包材库存!B:F,5,0)</f>
        <v>0</v>
      </c>
      <c r="W1566" s="108"/>
      <c r="X1566" s="164" t="e">
        <f t="shared" si="158"/>
        <v>#DIV/0!</v>
      </c>
      <c r="Y1566" s="169">
        <f t="shared" si="157"/>
        <v>1</v>
      </c>
    </row>
    <row r="1567" spans="2:25" ht="15">
      <c r="B1567" s="196"/>
      <c r="C1567" s="117"/>
      <c r="D1567" s="108"/>
      <c r="E1567" s="108"/>
      <c r="F1567" s="108"/>
      <c r="G1567" s="108"/>
      <c r="H1567" s="108"/>
      <c r="I1567" s="108"/>
      <c r="J1567" s="108"/>
      <c r="K1567" s="108"/>
      <c r="L1567" s="108"/>
      <c r="M1567" s="108"/>
      <c r="N1567" s="563"/>
      <c r="O1567" s="108"/>
      <c r="P1567" s="108"/>
      <c r="Q1567" s="149" t="s">
        <v>766</v>
      </c>
      <c r="R1567" s="99" t="s">
        <v>10954</v>
      </c>
      <c r="S1567" s="28">
        <v>1</v>
      </c>
      <c r="T1567" s="19">
        <f>VLOOKUP(Q1567,包材库存!B:E,4,0)</f>
        <v>0</v>
      </c>
      <c r="U1567" s="46"/>
      <c r="V1567" s="19">
        <f>VLOOKUP(Q1567,包材库存!B:F,5,0)</f>
        <v>0</v>
      </c>
      <c r="W1567" s="108"/>
      <c r="X1567" s="164" t="e">
        <f t="shared" si="158"/>
        <v>#DIV/0!</v>
      </c>
      <c r="Y1567" s="169">
        <f t="shared" si="157"/>
        <v>3</v>
      </c>
    </row>
    <row r="1568" spans="2:25" ht="15">
      <c r="B1568" s="196"/>
      <c r="C1568" s="117"/>
      <c r="D1568" s="109"/>
      <c r="E1568" s="109"/>
      <c r="F1568" s="109"/>
      <c r="G1568" s="109"/>
      <c r="H1568" s="109"/>
      <c r="I1568" s="109"/>
      <c r="J1568" s="109"/>
      <c r="K1568" s="109"/>
      <c r="L1568" s="109"/>
      <c r="M1568" s="109"/>
      <c r="N1568" s="564"/>
      <c r="O1568" s="109"/>
      <c r="P1568" s="109"/>
      <c r="Q1568" s="143" t="s">
        <v>254</v>
      </c>
      <c r="R1568" s="289" t="s">
        <v>10955</v>
      </c>
      <c r="S1568" s="28">
        <v>1</v>
      </c>
      <c r="T1568" s="19">
        <f>VLOOKUP(Q1568,包材库存!B:E,4,0)</f>
        <v>280</v>
      </c>
      <c r="U1568" s="46"/>
      <c r="V1568" s="19">
        <f>VLOOKUP(Q1568,包材库存!B:F,5,0)</f>
        <v>0</v>
      </c>
      <c r="W1568" s="109"/>
      <c r="X1568" s="164" t="e">
        <f t="shared" si="158"/>
        <v>#DIV/0!</v>
      </c>
      <c r="Y1568" s="169">
        <f t="shared" si="157"/>
        <v>1</v>
      </c>
    </row>
    <row r="1569" spans="2:25" ht="15">
      <c r="B1569" s="196"/>
      <c r="C1569" s="117"/>
      <c r="D1569" s="107" t="s">
        <v>10956</v>
      </c>
      <c r="E1569" s="107" t="s">
        <v>257</v>
      </c>
      <c r="F1569" s="107"/>
      <c r="G1569" s="107"/>
      <c r="H1569" s="107"/>
      <c r="I1569" s="107"/>
      <c r="J1569" s="107"/>
      <c r="K1569" s="107"/>
      <c r="L1569" s="107"/>
      <c r="M1569" s="107">
        <f>J1569+K1569+L1569</f>
        <v>0</v>
      </c>
      <c r="N1569" s="562"/>
      <c r="O1569" s="107"/>
      <c r="P1569" s="107"/>
      <c r="Q1569" s="149" t="s">
        <v>258</v>
      </c>
      <c r="R1569" s="99" t="s">
        <v>10957</v>
      </c>
      <c r="S1569" s="28">
        <v>1</v>
      </c>
      <c r="T1569" s="19">
        <f>VLOOKUP(Q1569,包材库存!B:E,4,0)</f>
        <v>72</v>
      </c>
      <c r="U1569" s="46"/>
      <c r="V1569" s="19">
        <f>VLOOKUP(Q1569,包材库存!B:F,5,0)</f>
        <v>0</v>
      </c>
      <c r="W1569" s="107"/>
      <c r="X1569" s="164" t="e">
        <f t="shared" si="158"/>
        <v>#DIV/0!</v>
      </c>
      <c r="Y1569" s="169">
        <f t="shared" si="157"/>
        <v>1</v>
      </c>
    </row>
    <row r="1570" spans="2:25" ht="15">
      <c r="B1570" s="196"/>
      <c r="C1570" s="117"/>
      <c r="D1570" s="108"/>
      <c r="E1570" s="108"/>
      <c r="F1570" s="108"/>
      <c r="G1570" s="108"/>
      <c r="H1570" s="108"/>
      <c r="I1570" s="108"/>
      <c r="J1570" s="108"/>
      <c r="K1570" s="108"/>
      <c r="L1570" s="108"/>
      <c r="M1570" s="108"/>
      <c r="N1570" s="563"/>
      <c r="O1570" s="108"/>
      <c r="P1570" s="108"/>
      <c r="Q1570" s="149" t="s">
        <v>260</v>
      </c>
      <c r="R1570" s="99" t="s">
        <v>10958</v>
      </c>
      <c r="S1570" s="28">
        <v>1</v>
      </c>
      <c r="T1570" s="19">
        <f>VLOOKUP(Q1570,包材库存!B:E,4,0)</f>
        <v>28154</v>
      </c>
      <c r="U1570" s="46"/>
      <c r="V1570" s="19">
        <f>VLOOKUP(Q1570,包材库存!B:F,5,0)</f>
        <v>0</v>
      </c>
      <c r="W1570" s="108"/>
      <c r="X1570" s="164" t="e">
        <f t="shared" si="158"/>
        <v>#DIV/0!</v>
      </c>
      <c r="Y1570" s="169">
        <f t="shared" si="157"/>
        <v>2</v>
      </c>
    </row>
    <row r="1571" spans="2:25" ht="15">
      <c r="B1571" s="196"/>
      <c r="C1571" s="117"/>
      <c r="D1571" s="108"/>
      <c r="E1571" s="108"/>
      <c r="F1571" s="108"/>
      <c r="G1571" s="108"/>
      <c r="H1571" s="108"/>
      <c r="I1571" s="108"/>
      <c r="J1571" s="108"/>
      <c r="K1571" s="108"/>
      <c r="L1571" s="108"/>
      <c r="M1571" s="108"/>
      <c r="N1571" s="563"/>
      <c r="O1571" s="108"/>
      <c r="P1571" s="108"/>
      <c r="Q1571" s="149" t="s">
        <v>264</v>
      </c>
      <c r="R1571" s="99" t="s">
        <v>10959</v>
      </c>
      <c r="S1571" s="28">
        <v>1</v>
      </c>
      <c r="T1571" s="19">
        <f>VLOOKUP(Q1571,包材库存!B:E,4,0)</f>
        <v>0</v>
      </c>
      <c r="U1571" s="46"/>
      <c r="V1571" s="19">
        <f>VLOOKUP(Q1571,包材库存!B:F,5,0)</f>
        <v>0</v>
      </c>
      <c r="W1571" s="108"/>
      <c r="X1571" s="164" t="e">
        <f t="shared" si="158"/>
        <v>#DIV/0!</v>
      </c>
      <c r="Y1571" s="169">
        <f t="shared" si="157"/>
        <v>1</v>
      </c>
    </row>
    <row r="1572" spans="2:25" ht="15">
      <c r="B1572" s="196"/>
      <c r="C1572" s="117"/>
      <c r="D1572" s="108"/>
      <c r="E1572" s="108"/>
      <c r="F1572" s="108"/>
      <c r="G1572" s="108"/>
      <c r="H1572" s="108"/>
      <c r="I1572" s="108"/>
      <c r="J1572" s="108"/>
      <c r="K1572" s="108"/>
      <c r="L1572" s="108"/>
      <c r="M1572" s="108"/>
      <c r="N1572" s="563"/>
      <c r="O1572" s="108"/>
      <c r="P1572" s="108"/>
      <c r="Q1572" s="149" t="s">
        <v>766</v>
      </c>
      <c r="R1572" s="99" t="s">
        <v>10954</v>
      </c>
      <c r="S1572" s="28">
        <v>1</v>
      </c>
      <c r="T1572" s="19">
        <f>VLOOKUP(Q1572,包材库存!B:E,4,0)</f>
        <v>0</v>
      </c>
      <c r="U1572" s="46"/>
      <c r="V1572" s="19">
        <f>VLOOKUP(Q1572,包材库存!B:F,5,0)</f>
        <v>0</v>
      </c>
      <c r="W1572" s="108"/>
      <c r="X1572" s="164" t="e">
        <f t="shared" si="158"/>
        <v>#DIV/0!</v>
      </c>
      <c r="Y1572" s="169">
        <f t="shared" si="157"/>
        <v>3</v>
      </c>
    </row>
    <row r="1573" spans="2:25" ht="15">
      <c r="B1573" s="196"/>
      <c r="C1573" s="117"/>
      <c r="D1573" s="108"/>
      <c r="E1573" s="108"/>
      <c r="F1573" s="108"/>
      <c r="G1573" s="108"/>
      <c r="H1573" s="108"/>
      <c r="I1573" s="108"/>
      <c r="J1573" s="108"/>
      <c r="K1573" s="108"/>
      <c r="L1573" s="108"/>
      <c r="M1573" s="108"/>
      <c r="N1573" s="563"/>
      <c r="O1573" s="108"/>
      <c r="P1573" s="108"/>
      <c r="Q1573" s="149" t="s">
        <v>262</v>
      </c>
      <c r="R1573" s="99" t="s">
        <v>10960</v>
      </c>
      <c r="S1573" s="28">
        <v>1</v>
      </c>
      <c r="T1573" s="19">
        <f>VLOOKUP(Q1573,包材库存!B:E,4,0)</f>
        <v>49325</v>
      </c>
      <c r="U1573" s="46"/>
      <c r="V1573" s="19">
        <f>VLOOKUP(Q1573,包材库存!B:F,5,0)</f>
        <v>0</v>
      </c>
      <c r="W1573" s="108"/>
      <c r="X1573" s="164" t="e">
        <f t="shared" si="158"/>
        <v>#DIV/0!</v>
      </c>
      <c r="Y1573" s="169">
        <f t="shared" si="157"/>
        <v>2</v>
      </c>
    </row>
    <row r="1574" spans="2:25" ht="15">
      <c r="B1574" s="196"/>
      <c r="C1574" s="117"/>
      <c r="D1574" s="109"/>
      <c r="E1574" s="109"/>
      <c r="F1574" s="109"/>
      <c r="G1574" s="109"/>
      <c r="H1574" s="109"/>
      <c r="I1574" s="109"/>
      <c r="J1574" s="109"/>
      <c r="K1574" s="109"/>
      <c r="L1574" s="109"/>
      <c r="M1574" s="109"/>
      <c r="N1574" s="564"/>
      <c r="O1574" s="109"/>
      <c r="P1574" s="109"/>
      <c r="Q1574" s="149" t="s">
        <v>269</v>
      </c>
      <c r="R1574" s="99" t="s">
        <v>10961</v>
      </c>
      <c r="S1574" s="28">
        <v>1</v>
      </c>
      <c r="T1574" s="19">
        <f>VLOOKUP(Q1574,包材库存!B:E,4,0)</f>
        <v>18887</v>
      </c>
      <c r="U1574" s="46"/>
      <c r="V1574" s="19">
        <f>VLOOKUP(Q1574,包材库存!B:F,5,0)</f>
        <v>0</v>
      </c>
      <c r="W1574" s="109"/>
      <c r="X1574" s="164" t="e">
        <f t="shared" si="158"/>
        <v>#DIV/0!</v>
      </c>
      <c r="Y1574" s="169">
        <f t="shared" si="157"/>
        <v>2</v>
      </c>
    </row>
    <row r="1575" spans="2:25" ht="25.5">
      <c r="B1575" s="196"/>
      <c r="C1575" s="117"/>
      <c r="D1575" s="107" t="s">
        <v>10962</v>
      </c>
      <c r="E1575" s="107" t="s">
        <v>257</v>
      </c>
      <c r="F1575" s="107"/>
      <c r="G1575" s="107"/>
      <c r="H1575" s="107"/>
      <c r="I1575" s="107"/>
      <c r="J1575" s="107"/>
      <c r="K1575" s="107"/>
      <c r="L1575" s="107"/>
      <c r="M1575" s="107">
        <f>J1575+K1575+L1575</f>
        <v>0</v>
      </c>
      <c r="N1575" s="562"/>
      <c r="O1575" s="107"/>
      <c r="P1575" s="107"/>
      <c r="Q1575" s="149" t="s">
        <v>286</v>
      </c>
      <c r="R1575" s="99" t="s">
        <v>10963</v>
      </c>
      <c r="S1575" s="28">
        <v>1</v>
      </c>
      <c r="T1575" s="19">
        <f>VLOOKUP(Q1575,包材库存!B:E,4,0)</f>
        <v>4643</v>
      </c>
      <c r="U1575" s="46"/>
      <c r="V1575" s="19">
        <f>VLOOKUP(Q1575,包材库存!B:F,5,0)</f>
        <v>0</v>
      </c>
      <c r="W1575" s="107"/>
      <c r="X1575" s="164" t="e">
        <f t="shared" si="158"/>
        <v>#DIV/0!</v>
      </c>
      <c r="Y1575" s="169">
        <f t="shared" si="157"/>
        <v>1</v>
      </c>
    </row>
    <row r="1576" spans="2:25" ht="15">
      <c r="B1576" s="196"/>
      <c r="C1576" s="117"/>
      <c r="D1576" s="108"/>
      <c r="E1576" s="108"/>
      <c r="F1576" s="108"/>
      <c r="G1576" s="108"/>
      <c r="H1576" s="108"/>
      <c r="I1576" s="108"/>
      <c r="J1576" s="108"/>
      <c r="K1576" s="108"/>
      <c r="L1576" s="108"/>
      <c r="M1576" s="108"/>
      <c r="N1576" s="563"/>
      <c r="O1576" s="108"/>
      <c r="P1576" s="108"/>
      <c r="Q1576" s="149" t="s">
        <v>260</v>
      </c>
      <c r="R1576" s="99" t="s">
        <v>10958</v>
      </c>
      <c r="S1576" s="28">
        <v>1</v>
      </c>
      <c r="T1576" s="19">
        <f>VLOOKUP(Q1576,包材库存!B:E,4,0)</f>
        <v>28154</v>
      </c>
      <c r="U1576" s="46"/>
      <c r="V1576" s="19">
        <f>VLOOKUP(Q1576,包材库存!B:F,5,0)</f>
        <v>0</v>
      </c>
      <c r="W1576" s="108"/>
      <c r="X1576" s="164" t="e">
        <f t="shared" si="158"/>
        <v>#DIV/0!</v>
      </c>
      <c r="Y1576" s="169">
        <f t="shared" si="157"/>
        <v>2</v>
      </c>
    </row>
    <row r="1577" spans="2:25" ht="15">
      <c r="B1577" s="196"/>
      <c r="C1577" s="117"/>
      <c r="D1577" s="108"/>
      <c r="E1577" s="108"/>
      <c r="F1577" s="108"/>
      <c r="G1577" s="108"/>
      <c r="H1577" s="108"/>
      <c r="I1577" s="108"/>
      <c r="J1577" s="108"/>
      <c r="K1577" s="108"/>
      <c r="L1577" s="108"/>
      <c r="M1577" s="108"/>
      <c r="N1577" s="563"/>
      <c r="O1577" s="108"/>
      <c r="P1577" s="108"/>
      <c r="Q1577" s="149" t="s">
        <v>290</v>
      </c>
      <c r="R1577" s="99" t="s">
        <v>10964</v>
      </c>
      <c r="S1577" s="28">
        <v>1</v>
      </c>
      <c r="T1577" s="19">
        <f>VLOOKUP(Q1577,包材库存!B:E,4,0)</f>
        <v>0</v>
      </c>
      <c r="U1577" s="46"/>
      <c r="V1577" s="19">
        <f>VLOOKUP(Q1577,包材库存!B:F,5,0)</f>
        <v>0</v>
      </c>
      <c r="W1577" s="108"/>
      <c r="X1577" s="164" t="e">
        <f t="shared" si="158"/>
        <v>#DIV/0!</v>
      </c>
      <c r="Y1577" s="169">
        <f t="shared" si="157"/>
        <v>1</v>
      </c>
    </row>
    <row r="1578" spans="2:25" ht="15">
      <c r="B1578" s="196"/>
      <c r="C1578" s="117"/>
      <c r="D1578" s="108"/>
      <c r="E1578" s="108"/>
      <c r="F1578" s="108"/>
      <c r="G1578" s="108"/>
      <c r="H1578" s="108"/>
      <c r="I1578" s="108"/>
      <c r="J1578" s="108"/>
      <c r="K1578" s="108"/>
      <c r="L1578" s="108"/>
      <c r="M1578" s="108"/>
      <c r="N1578" s="563"/>
      <c r="O1578" s="108"/>
      <c r="P1578" s="108"/>
      <c r="Q1578" s="149" t="s">
        <v>766</v>
      </c>
      <c r="R1578" s="99" t="s">
        <v>10954</v>
      </c>
      <c r="S1578" s="28">
        <v>1</v>
      </c>
      <c r="T1578" s="19">
        <f>VLOOKUP(Q1578,包材库存!B:E,4,0)</f>
        <v>0</v>
      </c>
      <c r="U1578" s="46"/>
      <c r="V1578" s="19">
        <f>VLOOKUP(Q1578,包材库存!B:F,5,0)</f>
        <v>0</v>
      </c>
      <c r="W1578" s="108"/>
      <c r="X1578" s="164" t="e">
        <f t="shared" si="158"/>
        <v>#DIV/0!</v>
      </c>
      <c r="Y1578" s="169">
        <f t="shared" si="157"/>
        <v>3</v>
      </c>
    </row>
    <row r="1579" spans="2:25" ht="15">
      <c r="B1579" s="196"/>
      <c r="C1579" s="117"/>
      <c r="D1579" s="108"/>
      <c r="E1579" s="108"/>
      <c r="F1579" s="108"/>
      <c r="G1579" s="108"/>
      <c r="H1579" s="108"/>
      <c r="I1579" s="108"/>
      <c r="J1579" s="108"/>
      <c r="K1579" s="108"/>
      <c r="L1579" s="108"/>
      <c r="M1579" s="108"/>
      <c r="N1579" s="563"/>
      <c r="O1579" s="108"/>
      <c r="P1579" s="108"/>
      <c r="Q1579" s="149" t="s">
        <v>262</v>
      </c>
      <c r="R1579" s="99" t="s">
        <v>10960</v>
      </c>
      <c r="S1579" s="28">
        <v>1</v>
      </c>
      <c r="T1579" s="19">
        <f>VLOOKUP(Q1579,包材库存!B:E,4,0)</f>
        <v>49325</v>
      </c>
      <c r="U1579" s="46"/>
      <c r="V1579" s="19">
        <f>VLOOKUP(Q1579,包材库存!B:F,5,0)</f>
        <v>0</v>
      </c>
      <c r="W1579" s="108"/>
      <c r="X1579" s="164" t="e">
        <f t="shared" si="158"/>
        <v>#DIV/0!</v>
      </c>
      <c r="Y1579" s="169">
        <f t="shared" si="157"/>
        <v>2</v>
      </c>
    </row>
    <row r="1580" spans="2:25" ht="15">
      <c r="B1580" s="196"/>
      <c r="C1580" s="118"/>
      <c r="D1580" s="109"/>
      <c r="E1580" s="109"/>
      <c r="F1580" s="109"/>
      <c r="G1580" s="109"/>
      <c r="H1580" s="109"/>
      <c r="I1580" s="109"/>
      <c r="J1580" s="109"/>
      <c r="K1580" s="109"/>
      <c r="L1580" s="109"/>
      <c r="M1580" s="109"/>
      <c r="N1580" s="564"/>
      <c r="O1580" s="109"/>
      <c r="P1580" s="109"/>
      <c r="Q1580" s="149" t="s">
        <v>269</v>
      </c>
      <c r="R1580" s="99" t="s">
        <v>10961</v>
      </c>
      <c r="S1580" s="28">
        <v>1</v>
      </c>
      <c r="T1580" s="19">
        <f>VLOOKUP(Q1580,包材库存!B:E,4,0)</f>
        <v>18887</v>
      </c>
      <c r="U1580" s="46"/>
      <c r="V1580" s="19">
        <f>VLOOKUP(Q1580,包材库存!B:F,5,0)</f>
        <v>0</v>
      </c>
      <c r="W1580" s="109"/>
      <c r="X1580" s="164" t="e">
        <f t="shared" si="158"/>
        <v>#DIV/0!</v>
      </c>
      <c r="Y1580" s="169">
        <f t="shared" si="157"/>
        <v>2</v>
      </c>
    </row>
    <row r="1581" spans="2:25" ht="15">
      <c r="B1581" s="196"/>
      <c r="C1581" s="110" t="s">
        <v>5580</v>
      </c>
      <c r="D1581" s="120" t="s">
        <v>10965</v>
      </c>
      <c r="E1581" s="120"/>
      <c r="F1581" s="120" t="e">
        <f>VLOOKUP(C1581,#REF!,6,0)</f>
        <v>#REF!</v>
      </c>
      <c r="G1581" s="120"/>
      <c r="H1581" s="120" t="e">
        <f>VLOOKUP(C1581,#REF!,19,0)</f>
        <v>#REF!</v>
      </c>
      <c r="I1581" s="120" t="e">
        <f>VLOOKUP(C1581,#REF!,20,0)</f>
        <v>#REF!</v>
      </c>
      <c r="J1581" s="120">
        <f>VLOOKUP(C1581,成品库存!B:L,11,0)</f>
        <v>0</v>
      </c>
      <c r="K1581" s="120" t="str">
        <f>IF(ISERROR(VLOOKUP(C1581,#REF!,11,0)),"0",VLOOKUP(C1581,#REF!,11,0))</f>
        <v>0</v>
      </c>
      <c r="L1581" s="120"/>
      <c r="M1581" s="120">
        <f>J1581+K1581+L1581</f>
        <v>0</v>
      </c>
      <c r="N1581" s="587"/>
      <c r="O1581" s="120" t="e">
        <f>VLOOKUP(C1581,膏体库存!A:F,6,0)</f>
        <v>#N/A</v>
      </c>
      <c r="P1581" s="120"/>
      <c r="Q1581" s="148" t="s">
        <v>8563</v>
      </c>
      <c r="R1581" s="290" t="s">
        <v>10966</v>
      </c>
      <c r="S1581" s="91"/>
      <c r="T1581" s="19">
        <f>VLOOKUP(Q1581,包材库存!B:E,4,0)</f>
        <v>6</v>
      </c>
      <c r="U1581" s="46"/>
      <c r="V1581" s="19">
        <f>VLOOKUP(Q1581,包材库存!B:F,5,0)</f>
        <v>0</v>
      </c>
      <c r="W1581" s="164"/>
      <c r="X1581" s="164" t="e">
        <f t="shared" si="158"/>
        <v>#DIV/0!</v>
      </c>
      <c r="Y1581" s="169">
        <f t="shared" si="157"/>
        <v>1</v>
      </c>
    </row>
    <row r="1582" spans="2:25" ht="15">
      <c r="B1582" s="196"/>
      <c r="C1582" s="111"/>
      <c r="D1582" s="90"/>
      <c r="E1582" s="90"/>
      <c r="F1582" s="90"/>
      <c r="G1582" s="90"/>
      <c r="H1582" s="90"/>
      <c r="I1582" s="90"/>
      <c r="J1582" s="90"/>
      <c r="K1582" s="90"/>
      <c r="L1582" s="90"/>
      <c r="M1582" s="90"/>
      <c r="N1582" s="560"/>
      <c r="O1582" s="90"/>
      <c r="P1582" s="90"/>
      <c r="Q1582" s="148" t="s">
        <v>9598</v>
      </c>
      <c r="R1582" s="290" t="s">
        <v>10967</v>
      </c>
      <c r="S1582" s="28">
        <v>1</v>
      </c>
      <c r="T1582" s="19">
        <f>VLOOKUP(Q1582,包材库存!B:E,4,0)</f>
        <v>0</v>
      </c>
      <c r="U1582" s="46"/>
      <c r="V1582" s="19">
        <f>VLOOKUP(Q1582,包材库存!B:F,5,0)</f>
        <v>0</v>
      </c>
      <c r="W1582" s="111"/>
      <c r="X1582" s="164" t="e">
        <f t="shared" si="158"/>
        <v>#DIV/0!</v>
      </c>
      <c r="Y1582" s="169">
        <f t="shared" si="157"/>
        <v>2</v>
      </c>
    </row>
    <row r="1583" spans="2:25" ht="15">
      <c r="B1583" s="196"/>
      <c r="C1583" s="111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561"/>
      <c r="O1583" s="15"/>
      <c r="P1583" s="15"/>
      <c r="Q1583" s="148" t="s">
        <v>9600</v>
      </c>
      <c r="R1583" s="290" t="s">
        <v>10968</v>
      </c>
      <c r="S1583" s="28">
        <v>1</v>
      </c>
      <c r="T1583" s="19">
        <f>VLOOKUP(Q1583,包材库存!B:E,4,0)</f>
        <v>0</v>
      </c>
      <c r="U1583" s="46"/>
      <c r="V1583" s="19">
        <f>VLOOKUP(Q1583,包材库存!B:F,5,0)</f>
        <v>0</v>
      </c>
      <c r="W1583" s="112"/>
      <c r="X1583" s="164" t="e">
        <f t="shared" si="158"/>
        <v>#DIV/0!</v>
      </c>
      <c r="Y1583" s="169">
        <f t="shared" si="157"/>
        <v>2</v>
      </c>
    </row>
    <row r="1584" spans="2:25" ht="15">
      <c r="B1584" s="196"/>
      <c r="C1584" s="111"/>
      <c r="D1584" s="89" t="s">
        <v>10969</v>
      </c>
      <c r="E1584" s="89" t="s">
        <v>83</v>
      </c>
      <c r="F1584" s="89"/>
      <c r="G1584" s="89"/>
      <c r="H1584" s="89"/>
      <c r="I1584" s="89"/>
      <c r="J1584" s="89"/>
      <c r="K1584" s="89"/>
      <c r="L1584" s="89"/>
      <c r="M1584" s="89">
        <f>J1584+K1584+L1584</f>
        <v>0</v>
      </c>
      <c r="N1584" s="559"/>
      <c r="O1584" s="89"/>
      <c r="P1584" s="89"/>
      <c r="Q1584" s="291" t="s">
        <v>6869</v>
      </c>
      <c r="R1584" s="292" t="s">
        <v>10654</v>
      </c>
      <c r="S1584" s="28">
        <v>1</v>
      </c>
      <c r="T1584" s="19">
        <f>VLOOKUP(Q1584,包材库存!B:E,4,0)</f>
        <v>0</v>
      </c>
      <c r="U1584" s="46"/>
      <c r="V1584" s="19">
        <f>VLOOKUP(Q1584,包材库存!B:F,5,0)</f>
        <v>0</v>
      </c>
      <c r="W1584" s="110"/>
      <c r="X1584" s="164" t="e">
        <f t="shared" si="158"/>
        <v>#DIV/0!</v>
      </c>
      <c r="Y1584" s="169">
        <f t="shared" si="157"/>
        <v>8</v>
      </c>
    </row>
    <row r="1585" spans="2:25" ht="15">
      <c r="B1585" s="196"/>
      <c r="C1585" s="111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561"/>
      <c r="O1585" s="15"/>
      <c r="P1585" s="15"/>
      <c r="Q1585" s="293" t="s">
        <v>9854</v>
      </c>
      <c r="R1585" s="294" t="s">
        <v>10970</v>
      </c>
      <c r="S1585" s="28">
        <v>1</v>
      </c>
      <c r="T1585" s="19">
        <f>VLOOKUP(Q1585,包材库存!B:E,4,0)</f>
        <v>25529</v>
      </c>
      <c r="U1585" s="46"/>
      <c r="V1585" s="19">
        <f>VLOOKUP(Q1585,包材库存!B:F,5,0)</f>
        <v>0</v>
      </c>
      <c r="W1585" s="112"/>
      <c r="X1585" s="164" t="e">
        <f t="shared" si="158"/>
        <v>#DIV/0!</v>
      </c>
      <c r="Y1585" s="169">
        <f t="shared" si="157"/>
        <v>14</v>
      </c>
    </row>
    <row r="1586" spans="2:25" ht="15">
      <c r="B1586" s="196"/>
      <c r="C1586" s="111"/>
      <c r="D1586" s="89" t="s">
        <v>10645</v>
      </c>
      <c r="E1586" s="89" t="s">
        <v>748</v>
      </c>
      <c r="F1586" s="89"/>
      <c r="G1586" s="89"/>
      <c r="H1586" s="89"/>
      <c r="I1586" s="89"/>
      <c r="J1586" s="89"/>
      <c r="K1586" s="89"/>
      <c r="L1586" s="89"/>
      <c r="M1586" s="89">
        <f>J1586+K1586+L1586</f>
        <v>0</v>
      </c>
      <c r="N1586" s="559"/>
      <c r="O1586" s="89"/>
      <c r="P1586" s="89"/>
      <c r="Q1586" s="295" t="s">
        <v>6462</v>
      </c>
      <c r="R1586" s="296" t="s">
        <v>10971</v>
      </c>
      <c r="S1586" s="28">
        <v>1</v>
      </c>
      <c r="T1586" s="19">
        <f>VLOOKUP(Q1586,包材库存!B:E,4,0)</f>
        <v>3698</v>
      </c>
      <c r="U1586" s="46"/>
      <c r="V1586" s="19">
        <f>VLOOKUP(Q1586,包材库存!B:F,5,0)</f>
        <v>0</v>
      </c>
      <c r="W1586" s="110"/>
      <c r="X1586" s="164" t="e">
        <f t="shared" si="158"/>
        <v>#DIV/0!</v>
      </c>
      <c r="Y1586" s="169">
        <f t="shared" si="157"/>
        <v>3</v>
      </c>
    </row>
    <row r="1587" spans="2:25" ht="15">
      <c r="B1587" s="196"/>
      <c r="C1587" s="111"/>
      <c r="D1587" s="90"/>
      <c r="E1587" s="90"/>
      <c r="F1587" s="90"/>
      <c r="G1587" s="90"/>
      <c r="H1587" s="90"/>
      <c r="I1587" s="90"/>
      <c r="J1587" s="90"/>
      <c r="K1587" s="90"/>
      <c r="L1587" s="90"/>
      <c r="M1587" s="90"/>
      <c r="N1587" s="560"/>
      <c r="O1587" s="90"/>
      <c r="P1587" s="90"/>
      <c r="Q1587" s="295" t="s">
        <v>7121</v>
      </c>
      <c r="R1587" s="296" t="s">
        <v>10972</v>
      </c>
      <c r="S1587" s="28">
        <v>1</v>
      </c>
      <c r="T1587" s="19">
        <f>VLOOKUP(Q1587,包材库存!B:E,4,0)</f>
        <v>7366</v>
      </c>
      <c r="U1587" s="46"/>
      <c r="V1587" s="19">
        <f>VLOOKUP(Q1587,包材库存!B:F,5,0)</f>
        <v>0</v>
      </c>
      <c r="W1587" s="111"/>
      <c r="X1587" s="164" t="e">
        <f t="shared" si="158"/>
        <v>#DIV/0!</v>
      </c>
      <c r="Y1587" s="169">
        <f t="shared" si="157"/>
        <v>18</v>
      </c>
    </row>
    <row r="1588" spans="2:25" ht="15">
      <c r="B1588" s="196"/>
      <c r="C1588" s="111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561"/>
      <c r="O1588" s="15"/>
      <c r="P1588" s="15"/>
      <c r="Q1588" s="295" t="s">
        <v>9428</v>
      </c>
      <c r="R1588" s="296" t="s">
        <v>10665</v>
      </c>
      <c r="S1588" s="28">
        <v>1</v>
      </c>
      <c r="T1588" s="19">
        <f>VLOOKUP(Q1588,包材库存!B:E,4,0)</f>
        <v>6336</v>
      </c>
      <c r="U1588" s="46"/>
      <c r="V1588" s="19">
        <f>VLOOKUP(Q1588,包材库存!B:F,5,0)</f>
        <v>0</v>
      </c>
      <c r="W1588" s="112"/>
      <c r="X1588" s="164" t="e">
        <f t="shared" si="158"/>
        <v>#DIV/0!</v>
      </c>
      <c r="Y1588" s="169">
        <f t="shared" si="157"/>
        <v>7</v>
      </c>
    </row>
    <row r="1589" spans="2:25" ht="15">
      <c r="B1589" s="196"/>
      <c r="C1589" s="111"/>
      <c r="D1589" s="89" t="s">
        <v>10973</v>
      </c>
      <c r="E1589" s="89" t="s">
        <v>83</v>
      </c>
      <c r="F1589" s="89"/>
      <c r="G1589" s="89"/>
      <c r="H1589" s="89"/>
      <c r="I1589" s="89"/>
      <c r="J1589" s="89"/>
      <c r="K1589" s="89"/>
      <c r="L1589" s="89"/>
      <c r="M1589" s="89">
        <f>J1589+K1589+L1589</f>
        <v>0</v>
      </c>
      <c r="N1589" s="559"/>
      <c r="O1589" s="89"/>
      <c r="P1589" s="89"/>
      <c r="Q1589" s="297" t="s">
        <v>6444</v>
      </c>
      <c r="R1589" s="298" t="s">
        <v>10656</v>
      </c>
      <c r="S1589" s="28">
        <v>1</v>
      </c>
      <c r="T1589" s="19">
        <f>VLOOKUP(Q1589,包材库存!B:E,4,0)</f>
        <v>0</v>
      </c>
      <c r="U1589" s="46"/>
      <c r="V1589" s="19">
        <f>VLOOKUP(Q1589,包材库存!B:F,5,0)</f>
        <v>0</v>
      </c>
      <c r="W1589" s="110"/>
      <c r="X1589" s="164" t="e">
        <f t="shared" si="158"/>
        <v>#DIV/0!</v>
      </c>
      <c r="Y1589" s="169">
        <f t="shared" si="157"/>
        <v>9</v>
      </c>
    </row>
    <row r="1590" spans="2:25" ht="15">
      <c r="B1590" s="196"/>
      <c r="C1590" s="111"/>
      <c r="D1590" s="90"/>
      <c r="E1590" s="90"/>
      <c r="F1590" s="90"/>
      <c r="G1590" s="90"/>
      <c r="H1590" s="90"/>
      <c r="I1590" s="90"/>
      <c r="J1590" s="90"/>
      <c r="K1590" s="90"/>
      <c r="L1590" s="90"/>
      <c r="M1590" s="90"/>
      <c r="N1590" s="560"/>
      <c r="O1590" s="90"/>
      <c r="P1590" s="90"/>
      <c r="Q1590" s="297" t="s">
        <v>7123</v>
      </c>
      <c r="R1590" s="195" t="s">
        <v>10974</v>
      </c>
      <c r="S1590" s="28">
        <v>1</v>
      </c>
      <c r="T1590" s="19">
        <f>VLOOKUP(Q1590,包材库存!B:E,4,0)</f>
        <v>120397</v>
      </c>
      <c r="U1590" s="46"/>
      <c r="V1590" s="19">
        <f>VLOOKUP(Q1590,包材库存!B:F,5,0)</f>
        <v>0</v>
      </c>
      <c r="W1590" s="111"/>
      <c r="X1590" s="164" t="e">
        <f t="shared" si="158"/>
        <v>#DIV/0!</v>
      </c>
      <c r="Y1590" s="169">
        <f t="shared" si="157"/>
        <v>44</v>
      </c>
    </row>
    <row r="1591" spans="2:25" ht="15">
      <c r="B1591" s="196"/>
      <c r="C1591" s="111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561"/>
      <c r="O1591" s="15"/>
      <c r="P1591" s="15"/>
      <c r="Q1591" s="299" t="s">
        <v>8736</v>
      </c>
      <c r="R1591" s="300" t="s">
        <v>10509</v>
      </c>
      <c r="S1591" s="28">
        <v>1</v>
      </c>
      <c r="T1591" s="19">
        <f>VLOOKUP(Q1591,包材库存!B:E,4,0)</f>
        <v>106183</v>
      </c>
      <c r="U1591" s="46"/>
      <c r="V1591" s="19">
        <f>VLOOKUP(Q1591,包材库存!B:F,5,0)</f>
        <v>0</v>
      </c>
      <c r="W1591" s="112"/>
      <c r="X1591" s="164" t="e">
        <f t="shared" si="158"/>
        <v>#DIV/0!</v>
      </c>
      <c r="Y1591" s="169">
        <f t="shared" si="157"/>
        <v>58</v>
      </c>
    </row>
    <row r="1592" spans="2:25" ht="15">
      <c r="B1592" s="196"/>
      <c r="C1592" s="112"/>
      <c r="D1592" s="47" t="s">
        <v>10642</v>
      </c>
      <c r="E1592" s="47" t="s">
        <v>754</v>
      </c>
      <c r="F1592" s="47"/>
      <c r="G1592" s="47"/>
      <c r="H1592" s="47"/>
      <c r="I1592" s="47"/>
      <c r="J1592" s="47"/>
      <c r="K1592" s="47"/>
      <c r="L1592" s="47"/>
      <c r="M1592" s="47">
        <f>J1592+K1592+L1592</f>
        <v>0</v>
      </c>
      <c r="N1592" s="576"/>
      <c r="O1592" s="47"/>
      <c r="P1592" s="47"/>
      <c r="Q1592" s="301" t="s">
        <v>6873</v>
      </c>
      <c r="R1592" s="302" t="s">
        <v>10975</v>
      </c>
      <c r="S1592" s="28">
        <v>1</v>
      </c>
      <c r="T1592" s="19">
        <f>VLOOKUP(Q1592,包材库存!B:E,4,0)</f>
        <v>0</v>
      </c>
      <c r="U1592" s="46"/>
      <c r="V1592" s="19">
        <f>VLOOKUP(Q1592,包材库存!B:F,5,0)</f>
        <v>0</v>
      </c>
      <c r="W1592" s="119"/>
      <c r="X1592" s="164" t="e">
        <f t="shared" si="158"/>
        <v>#DIV/0!</v>
      </c>
      <c r="Y1592" s="169">
        <f t="shared" si="157"/>
        <v>5</v>
      </c>
    </row>
    <row r="1593" spans="2:25" ht="15">
      <c r="B1593" s="196"/>
      <c r="C1593" s="110" t="s">
        <v>5580</v>
      </c>
      <c r="D1593" s="120" t="s">
        <v>10965</v>
      </c>
      <c r="E1593" s="120"/>
      <c r="F1593" s="120" t="e">
        <f>VLOOKUP(C1593,#REF!,6,0)</f>
        <v>#REF!</v>
      </c>
      <c r="G1593" s="120"/>
      <c r="H1593" s="120" t="e">
        <f>VLOOKUP(C1593,#REF!,19,0)</f>
        <v>#REF!</v>
      </c>
      <c r="I1593" s="120" t="e">
        <f>VLOOKUP(C1593,#REF!,20,0)</f>
        <v>#REF!</v>
      </c>
      <c r="J1593" s="120">
        <f>VLOOKUP(C1593,成品库存!B:L,11,0)</f>
        <v>0</v>
      </c>
      <c r="K1593" s="120" t="str">
        <f>IF(ISERROR(VLOOKUP(C1593,#REF!,11,0)),"0",VLOOKUP(C1593,#REF!,11,0))</f>
        <v>0</v>
      </c>
      <c r="L1593" s="120"/>
      <c r="M1593" s="120">
        <f>J1593+K1593+L1593</f>
        <v>0</v>
      </c>
      <c r="N1593" s="587"/>
      <c r="O1593" s="120" t="e">
        <f>VLOOKUP(C1593,膏体库存!A:F,6,0)</f>
        <v>#N/A</v>
      </c>
      <c r="P1593" s="120"/>
      <c r="Q1593" s="148" t="s">
        <v>8565</v>
      </c>
      <c r="R1593" s="290" t="s">
        <v>10976</v>
      </c>
      <c r="S1593" s="91"/>
      <c r="T1593" s="19">
        <f>VLOOKUP(Q1593,包材库存!B:E,4,0)</f>
        <v>0</v>
      </c>
      <c r="U1593" s="46"/>
      <c r="V1593" s="19">
        <f>VLOOKUP(Q1593,包材库存!B:F,5,0)</f>
        <v>0</v>
      </c>
      <c r="W1593" s="164"/>
      <c r="X1593" s="164" t="e">
        <f t="shared" si="158"/>
        <v>#DIV/0!</v>
      </c>
      <c r="Y1593" s="169">
        <f t="shared" si="157"/>
        <v>1</v>
      </c>
    </row>
    <row r="1594" spans="2:25" ht="15">
      <c r="B1594" s="196"/>
      <c r="C1594" s="111"/>
      <c r="D1594" s="90"/>
      <c r="E1594" s="90"/>
      <c r="F1594" s="90"/>
      <c r="G1594" s="90"/>
      <c r="H1594" s="90"/>
      <c r="I1594" s="90"/>
      <c r="J1594" s="90"/>
      <c r="K1594" s="90"/>
      <c r="L1594" s="90"/>
      <c r="M1594" s="90"/>
      <c r="N1594" s="560"/>
      <c r="O1594" s="90"/>
      <c r="P1594" s="90"/>
      <c r="Q1594" s="148" t="s">
        <v>9598</v>
      </c>
      <c r="R1594" s="290" t="s">
        <v>10967</v>
      </c>
      <c r="S1594" s="28">
        <v>1</v>
      </c>
      <c r="T1594" s="19">
        <f>VLOOKUP(Q1594,包材库存!B:E,4,0)</f>
        <v>0</v>
      </c>
      <c r="U1594" s="46"/>
      <c r="V1594" s="19">
        <f>VLOOKUP(Q1594,包材库存!B:F,5,0)</f>
        <v>0</v>
      </c>
      <c r="W1594" s="111"/>
      <c r="X1594" s="164" t="e">
        <f t="shared" si="158"/>
        <v>#DIV/0!</v>
      </c>
      <c r="Y1594" s="169">
        <f t="shared" si="157"/>
        <v>2</v>
      </c>
    </row>
    <row r="1595" spans="2:25" ht="15">
      <c r="B1595" s="196"/>
      <c r="C1595" s="111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561"/>
      <c r="O1595" s="15"/>
      <c r="P1595" s="15"/>
      <c r="Q1595" s="148" t="s">
        <v>9600</v>
      </c>
      <c r="R1595" s="290" t="s">
        <v>10968</v>
      </c>
      <c r="S1595" s="28">
        <v>1</v>
      </c>
      <c r="T1595" s="19">
        <f>VLOOKUP(Q1595,包材库存!B:E,4,0)</f>
        <v>0</v>
      </c>
      <c r="U1595" s="46"/>
      <c r="V1595" s="19">
        <f>VLOOKUP(Q1595,包材库存!B:F,5,0)</f>
        <v>0</v>
      </c>
      <c r="W1595" s="112"/>
      <c r="X1595" s="164" t="e">
        <f t="shared" si="158"/>
        <v>#DIV/0!</v>
      </c>
      <c r="Y1595" s="169">
        <f t="shared" si="157"/>
        <v>2</v>
      </c>
    </row>
    <row r="1596" spans="2:25" ht="15">
      <c r="B1596" s="196"/>
      <c r="C1596" s="111"/>
      <c r="D1596" s="89" t="s">
        <v>10969</v>
      </c>
      <c r="E1596" s="89" t="s">
        <v>83</v>
      </c>
      <c r="F1596" s="89"/>
      <c r="G1596" s="89"/>
      <c r="H1596" s="89"/>
      <c r="I1596" s="89"/>
      <c r="J1596" s="89"/>
      <c r="K1596" s="89"/>
      <c r="L1596" s="89"/>
      <c r="M1596" s="89">
        <f>J1596+K1596+L1596</f>
        <v>0</v>
      </c>
      <c r="N1596" s="559"/>
      <c r="O1596" s="89"/>
      <c r="P1596" s="89"/>
      <c r="Q1596" s="291" t="s">
        <v>6869</v>
      </c>
      <c r="R1596" s="292" t="s">
        <v>10654</v>
      </c>
      <c r="S1596" s="28">
        <v>1</v>
      </c>
      <c r="T1596" s="19">
        <f>VLOOKUP(Q1596,包材库存!B:E,4,0)</f>
        <v>0</v>
      </c>
      <c r="U1596" s="46"/>
      <c r="V1596" s="19">
        <f>VLOOKUP(Q1596,包材库存!B:F,5,0)</f>
        <v>0</v>
      </c>
      <c r="W1596" s="110"/>
      <c r="X1596" s="164" t="e">
        <f t="shared" si="158"/>
        <v>#DIV/0!</v>
      </c>
      <c r="Y1596" s="169">
        <f t="shared" si="157"/>
        <v>8</v>
      </c>
    </row>
    <row r="1597" spans="2:25" ht="15">
      <c r="B1597" s="196"/>
      <c r="C1597" s="111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561"/>
      <c r="O1597" s="15"/>
      <c r="P1597" s="15"/>
      <c r="Q1597" s="293" t="s">
        <v>9854</v>
      </c>
      <c r="R1597" s="294" t="s">
        <v>10970</v>
      </c>
      <c r="S1597" s="28">
        <v>1</v>
      </c>
      <c r="T1597" s="19">
        <f>VLOOKUP(Q1597,包材库存!B:E,4,0)</f>
        <v>25529</v>
      </c>
      <c r="U1597" s="46"/>
      <c r="V1597" s="19">
        <f>VLOOKUP(Q1597,包材库存!B:F,5,0)</f>
        <v>0</v>
      </c>
      <c r="W1597" s="112"/>
      <c r="X1597" s="164" t="e">
        <f t="shared" si="158"/>
        <v>#DIV/0!</v>
      </c>
      <c r="Y1597" s="169">
        <f t="shared" si="157"/>
        <v>14</v>
      </c>
    </row>
    <row r="1598" spans="2:25" ht="15">
      <c r="B1598" s="196"/>
      <c r="C1598" s="111"/>
      <c r="D1598" s="89" t="s">
        <v>10645</v>
      </c>
      <c r="E1598" s="89" t="s">
        <v>748</v>
      </c>
      <c r="F1598" s="89"/>
      <c r="G1598" s="89"/>
      <c r="H1598" s="89"/>
      <c r="I1598" s="89"/>
      <c r="J1598" s="89"/>
      <c r="K1598" s="89"/>
      <c r="L1598" s="89"/>
      <c r="M1598" s="89">
        <f>J1598+K1598+L1598</f>
        <v>0</v>
      </c>
      <c r="N1598" s="559"/>
      <c r="O1598" s="89"/>
      <c r="P1598" s="89"/>
      <c r="Q1598" s="295" t="s">
        <v>6462</v>
      </c>
      <c r="R1598" s="296" t="s">
        <v>10971</v>
      </c>
      <c r="S1598" s="28">
        <v>1</v>
      </c>
      <c r="T1598" s="19">
        <f>VLOOKUP(Q1598,包材库存!B:E,4,0)</f>
        <v>3698</v>
      </c>
      <c r="U1598" s="46"/>
      <c r="V1598" s="19">
        <f>VLOOKUP(Q1598,包材库存!B:F,5,0)</f>
        <v>0</v>
      </c>
      <c r="W1598" s="110"/>
      <c r="X1598" s="164" t="e">
        <f t="shared" si="158"/>
        <v>#DIV/0!</v>
      </c>
      <c r="Y1598" s="169">
        <f t="shared" si="157"/>
        <v>3</v>
      </c>
    </row>
    <row r="1599" spans="2:25" ht="15">
      <c r="B1599" s="196"/>
      <c r="C1599" s="111"/>
      <c r="D1599" s="90"/>
      <c r="E1599" s="90"/>
      <c r="F1599" s="90"/>
      <c r="G1599" s="90"/>
      <c r="H1599" s="90"/>
      <c r="I1599" s="90"/>
      <c r="J1599" s="90"/>
      <c r="K1599" s="90"/>
      <c r="L1599" s="90"/>
      <c r="M1599" s="90"/>
      <c r="N1599" s="560"/>
      <c r="O1599" s="90"/>
      <c r="P1599" s="90"/>
      <c r="Q1599" s="295" t="s">
        <v>7121</v>
      </c>
      <c r="R1599" s="296" t="s">
        <v>10972</v>
      </c>
      <c r="S1599" s="28">
        <v>1</v>
      </c>
      <c r="T1599" s="19">
        <f>VLOOKUP(Q1599,包材库存!B:E,4,0)</f>
        <v>7366</v>
      </c>
      <c r="U1599" s="46"/>
      <c r="V1599" s="19">
        <f>VLOOKUP(Q1599,包材库存!B:F,5,0)</f>
        <v>0</v>
      </c>
      <c r="W1599" s="111"/>
      <c r="X1599" s="164" t="e">
        <f t="shared" si="158"/>
        <v>#DIV/0!</v>
      </c>
      <c r="Y1599" s="169">
        <f t="shared" si="157"/>
        <v>18</v>
      </c>
    </row>
    <row r="1600" spans="2:25" ht="15">
      <c r="B1600" s="196"/>
      <c r="C1600" s="111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561"/>
      <c r="O1600" s="15"/>
      <c r="P1600" s="15"/>
      <c r="Q1600" s="295" t="s">
        <v>9428</v>
      </c>
      <c r="R1600" s="296" t="s">
        <v>10665</v>
      </c>
      <c r="S1600" s="28">
        <v>1</v>
      </c>
      <c r="T1600" s="19">
        <f>VLOOKUP(Q1600,包材库存!B:E,4,0)</f>
        <v>6336</v>
      </c>
      <c r="U1600" s="46"/>
      <c r="V1600" s="19">
        <f>VLOOKUP(Q1600,包材库存!B:F,5,0)</f>
        <v>0</v>
      </c>
      <c r="W1600" s="112"/>
      <c r="X1600" s="164" t="e">
        <f t="shared" si="158"/>
        <v>#DIV/0!</v>
      </c>
      <c r="Y1600" s="169">
        <f t="shared" si="157"/>
        <v>7</v>
      </c>
    </row>
    <row r="1601" spans="2:25" ht="15">
      <c r="B1601" s="196"/>
      <c r="C1601" s="111"/>
      <c r="D1601" s="89" t="s">
        <v>10973</v>
      </c>
      <c r="E1601" s="89" t="s">
        <v>83</v>
      </c>
      <c r="F1601" s="89"/>
      <c r="G1601" s="89"/>
      <c r="H1601" s="89"/>
      <c r="I1601" s="89"/>
      <c r="J1601" s="89"/>
      <c r="K1601" s="89"/>
      <c r="L1601" s="89"/>
      <c r="M1601" s="89">
        <f>J1601+K1601+L1601</f>
        <v>0</v>
      </c>
      <c r="N1601" s="559"/>
      <c r="O1601" s="89"/>
      <c r="P1601" s="89"/>
      <c r="Q1601" s="297" t="s">
        <v>6444</v>
      </c>
      <c r="R1601" s="298" t="s">
        <v>10656</v>
      </c>
      <c r="S1601" s="28">
        <v>1</v>
      </c>
      <c r="T1601" s="19">
        <f>VLOOKUP(Q1601,包材库存!B:E,4,0)</f>
        <v>0</v>
      </c>
      <c r="U1601" s="46"/>
      <c r="V1601" s="19">
        <f>VLOOKUP(Q1601,包材库存!B:F,5,0)</f>
        <v>0</v>
      </c>
      <c r="W1601" s="110"/>
      <c r="X1601" s="164" t="e">
        <f t="shared" si="158"/>
        <v>#DIV/0!</v>
      </c>
      <c r="Y1601" s="169">
        <f t="shared" si="157"/>
        <v>9</v>
      </c>
    </row>
    <row r="1602" spans="2:25" ht="15">
      <c r="B1602" s="196"/>
      <c r="C1602" s="111"/>
      <c r="D1602" s="90"/>
      <c r="E1602" s="90"/>
      <c r="F1602" s="90"/>
      <c r="G1602" s="90"/>
      <c r="H1602" s="90"/>
      <c r="I1602" s="90"/>
      <c r="J1602" s="90"/>
      <c r="K1602" s="90"/>
      <c r="L1602" s="90"/>
      <c r="M1602" s="90"/>
      <c r="N1602" s="560"/>
      <c r="O1602" s="90"/>
      <c r="P1602" s="90"/>
      <c r="Q1602" s="297" t="s">
        <v>7123</v>
      </c>
      <c r="R1602" s="195" t="s">
        <v>10974</v>
      </c>
      <c r="S1602" s="28">
        <v>1</v>
      </c>
      <c r="T1602" s="19">
        <f>VLOOKUP(Q1602,包材库存!B:E,4,0)</f>
        <v>120397</v>
      </c>
      <c r="U1602" s="46"/>
      <c r="V1602" s="19">
        <f>VLOOKUP(Q1602,包材库存!B:F,5,0)</f>
        <v>0</v>
      </c>
      <c r="W1602" s="111"/>
      <c r="X1602" s="164" t="e">
        <f t="shared" si="158"/>
        <v>#DIV/0!</v>
      </c>
      <c r="Y1602" s="169">
        <f t="shared" si="157"/>
        <v>44</v>
      </c>
    </row>
    <row r="1603" spans="2:25" ht="15">
      <c r="B1603" s="196"/>
      <c r="C1603" s="111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561"/>
      <c r="O1603" s="15"/>
      <c r="P1603" s="15"/>
      <c r="Q1603" s="299" t="s">
        <v>8736</v>
      </c>
      <c r="R1603" s="300" t="s">
        <v>10509</v>
      </c>
      <c r="S1603" s="28">
        <v>1</v>
      </c>
      <c r="T1603" s="19">
        <f>VLOOKUP(Q1603,包材库存!B:E,4,0)</f>
        <v>106183</v>
      </c>
      <c r="U1603" s="46"/>
      <c r="V1603" s="19">
        <f>VLOOKUP(Q1603,包材库存!B:F,5,0)</f>
        <v>0</v>
      </c>
      <c r="W1603" s="112"/>
      <c r="X1603" s="164" t="e">
        <f t="shared" si="158"/>
        <v>#DIV/0!</v>
      </c>
      <c r="Y1603" s="169">
        <f t="shared" si="157"/>
        <v>58</v>
      </c>
    </row>
    <row r="1604" spans="2:25" ht="15">
      <c r="B1604" s="196"/>
      <c r="C1604" s="112"/>
      <c r="D1604" s="47" t="s">
        <v>10642</v>
      </c>
      <c r="E1604" s="47" t="s">
        <v>754</v>
      </c>
      <c r="F1604" s="47"/>
      <c r="G1604" s="47"/>
      <c r="H1604" s="47"/>
      <c r="I1604" s="47"/>
      <c r="J1604" s="47"/>
      <c r="K1604" s="47"/>
      <c r="L1604" s="47"/>
      <c r="M1604" s="47">
        <f>J1604+K1604+L1604</f>
        <v>0</v>
      </c>
      <c r="N1604" s="576"/>
      <c r="O1604" s="47"/>
      <c r="P1604" s="47"/>
      <c r="Q1604" s="301" t="s">
        <v>6873</v>
      </c>
      <c r="R1604" s="302" t="s">
        <v>10975</v>
      </c>
      <c r="S1604" s="28">
        <v>1</v>
      </c>
      <c r="T1604" s="19">
        <f>VLOOKUP(Q1604,包材库存!B:E,4,0)</f>
        <v>0</v>
      </c>
      <c r="U1604" s="46"/>
      <c r="V1604" s="19">
        <f>VLOOKUP(Q1604,包材库存!B:F,5,0)</f>
        <v>0</v>
      </c>
      <c r="W1604" s="119"/>
      <c r="X1604" s="164" t="e">
        <f t="shared" si="158"/>
        <v>#DIV/0!</v>
      </c>
      <c r="Y1604" s="169">
        <f t="shared" si="157"/>
        <v>5</v>
      </c>
    </row>
    <row r="1605" spans="2:25" ht="15">
      <c r="B1605" s="196"/>
      <c r="C1605" s="110" t="s">
        <v>5582</v>
      </c>
      <c r="D1605" s="120" t="s">
        <v>10977</v>
      </c>
      <c r="E1605" s="120"/>
      <c r="F1605" s="120" t="e">
        <f>VLOOKUP(C1605,#REF!,6,0)</f>
        <v>#REF!</v>
      </c>
      <c r="G1605" s="120"/>
      <c r="H1605" s="120" t="e">
        <f>VLOOKUP(C1605,#REF!,19,0)</f>
        <v>#REF!</v>
      </c>
      <c r="I1605" s="120" t="e">
        <f>VLOOKUP(C1605,#REF!,20,0)</f>
        <v>#REF!</v>
      </c>
      <c r="J1605" s="120">
        <f>VLOOKUP(C1605,成品库存!B:L,11,0)</f>
        <v>0</v>
      </c>
      <c r="K1605" s="120" t="str">
        <f>IF(ISERROR(VLOOKUP(C1605,#REF!,11,0)),"0",VLOOKUP(C1605,#REF!,11,0))</f>
        <v>0</v>
      </c>
      <c r="L1605" s="120"/>
      <c r="M1605" s="120">
        <f>J1605+K1605+L1605</f>
        <v>0</v>
      </c>
      <c r="N1605" s="587"/>
      <c r="O1605" s="120" t="e">
        <f>VLOOKUP(C1605,膏体库存!A:F,6,0)</f>
        <v>#N/A</v>
      </c>
      <c r="P1605" s="120"/>
      <c r="Q1605" s="200" t="s">
        <v>739</v>
      </c>
      <c r="R1605" s="201" t="s">
        <v>10978</v>
      </c>
      <c r="S1605" s="91"/>
      <c r="T1605" s="19">
        <f>VLOOKUP(Q1605,包材库存!B:E,4,0)</f>
        <v>12</v>
      </c>
      <c r="U1605" s="46"/>
      <c r="V1605" s="19">
        <f>VLOOKUP(Q1605,包材库存!B:F,5,0)</f>
        <v>0</v>
      </c>
      <c r="W1605" s="110"/>
      <c r="X1605" s="164" t="e">
        <f t="shared" si="158"/>
        <v>#DIV/0!</v>
      </c>
      <c r="Y1605" s="169">
        <f t="shared" ref="Y1605:Y1668" si="159">COUNTIF(Q:Q,Q1605)</f>
        <v>3</v>
      </c>
    </row>
    <row r="1606" spans="2:25" ht="15">
      <c r="B1606" s="196"/>
      <c r="C1606" s="111"/>
      <c r="D1606" s="90"/>
      <c r="E1606" s="90"/>
      <c r="F1606" s="90"/>
      <c r="G1606" s="90"/>
      <c r="H1606" s="90"/>
      <c r="I1606" s="90"/>
      <c r="J1606" s="90"/>
      <c r="K1606" s="90"/>
      <c r="L1606" s="90"/>
      <c r="M1606" s="90"/>
      <c r="N1606" s="560"/>
      <c r="O1606" s="90"/>
      <c r="P1606" s="90"/>
      <c r="Q1606" s="200" t="s">
        <v>9594</v>
      </c>
      <c r="R1606" s="201" t="s">
        <v>10979</v>
      </c>
      <c r="S1606" s="28">
        <v>1</v>
      </c>
      <c r="T1606" s="19">
        <f>VLOOKUP(Q1606,包材库存!B:E,4,0)</f>
        <v>991</v>
      </c>
      <c r="U1606" s="46"/>
      <c r="V1606" s="19">
        <f>VLOOKUP(Q1606,包材库存!B:F,5,0)</f>
        <v>0</v>
      </c>
      <c r="W1606" s="111"/>
      <c r="X1606" s="164" t="e">
        <f t="shared" ref="X1606:X1669" si="160">T1606/G1606</f>
        <v>#DIV/0!</v>
      </c>
      <c r="Y1606" s="169">
        <f t="shared" si="159"/>
        <v>2</v>
      </c>
    </row>
    <row r="1607" spans="2:25" ht="15">
      <c r="B1607" s="196"/>
      <c r="C1607" s="111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561"/>
      <c r="O1607" s="15"/>
      <c r="P1607" s="15"/>
      <c r="Q1607" s="200" t="s">
        <v>9596</v>
      </c>
      <c r="R1607" s="201" t="s">
        <v>10980</v>
      </c>
      <c r="S1607" s="28">
        <v>1</v>
      </c>
      <c r="T1607" s="19">
        <f>VLOOKUP(Q1607,包材库存!B:E,4,0)</f>
        <v>218</v>
      </c>
      <c r="U1607" s="46"/>
      <c r="V1607" s="19">
        <f>VLOOKUP(Q1607,包材库存!B:F,5,0)</f>
        <v>0</v>
      </c>
      <c r="W1607" s="112"/>
      <c r="X1607" s="164" t="e">
        <f t="shared" si="160"/>
        <v>#DIV/0!</v>
      </c>
      <c r="Y1607" s="169">
        <f t="shared" si="159"/>
        <v>2</v>
      </c>
    </row>
    <row r="1608" spans="2:25" ht="15">
      <c r="B1608" s="196"/>
      <c r="C1608" s="111"/>
      <c r="D1608" s="89" t="s">
        <v>10519</v>
      </c>
      <c r="E1608" s="89" t="s">
        <v>83</v>
      </c>
      <c r="F1608" s="89"/>
      <c r="G1608" s="89"/>
      <c r="H1608" s="89"/>
      <c r="I1608" s="89"/>
      <c r="J1608" s="89"/>
      <c r="K1608" s="89"/>
      <c r="L1608" s="89"/>
      <c r="M1608" s="89">
        <f>J1608+K1608+L1608</f>
        <v>0</v>
      </c>
      <c r="N1608" s="559"/>
      <c r="O1608" s="89"/>
      <c r="P1608" s="89"/>
      <c r="Q1608" s="200" t="s">
        <v>6854</v>
      </c>
      <c r="R1608" s="201" t="s">
        <v>10498</v>
      </c>
      <c r="S1608" s="28">
        <v>1</v>
      </c>
      <c r="T1608" s="19">
        <f>VLOOKUP(Q1608,包材库存!B:E,4,0)</f>
        <v>0</v>
      </c>
      <c r="U1608" s="46"/>
      <c r="V1608" s="19">
        <f>VLOOKUP(Q1608,包材库存!B:F,5,0)</f>
        <v>0</v>
      </c>
      <c r="W1608" s="110"/>
      <c r="X1608" s="164" t="e">
        <f t="shared" si="160"/>
        <v>#DIV/0!</v>
      </c>
      <c r="Y1608" s="169">
        <f t="shared" si="159"/>
        <v>1</v>
      </c>
    </row>
    <row r="1609" spans="2:25" ht="15">
      <c r="B1609" s="196"/>
      <c r="C1609" s="111"/>
      <c r="D1609" s="90"/>
      <c r="E1609" s="90"/>
      <c r="F1609" s="90"/>
      <c r="G1609" s="90"/>
      <c r="H1609" s="90"/>
      <c r="I1609" s="90"/>
      <c r="J1609" s="90"/>
      <c r="K1609" s="90"/>
      <c r="L1609" s="90"/>
      <c r="M1609" s="90"/>
      <c r="N1609" s="560"/>
      <c r="O1609" s="90"/>
      <c r="P1609" s="90"/>
      <c r="Q1609" s="200" t="s">
        <v>7131</v>
      </c>
      <c r="R1609" s="201" t="s">
        <v>10499</v>
      </c>
      <c r="S1609" s="28">
        <v>1</v>
      </c>
      <c r="T1609" s="19">
        <f>VLOOKUP(Q1609,包材库存!B:E,4,0)</f>
        <v>1100</v>
      </c>
      <c r="U1609" s="46"/>
      <c r="V1609" s="19">
        <f>VLOOKUP(Q1609,包材库存!B:F,5,0)</f>
        <v>0</v>
      </c>
      <c r="W1609" s="111"/>
      <c r="X1609" s="164" t="e">
        <f t="shared" si="160"/>
        <v>#DIV/0!</v>
      </c>
      <c r="Y1609" s="169">
        <f t="shared" si="159"/>
        <v>1</v>
      </c>
    </row>
    <row r="1610" spans="2:25" ht="15">
      <c r="B1610" s="196"/>
      <c r="C1610" s="111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561"/>
      <c r="O1610" s="15"/>
      <c r="P1610" s="15"/>
      <c r="Q1610" s="200" t="s">
        <v>8734</v>
      </c>
      <c r="R1610" s="201" t="s">
        <v>10501</v>
      </c>
      <c r="S1610" s="28">
        <v>1</v>
      </c>
      <c r="T1610" s="19">
        <f>VLOOKUP(Q1610,包材库存!B:E,4,0)</f>
        <v>0</v>
      </c>
      <c r="U1610" s="46"/>
      <c r="V1610" s="19">
        <f>VLOOKUP(Q1610,包材库存!B:F,5,0)</f>
        <v>0</v>
      </c>
      <c r="W1610" s="112"/>
      <c r="X1610" s="164" t="e">
        <f t="shared" si="160"/>
        <v>#DIV/0!</v>
      </c>
      <c r="Y1610" s="169">
        <f t="shared" si="159"/>
        <v>4</v>
      </c>
    </row>
    <row r="1611" spans="2:25" ht="15">
      <c r="B1611" s="196"/>
      <c r="C1611" s="111"/>
      <c r="D1611" s="89" t="s">
        <v>10523</v>
      </c>
      <c r="E1611" s="89" t="s">
        <v>83</v>
      </c>
      <c r="F1611" s="89"/>
      <c r="G1611" s="89"/>
      <c r="H1611" s="89"/>
      <c r="I1611" s="89"/>
      <c r="J1611" s="89"/>
      <c r="K1611" s="89"/>
      <c r="L1611" s="89"/>
      <c r="M1611" s="89">
        <f>J1611+K1611+L1611</f>
        <v>0</v>
      </c>
      <c r="N1611" s="559"/>
      <c r="O1611" s="89"/>
      <c r="P1611" s="89"/>
      <c r="Q1611" s="200" t="s">
        <v>6380</v>
      </c>
      <c r="R1611" s="201" t="s">
        <v>10505</v>
      </c>
      <c r="S1611" s="28">
        <v>1</v>
      </c>
      <c r="T1611" s="19">
        <f>VLOOKUP(Q1611,包材库存!B:E,4,0)</f>
        <v>453</v>
      </c>
      <c r="U1611" s="46"/>
      <c r="V1611" s="19">
        <f>VLOOKUP(Q1611,包材库存!B:F,5,0)</f>
        <v>0</v>
      </c>
      <c r="W1611" s="110"/>
      <c r="X1611" s="164" t="e">
        <f t="shared" si="160"/>
        <v>#DIV/0!</v>
      </c>
      <c r="Y1611" s="169">
        <f t="shared" si="159"/>
        <v>5</v>
      </c>
    </row>
    <row r="1612" spans="2:25" ht="15">
      <c r="B1612" s="196"/>
      <c r="C1612" s="111"/>
      <c r="D1612" s="90"/>
      <c r="E1612" s="90"/>
      <c r="F1612" s="90"/>
      <c r="G1612" s="90"/>
      <c r="H1612" s="90"/>
      <c r="I1612" s="90"/>
      <c r="J1612" s="90"/>
      <c r="K1612" s="90"/>
      <c r="L1612" s="90"/>
      <c r="M1612" s="90"/>
      <c r="N1612" s="560"/>
      <c r="O1612" s="90"/>
      <c r="P1612" s="90"/>
      <c r="Q1612" s="200" t="s">
        <v>7123</v>
      </c>
      <c r="R1612" s="195" t="s">
        <v>10974</v>
      </c>
      <c r="S1612" s="28">
        <v>1</v>
      </c>
      <c r="T1612" s="19">
        <f>VLOOKUP(Q1612,包材库存!B:E,4,0)</f>
        <v>120397</v>
      </c>
      <c r="U1612" s="46"/>
      <c r="V1612" s="19">
        <f>VLOOKUP(Q1612,包材库存!B:F,5,0)</f>
        <v>0</v>
      </c>
      <c r="W1612" s="111"/>
      <c r="X1612" s="164" t="e">
        <f t="shared" si="160"/>
        <v>#DIV/0!</v>
      </c>
      <c r="Y1612" s="169">
        <f t="shared" si="159"/>
        <v>44</v>
      </c>
    </row>
    <row r="1613" spans="2:25" ht="15">
      <c r="B1613" s="196"/>
      <c r="C1613" s="111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561"/>
      <c r="O1613" s="15"/>
      <c r="P1613" s="15"/>
      <c r="Q1613" s="200" t="s">
        <v>8736</v>
      </c>
      <c r="R1613" s="201" t="s">
        <v>10509</v>
      </c>
      <c r="S1613" s="28">
        <v>1</v>
      </c>
      <c r="T1613" s="19">
        <f>VLOOKUP(Q1613,包材库存!B:E,4,0)</f>
        <v>106183</v>
      </c>
      <c r="U1613" s="46"/>
      <c r="V1613" s="19">
        <f>VLOOKUP(Q1613,包材库存!B:F,5,0)</f>
        <v>0</v>
      </c>
      <c r="W1613" s="112"/>
      <c r="X1613" s="164" t="e">
        <f t="shared" si="160"/>
        <v>#DIV/0!</v>
      </c>
      <c r="Y1613" s="169">
        <f t="shared" si="159"/>
        <v>58</v>
      </c>
    </row>
    <row r="1614" spans="2:25" ht="15">
      <c r="B1614" s="196"/>
      <c r="C1614" s="111"/>
      <c r="D1614" s="89" t="s">
        <v>10981</v>
      </c>
      <c r="E1614" s="89" t="s">
        <v>748</v>
      </c>
      <c r="F1614" s="89"/>
      <c r="G1614" s="89"/>
      <c r="H1614" s="89"/>
      <c r="I1614" s="89"/>
      <c r="J1614" s="89"/>
      <c r="K1614" s="89"/>
      <c r="L1614" s="89"/>
      <c r="M1614" s="89">
        <f>J1614+K1614+L1614</f>
        <v>0</v>
      </c>
      <c r="N1614" s="559"/>
      <c r="O1614" s="89"/>
      <c r="P1614" s="89"/>
      <c r="Q1614" s="200" t="s">
        <v>6376</v>
      </c>
      <c r="R1614" s="201" t="s">
        <v>10982</v>
      </c>
      <c r="S1614" s="28">
        <v>1</v>
      </c>
      <c r="T1614" s="19">
        <f>VLOOKUP(Q1614,包材库存!B:E,4,0)</f>
        <v>930</v>
      </c>
      <c r="U1614" s="46"/>
      <c r="V1614" s="19">
        <f>VLOOKUP(Q1614,包材库存!B:F,5,0)</f>
        <v>0</v>
      </c>
      <c r="W1614" s="110"/>
      <c r="X1614" s="164" t="e">
        <f t="shared" si="160"/>
        <v>#DIV/0!</v>
      </c>
      <c r="Y1614" s="169">
        <f t="shared" si="159"/>
        <v>6</v>
      </c>
    </row>
    <row r="1615" spans="2:25" ht="15">
      <c r="B1615" s="196"/>
      <c r="C1615" s="111"/>
      <c r="D1615" s="90"/>
      <c r="E1615" s="90"/>
      <c r="F1615" s="90"/>
      <c r="G1615" s="90"/>
      <c r="H1615" s="90"/>
      <c r="I1615" s="90"/>
      <c r="J1615" s="90"/>
      <c r="K1615" s="90"/>
      <c r="L1615" s="90"/>
      <c r="M1615" s="90"/>
      <c r="N1615" s="560"/>
      <c r="O1615" s="90"/>
      <c r="P1615" s="90"/>
      <c r="Q1615" s="200" t="s">
        <v>7121</v>
      </c>
      <c r="R1615" s="201" t="s">
        <v>10537</v>
      </c>
      <c r="S1615" s="28">
        <v>1</v>
      </c>
      <c r="T1615" s="19">
        <f>VLOOKUP(Q1615,包材库存!B:E,4,0)</f>
        <v>7366</v>
      </c>
      <c r="U1615" s="46"/>
      <c r="V1615" s="19">
        <f>VLOOKUP(Q1615,包材库存!B:F,5,0)</f>
        <v>0</v>
      </c>
      <c r="W1615" s="111"/>
      <c r="X1615" s="164" t="e">
        <f t="shared" si="160"/>
        <v>#DIV/0!</v>
      </c>
      <c r="Y1615" s="169">
        <f t="shared" si="159"/>
        <v>18</v>
      </c>
    </row>
    <row r="1616" spans="2:25" ht="15">
      <c r="B1616" s="196"/>
      <c r="C1616" s="111"/>
      <c r="D1616" s="90"/>
      <c r="E1616" s="90"/>
      <c r="F1616" s="90"/>
      <c r="G1616" s="90"/>
      <c r="H1616" s="90"/>
      <c r="I1616" s="90"/>
      <c r="J1616" s="90"/>
      <c r="K1616" s="90"/>
      <c r="L1616" s="90"/>
      <c r="M1616" s="90"/>
      <c r="N1616" s="560"/>
      <c r="O1616" s="90"/>
      <c r="P1616" s="90"/>
      <c r="Q1616" s="200" t="s">
        <v>9436</v>
      </c>
      <c r="R1616" s="201" t="s">
        <v>10546</v>
      </c>
      <c r="S1616" s="28">
        <v>1</v>
      </c>
      <c r="T1616" s="19">
        <f>VLOOKUP(Q1616,包材库存!B:E,4,0)</f>
        <v>16087</v>
      </c>
      <c r="U1616" s="46"/>
      <c r="V1616" s="19">
        <f>VLOOKUP(Q1616,包材库存!B:F,5,0)</f>
        <v>0</v>
      </c>
      <c r="W1616" s="111"/>
      <c r="X1616" s="164" t="e">
        <f t="shared" si="160"/>
        <v>#DIV/0!</v>
      </c>
      <c r="Y1616" s="169">
        <f t="shared" si="159"/>
        <v>16</v>
      </c>
    </row>
    <row r="1617" spans="2:25" ht="15">
      <c r="B1617" s="196"/>
      <c r="C1617" s="112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561"/>
      <c r="O1617" s="15"/>
      <c r="P1617" s="15"/>
      <c r="Q1617" s="200" t="s">
        <v>9453</v>
      </c>
      <c r="R1617" s="201" t="s">
        <v>10983</v>
      </c>
      <c r="S1617" s="28">
        <v>1</v>
      </c>
      <c r="T1617" s="19">
        <f>VLOOKUP(Q1617,包材库存!B:E,4,0)</f>
        <v>0</v>
      </c>
      <c r="U1617" s="46"/>
      <c r="V1617" s="19">
        <f>VLOOKUP(Q1617,包材库存!B:F,5,0)</f>
        <v>0</v>
      </c>
      <c r="W1617" s="112"/>
      <c r="X1617" s="164" t="e">
        <f t="shared" si="160"/>
        <v>#DIV/0!</v>
      </c>
      <c r="Y1617" s="169">
        <f t="shared" si="159"/>
        <v>2</v>
      </c>
    </row>
    <row r="1618" spans="2:25" ht="15">
      <c r="B1618" s="196"/>
      <c r="C1618" s="110" t="s">
        <v>5582</v>
      </c>
      <c r="D1618" s="89" t="s">
        <v>10977</v>
      </c>
      <c r="E1618" s="89"/>
      <c r="F1618" s="89" t="e">
        <f>VLOOKUP(C1618,#REF!,6,0)</f>
        <v>#REF!</v>
      </c>
      <c r="G1618" s="89"/>
      <c r="H1618" s="89" t="e">
        <f>VLOOKUP(C1618,#REF!,19,0)</f>
        <v>#REF!</v>
      </c>
      <c r="I1618" s="89" t="e">
        <f>VLOOKUP(C1618,#REF!,20,0)</f>
        <v>#REF!</v>
      </c>
      <c r="J1618" s="89">
        <f>VLOOKUP(C1618,成品库存!B:L,11,0)</f>
        <v>0</v>
      </c>
      <c r="K1618" s="89" t="str">
        <f>IF(ISERROR(VLOOKUP(C1618,#REF!,11,0)),"0",VLOOKUP(C1618,#REF!,11,0))</f>
        <v>0</v>
      </c>
      <c r="L1618" s="89"/>
      <c r="M1618" s="89">
        <f>J1618+K1618+L1618</f>
        <v>0</v>
      </c>
      <c r="N1618" s="559"/>
      <c r="O1618" s="89" t="e">
        <f>VLOOKUP(C1618,膏体库存!A:F,6,0)</f>
        <v>#N/A</v>
      </c>
      <c r="P1618" s="89"/>
      <c r="Q1618" s="200" t="s">
        <v>739</v>
      </c>
      <c r="R1618" s="201" t="s">
        <v>10978</v>
      </c>
      <c r="S1618" s="91"/>
      <c r="T1618" s="19">
        <f>VLOOKUP(Q1618,包材库存!B:E,4,0)</f>
        <v>12</v>
      </c>
      <c r="U1618" s="46"/>
      <c r="V1618" s="19">
        <f>VLOOKUP(Q1618,包材库存!B:F,5,0)</f>
        <v>0</v>
      </c>
      <c r="W1618" s="110"/>
      <c r="X1618" s="164" t="e">
        <f t="shared" si="160"/>
        <v>#DIV/0!</v>
      </c>
      <c r="Y1618" s="169">
        <f t="shared" si="159"/>
        <v>3</v>
      </c>
    </row>
    <row r="1619" spans="2:25" ht="15">
      <c r="B1619" s="196"/>
      <c r="C1619" s="111"/>
      <c r="D1619" s="90"/>
      <c r="E1619" s="90"/>
      <c r="F1619" s="90"/>
      <c r="G1619" s="90"/>
      <c r="H1619" s="90"/>
      <c r="I1619" s="90"/>
      <c r="J1619" s="90"/>
      <c r="K1619" s="90"/>
      <c r="L1619" s="90"/>
      <c r="M1619" s="90"/>
      <c r="N1619" s="560"/>
      <c r="O1619" s="90"/>
      <c r="P1619" s="90"/>
      <c r="Q1619" s="200" t="s">
        <v>9594</v>
      </c>
      <c r="R1619" s="201" t="s">
        <v>10979</v>
      </c>
      <c r="S1619" s="28">
        <v>1</v>
      </c>
      <c r="T1619" s="19">
        <f>VLOOKUP(Q1619,包材库存!B:E,4,0)</f>
        <v>991</v>
      </c>
      <c r="U1619" s="46"/>
      <c r="V1619" s="19">
        <f>VLOOKUP(Q1619,包材库存!B:F,5,0)</f>
        <v>0</v>
      </c>
      <c r="W1619" s="111"/>
      <c r="X1619" s="164" t="e">
        <f t="shared" si="160"/>
        <v>#DIV/0!</v>
      </c>
      <c r="Y1619" s="169">
        <f t="shared" si="159"/>
        <v>2</v>
      </c>
    </row>
    <row r="1620" spans="2:25" ht="15">
      <c r="B1620" s="196"/>
      <c r="C1620" s="111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561"/>
      <c r="O1620" s="15"/>
      <c r="P1620" s="15"/>
      <c r="Q1620" s="200" t="s">
        <v>9596</v>
      </c>
      <c r="R1620" s="201" t="s">
        <v>10980</v>
      </c>
      <c r="S1620" s="28">
        <v>1</v>
      </c>
      <c r="T1620" s="19">
        <f>VLOOKUP(Q1620,包材库存!B:E,4,0)</f>
        <v>218</v>
      </c>
      <c r="U1620" s="46"/>
      <c r="V1620" s="19">
        <f>VLOOKUP(Q1620,包材库存!B:F,5,0)</f>
        <v>0</v>
      </c>
      <c r="W1620" s="112"/>
      <c r="X1620" s="164" t="e">
        <f t="shared" si="160"/>
        <v>#DIV/0!</v>
      </c>
      <c r="Y1620" s="169">
        <f t="shared" si="159"/>
        <v>2</v>
      </c>
    </row>
    <row r="1621" spans="2:25" ht="15">
      <c r="B1621" s="196"/>
      <c r="C1621" s="111"/>
      <c r="D1621" s="89" t="s">
        <v>10519</v>
      </c>
      <c r="E1621" s="89" t="s">
        <v>83</v>
      </c>
      <c r="F1621" s="89"/>
      <c r="G1621" s="89"/>
      <c r="H1621" s="89"/>
      <c r="I1621" s="89"/>
      <c r="J1621" s="89"/>
      <c r="K1621" s="89"/>
      <c r="L1621" s="89"/>
      <c r="M1621" s="89">
        <f>J1621+K1621+L1621</f>
        <v>0</v>
      </c>
      <c r="N1621" s="559"/>
      <c r="O1621" s="89"/>
      <c r="P1621" s="89"/>
      <c r="Q1621" s="200" t="s">
        <v>6856</v>
      </c>
      <c r="R1621" s="201" t="s">
        <v>10498</v>
      </c>
      <c r="S1621" s="28">
        <v>1</v>
      </c>
      <c r="T1621" s="19">
        <f>VLOOKUP(Q1621,包材库存!B:E,4,0)</f>
        <v>2070</v>
      </c>
      <c r="U1621" s="46"/>
      <c r="V1621" s="19">
        <f>VLOOKUP(Q1621,包材库存!B:F,5,0)</f>
        <v>0</v>
      </c>
      <c r="W1621" s="110"/>
      <c r="X1621" s="164" t="e">
        <f t="shared" si="160"/>
        <v>#DIV/0!</v>
      </c>
      <c r="Y1621" s="169">
        <f t="shared" si="159"/>
        <v>6</v>
      </c>
    </row>
    <row r="1622" spans="2:25" ht="15">
      <c r="B1622" s="196"/>
      <c r="C1622" s="111"/>
      <c r="D1622" s="90"/>
      <c r="E1622" s="90"/>
      <c r="F1622" s="90"/>
      <c r="G1622" s="90"/>
      <c r="H1622" s="90"/>
      <c r="I1622" s="90"/>
      <c r="J1622" s="90"/>
      <c r="K1622" s="90"/>
      <c r="L1622" s="90"/>
      <c r="M1622" s="90"/>
      <c r="N1622" s="560"/>
      <c r="O1622" s="90"/>
      <c r="P1622" s="90"/>
      <c r="Q1622" s="200" t="s">
        <v>7133</v>
      </c>
      <c r="R1622" s="201" t="s">
        <v>10499</v>
      </c>
      <c r="S1622" s="28">
        <v>1</v>
      </c>
      <c r="T1622" s="19">
        <f>VLOOKUP(Q1622,包材库存!B:E,4,0)</f>
        <v>2073</v>
      </c>
      <c r="U1622" s="46"/>
      <c r="V1622" s="19">
        <f>VLOOKUP(Q1622,包材库存!B:F,5,0)</f>
        <v>0</v>
      </c>
      <c r="W1622" s="111"/>
      <c r="X1622" s="164" t="e">
        <f t="shared" si="160"/>
        <v>#DIV/0!</v>
      </c>
      <c r="Y1622" s="169">
        <f t="shared" si="159"/>
        <v>6</v>
      </c>
    </row>
    <row r="1623" spans="2:25" ht="15">
      <c r="B1623" s="196"/>
      <c r="C1623" s="111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561"/>
      <c r="O1623" s="15"/>
      <c r="P1623" s="15"/>
      <c r="Q1623" s="200" t="s">
        <v>8734</v>
      </c>
      <c r="R1623" s="201" t="s">
        <v>10501</v>
      </c>
      <c r="S1623" s="28">
        <v>1</v>
      </c>
      <c r="T1623" s="19">
        <f>VLOOKUP(Q1623,包材库存!B:E,4,0)</f>
        <v>0</v>
      </c>
      <c r="U1623" s="46"/>
      <c r="V1623" s="19">
        <f>VLOOKUP(Q1623,包材库存!B:F,5,0)</f>
        <v>0</v>
      </c>
      <c r="W1623" s="112"/>
      <c r="X1623" s="164" t="e">
        <f t="shared" si="160"/>
        <v>#DIV/0!</v>
      </c>
      <c r="Y1623" s="169">
        <f t="shared" si="159"/>
        <v>4</v>
      </c>
    </row>
    <row r="1624" spans="2:25" ht="15">
      <c r="B1624" s="196"/>
      <c r="C1624" s="111"/>
      <c r="D1624" s="89" t="s">
        <v>10523</v>
      </c>
      <c r="E1624" s="89" t="s">
        <v>83</v>
      </c>
      <c r="F1624" s="89"/>
      <c r="G1624" s="89"/>
      <c r="H1624" s="89"/>
      <c r="I1624" s="89"/>
      <c r="J1624" s="89"/>
      <c r="K1624" s="89"/>
      <c r="L1624" s="89"/>
      <c r="M1624" s="89">
        <f>J1624+K1624+L1624</f>
        <v>0</v>
      </c>
      <c r="N1624" s="559"/>
      <c r="O1624" s="89"/>
      <c r="P1624" s="89"/>
      <c r="Q1624" s="200" t="s">
        <v>6380</v>
      </c>
      <c r="R1624" s="201" t="s">
        <v>10505</v>
      </c>
      <c r="S1624" s="28">
        <v>1</v>
      </c>
      <c r="T1624" s="19">
        <f>VLOOKUP(Q1624,包材库存!B:E,4,0)</f>
        <v>453</v>
      </c>
      <c r="U1624" s="46"/>
      <c r="V1624" s="19">
        <f>VLOOKUP(Q1624,包材库存!B:F,5,0)</f>
        <v>0</v>
      </c>
      <c r="W1624" s="110"/>
      <c r="X1624" s="164" t="e">
        <f t="shared" si="160"/>
        <v>#DIV/0!</v>
      </c>
      <c r="Y1624" s="169">
        <f t="shared" si="159"/>
        <v>5</v>
      </c>
    </row>
    <row r="1625" spans="2:25" ht="15">
      <c r="B1625" s="196"/>
      <c r="C1625" s="111"/>
      <c r="D1625" s="90"/>
      <c r="E1625" s="90"/>
      <c r="F1625" s="90"/>
      <c r="G1625" s="90"/>
      <c r="H1625" s="90"/>
      <c r="I1625" s="90"/>
      <c r="J1625" s="90"/>
      <c r="K1625" s="90"/>
      <c r="L1625" s="90"/>
      <c r="M1625" s="90"/>
      <c r="N1625" s="560"/>
      <c r="O1625" s="90"/>
      <c r="P1625" s="90"/>
      <c r="Q1625" s="200" t="s">
        <v>7123</v>
      </c>
      <c r="R1625" s="195" t="s">
        <v>10974</v>
      </c>
      <c r="S1625" s="28">
        <v>1</v>
      </c>
      <c r="T1625" s="19">
        <f>VLOOKUP(Q1625,包材库存!B:E,4,0)</f>
        <v>120397</v>
      </c>
      <c r="U1625" s="46"/>
      <c r="V1625" s="19">
        <f>VLOOKUP(Q1625,包材库存!B:F,5,0)</f>
        <v>0</v>
      </c>
      <c r="W1625" s="111"/>
      <c r="X1625" s="164" t="e">
        <f t="shared" si="160"/>
        <v>#DIV/0!</v>
      </c>
      <c r="Y1625" s="169">
        <f t="shared" si="159"/>
        <v>44</v>
      </c>
    </row>
    <row r="1626" spans="2:25" ht="15">
      <c r="B1626" s="196"/>
      <c r="C1626" s="111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561"/>
      <c r="O1626" s="15"/>
      <c r="P1626" s="15"/>
      <c r="Q1626" s="200" t="s">
        <v>8736</v>
      </c>
      <c r="R1626" s="201" t="s">
        <v>10509</v>
      </c>
      <c r="S1626" s="28">
        <v>1</v>
      </c>
      <c r="T1626" s="19">
        <f>VLOOKUP(Q1626,包材库存!B:E,4,0)</f>
        <v>106183</v>
      </c>
      <c r="U1626" s="46"/>
      <c r="V1626" s="19">
        <f>VLOOKUP(Q1626,包材库存!B:F,5,0)</f>
        <v>0</v>
      </c>
      <c r="W1626" s="112"/>
      <c r="X1626" s="164" t="e">
        <f t="shared" si="160"/>
        <v>#DIV/0!</v>
      </c>
      <c r="Y1626" s="169">
        <f t="shared" si="159"/>
        <v>58</v>
      </c>
    </row>
    <row r="1627" spans="2:25" ht="15">
      <c r="B1627" s="196"/>
      <c r="C1627" s="111"/>
      <c r="D1627" s="89" t="s">
        <v>10981</v>
      </c>
      <c r="E1627" s="89" t="s">
        <v>748</v>
      </c>
      <c r="F1627" s="89"/>
      <c r="G1627" s="89"/>
      <c r="H1627" s="89"/>
      <c r="I1627" s="89"/>
      <c r="J1627" s="89"/>
      <c r="K1627" s="89"/>
      <c r="L1627" s="89"/>
      <c r="M1627" s="89">
        <f>J1627+K1627+L1627</f>
        <v>0</v>
      </c>
      <c r="N1627" s="559"/>
      <c r="O1627" s="89"/>
      <c r="P1627" s="89"/>
      <c r="Q1627" s="200" t="s">
        <v>6376</v>
      </c>
      <c r="R1627" s="201" t="s">
        <v>10982</v>
      </c>
      <c r="S1627" s="28">
        <v>1</v>
      </c>
      <c r="T1627" s="19">
        <f>VLOOKUP(Q1627,包材库存!B:E,4,0)</f>
        <v>930</v>
      </c>
      <c r="U1627" s="46"/>
      <c r="V1627" s="19">
        <f>VLOOKUP(Q1627,包材库存!B:F,5,0)</f>
        <v>0</v>
      </c>
      <c r="W1627" s="110"/>
      <c r="X1627" s="164" t="e">
        <f t="shared" si="160"/>
        <v>#DIV/0!</v>
      </c>
      <c r="Y1627" s="169">
        <f t="shared" si="159"/>
        <v>6</v>
      </c>
    </row>
    <row r="1628" spans="2:25" ht="15">
      <c r="B1628" s="196"/>
      <c r="C1628" s="111"/>
      <c r="D1628" s="90"/>
      <c r="E1628" s="90"/>
      <c r="F1628" s="90"/>
      <c r="G1628" s="90"/>
      <c r="H1628" s="90"/>
      <c r="I1628" s="90"/>
      <c r="J1628" s="90"/>
      <c r="K1628" s="90"/>
      <c r="L1628" s="90"/>
      <c r="M1628" s="90"/>
      <c r="N1628" s="560"/>
      <c r="O1628" s="90"/>
      <c r="P1628" s="90"/>
      <c r="Q1628" s="200" t="s">
        <v>7121</v>
      </c>
      <c r="R1628" s="201" t="s">
        <v>10537</v>
      </c>
      <c r="S1628" s="28">
        <v>1</v>
      </c>
      <c r="T1628" s="19">
        <f>VLOOKUP(Q1628,包材库存!B:E,4,0)</f>
        <v>7366</v>
      </c>
      <c r="U1628" s="46"/>
      <c r="V1628" s="19">
        <f>VLOOKUP(Q1628,包材库存!B:F,5,0)</f>
        <v>0</v>
      </c>
      <c r="W1628" s="111"/>
      <c r="X1628" s="164" t="e">
        <f t="shared" si="160"/>
        <v>#DIV/0!</v>
      </c>
      <c r="Y1628" s="169">
        <f t="shared" si="159"/>
        <v>18</v>
      </c>
    </row>
    <row r="1629" spans="2:25" ht="15">
      <c r="B1629" s="196"/>
      <c r="C1629" s="111"/>
      <c r="D1629" s="90"/>
      <c r="E1629" s="90"/>
      <c r="F1629" s="90"/>
      <c r="G1629" s="90"/>
      <c r="H1629" s="90"/>
      <c r="I1629" s="90"/>
      <c r="J1629" s="90"/>
      <c r="K1629" s="90"/>
      <c r="L1629" s="90"/>
      <c r="M1629" s="90"/>
      <c r="N1629" s="560"/>
      <c r="O1629" s="90"/>
      <c r="P1629" s="90"/>
      <c r="Q1629" s="200" t="s">
        <v>9436</v>
      </c>
      <c r="R1629" s="201" t="s">
        <v>10546</v>
      </c>
      <c r="S1629" s="28">
        <v>1</v>
      </c>
      <c r="T1629" s="19">
        <f>VLOOKUP(Q1629,包材库存!B:E,4,0)</f>
        <v>16087</v>
      </c>
      <c r="U1629" s="46"/>
      <c r="V1629" s="19">
        <f>VLOOKUP(Q1629,包材库存!B:F,5,0)</f>
        <v>0</v>
      </c>
      <c r="W1629" s="111"/>
      <c r="X1629" s="164" t="e">
        <f t="shared" si="160"/>
        <v>#DIV/0!</v>
      </c>
      <c r="Y1629" s="169">
        <f t="shared" si="159"/>
        <v>16</v>
      </c>
    </row>
    <row r="1630" spans="2:25" ht="15">
      <c r="B1630" s="196"/>
      <c r="C1630" s="112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561"/>
      <c r="O1630" s="15"/>
      <c r="P1630" s="15"/>
      <c r="Q1630" s="200" t="s">
        <v>9453</v>
      </c>
      <c r="R1630" s="201" t="s">
        <v>10983</v>
      </c>
      <c r="S1630" s="28">
        <v>1</v>
      </c>
      <c r="T1630" s="19">
        <f>VLOOKUP(Q1630,包材库存!B:E,4,0)</f>
        <v>0</v>
      </c>
      <c r="U1630" s="46"/>
      <c r="V1630" s="19">
        <f>VLOOKUP(Q1630,包材库存!B:F,5,0)</f>
        <v>0</v>
      </c>
      <c r="W1630" s="112"/>
      <c r="X1630" s="164" t="e">
        <f t="shared" si="160"/>
        <v>#DIV/0!</v>
      </c>
      <c r="Y1630" s="169">
        <f t="shared" si="159"/>
        <v>2</v>
      </c>
    </row>
    <row r="1631" spans="2:25" ht="15">
      <c r="B1631" s="196"/>
      <c r="C1631" s="89" t="s">
        <v>1393</v>
      </c>
      <c r="D1631" s="89" t="s">
        <v>10984</v>
      </c>
      <c r="E1631" s="89" t="s">
        <v>10985</v>
      </c>
      <c r="F1631" s="89" t="e">
        <f>VLOOKUP(C1631,#REF!,6,0)</f>
        <v>#REF!</v>
      </c>
      <c r="G1631" s="89"/>
      <c r="H1631" s="89" t="e">
        <f>VLOOKUP(C1631,#REF!,19,0)</f>
        <v>#REF!</v>
      </c>
      <c r="I1631" s="89" t="e">
        <f>VLOOKUP(C1631,#REF!,20,0)</f>
        <v>#REF!</v>
      </c>
      <c r="J1631" s="89">
        <f>VLOOKUP(C1631,成品库存!B:L,11,0)</f>
        <v>637</v>
      </c>
      <c r="K1631" s="89" t="str">
        <f>IF(ISERROR(VLOOKUP(C1631,#REF!,11,0)),"0",VLOOKUP(C1631,#REF!,11,0))</f>
        <v>0</v>
      </c>
      <c r="L1631" s="89"/>
      <c r="M1631" s="89">
        <f>J1631+K1631+L1631</f>
        <v>637</v>
      </c>
      <c r="N1631" s="559"/>
      <c r="O1631" s="89">
        <f>VLOOKUP(C1631,膏体库存!A:F,6,0)</f>
        <v>0</v>
      </c>
      <c r="P1631" s="89"/>
      <c r="Q1631" s="303" t="s">
        <v>7952</v>
      </c>
      <c r="R1631" s="304" t="s">
        <v>10986</v>
      </c>
      <c r="S1631" s="28">
        <v>1</v>
      </c>
      <c r="T1631" s="19">
        <f>VLOOKUP(Q1631,包材库存!B:E,4,0)</f>
        <v>1</v>
      </c>
      <c r="U1631" s="46"/>
      <c r="V1631" s="19">
        <f>VLOOKUP(Q1631,包材库存!B:F,5,0)</f>
        <v>0</v>
      </c>
      <c r="W1631" s="111"/>
      <c r="X1631" s="164" t="e">
        <f t="shared" si="160"/>
        <v>#DIV/0!</v>
      </c>
      <c r="Y1631" s="169">
        <f t="shared" si="159"/>
        <v>1</v>
      </c>
    </row>
    <row r="1632" spans="2:25" ht="15">
      <c r="B1632" s="196"/>
      <c r="C1632" s="90"/>
      <c r="D1632" s="90"/>
      <c r="E1632" s="90"/>
      <c r="F1632" s="90"/>
      <c r="G1632" s="90"/>
      <c r="H1632" s="90"/>
      <c r="I1632" s="90"/>
      <c r="J1632" s="90"/>
      <c r="K1632" s="90"/>
      <c r="L1632" s="90"/>
      <c r="M1632" s="90"/>
      <c r="N1632" s="560"/>
      <c r="O1632" s="90"/>
      <c r="P1632" s="90"/>
      <c r="Q1632" s="143" t="s">
        <v>9855</v>
      </c>
      <c r="R1632" s="101" t="s">
        <v>10987</v>
      </c>
      <c r="S1632" s="28">
        <v>1</v>
      </c>
      <c r="T1632" s="19" t="e">
        <f>VLOOKUP(Q1632,包材库存!B:E,4,0)</f>
        <v>#N/A</v>
      </c>
      <c r="U1632" s="46"/>
      <c r="V1632" s="19" t="e">
        <f>VLOOKUP(Q1632,包材库存!B:F,5,0)</f>
        <v>#N/A</v>
      </c>
      <c r="W1632" s="111"/>
      <c r="X1632" s="164" t="e">
        <f t="shared" si="160"/>
        <v>#N/A</v>
      </c>
      <c r="Y1632" s="169">
        <f t="shared" si="159"/>
        <v>2</v>
      </c>
    </row>
    <row r="1633" spans="2:25" ht="15">
      <c r="B1633" s="196"/>
      <c r="C1633" s="90"/>
      <c r="D1633" s="90"/>
      <c r="E1633" s="90"/>
      <c r="F1633" s="90"/>
      <c r="G1633" s="90"/>
      <c r="H1633" s="90"/>
      <c r="I1633" s="90"/>
      <c r="J1633" s="90"/>
      <c r="K1633" s="90"/>
      <c r="L1633" s="90"/>
      <c r="M1633" s="90"/>
      <c r="N1633" s="560"/>
      <c r="O1633" s="90"/>
      <c r="P1633" s="90"/>
      <c r="Q1633" s="148" t="s">
        <v>8572</v>
      </c>
      <c r="R1633" s="305" t="s">
        <v>10988</v>
      </c>
      <c r="S1633" s="91"/>
      <c r="T1633" s="19">
        <f>VLOOKUP(Q1633,包材库存!B:E,4,0)</f>
        <v>45</v>
      </c>
      <c r="U1633" s="46"/>
      <c r="V1633" s="19">
        <f>VLOOKUP(Q1633,包材库存!B:F,5,0)</f>
        <v>0</v>
      </c>
      <c r="W1633" s="90"/>
      <c r="X1633" s="164" t="e">
        <f t="shared" si="160"/>
        <v>#DIV/0!</v>
      </c>
      <c r="Y1633" s="169">
        <f t="shared" si="159"/>
        <v>3</v>
      </c>
    </row>
    <row r="1634" spans="2:25" ht="15">
      <c r="B1634" s="196"/>
      <c r="C1634" s="90"/>
      <c r="D1634" s="90"/>
      <c r="E1634" s="90"/>
      <c r="F1634" s="90"/>
      <c r="G1634" s="90"/>
      <c r="H1634" s="90"/>
      <c r="I1634" s="90"/>
      <c r="J1634" s="90"/>
      <c r="K1634" s="90"/>
      <c r="L1634" s="90"/>
      <c r="M1634" s="90"/>
      <c r="N1634" s="560"/>
      <c r="O1634" s="90"/>
      <c r="P1634" s="90"/>
      <c r="Q1634" s="148" t="s">
        <v>9012</v>
      </c>
      <c r="R1634" s="305" t="s">
        <v>10989</v>
      </c>
      <c r="S1634" s="28">
        <v>1</v>
      </c>
      <c r="T1634" s="19">
        <f>VLOOKUP(Q1634,包材库存!B:E,4,0)</f>
        <v>7238</v>
      </c>
      <c r="U1634" s="46"/>
      <c r="V1634" s="19">
        <f>VLOOKUP(Q1634,包材库存!B:F,5,0)</f>
        <v>0</v>
      </c>
      <c r="W1634" s="90"/>
      <c r="X1634" s="164" t="e">
        <f t="shared" si="160"/>
        <v>#DIV/0!</v>
      </c>
      <c r="Y1634" s="169">
        <f t="shared" si="159"/>
        <v>4</v>
      </c>
    </row>
    <row r="1635" spans="2:25" ht="15">
      <c r="B1635" s="196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561"/>
      <c r="O1635" s="15"/>
      <c r="P1635" s="15"/>
      <c r="Q1635" s="148" t="s">
        <v>9104</v>
      </c>
      <c r="R1635" s="305" t="s">
        <v>10990</v>
      </c>
      <c r="S1635" s="28">
        <v>1</v>
      </c>
      <c r="T1635" s="19">
        <f>VLOOKUP(Q1635,包材库存!B:E,4,0)</f>
        <v>0</v>
      </c>
      <c r="U1635" s="46"/>
      <c r="V1635" s="19">
        <f>VLOOKUP(Q1635,包材库存!B:F,5,0)</f>
        <v>0</v>
      </c>
      <c r="W1635" s="15"/>
      <c r="X1635" s="164" t="e">
        <f t="shared" si="160"/>
        <v>#DIV/0!</v>
      </c>
      <c r="Y1635" s="169">
        <f t="shared" si="159"/>
        <v>3</v>
      </c>
    </row>
    <row r="1636" spans="2:25" ht="15">
      <c r="B1636" s="196"/>
      <c r="C1636" s="89" t="s">
        <v>5584</v>
      </c>
      <c r="D1636" s="89" t="s">
        <v>10991</v>
      </c>
      <c r="E1636" s="89" t="s">
        <v>10612</v>
      </c>
      <c r="F1636" s="89" t="e">
        <f>VLOOKUP(C1636,#REF!,6,0)</f>
        <v>#REF!</v>
      </c>
      <c r="G1636" s="89"/>
      <c r="H1636" s="89" t="e">
        <f>VLOOKUP(C1636,#REF!,19,0)</f>
        <v>#REF!</v>
      </c>
      <c r="I1636" s="89" t="e">
        <f>VLOOKUP(C1636,#REF!,20,0)</f>
        <v>#REF!</v>
      </c>
      <c r="J1636" s="89">
        <f>VLOOKUP(C1636,成品库存!B:L,11,0)</f>
        <v>0</v>
      </c>
      <c r="K1636" s="89" t="str">
        <f>IF(ISERROR(VLOOKUP(C1636,#REF!,11,0)),"0",VLOOKUP(C1636,#REF!,11,0))</f>
        <v>0</v>
      </c>
      <c r="L1636" s="89"/>
      <c r="M1636" s="89">
        <f>J1636+K1636+L1636</f>
        <v>0</v>
      </c>
      <c r="N1636" s="559"/>
      <c r="O1636" s="89" t="e">
        <f>VLOOKUP(C1636,膏体库存!A:F,6,0)</f>
        <v>#N/A</v>
      </c>
      <c r="P1636" s="89"/>
      <c r="Q1636" s="147" t="s">
        <v>457</v>
      </c>
      <c r="R1636" s="102" t="s">
        <v>10992</v>
      </c>
      <c r="S1636" s="91"/>
      <c r="T1636" s="19">
        <f>VLOOKUP(Q1636,包材库存!B:E,4,0)</f>
        <v>1957</v>
      </c>
      <c r="U1636" s="46"/>
      <c r="V1636" s="19">
        <f>VLOOKUP(Q1636,包材库存!B:F,5,0)</f>
        <v>0</v>
      </c>
      <c r="W1636" s="164"/>
      <c r="X1636" s="164" t="e">
        <f t="shared" si="160"/>
        <v>#DIV/0!</v>
      </c>
      <c r="Y1636" s="169">
        <f t="shared" si="159"/>
        <v>202</v>
      </c>
    </row>
    <row r="1637" spans="2:25" ht="15">
      <c r="B1637" s="196"/>
      <c r="C1637" s="90"/>
      <c r="D1637" s="90"/>
      <c r="E1637" s="90"/>
      <c r="F1637" s="90"/>
      <c r="G1637" s="90"/>
      <c r="H1637" s="90"/>
      <c r="I1637" s="90"/>
      <c r="J1637" s="90"/>
      <c r="K1637" s="90"/>
      <c r="L1637" s="90"/>
      <c r="M1637" s="90"/>
      <c r="N1637" s="560"/>
      <c r="O1637" s="90"/>
      <c r="P1637" s="90"/>
      <c r="Q1637" s="147" t="s">
        <v>8805</v>
      </c>
      <c r="R1637" s="102" t="s">
        <v>10993</v>
      </c>
      <c r="S1637" s="28">
        <v>1</v>
      </c>
      <c r="T1637" s="19">
        <f>VLOOKUP(Q1637,包材库存!B:E,4,0)</f>
        <v>7665</v>
      </c>
      <c r="U1637" s="46"/>
      <c r="V1637" s="19">
        <f>VLOOKUP(Q1637,包材库存!B:F,5,0)</f>
        <v>0</v>
      </c>
      <c r="W1637" s="90"/>
      <c r="X1637" s="164" t="e">
        <f t="shared" si="160"/>
        <v>#DIV/0!</v>
      </c>
      <c r="Y1637" s="169">
        <f t="shared" si="159"/>
        <v>149</v>
      </c>
    </row>
    <row r="1638" spans="2:25" ht="15">
      <c r="B1638" s="196"/>
      <c r="C1638" s="90"/>
      <c r="D1638" s="90"/>
      <c r="E1638" s="90"/>
      <c r="F1638" s="90"/>
      <c r="G1638" s="90"/>
      <c r="H1638" s="90"/>
      <c r="I1638" s="90"/>
      <c r="J1638" s="90"/>
      <c r="K1638" s="90"/>
      <c r="L1638" s="90"/>
      <c r="M1638" s="90"/>
      <c r="N1638" s="560"/>
      <c r="O1638" s="90"/>
      <c r="P1638" s="90"/>
      <c r="Q1638" s="148" t="s">
        <v>9012</v>
      </c>
      <c r="R1638" s="305" t="s">
        <v>10989</v>
      </c>
      <c r="S1638" s="28">
        <v>1</v>
      </c>
      <c r="T1638" s="19">
        <f>VLOOKUP(Q1638,包材库存!B:E,4,0)</f>
        <v>7238</v>
      </c>
      <c r="U1638" s="46"/>
      <c r="V1638" s="19">
        <f>VLOOKUP(Q1638,包材库存!B:F,5,0)</f>
        <v>0</v>
      </c>
      <c r="W1638" s="90"/>
      <c r="X1638" s="164" t="e">
        <f t="shared" si="160"/>
        <v>#DIV/0!</v>
      </c>
      <c r="Y1638" s="169">
        <f t="shared" si="159"/>
        <v>4</v>
      </c>
    </row>
    <row r="1639" spans="2:25" ht="15">
      <c r="B1639" s="196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561"/>
      <c r="O1639" s="15"/>
      <c r="P1639" s="15"/>
      <c r="Q1639" s="148" t="s">
        <v>9104</v>
      </c>
      <c r="R1639" s="305" t="s">
        <v>10990</v>
      </c>
      <c r="S1639" s="28">
        <v>1</v>
      </c>
      <c r="T1639" s="19">
        <f>VLOOKUP(Q1639,包材库存!B:E,4,0)</f>
        <v>0</v>
      </c>
      <c r="U1639" s="46"/>
      <c r="V1639" s="19">
        <f>VLOOKUP(Q1639,包材库存!B:F,5,0)</f>
        <v>0</v>
      </c>
      <c r="W1639" s="15"/>
      <c r="X1639" s="164" t="e">
        <f t="shared" si="160"/>
        <v>#DIV/0!</v>
      </c>
      <c r="Y1639" s="169">
        <f t="shared" si="159"/>
        <v>3</v>
      </c>
    </row>
    <row r="1640" spans="2:25" ht="15">
      <c r="B1640" s="196"/>
      <c r="C1640" s="89" t="s">
        <v>1396</v>
      </c>
      <c r="D1640" s="89" t="s">
        <v>10994</v>
      </c>
      <c r="E1640" s="89" t="s">
        <v>29</v>
      </c>
      <c r="F1640" s="89" t="e">
        <f>VLOOKUP(C1640,#REF!,6,0)</f>
        <v>#REF!</v>
      </c>
      <c r="G1640" s="89"/>
      <c r="H1640" s="89" t="e">
        <f>VLOOKUP(C1640,#REF!,19,0)</f>
        <v>#REF!</v>
      </c>
      <c r="I1640" s="89" t="e">
        <f>VLOOKUP(C1640,#REF!,20,0)</f>
        <v>#REF!</v>
      </c>
      <c r="J1640" s="89">
        <f>VLOOKUP(C1640,成品库存!B:L,11,0)</f>
        <v>8341</v>
      </c>
      <c r="K1640" s="89" t="str">
        <f>IF(ISERROR(VLOOKUP(C1640,#REF!,11,0)),"0",VLOOKUP(C1640,#REF!,11,0))</f>
        <v>0</v>
      </c>
      <c r="L1640" s="89"/>
      <c r="M1640" s="89">
        <f>J1640+K1640+L1640</f>
        <v>8341</v>
      </c>
      <c r="N1640" s="559"/>
      <c r="O1640" s="89">
        <f>VLOOKUP(C1640,膏体库存!A:F,6,0)</f>
        <v>0</v>
      </c>
      <c r="P1640" s="89"/>
      <c r="Q1640" s="303" t="s">
        <v>6529</v>
      </c>
      <c r="R1640" s="304" t="s">
        <v>10995</v>
      </c>
      <c r="S1640" s="28">
        <v>1</v>
      </c>
      <c r="T1640" s="19">
        <f>VLOOKUP(Q1640,包材库存!B:E,4,0)</f>
        <v>1094</v>
      </c>
      <c r="U1640" s="46"/>
      <c r="V1640" s="19">
        <f>VLOOKUP(Q1640,包材库存!B:F,5,0)</f>
        <v>878</v>
      </c>
      <c r="W1640" s="164"/>
      <c r="X1640" s="164" t="e">
        <f t="shared" si="160"/>
        <v>#DIV/0!</v>
      </c>
      <c r="Y1640" s="169">
        <f t="shared" si="159"/>
        <v>1</v>
      </c>
    </row>
    <row r="1641" spans="2:25" ht="15">
      <c r="B1641" s="196"/>
      <c r="C1641" s="90"/>
      <c r="D1641" s="90"/>
      <c r="E1641" s="90"/>
      <c r="F1641" s="90"/>
      <c r="G1641" s="90"/>
      <c r="H1641" s="90"/>
      <c r="I1641" s="90"/>
      <c r="J1641" s="90"/>
      <c r="K1641" s="90"/>
      <c r="L1641" s="90"/>
      <c r="M1641" s="90"/>
      <c r="N1641" s="560"/>
      <c r="O1641" s="90"/>
      <c r="P1641" s="90"/>
      <c r="Q1641" s="148" t="s">
        <v>7244</v>
      </c>
      <c r="R1641" s="305" t="s">
        <v>10996</v>
      </c>
      <c r="S1641" s="28">
        <v>1</v>
      </c>
      <c r="T1641" s="19">
        <f>VLOOKUP(Q1641,包材库存!B:E,4,0)</f>
        <v>4966</v>
      </c>
      <c r="U1641" s="46"/>
      <c r="V1641" s="19">
        <f>VLOOKUP(Q1641,包材库存!B:F,5,0)</f>
        <v>878</v>
      </c>
      <c r="W1641" s="90"/>
      <c r="X1641" s="164" t="e">
        <f t="shared" si="160"/>
        <v>#DIV/0!</v>
      </c>
      <c r="Y1641" s="169">
        <f t="shared" si="159"/>
        <v>1</v>
      </c>
    </row>
    <row r="1642" spans="2:25" ht="15">
      <c r="B1642" s="196"/>
      <c r="C1642" s="90"/>
      <c r="D1642" s="90"/>
      <c r="E1642" s="90"/>
      <c r="F1642" s="90"/>
      <c r="G1642" s="90"/>
      <c r="H1642" s="90"/>
      <c r="I1642" s="90"/>
      <c r="J1642" s="90"/>
      <c r="K1642" s="90"/>
      <c r="L1642" s="90"/>
      <c r="M1642" s="90"/>
      <c r="N1642" s="560"/>
      <c r="O1642" s="90"/>
      <c r="P1642" s="90"/>
      <c r="Q1642" s="148" t="s">
        <v>7948</v>
      </c>
      <c r="R1642" s="216" t="s">
        <v>10997</v>
      </c>
      <c r="S1642" s="28">
        <v>1</v>
      </c>
      <c r="T1642" s="19">
        <f>VLOOKUP(Q1642,包材库存!B:E,4,0)</f>
        <v>0</v>
      </c>
      <c r="U1642" s="46"/>
      <c r="V1642" s="19">
        <f>VLOOKUP(Q1642,包材库存!B:F,5,0)</f>
        <v>0</v>
      </c>
      <c r="W1642" s="90"/>
      <c r="X1642" s="164" t="e">
        <f t="shared" si="160"/>
        <v>#DIV/0!</v>
      </c>
      <c r="Y1642" s="169">
        <f t="shared" si="159"/>
        <v>1</v>
      </c>
    </row>
    <row r="1643" spans="2:25" ht="15">
      <c r="B1643" s="196"/>
      <c r="C1643" s="90"/>
      <c r="D1643" s="90"/>
      <c r="E1643" s="90"/>
      <c r="F1643" s="90"/>
      <c r="G1643" s="90"/>
      <c r="H1643" s="90"/>
      <c r="I1643" s="90"/>
      <c r="J1643" s="90"/>
      <c r="K1643" s="90"/>
      <c r="L1643" s="90"/>
      <c r="M1643" s="90"/>
      <c r="N1643" s="560"/>
      <c r="O1643" s="90"/>
      <c r="P1643" s="90"/>
      <c r="Q1643" s="143" t="s">
        <v>9767</v>
      </c>
      <c r="R1643" s="306" t="s">
        <v>10998</v>
      </c>
      <c r="S1643" s="28">
        <v>1</v>
      </c>
      <c r="T1643" s="19" t="e">
        <f>VLOOKUP(Q1643,包材库存!B:E,4,0)</f>
        <v>#N/A</v>
      </c>
      <c r="U1643" s="46"/>
      <c r="V1643" s="19" t="e">
        <f>VLOOKUP(Q1643,包材库存!B:F,5,0)</f>
        <v>#N/A</v>
      </c>
      <c r="W1643" s="90"/>
      <c r="X1643" s="164" t="e">
        <f t="shared" si="160"/>
        <v>#N/A</v>
      </c>
      <c r="Y1643" s="169">
        <f t="shared" si="159"/>
        <v>1</v>
      </c>
    </row>
    <row r="1644" spans="2:25" ht="15">
      <c r="B1644" s="196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561"/>
      <c r="O1644" s="15"/>
      <c r="P1644" s="15"/>
      <c r="Q1644" s="148" t="s">
        <v>8570</v>
      </c>
      <c r="R1644" s="305" t="s">
        <v>10999</v>
      </c>
      <c r="S1644" s="91"/>
      <c r="T1644" s="19">
        <f>VLOOKUP(Q1644,包材库存!B:E,4,0)</f>
        <v>2</v>
      </c>
      <c r="U1644" s="46"/>
      <c r="V1644" s="19">
        <f>VLOOKUP(Q1644,包材库存!B:F,5,0)</f>
        <v>0</v>
      </c>
      <c r="W1644" s="15"/>
      <c r="X1644" s="164" t="e">
        <f t="shared" si="160"/>
        <v>#DIV/0!</v>
      </c>
      <c r="Y1644" s="169">
        <f t="shared" si="159"/>
        <v>1</v>
      </c>
    </row>
    <row r="1645" spans="2:25" ht="15">
      <c r="B1645" s="196"/>
      <c r="C1645" s="89" t="s">
        <v>1397</v>
      </c>
      <c r="D1645" s="243" t="s">
        <v>11000</v>
      </c>
      <c r="E1645" s="243"/>
      <c r="F1645" s="243" t="e">
        <f>VLOOKUP(C1645,#REF!,6,0)</f>
        <v>#REF!</v>
      </c>
      <c r="G1645" s="243"/>
      <c r="H1645" s="243" t="e">
        <f>VLOOKUP(C1645,#REF!,19,0)</f>
        <v>#REF!</v>
      </c>
      <c r="I1645" s="243" t="e">
        <f>VLOOKUP(C1645,#REF!,20,0)</f>
        <v>#REF!</v>
      </c>
      <c r="J1645" s="243">
        <f>VLOOKUP(C1645,成品库存!B:L,11,0)</f>
        <v>30</v>
      </c>
      <c r="K1645" s="243" t="str">
        <f>IF(ISERROR(VLOOKUP(C1645,#REF!,11,0)),"0",VLOOKUP(C1645,#REF!,11,0))</f>
        <v>0</v>
      </c>
      <c r="L1645" s="243"/>
      <c r="M1645" s="243">
        <f>J1645+K1645+L1645</f>
        <v>30</v>
      </c>
      <c r="N1645" s="575"/>
      <c r="O1645" s="243" t="e">
        <f>VLOOKUP(C1645,膏体库存!A:F,6,0)</f>
        <v>#N/A</v>
      </c>
      <c r="P1645" s="243"/>
      <c r="Q1645" s="148" t="s">
        <v>7958</v>
      </c>
      <c r="R1645" s="305" t="s">
        <v>11001</v>
      </c>
      <c r="S1645" s="28">
        <v>1</v>
      </c>
      <c r="T1645" s="19">
        <f>VLOOKUP(Q1645,包材库存!B:E,4,0)</f>
        <v>0</v>
      </c>
      <c r="U1645" s="46"/>
      <c r="V1645" s="19">
        <f>VLOOKUP(Q1645,包材库存!B:F,5,0)</f>
        <v>0</v>
      </c>
      <c r="W1645" s="164"/>
      <c r="X1645" s="164" t="e">
        <f t="shared" si="160"/>
        <v>#DIV/0!</v>
      </c>
      <c r="Y1645" s="169">
        <f t="shared" si="159"/>
        <v>1</v>
      </c>
    </row>
    <row r="1646" spans="2:25" ht="15">
      <c r="B1646" s="196"/>
      <c r="C1646" s="90"/>
      <c r="D1646" s="47"/>
      <c r="E1646" s="47"/>
      <c r="F1646" s="47"/>
      <c r="G1646" s="47"/>
      <c r="H1646" s="47"/>
      <c r="I1646" s="47"/>
      <c r="J1646" s="47"/>
      <c r="K1646" s="47"/>
      <c r="L1646" s="47"/>
      <c r="M1646" s="47"/>
      <c r="N1646" s="576"/>
      <c r="O1646" s="47"/>
      <c r="P1646" s="47"/>
      <c r="Q1646" s="215" t="s">
        <v>954</v>
      </c>
      <c r="R1646" s="275" t="s">
        <v>11002</v>
      </c>
      <c r="S1646" s="28">
        <v>1</v>
      </c>
      <c r="T1646" s="19" t="e">
        <f>VLOOKUP(Q1646,包材库存!B:E,4,0)</f>
        <v>#N/A</v>
      </c>
      <c r="U1646" s="46"/>
      <c r="V1646" s="19" t="e">
        <f>VLOOKUP(Q1646,包材库存!B:F,5,0)</f>
        <v>#N/A</v>
      </c>
      <c r="W1646" s="47"/>
      <c r="X1646" s="164" t="e">
        <f t="shared" si="160"/>
        <v>#N/A</v>
      </c>
      <c r="Y1646" s="169">
        <f t="shared" si="159"/>
        <v>1</v>
      </c>
    </row>
    <row r="1647" spans="2:25" ht="15">
      <c r="B1647" s="196"/>
      <c r="C1647" s="90"/>
      <c r="D1647" s="47"/>
      <c r="E1647" s="47"/>
      <c r="F1647" s="47"/>
      <c r="G1647" s="47"/>
      <c r="H1647" s="47"/>
      <c r="I1647" s="47"/>
      <c r="J1647" s="47"/>
      <c r="K1647" s="47"/>
      <c r="L1647" s="47"/>
      <c r="M1647" s="47"/>
      <c r="N1647" s="576"/>
      <c r="O1647" s="47"/>
      <c r="P1647" s="47"/>
      <c r="Q1647" s="307" t="s">
        <v>8574</v>
      </c>
      <c r="R1647" s="308" t="s">
        <v>11003</v>
      </c>
      <c r="S1647" s="91"/>
      <c r="T1647" s="19">
        <f>VLOOKUP(Q1647,包材库存!B:E,4,0)</f>
        <v>0</v>
      </c>
      <c r="U1647" s="46"/>
      <c r="V1647" s="19">
        <f>VLOOKUP(Q1647,包材库存!B:F,5,0)</f>
        <v>0</v>
      </c>
      <c r="W1647" s="268"/>
      <c r="X1647" s="164" t="e">
        <f t="shared" si="160"/>
        <v>#DIV/0!</v>
      </c>
      <c r="Y1647" s="169">
        <f t="shared" si="159"/>
        <v>1</v>
      </c>
    </row>
    <row r="1648" spans="2:25" ht="15">
      <c r="B1648" s="196"/>
      <c r="C1648" s="90"/>
      <c r="D1648" s="89" t="s">
        <v>11004</v>
      </c>
      <c r="E1648" s="89" t="s">
        <v>1399</v>
      </c>
      <c r="F1648" s="89"/>
      <c r="G1648" s="89"/>
      <c r="H1648" s="89"/>
      <c r="I1648" s="89"/>
      <c r="J1648" s="89"/>
      <c r="K1648" s="89"/>
      <c r="L1648" s="89"/>
      <c r="M1648" s="89">
        <f>J1648+K1648+L1648</f>
        <v>0</v>
      </c>
      <c r="N1648" s="559"/>
      <c r="O1648" s="89"/>
      <c r="P1648" s="89"/>
      <c r="Q1648" s="309" t="s">
        <v>6527</v>
      </c>
      <c r="R1648" s="310" t="s">
        <v>11005</v>
      </c>
      <c r="S1648" s="28">
        <v>1</v>
      </c>
      <c r="T1648" s="19">
        <f>VLOOKUP(Q1648,包材库存!B:E,4,0)</f>
        <v>0</v>
      </c>
      <c r="U1648" s="46"/>
      <c r="V1648" s="19">
        <f>VLOOKUP(Q1648,包材库存!B:F,5,0)</f>
        <v>0</v>
      </c>
      <c r="W1648" s="89"/>
      <c r="X1648" s="164" t="e">
        <f t="shared" si="160"/>
        <v>#DIV/0!</v>
      </c>
      <c r="Y1648" s="169">
        <f t="shared" si="159"/>
        <v>1</v>
      </c>
    </row>
    <row r="1649" spans="2:25" ht="15">
      <c r="B1649" s="196"/>
      <c r="C1649" s="90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561"/>
      <c r="O1649" s="15"/>
      <c r="P1649" s="15"/>
      <c r="Q1649" s="311" t="s">
        <v>7240</v>
      </c>
      <c r="R1649" s="312" t="s">
        <v>11006</v>
      </c>
      <c r="S1649" s="28">
        <v>1</v>
      </c>
      <c r="T1649" s="19">
        <f>VLOOKUP(Q1649,包材库存!B:E,4,0)</f>
        <v>0</v>
      </c>
      <c r="U1649" s="46"/>
      <c r="V1649" s="19">
        <f>VLOOKUP(Q1649,包材库存!B:F,5,0)</f>
        <v>0</v>
      </c>
      <c r="W1649" s="15"/>
      <c r="X1649" s="164" t="e">
        <f t="shared" si="160"/>
        <v>#DIV/0!</v>
      </c>
      <c r="Y1649" s="169">
        <f t="shared" si="159"/>
        <v>1</v>
      </c>
    </row>
    <row r="1650" spans="2:25" ht="15">
      <c r="B1650" s="196"/>
      <c r="C1650" s="90"/>
      <c r="D1650" s="89" t="s">
        <v>11007</v>
      </c>
      <c r="E1650" s="89" t="s">
        <v>9768</v>
      </c>
      <c r="F1650" s="89"/>
      <c r="G1650" s="89"/>
      <c r="H1650" s="89"/>
      <c r="I1650" s="89"/>
      <c r="J1650" s="89"/>
      <c r="K1650" s="89"/>
      <c r="L1650" s="89"/>
      <c r="M1650" s="89">
        <f>J1650+K1650+L1650</f>
        <v>0</v>
      </c>
      <c r="N1650" s="559"/>
      <c r="O1650" s="89"/>
      <c r="P1650" s="89"/>
      <c r="Q1650" s="313" t="s">
        <v>6931</v>
      </c>
      <c r="R1650" s="314" t="s">
        <v>11008</v>
      </c>
      <c r="S1650" s="28">
        <v>1</v>
      </c>
      <c r="T1650" s="19">
        <f>VLOOKUP(Q1650,包材库存!B:E,4,0)</f>
        <v>0</v>
      </c>
      <c r="U1650" s="46"/>
      <c r="V1650" s="19">
        <f>VLOOKUP(Q1650,包材库存!B:F,5,0)</f>
        <v>0</v>
      </c>
      <c r="W1650" s="89"/>
      <c r="X1650" s="164" t="e">
        <f t="shared" si="160"/>
        <v>#DIV/0!</v>
      </c>
      <c r="Y1650" s="169">
        <f t="shared" si="159"/>
        <v>1</v>
      </c>
    </row>
    <row r="1651" spans="2:25" ht="15">
      <c r="B1651" s="196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561"/>
      <c r="O1651" s="15"/>
      <c r="P1651" s="15"/>
      <c r="Q1651" s="315" t="s">
        <v>7242</v>
      </c>
      <c r="R1651" s="316" t="s">
        <v>11009</v>
      </c>
      <c r="S1651" s="28">
        <v>1</v>
      </c>
      <c r="T1651" s="19">
        <f>VLOOKUP(Q1651,包材库存!B:E,4,0)</f>
        <v>2954</v>
      </c>
      <c r="U1651" s="46"/>
      <c r="V1651" s="19">
        <f>VLOOKUP(Q1651,包材库存!B:F,5,0)</f>
        <v>0</v>
      </c>
      <c r="W1651" s="15"/>
      <c r="X1651" s="164" t="e">
        <f t="shared" si="160"/>
        <v>#DIV/0!</v>
      </c>
      <c r="Y1651" s="169">
        <f t="shared" si="159"/>
        <v>1</v>
      </c>
    </row>
    <row r="1652" spans="2:25" ht="24.75">
      <c r="B1652" s="196"/>
      <c r="C1652" s="107" t="s">
        <v>1400</v>
      </c>
      <c r="D1652" s="89" t="s">
        <v>11010</v>
      </c>
      <c r="E1652" s="89"/>
      <c r="F1652" s="89" t="e">
        <f>VLOOKUP(C1652,#REF!,6,0)</f>
        <v>#REF!</v>
      </c>
      <c r="G1652" s="89"/>
      <c r="H1652" s="89" t="e">
        <f>VLOOKUP(C1652,#REF!,19,0)</f>
        <v>#REF!</v>
      </c>
      <c r="I1652" s="89" t="e">
        <f>VLOOKUP(C1652,#REF!,20,0)</f>
        <v>#REF!</v>
      </c>
      <c r="J1652" s="89">
        <f>VLOOKUP(C1652,成品库存!B:L,11,0)</f>
        <v>33</v>
      </c>
      <c r="K1652" s="89" t="str">
        <f>IF(ISERROR(VLOOKUP(C1652,#REF!,11,0)),"0",VLOOKUP(C1652,#REF!,11,0))</f>
        <v>0</v>
      </c>
      <c r="L1652" s="89"/>
      <c r="M1652" s="89">
        <f>J1652+K1652+L1652</f>
        <v>33</v>
      </c>
      <c r="N1652" s="559"/>
      <c r="O1652" s="89" t="e">
        <f>VLOOKUP(C1652,膏体库存!A:F,6,0)</f>
        <v>#N/A</v>
      </c>
      <c r="P1652" s="89"/>
      <c r="Q1652" s="189" t="s">
        <v>8555</v>
      </c>
      <c r="R1652" s="317" t="s">
        <v>11011</v>
      </c>
      <c r="S1652" s="91"/>
      <c r="T1652" s="19">
        <f>VLOOKUP(Q1652,包材库存!B:E,4,0)</f>
        <v>12</v>
      </c>
      <c r="U1652" s="46"/>
      <c r="V1652" s="19">
        <f>VLOOKUP(Q1652,包材库存!B:F,5,0)</f>
        <v>0</v>
      </c>
      <c r="W1652" s="89"/>
      <c r="X1652" s="164" t="e">
        <f t="shared" si="160"/>
        <v>#DIV/0!</v>
      </c>
      <c r="Y1652" s="169">
        <f t="shared" si="159"/>
        <v>3</v>
      </c>
    </row>
    <row r="1653" spans="2:25" ht="15">
      <c r="B1653" s="196"/>
      <c r="C1653" s="108"/>
      <c r="D1653" s="318"/>
      <c r="E1653" s="318"/>
      <c r="F1653" s="318"/>
      <c r="G1653" s="318"/>
      <c r="H1653" s="318"/>
      <c r="I1653" s="318"/>
      <c r="J1653" s="318"/>
      <c r="K1653" s="318"/>
      <c r="L1653" s="318"/>
      <c r="M1653" s="318"/>
      <c r="N1653" s="588"/>
      <c r="O1653" s="318"/>
      <c r="P1653" s="318"/>
      <c r="Q1653" s="215" t="s">
        <v>9769</v>
      </c>
      <c r="R1653" s="319" t="s">
        <v>11012</v>
      </c>
      <c r="S1653" s="28">
        <v>1</v>
      </c>
      <c r="T1653" s="19" t="e">
        <f>VLOOKUP(Q1653,包材库存!B:E,4,0)</f>
        <v>#N/A</v>
      </c>
      <c r="U1653" s="46"/>
      <c r="V1653" s="19" t="e">
        <f>VLOOKUP(Q1653,包材库存!B:F,5,0)</f>
        <v>#N/A</v>
      </c>
      <c r="W1653" s="318"/>
      <c r="X1653" s="164" t="e">
        <f t="shared" si="160"/>
        <v>#N/A</v>
      </c>
      <c r="Y1653" s="169">
        <f t="shared" si="159"/>
        <v>2</v>
      </c>
    </row>
    <row r="1654" spans="2:25" ht="22.5">
      <c r="B1654" s="196"/>
      <c r="C1654" s="108"/>
      <c r="D1654" s="318"/>
      <c r="E1654" s="318"/>
      <c r="F1654" s="318"/>
      <c r="G1654" s="318"/>
      <c r="H1654" s="318"/>
      <c r="I1654" s="318"/>
      <c r="J1654" s="318"/>
      <c r="K1654" s="318"/>
      <c r="L1654" s="318"/>
      <c r="M1654" s="318"/>
      <c r="N1654" s="588"/>
      <c r="O1654" s="318"/>
      <c r="P1654" s="318"/>
      <c r="Q1654" s="189" t="s">
        <v>9604</v>
      </c>
      <c r="R1654" s="317" t="s">
        <v>11013</v>
      </c>
      <c r="S1654" s="28">
        <v>1</v>
      </c>
      <c r="T1654" s="19">
        <f>VLOOKUP(Q1654,包材库存!B:E,4,0)</f>
        <v>0</v>
      </c>
      <c r="U1654" s="46"/>
      <c r="V1654" s="19">
        <f>VLOOKUP(Q1654,包材库存!B:F,5,0)</f>
        <v>0</v>
      </c>
      <c r="W1654" s="318"/>
      <c r="X1654" s="164" t="e">
        <f t="shared" si="160"/>
        <v>#DIV/0!</v>
      </c>
      <c r="Y1654" s="169">
        <f t="shared" si="159"/>
        <v>1</v>
      </c>
    </row>
    <row r="1655" spans="2:25" ht="24">
      <c r="B1655" s="196"/>
      <c r="C1655" s="108"/>
      <c r="D1655" s="107" t="s">
        <v>11014</v>
      </c>
      <c r="E1655" s="107" t="s">
        <v>754</v>
      </c>
      <c r="F1655" s="107"/>
      <c r="G1655" s="107"/>
      <c r="H1655" s="107"/>
      <c r="I1655" s="107"/>
      <c r="J1655" s="107"/>
      <c r="K1655" s="107"/>
      <c r="L1655" s="107"/>
      <c r="M1655" s="107">
        <f>J1655+K1655+L1655</f>
        <v>0</v>
      </c>
      <c r="N1655" s="562"/>
      <c r="O1655" s="107"/>
      <c r="P1655" s="107"/>
      <c r="Q1655" s="146" t="s">
        <v>6933</v>
      </c>
      <c r="R1655" s="102" t="s">
        <v>11015</v>
      </c>
      <c r="S1655" s="28">
        <v>1</v>
      </c>
      <c r="T1655" s="19">
        <f>VLOOKUP(Q1655,包材库存!B:E,4,0)</f>
        <v>34500</v>
      </c>
      <c r="U1655" s="46"/>
      <c r="V1655" s="19">
        <f>VLOOKUP(Q1655,包材库存!B:F,5,0)</f>
        <v>0</v>
      </c>
      <c r="W1655" s="107"/>
      <c r="X1655" s="164" t="e">
        <f t="shared" si="160"/>
        <v>#DIV/0!</v>
      </c>
      <c r="Y1655" s="169">
        <f t="shared" si="159"/>
        <v>3</v>
      </c>
    </row>
    <row r="1656" spans="2:25" ht="15">
      <c r="B1656" s="196"/>
      <c r="C1656" s="108"/>
      <c r="D1656" s="109"/>
      <c r="E1656" s="109"/>
      <c r="F1656" s="109"/>
      <c r="G1656" s="109"/>
      <c r="H1656" s="109"/>
      <c r="I1656" s="109"/>
      <c r="J1656" s="109"/>
      <c r="K1656" s="109"/>
      <c r="L1656" s="109"/>
      <c r="M1656" s="109"/>
      <c r="N1656" s="564"/>
      <c r="O1656" s="109"/>
      <c r="P1656" s="109"/>
      <c r="Q1656" s="146" t="s">
        <v>7252</v>
      </c>
      <c r="R1656" s="102" t="s">
        <v>11016</v>
      </c>
      <c r="S1656" s="28">
        <v>1</v>
      </c>
      <c r="T1656" s="19">
        <f>VLOOKUP(Q1656,包材库存!B:E,4,0)</f>
        <v>138907</v>
      </c>
      <c r="U1656" s="46"/>
      <c r="V1656" s="19">
        <f>VLOOKUP(Q1656,包材库存!B:F,5,0)</f>
        <v>0</v>
      </c>
      <c r="W1656" s="109"/>
      <c r="X1656" s="164" t="e">
        <f t="shared" si="160"/>
        <v>#DIV/0!</v>
      </c>
      <c r="Y1656" s="169">
        <f t="shared" si="159"/>
        <v>6</v>
      </c>
    </row>
    <row r="1657" spans="2:25" ht="15">
      <c r="B1657" s="196"/>
      <c r="C1657" s="108"/>
      <c r="D1657" s="107" t="s">
        <v>11017</v>
      </c>
      <c r="E1657" s="107" t="s">
        <v>1401</v>
      </c>
      <c r="F1657" s="107"/>
      <c r="G1657" s="107"/>
      <c r="H1657" s="107"/>
      <c r="I1657" s="107"/>
      <c r="J1657" s="107"/>
      <c r="K1657" s="107"/>
      <c r="L1657" s="107"/>
      <c r="M1657" s="107">
        <f>J1657+K1657+L1657</f>
        <v>0</v>
      </c>
      <c r="N1657" s="562"/>
      <c r="O1657" s="107"/>
      <c r="P1657" s="107"/>
      <c r="Q1657" s="146" t="s">
        <v>6531</v>
      </c>
      <c r="R1657" s="102" t="s">
        <v>11018</v>
      </c>
      <c r="S1657" s="28">
        <v>1</v>
      </c>
      <c r="T1657" s="19">
        <f>VLOOKUP(Q1657,包材库存!B:E,4,0)</f>
        <v>0</v>
      </c>
      <c r="U1657" s="46"/>
      <c r="V1657" s="19">
        <f>VLOOKUP(Q1657,包材库存!B:F,5,0)</f>
        <v>0</v>
      </c>
      <c r="W1657" s="107"/>
      <c r="X1657" s="164" t="e">
        <f t="shared" si="160"/>
        <v>#DIV/0!</v>
      </c>
      <c r="Y1657" s="169">
        <f t="shared" si="159"/>
        <v>2</v>
      </c>
    </row>
    <row r="1658" spans="2:25" ht="15">
      <c r="B1658" s="196"/>
      <c r="C1658" s="108"/>
      <c r="D1658" s="109"/>
      <c r="E1658" s="109"/>
      <c r="F1658" s="109"/>
      <c r="G1658" s="109"/>
      <c r="H1658" s="109"/>
      <c r="I1658" s="109"/>
      <c r="J1658" s="109"/>
      <c r="K1658" s="109"/>
      <c r="L1658" s="109"/>
      <c r="M1658" s="109"/>
      <c r="N1658" s="564"/>
      <c r="O1658" s="109"/>
      <c r="P1658" s="109"/>
      <c r="Q1658" s="146" t="s">
        <v>7246</v>
      </c>
      <c r="R1658" s="102" t="s">
        <v>11019</v>
      </c>
      <c r="S1658" s="28">
        <v>1</v>
      </c>
      <c r="T1658" s="19">
        <f>VLOOKUP(Q1658,包材库存!B:E,4,0)</f>
        <v>34008</v>
      </c>
      <c r="U1658" s="46"/>
      <c r="V1658" s="19">
        <f>VLOOKUP(Q1658,包材库存!B:F,5,0)</f>
        <v>0</v>
      </c>
      <c r="W1658" s="109"/>
      <c r="X1658" s="164" t="e">
        <f t="shared" si="160"/>
        <v>#DIV/0!</v>
      </c>
      <c r="Y1658" s="169">
        <f t="shared" si="159"/>
        <v>2</v>
      </c>
    </row>
    <row r="1659" spans="2:25" ht="15">
      <c r="B1659" s="196"/>
      <c r="C1659" s="108"/>
      <c r="D1659" s="320" t="s">
        <v>11020</v>
      </c>
      <c r="E1659" s="320" t="s">
        <v>1402</v>
      </c>
      <c r="F1659" s="320"/>
      <c r="G1659" s="320"/>
      <c r="H1659" s="320"/>
      <c r="I1659" s="320"/>
      <c r="J1659" s="320"/>
      <c r="K1659" s="320"/>
      <c r="L1659" s="320"/>
      <c r="M1659" s="320">
        <f t="shared" ref="M1659:M1660" si="161">J1659+K1659+L1659</f>
        <v>0</v>
      </c>
      <c r="N1659" s="589"/>
      <c r="O1659" s="320"/>
      <c r="P1659" s="320"/>
      <c r="Q1659" s="146" t="s">
        <v>9109</v>
      </c>
      <c r="R1659" s="102" t="s">
        <v>11021</v>
      </c>
      <c r="S1659" s="28">
        <v>1</v>
      </c>
      <c r="T1659" s="19">
        <f>VLOOKUP(Q1659,包材库存!B:E,4,0)</f>
        <v>93</v>
      </c>
      <c r="U1659" s="46"/>
      <c r="V1659" s="19">
        <f>VLOOKUP(Q1659,包材库存!B:F,5,0)</f>
        <v>0</v>
      </c>
      <c r="W1659" s="320"/>
      <c r="X1659" s="164" t="e">
        <f t="shared" si="160"/>
        <v>#DIV/0!</v>
      </c>
      <c r="Y1659" s="169">
        <f t="shared" si="159"/>
        <v>4</v>
      </c>
    </row>
    <row r="1660" spans="2:25" ht="15">
      <c r="B1660" s="196"/>
      <c r="C1660" s="108"/>
      <c r="D1660" s="107" t="s">
        <v>11022</v>
      </c>
      <c r="E1660" s="107" t="s">
        <v>754</v>
      </c>
      <c r="F1660" s="107"/>
      <c r="G1660" s="107"/>
      <c r="H1660" s="107"/>
      <c r="I1660" s="107"/>
      <c r="J1660" s="107"/>
      <c r="K1660" s="107"/>
      <c r="L1660" s="107"/>
      <c r="M1660" s="107">
        <f t="shared" si="161"/>
        <v>0</v>
      </c>
      <c r="N1660" s="562"/>
      <c r="O1660" s="107"/>
      <c r="P1660" s="107"/>
      <c r="Q1660" s="146" t="s">
        <v>6935</v>
      </c>
      <c r="R1660" s="102" t="s">
        <v>11023</v>
      </c>
      <c r="S1660" s="28">
        <v>1</v>
      </c>
      <c r="T1660" s="19">
        <f>VLOOKUP(Q1660,包材库存!B:E,4,0)</f>
        <v>2821</v>
      </c>
      <c r="U1660" s="46"/>
      <c r="V1660" s="19">
        <f>VLOOKUP(Q1660,包材库存!B:F,5,0)</f>
        <v>0</v>
      </c>
      <c r="W1660" s="107"/>
      <c r="X1660" s="164" t="e">
        <f t="shared" si="160"/>
        <v>#DIV/0!</v>
      </c>
      <c r="Y1660" s="169">
        <f t="shared" si="159"/>
        <v>3</v>
      </c>
    </row>
    <row r="1661" spans="2:25" ht="15">
      <c r="B1661" s="196"/>
      <c r="C1661" s="108"/>
      <c r="D1661" s="109"/>
      <c r="E1661" s="109"/>
      <c r="F1661" s="109"/>
      <c r="G1661" s="109"/>
      <c r="H1661" s="109"/>
      <c r="I1661" s="109"/>
      <c r="J1661" s="109"/>
      <c r="K1661" s="109"/>
      <c r="L1661" s="109"/>
      <c r="M1661" s="109"/>
      <c r="N1661" s="564"/>
      <c r="O1661" s="109"/>
      <c r="P1661" s="109"/>
      <c r="Q1661" s="146" t="s">
        <v>7252</v>
      </c>
      <c r="R1661" s="102" t="s">
        <v>11016</v>
      </c>
      <c r="S1661" s="28">
        <v>1</v>
      </c>
      <c r="T1661" s="19">
        <f>VLOOKUP(Q1661,包材库存!B:E,4,0)</f>
        <v>138907</v>
      </c>
      <c r="U1661" s="46"/>
      <c r="V1661" s="19">
        <f>VLOOKUP(Q1661,包材库存!B:F,5,0)</f>
        <v>0</v>
      </c>
      <c r="W1661" s="109"/>
      <c r="X1661" s="164" t="e">
        <f t="shared" si="160"/>
        <v>#DIV/0!</v>
      </c>
      <c r="Y1661" s="169">
        <f t="shared" si="159"/>
        <v>6</v>
      </c>
    </row>
    <row r="1662" spans="2:25" ht="15">
      <c r="B1662" s="196"/>
      <c r="C1662" s="109"/>
      <c r="D1662" s="320" t="s">
        <v>11024</v>
      </c>
      <c r="E1662" s="320" t="s">
        <v>1402</v>
      </c>
      <c r="F1662" s="320"/>
      <c r="G1662" s="320"/>
      <c r="H1662" s="320"/>
      <c r="I1662" s="320"/>
      <c r="J1662" s="320"/>
      <c r="K1662" s="320"/>
      <c r="L1662" s="320"/>
      <c r="M1662" s="320">
        <f t="shared" ref="M1662:M1663" si="162">J1662+K1662+L1662</f>
        <v>0</v>
      </c>
      <c r="N1662" s="589"/>
      <c r="O1662" s="320"/>
      <c r="P1662" s="320"/>
      <c r="Q1662" s="322" t="s">
        <v>9107</v>
      </c>
      <c r="R1662" s="98" t="s">
        <v>11025</v>
      </c>
      <c r="S1662" s="28">
        <v>1</v>
      </c>
      <c r="T1662" s="19">
        <f>VLOOKUP(Q1662,包材库存!B:E,4,0)</f>
        <v>0</v>
      </c>
      <c r="U1662" s="46"/>
      <c r="V1662" s="19">
        <f>VLOOKUP(Q1662,包材库存!B:F,5,0)</f>
        <v>0</v>
      </c>
      <c r="W1662" s="321"/>
      <c r="X1662" s="164" t="e">
        <f t="shared" si="160"/>
        <v>#DIV/0!</v>
      </c>
      <c r="Y1662" s="169">
        <f t="shared" si="159"/>
        <v>3</v>
      </c>
    </row>
    <row r="1663" spans="2:25" ht="15">
      <c r="B1663" s="196"/>
      <c r="C1663" s="107" t="s">
        <v>1403</v>
      </c>
      <c r="D1663" s="193" t="s">
        <v>11026</v>
      </c>
      <c r="E1663" s="193" t="s">
        <v>1404</v>
      </c>
      <c r="F1663" s="193" t="e">
        <f>VLOOKUP(C1663,#REF!,6,0)</f>
        <v>#REF!</v>
      </c>
      <c r="G1663" s="193"/>
      <c r="H1663" s="193" t="e">
        <f>VLOOKUP(C1663,#REF!,19,0)</f>
        <v>#REF!</v>
      </c>
      <c r="I1663" s="193" t="e">
        <f>VLOOKUP(C1663,#REF!,20,0)</f>
        <v>#REF!</v>
      </c>
      <c r="J1663" s="193">
        <f>VLOOKUP(C1663,成品库存!B:L,11,0)</f>
        <v>0</v>
      </c>
      <c r="K1663" s="193" t="str">
        <f>IF(ISERROR(VLOOKUP(C1663,#REF!,11,0)),"0",VLOOKUP(C1663,#REF!,11,0))</f>
        <v>0</v>
      </c>
      <c r="L1663" s="193"/>
      <c r="M1663" s="193">
        <f t="shared" si="162"/>
        <v>0</v>
      </c>
      <c r="N1663" s="590"/>
      <c r="O1663" s="193">
        <f>VLOOKUP(C1663,膏体库存!A:F,6,0)</f>
        <v>0</v>
      </c>
      <c r="P1663" s="193"/>
      <c r="Q1663" s="151" t="s">
        <v>6939</v>
      </c>
      <c r="R1663" s="240" t="s">
        <v>11027</v>
      </c>
      <c r="S1663" s="28">
        <v>1</v>
      </c>
      <c r="T1663" s="19">
        <f>VLOOKUP(Q1663,包材库存!B:E,4,0)</f>
        <v>362</v>
      </c>
      <c r="U1663" s="46"/>
      <c r="V1663" s="19">
        <f>VLOOKUP(Q1663,包材库存!B:F,5,0)</f>
        <v>0</v>
      </c>
      <c r="W1663" s="164"/>
      <c r="X1663" s="164" t="e">
        <f t="shared" si="160"/>
        <v>#DIV/0!</v>
      </c>
      <c r="Y1663" s="169">
        <f t="shared" si="159"/>
        <v>1</v>
      </c>
    </row>
    <row r="1664" spans="2:25" ht="15">
      <c r="B1664" s="196"/>
      <c r="C1664" s="108"/>
      <c r="D1664" s="197"/>
      <c r="E1664" s="197"/>
      <c r="F1664" s="197"/>
      <c r="G1664" s="197"/>
      <c r="H1664" s="197"/>
      <c r="I1664" s="197"/>
      <c r="J1664" s="197"/>
      <c r="K1664" s="197"/>
      <c r="L1664" s="197"/>
      <c r="M1664" s="197"/>
      <c r="N1664" s="591"/>
      <c r="O1664" s="197"/>
      <c r="P1664" s="197"/>
      <c r="Q1664" s="151" t="s">
        <v>7258</v>
      </c>
      <c r="R1664" s="240" t="s">
        <v>11028</v>
      </c>
      <c r="S1664" s="28">
        <v>1</v>
      </c>
      <c r="T1664" s="19">
        <f>VLOOKUP(Q1664,包材库存!B:E,4,0)</f>
        <v>995</v>
      </c>
      <c r="U1664" s="46"/>
      <c r="V1664" s="19">
        <f>VLOOKUP(Q1664,包材库存!B:F,5,0)</f>
        <v>0</v>
      </c>
      <c r="W1664" s="197"/>
      <c r="X1664" s="164" t="e">
        <f t="shared" si="160"/>
        <v>#DIV/0!</v>
      </c>
      <c r="Y1664" s="169">
        <f t="shared" si="159"/>
        <v>1</v>
      </c>
    </row>
    <row r="1665" spans="2:25" ht="15">
      <c r="B1665" s="196"/>
      <c r="C1665" s="108"/>
      <c r="D1665" s="197"/>
      <c r="E1665" s="197"/>
      <c r="F1665" s="197"/>
      <c r="G1665" s="197"/>
      <c r="H1665" s="197"/>
      <c r="I1665" s="197"/>
      <c r="J1665" s="197"/>
      <c r="K1665" s="197"/>
      <c r="L1665" s="197"/>
      <c r="M1665" s="197"/>
      <c r="N1665" s="591"/>
      <c r="O1665" s="197"/>
      <c r="P1665" s="197"/>
      <c r="Q1665" s="143" t="s">
        <v>7993</v>
      </c>
      <c r="R1665" s="102" t="s">
        <v>11029</v>
      </c>
      <c r="S1665" s="28">
        <v>1</v>
      </c>
      <c r="T1665" s="19">
        <f>VLOOKUP(Q1665,包材库存!B:E,4,0)</f>
        <v>0</v>
      </c>
      <c r="U1665" s="46"/>
      <c r="V1665" s="19">
        <f>VLOOKUP(Q1665,包材库存!B:F,5,0)</f>
        <v>0</v>
      </c>
      <c r="W1665" s="197"/>
      <c r="X1665" s="164" t="e">
        <f t="shared" si="160"/>
        <v>#DIV/0!</v>
      </c>
      <c r="Y1665" s="169">
        <f t="shared" si="159"/>
        <v>1</v>
      </c>
    </row>
    <row r="1666" spans="2:25" ht="15">
      <c r="B1666" s="196"/>
      <c r="C1666" s="108"/>
      <c r="D1666" s="197"/>
      <c r="E1666" s="197"/>
      <c r="F1666" s="197"/>
      <c r="G1666" s="197"/>
      <c r="H1666" s="197"/>
      <c r="I1666" s="197"/>
      <c r="J1666" s="197"/>
      <c r="K1666" s="197"/>
      <c r="L1666" s="197"/>
      <c r="M1666" s="197"/>
      <c r="N1666" s="591"/>
      <c r="O1666" s="197"/>
      <c r="P1666" s="197"/>
      <c r="Q1666" s="215" t="s">
        <v>9770</v>
      </c>
      <c r="R1666" s="319" t="s">
        <v>11030</v>
      </c>
      <c r="S1666" s="28">
        <v>1</v>
      </c>
      <c r="T1666" s="19" t="e">
        <f>VLOOKUP(Q1666,包材库存!B:E,4,0)</f>
        <v>#N/A</v>
      </c>
      <c r="U1666" s="46"/>
      <c r="V1666" s="19" t="e">
        <f>VLOOKUP(Q1666,包材库存!B:F,5,0)</f>
        <v>#N/A</v>
      </c>
      <c r="W1666" s="197"/>
      <c r="X1666" s="164" t="e">
        <f t="shared" si="160"/>
        <v>#N/A</v>
      </c>
      <c r="Y1666" s="169">
        <f t="shared" si="159"/>
        <v>1</v>
      </c>
    </row>
    <row r="1667" spans="2:25" ht="15">
      <c r="B1667" s="196"/>
      <c r="C1667" s="109"/>
      <c r="D1667" s="202"/>
      <c r="E1667" s="202"/>
      <c r="F1667" s="202"/>
      <c r="G1667" s="202"/>
      <c r="H1667" s="202"/>
      <c r="I1667" s="202"/>
      <c r="J1667" s="202"/>
      <c r="K1667" s="202"/>
      <c r="L1667" s="202"/>
      <c r="M1667" s="202"/>
      <c r="N1667" s="592"/>
      <c r="O1667" s="202"/>
      <c r="P1667" s="202"/>
      <c r="Q1667" s="143" t="s">
        <v>8587</v>
      </c>
      <c r="R1667" s="102" t="s">
        <v>11031</v>
      </c>
      <c r="S1667" s="91"/>
      <c r="T1667" s="19">
        <f>VLOOKUP(Q1667,包材库存!B:E,4,0)</f>
        <v>0</v>
      </c>
      <c r="U1667" s="46"/>
      <c r="V1667" s="19">
        <f>VLOOKUP(Q1667,包材库存!B:F,5,0)</f>
        <v>0</v>
      </c>
      <c r="W1667" s="202"/>
      <c r="X1667" s="164" t="e">
        <f t="shared" si="160"/>
        <v>#DIV/0!</v>
      </c>
      <c r="Y1667" s="169">
        <f t="shared" si="159"/>
        <v>1</v>
      </c>
    </row>
    <row r="1668" spans="2:25" ht="15">
      <c r="B1668" s="196"/>
      <c r="C1668" s="193" t="s">
        <v>1405</v>
      </c>
      <c r="D1668" s="323" t="s">
        <v>11032</v>
      </c>
      <c r="E1668" s="323"/>
      <c r="F1668" s="323" t="e">
        <f>VLOOKUP(C1668,#REF!,6,0)</f>
        <v>#REF!</v>
      </c>
      <c r="G1668" s="323"/>
      <c r="H1668" s="323" t="e">
        <f>VLOOKUP(C1668,#REF!,19,0)</f>
        <v>#REF!</v>
      </c>
      <c r="I1668" s="323" t="e">
        <f>VLOOKUP(C1668,#REF!,20,0)</f>
        <v>#REF!</v>
      </c>
      <c r="J1668" s="323">
        <f>VLOOKUP(C1668,成品库存!B:L,11,0)</f>
        <v>52</v>
      </c>
      <c r="K1668" s="323" t="str">
        <f>IF(ISERROR(VLOOKUP(C1668,#REF!,11,0)),"0",VLOOKUP(C1668,#REF!,11,0))</f>
        <v>0</v>
      </c>
      <c r="L1668" s="323"/>
      <c r="M1668" s="323">
        <f>J1668+K1668+L1668</f>
        <v>52</v>
      </c>
      <c r="N1668" s="593"/>
      <c r="O1668" s="323" t="e">
        <f>VLOOKUP(C1668,膏体库存!A:F,6,0)</f>
        <v>#N/A</v>
      </c>
      <c r="P1668" s="323"/>
      <c r="Q1668" s="324"/>
      <c r="R1668" s="325"/>
      <c r="S1668" s="28">
        <v>1</v>
      </c>
      <c r="T1668" s="19" t="e">
        <f>VLOOKUP(Q1668,包材库存!B:E,4,0)</f>
        <v>#N/A</v>
      </c>
      <c r="U1668" s="46"/>
      <c r="V1668" s="19" t="e">
        <f>VLOOKUP(Q1668,包材库存!B:F,5,0)</f>
        <v>#N/A</v>
      </c>
      <c r="W1668" s="164"/>
      <c r="X1668" s="164" t="e">
        <f t="shared" si="160"/>
        <v>#N/A</v>
      </c>
      <c r="Y1668" s="169">
        <f t="shared" si="159"/>
        <v>0</v>
      </c>
    </row>
    <row r="1669" spans="2:25" ht="15">
      <c r="B1669" s="196"/>
      <c r="C1669" s="197"/>
      <c r="D1669" s="326"/>
      <c r="E1669" s="326"/>
      <c r="F1669" s="326"/>
      <c r="G1669" s="326"/>
      <c r="H1669" s="326"/>
      <c r="I1669" s="326"/>
      <c r="J1669" s="326"/>
      <c r="K1669" s="326"/>
      <c r="L1669" s="326"/>
      <c r="M1669" s="326"/>
      <c r="N1669" s="594"/>
      <c r="O1669" s="326"/>
      <c r="P1669" s="326"/>
      <c r="Q1669" s="143" t="s">
        <v>8578</v>
      </c>
      <c r="R1669" s="102" t="s">
        <v>11033</v>
      </c>
      <c r="S1669" s="91"/>
      <c r="T1669" s="19">
        <f>VLOOKUP(Q1669,包材库存!B:E,4,0)</f>
        <v>0</v>
      </c>
      <c r="U1669" s="46"/>
      <c r="V1669" s="19">
        <f>VLOOKUP(Q1669,包材库存!B:F,5,0)</f>
        <v>0</v>
      </c>
      <c r="W1669" s="326"/>
      <c r="X1669" s="164" t="e">
        <f t="shared" si="160"/>
        <v>#DIV/0!</v>
      </c>
      <c r="Y1669" s="169">
        <f t="shared" ref="Y1669:Y1732" si="163">COUNTIF(Q:Q,Q1669)</f>
        <v>1</v>
      </c>
    </row>
    <row r="1670" spans="2:25" ht="15">
      <c r="B1670" s="196"/>
      <c r="C1670" s="197"/>
      <c r="D1670" s="327"/>
      <c r="E1670" s="327"/>
      <c r="F1670" s="327"/>
      <c r="G1670" s="327"/>
      <c r="H1670" s="327"/>
      <c r="I1670" s="327"/>
      <c r="J1670" s="327"/>
      <c r="K1670" s="327"/>
      <c r="L1670" s="327"/>
      <c r="M1670" s="327"/>
      <c r="N1670" s="595"/>
      <c r="O1670" s="327"/>
      <c r="P1670" s="327"/>
      <c r="Q1670" s="143" t="s">
        <v>9771</v>
      </c>
      <c r="R1670" s="101" t="s">
        <v>11034</v>
      </c>
      <c r="S1670" s="28">
        <v>1</v>
      </c>
      <c r="T1670" s="19" t="e">
        <f>VLOOKUP(Q1670,包材库存!B:E,4,0)</f>
        <v>#N/A</v>
      </c>
      <c r="U1670" s="46"/>
      <c r="V1670" s="19" t="e">
        <f>VLOOKUP(Q1670,包材库存!B:F,5,0)</f>
        <v>#N/A</v>
      </c>
      <c r="W1670" s="327"/>
      <c r="X1670" s="164" t="e">
        <f t="shared" ref="X1670:X1733" si="164">T1670/G1670</f>
        <v>#N/A</v>
      </c>
      <c r="Y1670" s="169">
        <f t="shared" si="163"/>
        <v>1</v>
      </c>
    </row>
    <row r="1671" spans="2:25" ht="15">
      <c r="B1671" s="196"/>
      <c r="C1671" s="197"/>
      <c r="D1671" s="327"/>
      <c r="E1671" s="327"/>
      <c r="F1671" s="327"/>
      <c r="G1671" s="327"/>
      <c r="H1671" s="327"/>
      <c r="I1671" s="327"/>
      <c r="J1671" s="327"/>
      <c r="K1671" s="327"/>
      <c r="L1671" s="327"/>
      <c r="M1671" s="327"/>
      <c r="N1671" s="595"/>
      <c r="O1671" s="327"/>
      <c r="P1671" s="327"/>
      <c r="Q1671" s="143" t="s">
        <v>9608</v>
      </c>
      <c r="R1671" s="102" t="s">
        <v>11035</v>
      </c>
      <c r="S1671" s="28">
        <v>1</v>
      </c>
      <c r="T1671" s="19">
        <f>VLOOKUP(Q1671,包材库存!B:E,4,0)</f>
        <v>0</v>
      </c>
      <c r="U1671" s="46"/>
      <c r="V1671" s="19">
        <f>VLOOKUP(Q1671,包材库存!B:F,5,0)</f>
        <v>0</v>
      </c>
      <c r="W1671" s="327"/>
      <c r="X1671" s="164" t="e">
        <f t="shared" si="164"/>
        <v>#DIV/0!</v>
      </c>
      <c r="Y1671" s="169">
        <f t="shared" si="163"/>
        <v>1</v>
      </c>
    </row>
    <row r="1672" spans="2:25" ht="15">
      <c r="B1672" s="196"/>
      <c r="C1672" s="197"/>
      <c r="D1672" s="328"/>
      <c r="E1672" s="328"/>
      <c r="F1672" s="328"/>
      <c r="G1672" s="328"/>
      <c r="H1672" s="328"/>
      <c r="I1672" s="328"/>
      <c r="J1672" s="328"/>
      <c r="K1672" s="328"/>
      <c r="L1672" s="328"/>
      <c r="M1672" s="328"/>
      <c r="N1672" s="596"/>
      <c r="O1672" s="328"/>
      <c r="P1672" s="328"/>
      <c r="Q1672" s="143" t="s">
        <v>9610</v>
      </c>
      <c r="R1672" s="102" t="s">
        <v>11036</v>
      </c>
      <c r="S1672" s="28">
        <v>1</v>
      </c>
      <c r="T1672" s="19">
        <f>VLOOKUP(Q1672,包材库存!B:E,4,0)</f>
        <v>0</v>
      </c>
      <c r="U1672" s="46"/>
      <c r="V1672" s="19">
        <f>VLOOKUP(Q1672,包材库存!B:F,5,0)</f>
        <v>0</v>
      </c>
      <c r="W1672" s="328"/>
      <c r="X1672" s="164" t="e">
        <f t="shared" si="164"/>
        <v>#DIV/0!</v>
      </c>
      <c r="Y1672" s="169">
        <f t="shared" si="163"/>
        <v>1</v>
      </c>
    </row>
    <row r="1673" spans="2:25" ht="15">
      <c r="B1673" s="196"/>
      <c r="C1673" s="197"/>
      <c r="D1673" s="107" t="s">
        <v>11037</v>
      </c>
      <c r="E1673" s="107" t="s">
        <v>9768</v>
      </c>
      <c r="F1673" s="107"/>
      <c r="G1673" s="107"/>
      <c r="H1673" s="107"/>
      <c r="I1673" s="107"/>
      <c r="J1673" s="107"/>
      <c r="K1673" s="107"/>
      <c r="L1673" s="107"/>
      <c r="M1673" s="107">
        <f>J1673+K1673+L1673</f>
        <v>0</v>
      </c>
      <c r="N1673" s="562"/>
      <c r="O1673" s="107"/>
      <c r="P1673" s="107"/>
      <c r="Q1673" s="329" t="s">
        <v>6937</v>
      </c>
      <c r="R1673" s="102" t="s">
        <v>11038</v>
      </c>
      <c r="S1673" s="28">
        <v>1</v>
      </c>
      <c r="T1673" s="19">
        <f>VLOOKUP(Q1673,包材库存!B:E,4,0)</f>
        <v>0</v>
      </c>
      <c r="U1673" s="46"/>
      <c r="V1673" s="19">
        <f>VLOOKUP(Q1673,包材库存!B:F,5,0)</f>
        <v>0</v>
      </c>
      <c r="W1673" s="193"/>
      <c r="X1673" s="164" t="e">
        <f t="shared" si="164"/>
        <v>#DIV/0!</v>
      </c>
      <c r="Y1673" s="169">
        <f t="shared" si="163"/>
        <v>1</v>
      </c>
    </row>
    <row r="1674" spans="2:25" ht="15">
      <c r="B1674" s="196"/>
      <c r="C1674" s="197"/>
      <c r="D1674" s="109"/>
      <c r="E1674" s="109"/>
      <c r="F1674" s="109"/>
      <c r="G1674" s="109"/>
      <c r="H1674" s="109"/>
      <c r="I1674" s="109"/>
      <c r="J1674" s="109"/>
      <c r="K1674" s="109"/>
      <c r="L1674" s="109"/>
      <c r="M1674" s="109"/>
      <c r="N1674" s="564"/>
      <c r="O1674" s="109"/>
      <c r="P1674" s="109"/>
      <c r="Q1674" s="329" t="s">
        <v>7254</v>
      </c>
      <c r="R1674" s="102" t="s">
        <v>11039</v>
      </c>
      <c r="S1674" s="28">
        <v>1</v>
      </c>
      <c r="T1674" s="19">
        <f>VLOOKUP(Q1674,包材库存!B:E,4,0)</f>
        <v>0</v>
      </c>
      <c r="U1674" s="46"/>
      <c r="V1674" s="19">
        <f>VLOOKUP(Q1674,包材库存!B:F,5,0)</f>
        <v>0</v>
      </c>
      <c r="W1674" s="202"/>
      <c r="X1674" s="164" t="e">
        <f t="shared" si="164"/>
        <v>#DIV/0!</v>
      </c>
      <c r="Y1674" s="169">
        <f t="shared" si="163"/>
        <v>1</v>
      </c>
    </row>
    <row r="1675" spans="2:25" ht="15">
      <c r="B1675" s="196"/>
      <c r="C1675" s="197"/>
      <c r="D1675" s="107" t="s">
        <v>11040</v>
      </c>
      <c r="E1675" s="107" t="s">
        <v>1399</v>
      </c>
      <c r="F1675" s="107"/>
      <c r="G1675" s="107"/>
      <c r="H1675" s="107"/>
      <c r="I1675" s="107"/>
      <c r="J1675" s="107"/>
      <c r="K1675" s="107"/>
      <c r="L1675" s="107"/>
      <c r="M1675" s="107">
        <f>J1675+K1675+L1675</f>
        <v>0</v>
      </c>
      <c r="N1675" s="562"/>
      <c r="O1675" s="107"/>
      <c r="P1675" s="107"/>
      <c r="Q1675" s="330" t="s">
        <v>6539</v>
      </c>
      <c r="R1675" s="102" t="s">
        <v>11041</v>
      </c>
      <c r="S1675" s="28">
        <v>1</v>
      </c>
      <c r="T1675" s="19">
        <f>VLOOKUP(Q1675,包材库存!B:E,4,0)</f>
        <v>0</v>
      </c>
      <c r="U1675" s="46"/>
      <c r="V1675" s="19">
        <f>VLOOKUP(Q1675,包材库存!B:F,5,0)</f>
        <v>0</v>
      </c>
      <c r="W1675" s="193"/>
      <c r="X1675" s="164" t="e">
        <f t="shared" si="164"/>
        <v>#DIV/0!</v>
      </c>
      <c r="Y1675" s="169">
        <f t="shared" si="163"/>
        <v>1</v>
      </c>
    </row>
    <row r="1676" spans="2:25" ht="24">
      <c r="B1676" s="196"/>
      <c r="C1676" s="202"/>
      <c r="D1676" s="109"/>
      <c r="E1676" s="109"/>
      <c r="F1676" s="109"/>
      <c r="G1676" s="109"/>
      <c r="H1676" s="109"/>
      <c r="I1676" s="109"/>
      <c r="J1676" s="109"/>
      <c r="K1676" s="109"/>
      <c r="L1676" s="109"/>
      <c r="M1676" s="109"/>
      <c r="N1676" s="564"/>
      <c r="O1676" s="109"/>
      <c r="P1676" s="109"/>
      <c r="Q1676" s="331" t="s">
        <v>7256</v>
      </c>
      <c r="R1676" s="98" t="s">
        <v>11042</v>
      </c>
      <c r="S1676" s="28">
        <v>1</v>
      </c>
      <c r="T1676" s="19">
        <f>VLOOKUP(Q1676,包材库存!B:E,4,0)</f>
        <v>0</v>
      </c>
      <c r="U1676" s="46"/>
      <c r="V1676" s="19">
        <f>VLOOKUP(Q1676,包材库存!B:F,5,0)</f>
        <v>0</v>
      </c>
      <c r="W1676" s="197"/>
      <c r="X1676" s="164" t="e">
        <f t="shared" si="164"/>
        <v>#DIV/0!</v>
      </c>
      <c r="Y1676" s="169">
        <f t="shared" si="163"/>
        <v>1</v>
      </c>
    </row>
    <row r="1677" spans="2:25" ht="15">
      <c r="B1677" s="196"/>
      <c r="C1677" s="89" t="s">
        <v>1408</v>
      </c>
      <c r="D1677" s="89" t="s">
        <v>11043</v>
      </c>
      <c r="E1677" s="89" t="s">
        <v>754</v>
      </c>
      <c r="F1677" s="89" t="e">
        <f>VLOOKUP(C1677,#REF!,6,0)</f>
        <v>#REF!</v>
      </c>
      <c r="G1677" s="89"/>
      <c r="H1677" s="89" t="e">
        <f>VLOOKUP(C1677,#REF!,19,0)</f>
        <v>#REF!</v>
      </c>
      <c r="I1677" s="89" t="e">
        <f>VLOOKUP(C1677,#REF!,20,0)</f>
        <v>#REF!</v>
      </c>
      <c r="J1677" s="89">
        <f>VLOOKUP(C1677,成品库存!B:L,11,0)</f>
        <v>8</v>
      </c>
      <c r="K1677" s="89" t="str">
        <f>IF(ISERROR(VLOOKUP(C1677,#REF!,11,0)),"0",VLOOKUP(C1677,#REF!,11,0))</f>
        <v>0</v>
      </c>
      <c r="L1677" s="89"/>
      <c r="M1677" s="89">
        <f>J1677+K1677+L1677</f>
        <v>8</v>
      </c>
      <c r="N1677" s="559"/>
      <c r="O1677" s="89" t="e">
        <f>VLOOKUP(C1677,膏体库存!A:F,6,0)</f>
        <v>#N/A</v>
      </c>
      <c r="P1677" s="89"/>
      <c r="Q1677" s="143" t="s">
        <v>9856</v>
      </c>
      <c r="R1677" s="333" t="s">
        <v>11044</v>
      </c>
      <c r="S1677" s="28">
        <v>1</v>
      </c>
      <c r="T1677" s="19">
        <f>VLOOKUP(Q1677,包材库存!B:E,4,0)</f>
        <v>1400</v>
      </c>
      <c r="U1677" s="46"/>
      <c r="V1677" s="19">
        <f>VLOOKUP(Q1677,包材库存!B:F,5,0)</f>
        <v>0</v>
      </c>
      <c r="W1677" s="164"/>
      <c r="X1677" s="164" t="e">
        <f t="shared" si="164"/>
        <v>#DIV/0!</v>
      </c>
      <c r="Y1677" s="169">
        <f t="shared" si="163"/>
        <v>5</v>
      </c>
    </row>
    <row r="1678" spans="2:25" ht="15">
      <c r="B1678" s="196"/>
      <c r="C1678" s="90"/>
      <c r="D1678" s="90"/>
      <c r="E1678" s="90"/>
      <c r="F1678" s="90"/>
      <c r="G1678" s="90"/>
      <c r="H1678" s="90"/>
      <c r="I1678" s="90"/>
      <c r="J1678" s="90"/>
      <c r="K1678" s="90"/>
      <c r="L1678" s="90"/>
      <c r="M1678" s="90"/>
      <c r="N1678" s="560"/>
      <c r="O1678" s="90"/>
      <c r="P1678" s="90"/>
      <c r="Q1678" s="143" t="s">
        <v>9857</v>
      </c>
      <c r="R1678" s="335" t="s">
        <v>11045</v>
      </c>
      <c r="S1678" s="28">
        <v>1</v>
      </c>
      <c r="T1678" s="19">
        <f>VLOOKUP(Q1678,包材库存!B:E,4,0)</f>
        <v>0</v>
      </c>
      <c r="U1678" s="46"/>
      <c r="V1678" s="19">
        <f>VLOOKUP(Q1678,包材库存!B:F,5,0)</f>
        <v>0</v>
      </c>
      <c r="W1678" s="334"/>
      <c r="X1678" s="164" t="e">
        <f t="shared" si="164"/>
        <v>#DIV/0!</v>
      </c>
      <c r="Y1678" s="169">
        <f t="shared" si="163"/>
        <v>2</v>
      </c>
    </row>
    <row r="1679" spans="2:25" ht="15">
      <c r="B1679" s="196"/>
      <c r="C1679" s="90"/>
      <c r="D1679" s="90"/>
      <c r="E1679" s="90"/>
      <c r="F1679" s="90"/>
      <c r="G1679" s="90"/>
      <c r="H1679" s="90"/>
      <c r="I1679" s="90"/>
      <c r="J1679" s="90"/>
      <c r="K1679" s="90"/>
      <c r="L1679" s="90"/>
      <c r="M1679" s="90"/>
      <c r="N1679" s="560"/>
      <c r="O1679" s="90"/>
      <c r="P1679" s="90"/>
      <c r="Q1679" s="146" t="s">
        <v>457</v>
      </c>
      <c r="R1679" s="179" t="s">
        <v>10556</v>
      </c>
      <c r="S1679" s="91"/>
      <c r="T1679" s="19">
        <f>VLOOKUP(Q1679,包材库存!B:E,4,0)</f>
        <v>1957</v>
      </c>
      <c r="U1679" s="46"/>
      <c r="V1679" s="19">
        <f>VLOOKUP(Q1679,包材库存!B:F,5,0)</f>
        <v>0</v>
      </c>
      <c r="W1679" s="334"/>
      <c r="X1679" s="164" t="e">
        <f t="shared" si="164"/>
        <v>#DIV/0!</v>
      </c>
      <c r="Y1679" s="169">
        <f t="shared" si="163"/>
        <v>202</v>
      </c>
    </row>
    <row r="1680" spans="2:25" ht="15">
      <c r="B1680" s="196"/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561"/>
      <c r="O1680" s="15"/>
      <c r="P1680" s="15"/>
      <c r="Q1680" s="155" t="s">
        <v>9440</v>
      </c>
      <c r="R1680" s="123" t="s">
        <v>10379</v>
      </c>
      <c r="S1680" s="28">
        <v>1</v>
      </c>
      <c r="T1680" s="19">
        <f>VLOOKUP(Q1680,包材库存!B:E,4,0)</f>
        <v>0</v>
      </c>
      <c r="U1680" s="46"/>
      <c r="V1680" s="19">
        <f>VLOOKUP(Q1680,包材库存!B:F,5,0)</f>
        <v>0</v>
      </c>
      <c r="W1680" s="334"/>
      <c r="X1680" s="164" t="e">
        <f t="shared" si="164"/>
        <v>#DIV/0!</v>
      </c>
      <c r="Y1680" s="169">
        <f t="shared" si="163"/>
        <v>11</v>
      </c>
    </row>
    <row r="1681" spans="2:25" ht="15">
      <c r="B1681" s="196"/>
      <c r="C1681" s="89" t="s">
        <v>1409</v>
      </c>
      <c r="D1681" s="89" t="s">
        <v>11046</v>
      </c>
      <c r="E1681" s="89" t="s">
        <v>754</v>
      </c>
      <c r="F1681" s="89" t="e">
        <f>VLOOKUP(C1681,#REF!,6,0)</f>
        <v>#REF!</v>
      </c>
      <c r="G1681" s="89"/>
      <c r="H1681" s="89" t="e">
        <f>VLOOKUP(C1681,#REF!,19,0)</f>
        <v>#REF!</v>
      </c>
      <c r="I1681" s="89" t="e">
        <f>VLOOKUP(C1681,#REF!,20,0)</f>
        <v>#REF!</v>
      </c>
      <c r="J1681" s="89">
        <f>VLOOKUP(C1681,成品库存!B:L,11,0)</f>
        <v>0</v>
      </c>
      <c r="K1681" s="89" t="str">
        <f>IF(ISERROR(VLOOKUP(C1681,#REF!,11,0)),"0",VLOOKUP(C1681,#REF!,11,0))</f>
        <v>0</v>
      </c>
      <c r="L1681" s="89"/>
      <c r="M1681" s="89">
        <f>J1681+K1681+L1681</f>
        <v>0</v>
      </c>
      <c r="N1681" s="559"/>
      <c r="O1681" s="89" t="e">
        <f>VLOOKUP(C1681,膏体库存!A:F,6,0)</f>
        <v>#N/A</v>
      </c>
      <c r="P1681" s="89"/>
      <c r="Q1681" s="143" t="s">
        <v>9858</v>
      </c>
      <c r="R1681" s="335" t="s">
        <v>11047</v>
      </c>
      <c r="S1681" s="28">
        <v>1</v>
      </c>
      <c r="T1681" s="19">
        <f>VLOOKUP(Q1681,包材库存!B:E,4,0)</f>
        <v>0</v>
      </c>
      <c r="U1681" s="46"/>
      <c r="V1681" s="19">
        <f>VLOOKUP(Q1681,包材库存!B:F,5,0)</f>
        <v>0</v>
      </c>
      <c r="W1681" s="164"/>
      <c r="X1681" s="164" t="e">
        <f t="shared" si="164"/>
        <v>#DIV/0!</v>
      </c>
      <c r="Y1681" s="169">
        <f t="shared" si="163"/>
        <v>2</v>
      </c>
    </row>
    <row r="1682" spans="2:25" ht="15">
      <c r="B1682" s="196"/>
      <c r="C1682" s="90"/>
      <c r="D1682" s="90"/>
      <c r="E1682" s="90"/>
      <c r="F1682" s="90"/>
      <c r="G1682" s="90"/>
      <c r="H1682" s="90"/>
      <c r="I1682" s="90"/>
      <c r="J1682" s="90"/>
      <c r="K1682" s="90"/>
      <c r="L1682" s="90"/>
      <c r="M1682" s="90"/>
      <c r="N1682" s="560"/>
      <c r="O1682" s="90"/>
      <c r="P1682" s="90"/>
      <c r="Q1682" s="143" t="s">
        <v>9859</v>
      </c>
      <c r="R1682" s="335" t="s">
        <v>11048</v>
      </c>
      <c r="S1682" s="28">
        <v>1</v>
      </c>
      <c r="T1682" s="19">
        <f>VLOOKUP(Q1682,包材库存!B:E,4,0)</f>
        <v>0</v>
      </c>
      <c r="U1682" s="46"/>
      <c r="V1682" s="19">
        <f>VLOOKUP(Q1682,包材库存!B:F,5,0)</f>
        <v>0</v>
      </c>
      <c r="W1682" s="334"/>
      <c r="X1682" s="164" t="e">
        <f t="shared" si="164"/>
        <v>#DIV/0!</v>
      </c>
      <c r="Y1682" s="169">
        <f t="shared" si="163"/>
        <v>2</v>
      </c>
    </row>
    <row r="1683" spans="2:25" ht="15">
      <c r="B1683" s="196"/>
      <c r="C1683" s="90"/>
      <c r="D1683" s="90"/>
      <c r="E1683" s="90"/>
      <c r="F1683" s="90"/>
      <c r="G1683" s="90"/>
      <c r="H1683" s="90"/>
      <c r="I1683" s="90"/>
      <c r="J1683" s="90"/>
      <c r="K1683" s="90"/>
      <c r="L1683" s="90"/>
      <c r="M1683" s="90"/>
      <c r="N1683" s="560"/>
      <c r="O1683" s="90"/>
      <c r="P1683" s="90"/>
      <c r="Q1683" s="146" t="s">
        <v>457</v>
      </c>
      <c r="R1683" s="179" t="s">
        <v>10556</v>
      </c>
      <c r="S1683" s="91"/>
      <c r="T1683" s="19">
        <f>VLOOKUP(Q1683,包材库存!B:E,4,0)</f>
        <v>1957</v>
      </c>
      <c r="U1683" s="46"/>
      <c r="V1683" s="19">
        <f>VLOOKUP(Q1683,包材库存!B:F,5,0)</f>
        <v>0</v>
      </c>
      <c r="W1683" s="334"/>
      <c r="X1683" s="164" t="e">
        <f t="shared" si="164"/>
        <v>#DIV/0!</v>
      </c>
      <c r="Y1683" s="169">
        <f t="shared" si="163"/>
        <v>202</v>
      </c>
    </row>
    <row r="1684" spans="2:25" ht="15">
      <c r="B1684" s="196"/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561"/>
      <c r="O1684" s="15"/>
      <c r="P1684" s="15"/>
      <c r="Q1684" s="155" t="s">
        <v>9440</v>
      </c>
      <c r="R1684" s="125" t="s">
        <v>10379</v>
      </c>
      <c r="S1684" s="28">
        <v>1</v>
      </c>
      <c r="T1684" s="19">
        <f>VLOOKUP(Q1684,包材库存!B:E,4,0)</f>
        <v>0</v>
      </c>
      <c r="U1684" s="46"/>
      <c r="V1684" s="19">
        <f>VLOOKUP(Q1684,包材库存!B:F,5,0)</f>
        <v>0</v>
      </c>
      <c r="W1684" s="334"/>
      <c r="X1684" s="164" t="e">
        <f t="shared" si="164"/>
        <v>#DIV/0!</v>
      </c>
      <c r="Y1684" s="169">
        <f t="shared" si="163"/>
        <v>11</v>
      </c>
    </row>
    <row r="1685" spans="2:25" ht="24">
      <c r="B1685" s="196"/>
      <c r="C1685" s="89" t="s">
        <v>5599</v>
      </c>
      <c r="D1685" s="243" t="s">
        <v>11049</v>
      </c>
      <c r="E1685" s="243"/>
      <c r="F1685" s="243" t="e">
        <f>VLOOKUP(C1685,#REF!,6,0)</f>
        <v>#REF!</v>
      </c>
      <c r="G1685" s="243"/>
      <c r="H1685" s="243" t="e">
        <f>VLOOKUP(C1685,#REF!,19,0)</f>
        <v>#REF!</v>
      </c>
      <c r="I1685" s="243" t="e">
        <f>VLOOKUP(C1685,#REF!,20,0)</f>
        <v>#REF!</v>
      </c>
      <c r="J1685" s="243">
        <f>VLOOKUP(C1685,成品库存!B:L,11,0)</f>
        <v>1737</v>
      </c>
      <c r="K1685" s="243" t="str">
        <f>IF(ISERROR(VLOOKUP(C1685,#REF!,11,0)),"0",VLOOKUP(C1685,#REF!,11,0))</f>
        <v>0</v>
      </c>
      <c r="L1685" s="243"/>
      <c r="M1685" s="243">
        <f>J1685+K1685+L1685</f>
        <v>1737</v>
      </c>
      <c r="N1685" s="575"/>
      <c r="O1685" s="243" t="e">
        <f>VLOOKUP(C1685,膏体库存!A:F,6,0)</f>
        <v>#N/A</v>
      </c>
      <c r="P1685" s="243"/>
      <c r="Q1685" s="337"/>
      <c r="R1685" s="335"/>
      <c r="S1685" s="28">
        <v>1</v>
      </c>
      <c r="T1685" s="19" t="e">
        <f>VLOOKUP(Q1685,包材库存!B:E,4,0)</f>
        <v>#N/A</v>
      </c>
      <c r="U1685" s="46"/>
      <c r="V1685" s="19" t="e">
        <f>VLOOKUP(Q1685,包材库存!B:F,5,0)</f>
        <v>#N/A</v>
      </c>
      <c r="W1685" s="164"/>
      <c r="X1685" s="164" t="e">
        <f t="shared" si="164"/>
        <v>#N/A</v>
      </c>
      <c r="Y1685" s="169">
        <f t="shared" si="163"/>
        <v>0</v>
      </c>
    </row>
    <row r="1686" spans="2:25" ht="15">
      <c r="B1686" s="196"/>
      <c r="C1686" s="90"/>
      <c r="D1686" s="89"/>
      <c r="E1686" s="89"/>
      <c r="F1686" s="89"/>
      <c r="G1686" s="89"/>
      <c r="H1686" s="89"/>
      <c r="I1686" s="89"/>
      <c r="J1686" s="89"/>
      <c r="K1686" s="89"/>
      <c r="L1686" s="89"/>
      <c r="M1686" s="89"/>
      <c r="N1686" s="559"/>
      <c r="O1686" s="89"/>
      <c r="P1686" s="89"/>
      <c r="Q1686" s="338" t="s">
        <v>8593</v>
      </c>
      <c r="R1686" s="339" t="s">
        <v>11050</v>
      </c>
      <c r="S1686" s="91"/>
      <c r="T1686" s="19">
        <f>VLOOKUP(Q1686,包材库存!B:E,4,0)</f>
        <v>46</v>
      </c>
      <c r="U1686" s="46"/>
      <c r="V1686" s="19">
        <f>VLOOKUP(Q1686,包材库存!B:F,5,0)</f>
        <v>0</v>
      </c>
      <c r="W1686" s="89"/>
      <c r="X1686" s="164" t="e">
        <f t="shared" si="164"/>
        <v>#DIV/0!</v>
      </c>
      <c r="Y1686" s="169">
        <f t="shared" si="163"/>
        <v>2</v>
      </c>
    </row>
    <row r="1687" spans="2:25" ht="15">
      <c r="B1687" s="196"/>
      <c r="C1687" s="90"/>
      <c r="D1687" s="90"/>
      <c r="E1687" s="90"/>
      <c r="F1687" s="90"/>
      <c r="G1687" s="90"/>
      <c r="H1687" s="90"/>
      <c r="I1687" s="90"/>
      <c r="J1687" s="90"/>
      <c r="K1687" s="90"/>
      <c r="L1687" s="90"/>
      <c r="M1687" s="90"/>
      <c r="N1687" s="560"/>
      <c r="O1687" s="90"/>
      <c r="P1687" s="90"/>
      <c r="Q1687" s="340" t="s">
        <v>9860</v>
      </c>
      <c r="R1687" s="199" t="s">
        <v>9861</v>
      </c>
      <c r="S1687" s="28">
        <v>1</v>
      </c>
      <c r="T1687" s="19" t="e">
        <f>VLOOKUP(Q1687,包材库存!B:E,4,0)</f>
        <v>#N/A</v>
      </c>
      <c r="U1687" s="46"/>
      <c r="V1687" s="19" t="e">
        <f>VLOOKUP(Q1687,包材库存!B:F,5,0)</f>
        <v>#N/A</v>
      </c>
      <c r="W1687" s="90"/>
      <c r="X1687" s="164" t="e">
        <f t="shared" si="164"/>
        <v>#N/A</v>
      </c>
      <c r="Y1687" s="169">
        <f t="shared" si="163"/>
        <v>2</v>
      </c>
    </row>
    <row r="1688" spans="2:25" ht="15">
      <c r="B1688" s="196"/>
      <c r="C1688" s="90"/>
      <c r="D1688" s="90"/>
      <c r="E1688" s="90"/>
      <c r="F1688" s="90"/>
      <c r="G1688" s="90"/>
      <c r="H1688" s="90"/>
      <c r="I1688" s="90"/>
      <c r="J1688" s="90"/>
      <c r="K1688" s="90"/>
      <c r="L1688" s="90"/>
      <c r="M1688" s="90"/>
      <c r="N1688" s="560"/>
      <c r="O1688" s="90"/>
      <c r="P1688" s="90"/>
      <c r="Q1688" s="341" t="s">
        <v>9862</v>
      </c>
      <c r="R1688" s="342" t="s">
        <v>11051</v>
      </c>
      <c r="S1688" s="28">
        <v>1</v>
      </c>
      <c r="T1688" s="19">
        <f>VLOOKUP(Q1688,包材库存!B:E,4,0)</f>
        <v>3330</v>
      </c>
      <c r="U1688" s="46"/>
      <c r="V1688" s="19">
        <f>VLOOKUP(Q1688,包材库存!B:F,5,0)</f>
        <v>0</v>
      </c>
      <c r="W1688" s="90"/>
      <c r="X1688" s="164" t="e">
        <f t="shared" si="164"/>
        <v>#DIV/0!</v>
      </c>
      <c r="Y1688" s="169">
        <f t="shared" si="163"/>
        <v>2</v>
      </c>
    </row>
    <row r="1689" spans="2:25" ht="15">
      <c r="B1689" s="196"/>
      <c r="C1689" s="90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561"/>
      <c r="O1689" s="15"/>
      <c r="P1689" s="15"/>
      <c r="Q1689" s="343" t="s">
        <v>9863</v>
      </c>
      <c r="R1689" s="344" t="s">
        <v>11052</v>
      </c>
      <c r="S1689" s="28">
        <v>1</v>
      </c>
      <c r="T1689" s="19">
        <f>VLOOKUP(Q1689,包材库存!B:E,4,0)</f>
        <v>3104</v>
      </c>
      <c r="U1689" s="46"/>
      <c r="V1689" s="19">
        <f>VLOOKUP(Q1689,包材库存!B:F,5,0)</f>
        <v>0</v>
      </c>
      <c r="W1689" s="15"/>
      <c r="X1689" s="164" t="e">
        <f t="shared" si="164"/>
        <v>#DIV/0!</v>
      </c>
      <c r="Y1689" s="169">
        <f t="shared" si="163"/>
        <v>2</v>
      </c>
    </row>
    <row r="1690" spans="2:25" ht="24">
      <c r="B1690" s="196"/>
      <c r="C1690" s="90"/>
      <c r="D1690" s="89" t="s">
        <v>11014</v>
      </c>
      <c r="E1690" s="89" t="s">
        <v>83</v>
      </c>
      <c r="F1690" s="89"/>
      <c r="G1690" s="89"/>
      <c r="H1690" s="89"/>
      <c r="I1690" s="89"/>
      <c r="J1690" s="89"/>
      <c r="K1690" s="89"/>
      <c r="L1690" s="89"/>
      <c r="M1690" s="89">
        <f>J1690+K1690+L1690</f>
        <v>0</v>
      </c>
      <c r="N1690" s="559"/>
      <c r="O1690" s="89"/>
      <c r="P1690" s="89"/>
      <c r="Q1690" s="143" t="s">
        <v>6942</v>
      </c>
      <c r="R1690" s="102" t="s">
        <v>11053</v>
      </c>
      <c r="S1690" s="28">
        <v>1</v>
      </c>
      <c r="T1690" s="19">
        <f>VLOOKUP(Q1690,包材库存!B:E,4,0)</f>
        <v>844</v>
      </c>
      <c r="U1690" s="46"/>
      <c r="V1690" s="19">
        <f>VLOOKUP(Q1690,包材库存!B:F,5,0)</f>
        <v>0</v>
      </c>
      <c r="W1690" s="89"/>
      <c r="X1690" s="164" t="e">
        <f t="shared" si="164"/>
        <v>#DIV/0!</v>
      </c>
      <c r="Y1690" s="169">
        <f t="shared" si="163"/>
        <v>4</v>
      </c>
    </row>
    <row r="1691" spans="2:25" ht="15">
      <c r="B1691" s="196"/>
      <c r="C1691" s="90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561"/>
      <c r="O1691" s="15"/>
      <c r="P1691" s="15"/>
      <c r="Q1691" s="143" t="s">
        <v>9864</v>
      </c>
      <c r="R1691" s="102" t="s">
        <v>11054</v>
      </c>
      <c r="S1691" s="28">
        <v>1</v>
      </c>
      <c r="T1691" s="19">
        <f>VLOOKUP(Q1691,包材库存!B:E,4,0)</f>
        <v>2604</v>
      </c>
      <c r="U1691" s="46"/>
      <c r="V1691" s="19">
        <f>VLOOKUP(Q1691,包材库存!B:F,5,0)</f>
        <v>0</v>
      </c>
      <c r="W1691" s="15"/>
      <c r="X1691" s="164" t="e">
        <f t="shared" si="164"/>
        <v>#DIV/0!</v>
      </c>
      <c r="Y1691" s="169">
        <f t="shared" si="163"/>
        <v>4</v>
      </c>
    </row>
    <row r="1692" spans="2:25" ht="15">
      <c r="B1692" s="196"/>
      <c r="C1692" s="90"/>
      <c r="D1692" s="89" t="s">
        <v>11017</v>
      </c>
      <c r="E1692" s="89" t="s">
        <v>414</v>
      </c>
      <c r="F1692" s="89"/>
      <c r="G1692" s="89"/>
      <c r="H1692" s="89"/>
      <c r="I1692" s="89"/>
      <c r="J1692" s="89"/>
      <c r="K1692" s="89"/>
      <c r="L1692" s="89"/>
      <c r="M1692" s="89">
        <f>J1692+K1692+L1692</f>
        <v>0</v>
      </c>
      <c r="N1692" s="559"/>
      <c r="O1692" s="89"/>
      <c r="P1692" s="89"/>
      <c r="Q1692" s="143" t="s">
        <v>6544</v>
      </c>
      <c r="R1692" s="102" t="s">
        <v>11055</v>
      </c>
      <c r="S1692" s="28">
        <v>1</v>
      </c>
      <c r="T1692" s="19">
        <f>VLOOKUP(Q1692,包材库存!B:E,4,0)</f>
        <v>12396</v>
      </c>
      <c r="U1692" s="46"/>
      <c r="V1692" s="19">
        <f>VLOOKUP(Q1692,包材库存!B:F,5,0)</f>
        <v>0</v>
      </c>
      <c r="W1692" s="89"/>
      <c r="X1692" s="164" t="e">
        <f t="shared" si="164"/>
        <v>#DIV/0!</v>
      </c>
      <c r="Y1692" s="169">
        <f t="shared" si="163"/>
        <v>5</v>
      </c>
    </row>
    <row r="1693" spans="2:25" ht="15">
      <c r="B1693" s="196"/>
      <c r="C1693" s="90"/>
      <c r="D1693" s="90"/>
      <c r="E1693" s="90"/>
      <c r="F1693" s="90"/>
      <c r="G1693" s="90"/>
      <c r="H1693" s="90"/>
      <c r="I1693" s="90"/>
      <c r="J1693" s="90"/>
      <c r="K1693" s="90"/>
      <c r="L1693" s="90"/>
      <c r="M1693" s="90"/>
      <c r="N1693" s="560"/>
      <c r="O1693" s="90"/>
      <c r="P1693" s="90"/>
      <c r="Q1693" s="143" t="s">
        <v>7263</v>
      </c>
      <c r="R1693" s="102" t="s">
        <v>11056</v>
      </c>
      <c r="S1693" s="28">
        <v>1</v>
      </c>
      <c r="T1693" s="19">
        <f>VLOOKUP(Q1693,包材库存!B:E,4,0)</f>
        <v>12876</v>
      </c>
      <c r="U1693" s="46"/>
      <c r="V1693" s="19">
        <f>VLOOKUP(Q1693,包材库存!B:F,5,0)</f>
        <v>0</v>
      </c>
      <c r="W1693" s="90"/>
      <c r="X1693" s="164" t="e">
        <f t="shared" si="164"/>
        <v>#DIV/0!</v>
      </c>
      <c r="Y1693" s="169">
        <f t="shared" si="163"/>
        <v>7</v>
      </c>
    </row>
    <row r="1694" spans="2:25" ht="15">
      <c r="B1694" s="196"/>
      <c r="C1694" s="90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561"/>
      <c r="O1694" s="15"/>
      <c r="P1694" s="15"/>
      <c r="Q1694" s="143" t="s">
        <v>8756</v>
      </c>
      <c r="R1694" s="102" t="s">
        <v>11057</v>
      </c>
      <c r="S1694" s="28">
        <v>1</v>
      </c>
      <c r="T1694" s="19">
        <f>VLOOKUP(Q1694,包材库存!B:E,4,0)</f>
        <v>85038</v>
      </c>
      <c r="U1694" s="46"/>
      <c r="V1694" s="19">
        <f>VLOOKUP(Q1694,包材库存!B:F,5,0)</f>
        <v>0</v>
      </c>
      <c r="W1694" s="15"/>
      <c r="X1694" s="164" t="e">
        <f t="shared" si="164"/>
        <v>#DIV/0!</v>
      </c>
      <c r="Y1694" s="169">
        <f t="shared" si="163"/>
        <v>10</v>
      </c>
    </row>
    <row r="1695" spans="2:25" ht="15">
      <c r="B1695" s="196"/>
      <c r="C1695" s="90"/>
      <c r="D1695" s="89" t="s">
        <v>11058</v>
      </c>
      <c r="E1695" s="89" t="s">
        <v>1413</v>
      </c>
      <c r="F1695" s="89"/>
      <c r="G1695" s="89"/>
      <c r="H1695" s="89"/>
      <c r="I1695" s="89"/>
      <c r="J1695" s="89"/>
      <c r="K1695" s="89"/>
      <c r="L1695" s="89"/>
      <c r="M1695" s="89">
        <f>J1695+K1695+L1695</f>
        <v>0</v>
      </c>
      <c r="N1695" s="559"/>
      <c r="O1695" s="89"/>
      <c r="P1695" s="89"/>
      <c r="Q1695" s="143" t="s">
        <v>6548</v>
      </c>
      <c r="R1695" s="102" t="s">
        <v>11059</v>
      </c>
      <c r="S1695" s="28">
        <v>1</v>
      </c>
      <c r="T1695" s="19">
        <f>VLOOKUP(Q1695,包材库存!B:E,4,0)</f>
        <v>0</v>
      </c>
      <c r="U1695" s="46"/>
      <c r="V1695" s="19">
        <f>VLOOKUP(Q1695,包材库存!B:F,5,0)</f>
        <v>0</v>
      </c>
      <c r="W1695" s="89"/>
      <c r="X1695" s="164" t="e">
        <f t="shared" si="164"/>
        <v>#DIV/0!</v>
      </c>
      <c r="Y1695" s="169">
        <f t="shared" si="163"/>
        <v>6</v>
      </c>
    </row>
    <row r="1696" spans="2:25" ht="15">
      <c r="B1696" s="196"/>
      <c r="C1696" s="90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561"/>
      <c r="O1696" s="15"/>
      <c r="P1696" s="15"/>
      <c r="Q1696" s="143" t="s">
        <v>7265</v>
      </c>
      <c r="R1696" s="102" t="s">
        <v>11060</v>
      </c>
      <c r="S1696" s="28">
        <v>1</v>
      </c>
      <c r="T1696" s="19">
        <f>VLOOKUP(Q1696,包材库存!B:E,4,0)</f>
        <v>5917</v>
      </c>
      <c r="U1696" s="46"/>
      <c r="V1696" s="19">
        <f>VLOOKUP(Q1696,包材库存!B:F,5,0)</f>
        <v>0</v>
      </c>
      <c r="W1696" s="336"/>
      <c r="X1696" s="164" t="e">
        <f t="shared" si="164"/>
        <v>#DIV/0!</v>
      </c>
      <c r="Y1696" s="169">
        <f t="shared" si="163"/>
        <v>8</v>
      </c>
    </row>
    <row r="1697" spans="2:25" ht="15">
      <c r="B1697" s="196"/>
      <c r="C1697" s="15"/>
      <c r="D1697" s="345" t="s">
        <v>11024</v>
      </c>
      <c r="E1697" s="345" t="s">
        <v>754</v>
      </c>
      <c r="F1697" s="345"/>
      <c r="G1697" s="345"/>
      <c r="H1697" s="345"/>
      <c r="I1697" s="345"/>
      <c r="J1697" s="345"/>
      <c r="K1697" s="345"/>
      <c r="L1697" s="345"/>
      <c r="M1697" s="345">
        <f t="shared" ref="M1697:M1698" si="165">J1697+K1697+L1697</f>
        <v>0</v>
      </c>
      <c r="N1697" s="597"/>
      <c r="O1697" s="345"/>
      <c r="P1697" s="345"/>
      <c r="Q1697" s="156" t="s">
        <v>9856</v>
      </c>
      <c r="R1697" s="98" t="s">
        <v>11044</v>
      </c>
      <c r="S1697" s="28">
        <v>1</v>
      </c>
      <c r="T1697" s="19">
        <f>VLOOKUP(Q1697,包材库存!B:E,4,0)</f>
        <v>1400</v>
      </c>
      <c r="U1697" s="46"/>
      <c r="V1697" s="19">
        <f>VLOOKUP(Q1697,包材库存!B:F,5,0)</f>
        <v>0</v>
      </c>
      <c r="W1697" s="346"/>
      <c r="X1697" s="164" t="e">
        <f t="shared" si="164"/>
        <v>#DIV/0!</v>
      </c>
      <c r="Y1697" s="169">
        <f t="shared" si="163"/>
        <v>5</v>
      </c>
    </row>
    <row r="1698" spans="2:25" ht="15">
      <c r="B1698" s="196"/>
      <c r="C1698" s="89" t="s">
        <v>1521</v>
      </c>
      <c r="D1698" s="89" t="s">
        <v>10969</v>
      </c>
      <c r="E1698" s="89" t="s">
        <v>754</v>
      </c>
      <c r="F1698" s="89"/>
      <c r="G1698" s="89"/>
      <c r="H1698" s="89"/>
      <c r="I1698" s="89"/>
      <c r="J1698" s="89"/>
      <c r="K1698" s="89"/>
      <c r="L1698" s="89"/>
      <c r="M1698" s="89">
        <f t="shared" si="165"/>
        <v>0</v>
      </c>
      <c r="N1698" s="559"/>
      <c r="O1698" s="89"/>
      <c r="P1698" s="89"/>
      <c r="Q1698" s="144" t="s">
        <v>6927</v>
      </c>
      <c r="R1698" s="131" t="s">
        <v>11061</v>
      </c>
      <c r="S1698" s="28">
        <v>1</v>
      </c>
      <c r="T1698" s="19">
        <f>VLOOKUP(Q1698,包材库存!B:E,4,0)</f>
        <v>0</v>
      </c>
      <c r="U1698" s="46"/>
      <c r="V1698" s="19">
        <f>VLOOKUP(Q1698,包材库存!B:F,5,0)</f>
        <v>0</v>
      </c>
      <c r="W1698" s="89"/>
      <c r="X1698" s="164" t="e">
        <f t="shared" si="164"/>
        <v>#DIV/0!</v>
      </c>
      <c r="Y1698" s="169">
        <f t="shared" si="163"/>
        <v>2</v>
      </c>
    </row>
    <row r="1699" spans="2:25" ht="15">
      <c r="B1699" s="196"/>
      <c r="C1699" s="90"/>
      <c r="D1699" s="90"/>
      <c r="E1699" s="90"/>
      <c r="F1699" s="90"/>
      <c r="G1699" s="90"/>
      <c r="H1699" s="90"/>
      <c r="I1699" s="90"/>
      <c r="J1699" s="90"/>
      <c r="K1699" s="90"/>
      <c r="L1699" s="90"/>
      <c r="M1699" s="90"/>
      <c r="N1699" s="560"/>
      <c r="O1699" s="90"/>
      <c r="P1699" s="90"/>
      <c r="Q1699" s="151" t="s">
        <v>457</v>
      </c>
      <c r="R1699" s="240" t="s">
        <v>10521</v>
      </c>
      <c r="S1699" s="91"/>
      <c r="T1699" s="19">
        <f>VLOOKUP(Q1699,包材库存!B:E,4,0)</f>
        <v>1957</v>
      </c>
      <c r="U1699" s="46"/>
      <c r="V1699" s="19">
        <f>VLOOKUP(Q1699,包材库存!B:F,5,0)</f>
        <v>0</v>
      </c>
      <c r="W1699" s="90"/>
      <c r="X1699" s="164" t="e">
        <f t="shared" si="164"/>
        <v>#DIV/0!</v>
      </c>
      <c r="Y1699" s="169">
        <f t="shared" si="163"/>
        <v>202</v>
      </c>
    </row>
    <row r="1700" spans="2:25" ht="15">
      <c r="B1700" s="196"/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561"/>
      <c r="O1700" s="15"/>
      <c r="P1700" s="15"/>
      <c r="Q1700" s="151" t="s">
        <v>8805</v>
      </c>
      <c r="R1700" s="240" t="s">
        <v>10522</v>
      </c>
      <c r="S1700" s="28">
        <v>1</v>
      </c>
      <c r="T1700" s="19">
        <f>VLOOKUP(Q1700,包材库存!B:E,4,0)</f>
        <v>7665</v>
      </c>
      <c r="U1700" s="46"/>
      <c r="V1700" s="19">
        <f>VLOOKUP(Q1700,包材库存!B:F,5,0)</f>
        <v>0</v>
      </c>
      <c r="W1700" s="15"/>
      <c r="X1700" s="164" t="e">
        <f t="shared" si="164"/>
        <v>#DIV/0!</v>
      </c>
      <c r="Y1700" s="169">
        <f t="shared" si="163"/>
        <v>149</v>
      </c>
    </row>
    <row r="1701" spans="2:25" ht="15">
      <c r="B1701" s="196"/>
      <c r="C1701" s="89" t="s">
        <v>1522</v>
      </c>
      <c r="D1701" s="89" t="s">
        <v>11062</v>
      </c>
      <c r="E1701" s="89" t="s">
        <v>1401</v>
      </c>
      <c r="F1701" s="89"/>
      <c r="G1701" s="89"/>
      <c r="H1701" s="89"/>
      <c r="I1701" s="89"/>
      <c r="J1701" s="89"/>
      <c r="K1701" s="89"/>
      <c r="L1701" s="89"/>
      <c r="M1701" s="89">
        <f>J1701+K1701+L1701</f>
        <v>0</v>
      </c>
      <c r="N1701" s="559"/>
      <c r="O1701" s="89"/>
      <c r="P1701" s="89"/>
      <c r="Q1701" s="151" t="s">
        <v>6519</v>
      </c>
      <c r="R1701" s="240" t="s">
        <v>11063</v>
      </c>
      <c r="S1701" s="28">
        <v>1</v>
      </c>
      <c r="T1701" s="19">
        <f>VLOOKUP(Q1701,包材库存!B:E,4,0)</f>
        <v>0</v>
      </c>
      <c r="U1701" s="46"/>
      <c r="V1701" s="19">
        <f>VLOOKUP(Q1701,包材库存!B:F,5,0)</f>
        <v>0</v>
      </c>
      <c r="W1701" s="89"/>
      <c r="X1701" s="164" t="e">
        <f t="shared" si="164"/>
        <v>#DIV/0!</v>
      </c>
      <c r="Y1701" s="169">
        <f t="shared" si="163"/>
        <v>1</v>
      </c>
    </row>
    <row r="1702" spans="2:25" ht="15">
      <c r="B1702" s="196"/>
      <c r="C1702" s="90"/>
      <c r="D1702" s="90"/>
      <c r="E1702" s="90"/>
      <c r="F1702" s="90"/>
      <c r="G1702" s="90"/>
      <c r="H1702" s="90"/>
      <c r="I1702" s="90"/>
      <c r="J1702" s="90"/>
      <c r="K1702" s="90"/>
      <c r="L1702" s="90"/>
      <c r="M1702" s="90"/>
      <c r="N1702" s="560"/>
      <c r="O1702" s="90"/>
      <c r="P1702" s="90"/>
      <c r="Q1702" s="151" t="s">
        <v>7234</v>
      </c>
      <c r="R1702" s="240" t="s">
        <v>11064</v>
      </c>
      <c r="S1702" s="28">
        <v>1</v>
      </c>
      <c r="T1702" s="19">
        <f>VLOOKUP(Q1702,包材库存!B:E,4,0)</f>
        <v>0</v>
      </c>
      <c r="U1702" s="46"/>
      <c r="V1702" s="19">
        <f>VLOOKUP(Q1702,包材库存!B:F,5,0)</f>
        <v>0</v>
      </c>
      <c r="W1702" s="90"/>
      <c r="X1702" s="164" t="e">
        <f t="shared" si="164"/>
        <v>#DIV/0!</v>
      </c>
      <c r="Y1702" s="169">
        <f t="shared" si="163"/>
        <v>1</v>
      </c>
    </row>
    <row r="1703" spans="2:25" ht="15">
      <c r="B1703" s="196"/>
      <c r="C1703" s="90"/>
      <c r="D1703" s="90"/>
      <c r="E1703" s="90"/>
      <c r="F1703" s="90"/>
      <c r="G1703" s="90"/>
      <c r="H1703" s="90"/>
      <c r="I1703" s="90"/>
      <c r="J1703" s="90"/>
      <c r="K1703" s="90"/>
      <c r="L1703" s="90"/>
      <c r="M1703" s="90"/>
      <c r="N1703" s="560"/>
      <c r="O1703" s="90"/>
      <c r="P1703" s="90"/>
      <c r="Q1703" s="151" t="s">
        <v>457</v>
      </c>
      <c r="R1703" s="240" t="s">
        <v>10529</v>
      </c>
      <c r="S1703" s="91"/>
      <c r="T1703" s="19">
        <f>VLOOKUP(Q1703,包材库存!B:E,4,0)</f>
        <v>1957</v>
      </c>
      <c r="U1703" s="46"/>
      <c r="V1703" s="19">
        <f>VLOOKUP(Q1703,包材库存!B:F,5,0)</f>
        <v>0</v>
      </c>
      <c r="W1703" s="90"/>
      <c r="X1703" s="164" t="e">
        <f t="shared" si="164"/>
        <v>#DIV/0!</v>
      </c>
      <c r="Y1703" s="169">
        <f t="shared" si="163"/>
        <v>202</v>
      </c>
    </row>
    <row r="1704" spans="2:25" ht="15">
      <c r="B1704" s="196"/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561"/>
      <c r="O1704" s="15"/>
      <c r="P1704" s="15"/>
      <c r="Q1704" s="151" t="s">
        <v>8805</v>
      </c>
      <c r="R1704" s="240" t="s">
        <v>10382</v>
      </c>
      <c r="S1704" s="28">
        <v>1</v>
      </c>
      <c r="T1704" s="19">
        <f>VLOOKUP(Q1704,包材库存!B:E,4,0)</f>
        <v>7665</v>
      </c>
      <c r="U1704" s="46"/>
      <c r="V1704" s="19">
        <f>VLOOKUP(Q1704,包材库存!B:F,5,0)</f>
        <v>0</v>
      </c>
      <c r="W1704" s="15"/>
      <c r="X1704" s="164" t="e">
        <f t="shared" si="164"/>
        <v>#DIV/0!</v>
      </c>
      <c r="Y1704" s="169">
        <f t="shared" si="163"/>
        <v>149</v>
      </c>
    </row>
    <row r="1705" spans="2:25" ht="15">
      <c r="B1705" s="196"/>
      <c r="C1705" s="89" t="s">
        <v>1523</v>
      </c>
      <c r="D1705" s="89" t="s">
        <v>11065</v>
      </c>
      <c r="E1705" s="89" t="s">
        <v>754</v>
      </c>
      <c r="F1705" s="89"/>
      <c r="G1705" s="89"/>
      <c r="H1705" s="89"/>
      <c r="I1705" s="89"/>
      <c r="J1705" s="89"/>
      <c r="K1705" s="89"/>
      <c r="L1705" s="89"/>
      <c r="M1705" s="89">
        <f>J1705+K1705+L1705</f>
        <v>0</v>
      </c>
      <c r="N1705" s="559"/>
      <c r="O1705" s="89"/>
      <c r="P1705" s="89"/>
      <c r="Q1705" s="144" t="s">
        <v>6929</v>
      </c>
      <c r="R1705" s="131" t="s">
        <v>11066</v>
      </c>
      <c r="S1705" s="28">
        <v>1</v>
      </c>
      <c r="T1705" s="19">
        <f>VLOOKUP(Q1705,包材库存!B:E,4,0)</f>
        <v>0</v>
      </c>
      <c r="U1705" s="46"/>
      <c r="V1705" s="19">
        <f>VLOOKUP(Q1705,包材库存!B:F,5,0)</f>
        <v>0</v>
      </c>
      <c r="W1705" s="89"/>
      <c r="X1705" s="164" t="e">
        <f t="shared" si="164"/>
        <v>#DIV/0!</v>
      </c>
      <c r="Y1705" s="169">
        <f t="shared" si="163"/>
        <v>2</v>
      </c>
    </row>
    <row r="1706" spans="2:25" ht="15">
      <c r="B1706" s="196"/>
      <c r="C1706" s="90"/>
      <c r="D1706" s="90"/>
      <c r="E1706" s="90"/>
      <c r="F1706" s="90"/>
      <c r="G1706" s="90"/>
      <c r="H1706" s="90"/>
      <c r="I1706" s="90"/>
      <c r="J1706" s="90"/>
      <c r="K1706" s="90"/>
      <c r="L1706" s="90"/>
      <c r="M1706" s="90"/>
      <c r="N1706" s="560"/>
      <c r="O1706" s="90"/>
      <c r="P1706" s="90"/>
      <c r="Q1706" s="160" t="s">
        <v>457</v>
      </c>
      <c r="R1706" s="102" t="s">
        <v>10521</v>
      </c>
      <c r="S1706" s="91"/>
      <c r="T1706" s="19">
        <f>VLOOKUP(Q1706,包材库存!B:E,4,0)</f>
        <v>1957</v>
      </c>
      <c r="U1706" s="46"/>
      <c r="V1706" s="19">
        <f>VLOOKUP(Q1706,包材库存!B:F,5,0)</f>
        <v>0</v>
      </c>
      <c r="W1706" s="90"/>
      <c r="X1706" s="164" t="e">
        <f t="shared" si="164"/>
        <v>#DIV/0!</v>
      </c>
      <c r="Y1706" s="169">
        <f t="shared" si="163"/>
        <v>202</v>
      </c>
    </row>
    <row r="1707" spans="2:25" ht="15">
      <c r="B1707" s="196"/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561"/>
      <c r="O1707" s="15"/>
      <c r="P1707" s="15"/>
      <c r="Q1707" s="160" t="s">
        <v>8805</v>
      </c>
      <c r="R1707" s="102" t="s">
        <v>10522</v>
      </c>
      <c r="S1707" s="28">
        <v>1</v>
      </c>
      <c r="T1707" s="19">
        <f>VLOOKUP(Q1707,包材库存!B:E,4,0)</f>
        <v>7665</v>
      </c>
      <c r="U1707" s="46"/>
      <c r="V1707" s="19">
        <f>VLOOKUP(Q1707,包材库存!B:F,5,0)</f>
        <v>0</v>
      </c>
      <c r="W1707" s="15"/>
      <c r="X1707" s="164" t="e">
        <f t="shared" si="164"/>
        <v>#DIV/0!</v>
      </c>
      <c r="Y1707" s="169">
        <f t="shared" si="163"/>
        <v>149</v>
      </c>
    </row>
    <row r="1708" spans="2:25" ht="15">
      <c r="B1708" s="196"/>
      <c r="C1708" s="89" t="s">
        <v>1524</v>
      </c>
      <c r="D1708" s="89" t="s">
        <v>10645</v>
      </c>
      <c r="E1708" s="89" t="s">
        <v>1475</v>
      </c>
      <c r="F1708" s="89"/>
      <c r="G1708" s="89"/>
      <c r="H1708" s="89"/>
      <c r="I1708" s="89"/>
      <c r="J1708" s="89"/>
      <c r="K1708" s="89"/>
      <c r="L1708" s="89"/>
      <c r="M1708" s="89">
        <f>J1708+K1708+L1708</f>
        <v>0</v>
      </c>
      <c r="N1708" s="559"/>
      <c r="O1708" s="89"/>
      <c r="P1708" s="89"/>
      <c r="Q1708" s="151" t="s">
        <v>6523</v>
      </c>
      <c r="R1708" s="240" t="s">
        <v>11067</v>
      </c>
      <c r="S1708" s="28">
        <v>1</v>
      </c>
      <c r="T1708" s="19">
        <f>VLOOKUP(Q1708,包材库存!B:E,4,0)</f>
        <v>2060</v>
      </c>
      <c r="U1708" s="46"/>
      <c r="V1708" s="19">
        <f>VLOOKUP(Q1708,包材库存!B:F,5,0)</f>
        <v>0</v>
      </c>
      <c r="W1708" s="89"/>
      <c r="X1708" s="164" t="e">
        <f t="shared" si="164"/>
        <v>#DIV/0!</v>
      </c>
      <c r="Y1708" s="169">
        <f t="shared" si="163"/>
        <v>1</v>
      </c>
    </row>
    <row r="1709" spans="2:25" ht="15">
      <c r="B1709" s="196"/>
      <c r="C1709" s="90"/>
      <c r="D1709" s="90"/>
      <c r="E1709" s="90"/>
      <c r="F1709" s="90"/>
      <c r="G1709" s="90"/>
      <c r="H1709" s="90"/>
      <c r="I1709" s="90"/>
      <c r="J1709" s="90"/>
      <c r="K1709" s="90"/>
      <c r="L1709" s="90"/>
      <c r="M1709" s="90"/>
      <c r="N1709" s="560"/>
      <c r="O1709" s="90"/>
      <c r="P1709" s="90"/>
      <c r="Q1709" s="151" t="s">
        <v>7238</v>
      </c>
      <c r="R1709" s="240" t="s">
        <v>11068</v>
      </c>
      <c r="S1709" s="28">
        <v>1</v>
      </c>
      <c r="T1709" s="19">
        <f>VLOOKUP(Q1709,包材库存!B:E,4,0)</f>
        <v>0</v>
      </c>
      <c r="U1709" s="46"/>
      <c r="V1709" s="19">
        <f>VLOOKUP(Q1709,包材库存!B:F,5,0)</f>
        <v>0</v>
      </c>
      <c r="W1709" s="90"/>
      <c r="X1709" s="164" t="e">
        <f t="shared" si="164"/>
        <v>#DIV/0!</v>
      </c>
      <c r="Y1709" s="169">
        <f t="shared" si="163"/>
        <v>3</v>
      </c>
    </row>
    <row r="1710" spans="2:25" ht="15">
      <c r="B1710" s="196"/>
      <c r="C1710" s="90"/>
      <c r="D1710" s="90"/>
      <c r="E1710" s="90"/>
      <c r="F1710" s="90"/>
      <c r="G1710" s="90"/>
      <c r="H1710" s="90"/>
      <c r="I1710" s="90"/>
      <c r="J1710" s="90"/>
      <c r="K1710" s="90"/>
      <c r="L1710" s="90"/>
      <c r="M1710" s="90"/>
      <c r="N1710" s="560"/>
      <c r="O1710" s="90"/>
      <c r="P1710" s="90"/>
      <c r="Q1710" s="151" t="s">
        <v>8805</v>
      </c>
      <c r="R1710" s="240" t="s">
        <v>10382</v>
      </c>
      <c r="S1710" s="28">
        <v>1</v>
      </c>
      <c r="T1710" s="19">
        <f>VLOOKUP(Q1710,包材库存!B:E,4,0)</f>
        <v>7665</v>
      </c>
      <c r="U1710" s="46"/>
      <c r="V1710" s="19">
        <f>VLOOKUP(Q1710,包材库存!B:F,5,0)</f>
        <v>0</v>
      </c>
      <c r="W1710" s="90"/>
      <c r="X1710" s="164" t="e">
        <f t="shared" si="164"/>
        <v>#DIV/0!</v>
      </c>
      <c r="Y1710" s="169">
        <f t="shared" si="163"/>
        <v>149</v>
      </c>
    </row>
    <row r="1711" spans="2:25" ht="15">
      <c r="B1711" s="196"/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561"/>
      <c r="O1711" s="15"/>
      <c r="P1711" s="15"/>
      <c r="Q1711" s="151" t="s">
        <v>457</v>
      </c>
      <c r="R1711" s="240" t="s">
        <v>10543</v>
      </c>
      <c r="S1711" s="91"/>
      <c r="T1711" s="19">
        <f>VLOOKUP(Q1711,包材库存!B:E,4,0)</f>
        <v>1957</v>
      </c>
      <c r="U1711" s="46"/>
      <c r="V1711" s="19">
        <f>VLOOKUP(Q1711,包材库存!B:F,5,0)</f>
        <v>0</v>
      </c>
      <c r="W1711" s="15"/>
      <c r="X1711" s="164" t="e">
        <f t="shared" si="164"/>
        <v>#DIV/0!</v>
      </c>
      <c r="Y1711" s="169">
        <f t="shared" si="163"/>
        <v>202</v>
      </c>
    </row>
    <row r="1712" spans="2:25" ht="15">
      <c r="B1712" s="196"/>
      <c r="C1712" s="89" t="s">
        <v>1525</v>
      </c>
      <c r="D1712" s="89" t="s">
        <v>10648</v>
      </c>
      <c r="E1712" s="89" t="s">
        <v>1475</v>
      </c>
      <c r="F1712" s="89"/>
      <c r="G1712" s="89"/>
      <c r="H1712" s="89"/>
      <c r="I1712" s="89"/>
      <c r="J1712" s="89"/>
      <c r="K1712" s="89"/>
      <c r="L1712" s="89"/>
      <c r="M1712" s="89">
        <f>J1712+K1712+L1712</f>
        <v>0</v>
      </c>
      <c r="N1712" s="559"/>
      <c r="O1712" s="89"/>
      <c r="P1712" s="89"/>
      <c r="Q1712" s="151" t="s">
        <v>6525</v>
      </c>
      <c r="R1712" s="240" t="s">
        <v>11069</v>
      </c>
      <c r="S1712" s="28">
        <v>1</v>
      </c>
      <c r="T1712" s="19">
        <f>VLOOKUP(Q1712,包材库存!B:E,4,0)</f>
        <v>0</v>
      </c>
      <c r="U1712" s="46"/>
      <c r="V1712" s="19">
        <f>VLOOKUP(Q1712,包材库存!B:F,5,0)</f>
        <v>0</v>
      </c>
      <c r="W1712" s="89"/>
      <c r="X1712" s="164" t="e">
        <f t="shared" si="164"/>
        <v>#DIV/0!</v>
      </c>
      <c r="Y1712" s="169">
        <f t="shared" si="163"/>
        <v>1</v>
      </c>
    </row>
    <row r="1713" spans="2:25" ht="15">
      <c r="B1713" s="196"/>
      <c r="C1713" s="90"/>
      <c r="D1713" s="90"/>
      <c r="E1713" s="90"/>
      <c r="F1713" s="90"/>
      <c r="G1713" s="90"/>
      <c r="H1713" s="90"/>
      <c r="I1713" s="90"/>
      <c r="J1713" s="90"/>
      <c r="K1713" s="90"/>
      <c r="L1713" s="90"/>
      <c r="M1713" s="90"/>
      <c r="N1713" s="560"/>
      <c r="O1713" s="90"/>
      <c r="P1713" s="90"/>
      <c r="Q1713" s="151" t="s">
        <v>7238</v>
      </c>
      <c r="R1713" s="240" t="s">
        <v>11068</v>
      </c>
      <c r="S1713" s="28">
        <v>1</v>
      </c>
      <c r="T1713" s="19">
        <f>VLOOKUP(Q1713,包材库存!B:E,4,0)</f>
        <v>0</v>
      </c>
      <c r="U1713" s="46"/>
      <c r="V1713" s="19">
        <f>VLOOKUP(Q1713,包材库存!B:F,5,0)</f>
        <v>0</v>
      </c>
      <c r="W1713" s="90"/>
      <c r="X1713" s="164" t="e">
        <f t="shared" si="164"/>
        <v>#DIV/0!</v>
      </c>
      <c r="Y1713" s="169">
        <f t="shared" si="163"/>
        <v>3</v>
      </c>
    </row>
    <row r="1714" spans="2:25" ht="15">
      <c r="B1714" s="196"/>
      <c r="C1714" s="90"/>
      <c r="D1714" s="90"/>
      <c r="E1714" s="90"/>
      <c r="F1714" s="90"/>
      <c r="G1714" s="90"/>
      <c r="H1714" s="90"/>
      <c r="I1714" s="90"/>
      <c r="J1714" s="90"/>
      <c r="K1714" s="90"/>
      <c r="L1714" s="90"/>
      <c r="M1714" s="90"/>
      <c r="N1714" s="560"/>
      <c r="O1714" s="90"/>
      <c r="P1714" s="90"/>
      <c r="Q1714" s="151" t="s">
        <v>8805</v>
      </c>
      <c r="R1714" s="240" t="s">
        <v>10382</v>
      </c>
      <c r="S1714" s="28">
        <v>1</v>
      </c>
      <c r="T1714" s="19">
        <f>VLOOKUP(Q1714,包材库存!B:E,4,0)</f>
        <v>7665</v>
      </c>
      <c r="U1714" s="46"/>
      <c r="V1714" s="19">
        <f>VLOOKUP(Q1714,包材库存!B:F,5,0)</f>
        <v>0</v>
      </c>
      <c r="W1714" s="90"/>
      <c r="X1714" s="164" t="e">
        <f t="shared" si="164"/>
        <v>#DIV/0!</v>
      </c>
      <c r="Y1714" s="169">
        <f t="shared" si="163"/>
        <v>149</v>
      </c>
    </row>
    <row r="1715" spans="2:25" ht="15">
      <c r="B1715" s="196"/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561"/>
      <c r="O1715" s="15"/>
      <c r="P1715" s="15"/>
      <c r="Q1715" s="151" t="s">
        <v>457</v>
      </c>
      <c r="R1715" s="240" t="s">
        <v>10543</v>
      </c>
      <c r="S1715" s="91"/>
      <c r="T1715" s="19">
        <f>VLOOKUP(Q1715,包材库存!B:E,4,0)</f>
        <v>1957</v>
      </c>
      <c r="U1715" s="46"/>
      <c r="V1715" s="19">
        <f>VLOOKUP(Q1715,包材库存!B:F,5,0)</f>
        <v>0</v>
      </c>
      <c r="W1715" s="15"/>
      <c r="X1715" s="164" t="e">
        <f t="shared" si="164"/>
        <v>#DIV/0!</v>
      </c>
      <c r="Y1715" s="169">
        <f t="shared" si="163"/>
        <v>202</v>
      </c>
    </row>
    <row r="1716" spans="2:25" ht="15">
      <c r="B1716" s="196"/>
      <c r="C1716" s="89" t="s">
        <v>1526</v>
      </c>
      <c r="D1716" s="89" t="s">
        <v>10643</v>
      </c>
      <c r="E1716" s="89" t="s">
        <v>1402</v>
      </c>
      <c r="F1716" s="89"/>
      <c r="G1716" s="89"/>
      <c r="H1716" s="89"/>
      <c r="I1716" s="89"/>
      <c r="J1716" s="89"/>
      <c r="K1716" s="89"/>
      <c r="L1716" s="89"/>
      <c r="M1716" s="89">
        <f>J1716+K1716+L1716</f>
        <v>0</v>
      </c>
      <c r="N1716" s="559"/>
      <c r="O1716" s="89"/>
      <c r="P1716" s="89"/>
      <c r="Q1716" s="215" t="s">
        <v>457</v>
      </c>
      <c r="R1716" s="216" t="s">
        <v>11070</v>
      </c>
      <c r="S1716" s="91"/>
      <c r="T1716" s="19">
        <f>VLOOKUP(Q1716,包材库存!B:E,4,0)</f>
        <v>1957</v>
      </c>
      <c r="U1716" s="46"/>
      <c r="V1716" s="19">
        <f>VLOOKUP(Q1716,包材库存!B:F,5,0)</f>
        <v>0</v>
      </c>
      <c r="W1716" s="89"/>
      <c r="X1716" s="164" t="e">
        <f t="shared" si="164"/>
        <v>#DIV/0!</v>
      </c>
      <c r="Y1716" s="169">
        <f t="shared" si="163"/>
        <v>202</v>
      </c>
    </row>
    <row r="1717" spans="2:25" ht="15">
      <c r="B1717" s="196"/>
      <c r="C1717" s="90"/>
      <c r="D1717" s="90"/>
      <c r="E1717" s="90"/>
      <c r="F1717" s="90"/>
      <c r="G1717" s="90"/>
      <c r="H1717" s="90"/>
      <c r="I1717" s="90"/>
      <c r="J1717" s="90"/>
      <c r="K1717" s="90"/>
      <c r="L1717" s="90"/>
      <c r="M1717" s="90"/>
      <c r="N1717" s="560"/>
      <c r="O1717" s="90"/>
      <c r="P1717" s="90"/>
      <c r="Q1717" s="215" t="s">
        <v>8805</v>
      </c>
      <c r="R1717" s="216" t="s">
        <v>10382</v>
      </c>
      <c r="S1717" s="28">
        <v>1</v>
      </c>
      <c r="T1717" s="19">
        <f>VLOOKUP(Q1717,包材库存!B:E,4,0)</f>
        <v>7665</v>
      </c>
      <c r="U1717" s="46"/>
      <c r="V1717" s="19">
        <f>VLOOKUP(Q1717,包材库存!B:F,5,0)</f>
        <v>0</v>
      </c>
      <c r="W1717" s="90"/>
      <c r="X1717" s="164" t="e">
        <f t="shared" si="164"/>
        <v>#DIV/0!</v>
      </c>
      <c r="Y1717" s="169">
        <f t="shared" si="163"/>
        <v>149</v>
      </c>
    </row>
    <row r="1718" spans="2:25" ht="15">
      <c r="B1718" s="196"/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561"/>
      <c r="O1718" s="15"/>
      <c r="P1718" s="15"/>
      <c r="Q1718" s="148" t="s">
        <v>9102</v>
      </c>
      <c r="R1718" s="305" t="s">
        <v>11071</v>
      </c>
      <c r="S1718" s="28">
        <v>1</v>
      </c>
      <c r="T1718" s="19">
        <f>VLOOKUP(Q1718,包材库存!B:E,4,0)</f>
        <v>5.5</v>
      </c>
      <c r="U1718" s="46"/>
      <c r="V1718" s="19">
        <f>VLOOKUP(Q1718,包材库存!B:F,5,0)</f>
        <v>0</v>
      </c>
      <c r="W1718" s="15"/>
      <c r="X1718" s="164" t="e">
        <f t="shared" si="164"/>
        <v>#DIV/0!</v>
      </c>
      <c r="Y1718" s="169">
        <f t="shared" si="163"/>
        <v>1</v>
      </c>
    </row>
    <row r="1719" spans="2:25" ht="24.75">
      <c r="B1719" s="196"/>
      <c r="C1719" s="89" t="s">
        <v>9865</v>
      </c>
      <c r="D1719" s="243" t="s">
        <v>11072</v>
      </c>
      <c r="E1719" s="243"/>
      <c r="F1719" s="243"/>
      <c r="G1719" s="243"/>
      <c r="H1719" s="243"/>
      <c r="I1719" s="243"/>
      <c r="J1719" s="243"/>
      <c r="K1719" s="243"/>
      <c r="L1719" s="243"/>
      <c r="M1719" s="243"/>
      <c r="N1719" s="575"/>
      <c r="O1719" s="243"/>
      <c r="P1719" s="243"/>
      <c r="Q1719" s="337"/>
      <c r="R1719" s="335"/>
      <c r="S1719" s="28">
        <v>1</v>
      </c>
      <c r="T1719" s="19" t="e">
        <f>VLOOKUP(Q1719,包材库存!B:E,4,0)</f>
        <v>#N/A</v>
      </c>
      <c r="U1719" s="46"/>
      <c r="V1719" s="19" t="e">
        <f>VLOOKUP(Q1719,包材库存!B:F,5,0)</f>
        <v>#N/A</v>
      </c>
      <c r="W1719" s="243"/>
      <c r="X1719" s="164" t="e">
        <f t="shared" si="164"/>
        <v>#N/A</v>
      </c>
      <c r="Y1719" s="169">
        <f t="shared" si="163"/>
        <v>0</v>
      </c>
    </row>
    <row r="1720" spans="2:25" ht="15">
      <c r="B1720" s="196"/>
      <c r="C1720" s="90"/>
      <c r="D1720" s="47"/>
      <c r="E1720" s="47"/>
      <c r="F1720" s="47"/>
      <c r="G1720" s="47"/>
      <c r="H1720" s="47"/>
      <c r="I1720" s="47"/>
      <c r="J1720" s="47"/>
      <c r="K1720" s="47"/>
      <c r="L1720" s="47"/>
      <c r="M1720" s="47"/>
      <c r="N1720" s="576"/>
      <c r="O1720" s="47"/>
      <c r="P1720" s="47"/>
      <c r="Q1720" s="149" t="s">
        <v>8568</v>
      </c>
      <c r="R1720" s="99" t="s">
        <v>11073</v>
      </c>
      <c r="S1720" s="91"/>
      <c r="T1720" s="19">
        <f>VLOOKUP(Q1720,包材库存!B:E,4,0)</f>
        <v>0</v>
      </c>
      <c r="U1720" s="46"/>
      <c r="V1720" s="19">
        <f>VLOOKUP(Q1720,包材库存!B:F,5,0)</f>
        <v>0</v>
      </c>
      <c r="W1720" s="47"/>
      <c r="X1720" s="164" t="e">
        <f t="shared" si="164"/>
        <v>#DIV/0!</v>
      </c>
      <c r="Y1720" s="169">
        <f t="shared" si="163"/>
        <v>1</v>
      </c>
    </row>
    <row r="1721" spans="2:25" ht="15">
      <c r="B1721" s="196"/>
      <c r="C1721" s="90"/>
      <c r="D1721" s="47"/>
      <c r="E1721" s="47"/>
      <c r="F1721" s="47"/>
      <c r="G1721" s="47"/>
      <c r="H1721" s="47"/>
      <c r="I1721" s="47"/>
      <c r="J1721" s="47"/>
      <c r="K1721" s="47"/>
      <c r="L1721" s="47"/>
      <c r="M1721" s="47"/>
      <c r="N1721" s="576"/>
      <c r="O1721" s="47"/>
      <c r="P1721" s="47"/>
      <c r="Q1721" s="149" t="s">
        <v>9602</v>
      </c>
      <c r="R1721" s="99" t="s">
        <v>11074</v>
      </c>
      <c r="S1721" s="28">
        <v>1</v>
      </c>
      <c r="T1721" s="19">
        <f>VLOOKUP(Q1721,包材库存!B:E,4,0)</f>
        <v>0</v>
      </c>
      <c r="U1721" s="46"/>
      <c r="V1721" s="19">
        <f>VLOOKUP(Q1721,包材库存!B:F,5,0)</f>
        <v>0</v>
      </c>
      <c r="W1721" s="47"/>
      <c r="X1721" s="164" t="e">
        <f t="shared" si="164"/>
        <v>#DIV/0!</v>
      </c>
      <c r="Y1721" s="169">
        <f t="shared" si="163"/>
        <v>1</v>
      </c>
    </row>
    <row r="1722" spans="2:25" ht="15">
      <c r="B1722" s="196"/>
      <c r="C1722" s="90"/>
      <c r="D1722" s="47" t="s">
        <v>11075</v>
      </c>
      <c r="E1722" s="47" t="s">
        <v>1402</v>
      </c>
      <c r="F1722" s="47"/>
      <c r="G1722" s="47"/>
      <c r="H1722" s="47"/>
      <c r="I1722" s="47"/>
      <c r="J1722" s="47"/>
      <c r="K1722" s="47"/>
      <c r="L1722" s="47"/>
      <c r="M1722" s="47">
        <f t="shared" ref="M1722:M1725" si="166">J1722+K1722+L1722</f>
        <v>0</v>
      </c>
      <c r="N1722" s="576"/>
      <c r="O1722" s="47"/>
      <c r="P1722" s="47"/>
      <c r="Q1722" s="149" t="s">
        <v>8826</v>
      </c>
      <c r="R1722" s="99" t="s">
        <v>10821</v>
      </c>
      <c r="S1722" s="28">
        <v>1</v>
      </c>
      <c r="T1722" s="19">
        <f>VLOOKUP(Q1722,包材库存!B:E,4,0)</f>
        <v>0</v>
      </c>
      <c r="U1722" s="46"/>
      <c r="V1722" s="19">
        <f>VLOOKUP(Q1722,包材库存!B:F,5,0)</f>
        <v>0</v>
      </c>
      <c r="W1722" s="47"/>
      <c r="X1722" s="164" t="e">
        <f t="shared" si="164"/>
        <v>#DIV/0!</v>
      </c>
      <c r="Y1722" s="169">
        <f t="shared" si="163"/>
        <v>3</v>
      </c>
    </row>
    <row r="1723" spans="2:25" ht="15">
      <c r="B1723" s="196"/>
      <c r="C1723" s="90"/>
      <c r="D1723" s="47" t="s">
        <v>11076</v>
      </c>
      <c r="E1723" s="47" t="s">
        <v>1402</v>
      </c>
      <c r="F1723" s="47"/>
      <c r="G1723" s="47"/>
      <c r="H1723" s="47"/>
      <c r="I1723" s="47"/>
      <c r="J1723" s="47"/>
      <c r="K1723" s="47"/>
      <c r="L1723" s="47"/>
      <c r="M1723" s="47">
        <f t="shared" si="166"/>
        <v>0</v>
      </c>
      <c r="N1723" s="576"/>
      <c r="O1723" s="47"/>
      <c r="P1723" s="47"/>
      <c r="Q1723" s="149" t="s">
        <v>9059</v>
      </c>
      <c r="R1723" s="99" t="s">
        <v>10819</v>
      </c>
      <c r="S1723" s="28">
        <v>1</v>
      </c>
      <c r="T1723" s="19">
        <f>VLOOKUP(Q1723,包材库存!B:E,4,0)</f>
        <v>0</v>
      </c>
      <c r="U1723" s="46"/>
      <c r="V1723" s="19">
        <f>VLOOKUP(Q1723,包材库存!B:F,5,0)</f>
        <v>0</v>
      </c>
      <c r="W1723" s="47"/>
      <c r="X1723" s="164" t="e">
        <f t="shared" si="164"/>
        <v>#DIV/0!</v>
      </c>
      <c r="Y1723" s="169">
        <f t="shared" si="163"/>
        <v>3</v>
      </c>
    </row>
    <row r="1724" spans="2:25" ht="15">
      <c r="B1724" s="196"/>
      <c r="C1724" s="90"/>
      <c r="D1724" s="47" t="s">
        <v>11077</v>
      </c>
      <c r="E1724" s="47" t="s">
        <v>1402</v>
      </c>
      <c r="F1724" s="47"/>
      <c r="G1724" s="47"/>
      <c r="H1724" s="47"/>
      <c r="I1724" s="47"/>
      <c r="J1724" s="47"/>
      <c r="K1724" s="47"/>
      <c r="L1724" s="47"/>
      <c r="M1724" s="47">
        <f t="shared" si="166"/>
        <v>0</v>
      </c>
      <c r="N1724" s="576"/>
      <c r="O1724" s="47"/>
      <c r="P1724" s="47"/>
      <c r="Q1724" s="149" t="s">
        <v>9029</v>
      </c>
      <c r="R1724" s="99" t="s">
        <v>10820</v>
      </c>
      <c r="S1724" s="28">
        <v>1</v>
      </c>
      <c r="T1724" s="19">
        <f>VLOOKUP(Q1724,包材库存!B:E,4,0)</f>
        <v>1.3</v>
      </c>
      <c r="U1724" s="46"/>
      <c r="V1724" s="19">
        <f>VLOOKUP(Q1724,包材库存!B:F,5,0)</f>
        <v>0</v>
      </c>
      <c r="W1724" s="47"/>
      <c r="X1724" s="164" t="e">
        <f t="shared" si="164"/>
        <v>#DIV/0!</v>
      </c>
      <c r="Y1724" s="169">
        <f t="shared" si="163"/>
        <v>4</v>
      </c>
    </row>
    <row r="1725" spans="2:25" ht="15">
      <c r="B1725" s="196"/>
      <c r="C1725" s="15"/>
      <c r="D1725" s="47" t="s">
        <v>11078</v>
      </c>
      <c r="E1725" s="47" t="s">
        <v>1402</v>
      </c>
      <c r="F1725" s="47"/>
      <c r="G1725" s="47"/>
      <c r="H1725" s="47"/>
      <c r="I1725" s="47"/>
      <c r="J1725" s="47"/>
      <c r="K1725" s="47"/>
      <c r="L1725" s="47"/>
      <c r="M1725" s="47">
        <f t="shared" si="166"/>
        <v>0</v>
      </c>
      <c r="N1725" s="576"/>
      <c r="O1725" s="47"/>
      <c r="P1725" s="47"/>
      <c r="Q1725" s="149" t="s">
        <v>9036</v>
      </c>
      <c r="R1725" s="99" t="s">
        <v>10474</v>
      </c>
      <c r="S1725" s="28">
        <v>1</v>
      </c>
      <c r="T1725" s="19">
        <f>VLOOKUP(Q1725,包材库存!B:E,4,0)</f>
        <v>0</v>
      </c>
      <c r="U1725" s="46"/>
      <c r="V1725" s="19">
        <f>VLOOKUP(Q1725,包材库存!B:F,5,0)</f>
        <v>0</v>
      </c>
      <c r="W1725" s="47"/>
      <c r="X1725" s="164" t="e">
        <f t="shared" si="164"/>
        <v>#DIV/0!</v>
      </c>
      <c r="Y1725" s="169">
        <f t="shared" si="163"/>
        <v>4</v>
      </c>
    </row>
    <row r="1726" spans="2:25" ht="15">
      <c r="B1726" s="196"/>
      <c r="C1726" s="268"/>
      <c r="D1726" s="268"/>
      <c r="E1726" s="268"/>
      <c r="F1726" s="268"/>
      <c r="G1726" s="268"/>
      <c r="H1726" s="268"/>
      <c r="I1726" s="268"/>
      <c r="J1726" s="268"/>
      <c r="K1726" s="268"/>
      <c r="L1726" s="268"/>
      <c r="M1726" s="268"/>
      <c r="N1726" s="598"/>
      <c r="O1726" s="268"/>
      <c r="P1726" s="268"/>
      <c r="Q1726" s="130"/>
      <c r="R1726" s="347"/>
      <c r="S1726" s="28">
        <v>1</v>
      </c>
      <c r="T1726" s="19" t="e">
        <f>VLOOKUP(Q1726,包材库存!B:E,4,0)</f>
        <v>#N/A</v>
      </c>
      <c r="U1726" s="46"/>
      <c r="V1726" s="19" t="e">
        <f>VLOOKUP(Q1726,包材库存!B:F,5,0)</f>
        <v>#N/A</v>
      </c>
      <c r="W1726" s="268"/>
      <c r="X1726" s="164" t="e">
        <f t="shared" si="164"/>
        <v>#N/A</v>
      </c>
      <c r="Y1726" s="169">
        <f t="shared" si="163"/>
        <v>0</v>
      </c>
    </row>
    <row r="1727" spans="2:25" ht="15">
      <c r="B1727" s="196"/>
      <c r="C1727" s="268"/>
      <c r="D1727" s="268"/>
      <c r="E1727" s="268"/>
      <c r="F1727" s="268"/>
      <c r="G1727" s="268"/>
      <c r="H1727" s="268"/>
      <c r="I1727" s="268"/>
      <c r="J1727" s="268"/>
      <c r="K1727" s="268"/>
      <c r="L1727" s="268"/>
      <c r="M1727" s="268"/>
      <c r="N1727" s="598"/>
      <c r="O1727" s="268"/>
      <c r="P1727" s="268"/>
      <c r="Q1727" s="130"/>
      <c r="R1727" s="347"/>
      <c r="S1727" s="28">
        <v>1</v>
      </c>
      <c r="T1727" s="19" t="e">
        <f>VLOOKUP(Q1727,包材库存!B:E,4,0)</f>
        <v>#N/A</v>
      </c>
      <c r="U1727" s="46"/>
      <c r="V1727" s="19" t="e">
        <f>VLOOKUP(Q1727,包材库存!B:F,5,0)</f>
        <v>#N/A</v>
      </c>
      <c r="W1727" s="268"/>
      <c r="X1727" s="164" t="e">
        <f t="shared" si="164"/>
        <v>#N/A</v>
      </c>
      <c r="Y1727" s="169">
        <f t="shared" si="163"/>
        <v>0</v>
      </c>
    </row>
    <row r="1728" spans="2:25" ht="15">
      <c r="B1728" s="196"/>
      <c r="C1728" s="107" t="s">
        <v>9866</v>
      </c>
      <c r="D1728" s="107" t="s">
        <v>10902</v>
      </c>
      <c r="E1728" s="107" t="s">
        <v>748</v>
      </c>
      <c r="F1728" s="107"/>
      <c r="G1728" s="107"/>
      <c r="H1728" s="107"/>
      <c r="I1728" s="107"/>
      <c r="J1728" s="107"/>
      <c r="K1728" s="107"/>
      <c r="L1728" s="107"/>
      <c r="M1728" s="107">
        <f>J1728+K1728+L1728</f>
        <v>0</v>
      </c>
      <c r="N1728" s="562"/>
      <c r="O1728" s="107"/>
      <c r="P1728" s="107"/>
      <c r="Q1728" s="149" t="s">
        <v>6460</v>
      </c>
      <c r="R1728" s="127" t="s">
        <v>11079</v>
      </c>
      <c r="S1728" s="28">
        <v>1</v>
      </c>
      <c r="T1728" s="19">
        <f>VLOOKUP(Q1728,包材库存!B:E,4,0)</f>
        <v>3446</v>
      </c>
      <c r="U1728" s="46"/>
      <c r="V1728" s="19">
        <f>VLOOKUP(Q1728,包材库存!B:F,5,0)</f>
        <v>0</v>
      </c>
      <c r="W1728" s="107"/>
      <c r="X1728" s="164" t="e">
        <f t="shared" si="164"/>
        <v>#DIV/0!</v>
      </c>
      <c r="Y1728" s="169">
        <f t="shared" si="163"/>
        <v>4</v>
      </c>
    </row>
    <row r="1729" spans="2:25" ht="15">
      <c r="B1729" s="196"/>
      <c r="C1729" s="108"/>
      <c r="D1729" s="108"/>
      <c r="E1729" s="108"/>
      <c r="F1729" s="108"/>
      <c r="G1729" s="108"/>
      <c r="H1729" s="108"/>
      <c r="I1729" s="108"/>
      <c r="J1729" s="108"/>
      <c r="K1729" s="108"/>
      <c r="L1729" s="108"/>
      <c r="M1729" s="108"/>
      <c r="N1729" s="563"/>
      <c r="O1729" s="108"/>
      <c r="P1729" s="108"/>
      <c r="Q1729" s="149" t="s">
        <v>751</v>
      </c>
      <c r="R1729" s="127" t="s">
        <v>10374</v>
      </c>
      <c r="S1729" s="28">
        <v>1</v>
      </c>
      <c r="T1729" s="19">
        <f>VLOOKUP(Q1729,包材库存!B:E,4,0)</f>
        <v>8280</v>
      </c>
      <c r="U1729" s="46"/>
      <c r="V1729" s="19">
        <f>VLOOKUP(Q1729,包材库存!B:F,5,0)</f>
        <v>0</v>
      </c>
      <c r="W1729" s="108"/>
      <c r="X1729" s="164" t="e">
        <f t="shared" si="164"/>
        <v>#DIV/0!</v>
      </c>
      <c r="Y1729" s="169">
        <f t="shared" si="163"/>
        <v>8</v>
      </c>
    </row>
    <row r="1730" spans="2:25" ht="15">
      <c r="B1730" s="196"/>
      <c r="C1730" s="108"/>
      <c r="D1730" s="108"/>
      <c r="E1730" s="108"/>
      <c r="F1730" s="108"/>
      <c r="G1730" s="108"/>
      <c r="H1730" s="108"/>
      <c r="I1730" s="108"/>
      <c r="J1730" s="108"/>
      <c r="K1730" s="108"/>
      <c r="L1730" s="108"/>
      <c r="M1730" s="108"/>
      <c r="N1730" s="563"/>
      <c r="O1730" s="108"/>
      <c r="P1730" s="108"/>
      <c r="Q1730" s="146" t="s">
        <v>9444</v>
      </c>
      <c r="R1730" s="127" t="s">
        <v>10710</v>
      </c>
      <c r="S1730" s="28">
        <v>1</v>
      </c>
      <c r="T1730" s="19">
        <f>VLOOKUP(Q1730,包材库存!B:E,4,0)</f>
        <v>0</v>
      </c>
      <c r="U1730" s="46"/>
      <c r="V1730" s="19">
        <f>VLOOKUP(Q1730,包材库存!B:F,5,0)</f>
        <v>0</v>
      </c>
      <c r="W1730" s="108"/>
      <c r="X1730" s="164" t="e">
        <f t="shared" si="164"/>
        <v>#DIV/0!</v>
      </c>
      <c r="Y1730" s="169">
        <f t="shared" si="163"/>
        <v>2</v>
      </c>
    </row>
    <row r="1731" spans="2:25" ht="15">
      <c r="B1731" s="196"/>
      <c r="C1731" s="108"/>
      <c r="D1731" s="108"/>
      <c r="E1731" s="108"/>
      <c r="F1731" s="108"/>
      <c r="G1731" s="108"/>
      <c r="H1731" s="108"/>
      <c r="I1731" s="108"/>
      <c r="J1731" s="108"/>
      <c r="K1731" s="108"/>
      <c r="L1731" s="108"/>
      <c r="M1731" s="108"/>
      <c r="N1731" s="563"/>
      <c r="O1731" s="108"/>
      <c r="P1731" s="108"/>
      <c r="Q1731" s="146" t="s">
        <v>7960</v>
      </c>
      <c r="R1731" s="127" t="s">
        <v>11080</v>
      </c>
      <c r="S1731" s="28">
        <v>1</v>
      </c>
      <c r="T1731" s="19">
        <f>VLOOKUP(Q1731,包材库存!B:E,4,0)</f>
        <v>0</v>
      </c>
      <c r="U1731" s="46"/>
      <c r="V1731" s="19">
        <f>VLOOKUP(Q1731,包材库存!B:F,5,0)</f>
        <v>0</v>
      </c>
      <c r="W1731" s="108"/>
      <c r="X1731" s="164" t="e">
        <f t="shared" si="164"/>
        <v>#DIV/0!</v>
      </c>
      <c r="Y1731" s="169">
        <f t="shared" si="163"/>
        <v>1</v>
      </c>
    </row>
    <row r="1732" spans="2:25" ht="15">
      <c r="B1732" s="196"/>
      <c r="C1732" s="109"/>
      <c r="D1732" s="109"/>
      <c r="E1732" s="109"/>
      <c r="F1732" s="109"/>
      <c r="G1732" s="109"/>
      <c r="H1732" s="109"/>
      <c r="I1732" s="109"/>
      <c r="J1732" s="109"/>
      <c r="K1732" s="109"/>
      <c r="L1732" s="109"/>
      <c r="M1732" s="109"/>
      <c r="N1732" s="564"/>
      <c r="O1732" s="109"/>
      <c r="P1732" s="109"/>
      <c r="Q1732" s="215" t="s">
        <v>457</v>
      </c>
      <c r="R1732" s="216" t="s">
        <v>11081</v>
      </c>
      <c r="S1732" s="91"/>
      <c r="T1732" s="19">
        <f>VLOOKUP(Q1732,包材库存!B:E,4,0)</f>
        <v>1957</v>
      </c>
      <c r="U1732" s="46"/>
      <c r="V1732" s="19">
        <f>VLOOKUP(Q1732,包材库存!B:F,5,0)</f>
        <v>0</v>
      </c>
      <c r="W1732" s="109"/>
      <c r="X1732" s="164" t="e">
        <f t="shared" si="164"/>
        <v>#DIV/0!</v>
      </c>
      <c r="Y1732" s="169">
        <f t="shared" si="163"/>
        <v>202</v>
      </c>
    </row>
    <row r="1733" spans="2:25" ht="15">
      <c r="B1733" s="196"/>
      <c r="C1733" s="268"/>
      <c r="D1733" s="268"/>
      <c r="E1733" s="268"/>
      <c r="F1733" s="268"/>
      <c r="G1733" s="268"/>
      <c r="H1733" s="268"/>
      <c r="I1733" s="268"/>
      <c r="J1733" s="268"/>
      <c r="K1733" s="268"/>
      <c r="L1733" s="268"/>
      <c r="M1733" s="268"/>
      <c r="N1733" s="598"/>
      <c r="O1733" s="268"/>
      <c r="P1733" s="268"/>
      <c r="Q1733" s="130"/>
      <c r="R1733" s="347"/>
      <c r="S1733" s="28">
        <v>1</v>
      </c>
      <c r="T1733" s="19" t="e">
        <f>VLOOKUP(Q1733,包材库存!B:E,4,0)</f>
        <v>#N/A</v>
      </c>
      <c r="U1733" s="46"/>
      <c r="V1733" s="19" t="e">
        <f>VLOOKUP(Q1733,包材库存!B:F,5,0)</f>
        <v>#N/A</v>
      </c>
      <c r="W1733" s="268"/>
      <c r="X1733" s="164" t="e">
        <f t="shared" si="164"/>
        <v>#N/A</v>
      </c>
      <c r="Y1733" s="169">
        <f t="shared" ref="Y1733:Y1796" si="167">COUNTIF(Q:Q,Q1733)</f>
        <v>0</v>
      </c>
    </row>
    <row r="1734" spans="2:25" ht="15">
      <c r="B1734" s="196"/>
      <c r="C1734" s="110" t="s">
        <v>9867</v>
      </c>
      <c r="D1734" s="89" t="s">
        <v>11062</v>
      </c>
      <c r="E1734" s="89" t="s">
        <v>83</v>
      </c>
      <c r="F1734" s="89"/>
      <c r="G1734" s="89"/>
      <c r="H1734" s="89"/>
      <c r="I1734" s="89"/>
      <c r="J1734" s="89"/>
      <c r="K1734" s="89"/>
      <c r="L1734" s="89"/>
      <c r="M1734" s="89">
        <f>J1734+K1734+L1734</f>
        <v>0</v>
      </c>
      <c r="N1734" s="559"/>
      <c r="O1734" s="89"/>
      <c r="P1734" s="89"/>
      <c r="Q1734" s="160" t="s">
        <v>6444</v>
      </c>
      <c r="R1734" s="160" t="s">
        <v>10656</v>
      </c>
      <c r="S1734" s="28">
        <v>1</v>
      </c>
      <c r="T1734" s="19">
        <f>VLOOKUP(Q1734,包材库存!B:E,4,0)</f>
        <v>0</v>
      </c>
      <c r="U1734" s="46"/>
      <c r="V1734" s="19">
        <f>VLOOKUP(Q1734,包材库存!B:F,5,0)</f>
        <v>0</v>
      </c>
      <c r="W1734" s="110"/>
      <c r="X1734" s="164" t="e">
        <f t="shared" ref="X1734:X1797" si="168">T1734/G1734</f>
        <v>#DIV/0!</v>
      </c>
      <c r="Y1734" s="169">
        <f t="shared" si="167"/>
        <v>9</v>
      </c>
    </row>
    <row r="1735" spans="2:25" ht="15">
      <c r="B1735" s="196"/>
      <c r="C1735" s="111"/>
      <c r="D1735" s="90"/>
      <c r="E1735" s="90"/>
      <c r="F1735" s="90"/>
      <c r="G1735" s="90"/>
      <c r="H1735" s="90"/>
      <c r="I1735" s="90"/>
      <c r="J1735" s="90"/>
      <c r="K1735" s="90"/>
      <c r="L1735" s="90"/>
      <c r="M1735" s="90"/>
      <c r="N1735" s="560"/>
      <c r="O1735" s="90"/>
      <c r="P1735" s="90"/>
      <c r="Q1735" s="200" t="s">
        <v>7123</v>
      </c>
      <c r="R1735" s="195" t="s">
        <v>10974</v>
      </c>
      <c r="S1735" s="28">
        <v>1</v>
      </c>
      <c r="T1735" s="19">
        <f>VLOOKUP(Q1735,包材库存!B:E,4,0)</f>
        <v>120397</v>
      </c>
      <c r="U1735" s="46"/>
      <c r="V1735" s="19">
        <f>VLOOKUP(Q1735,包材库存!B:F,5,0)</f>
        <v>0</v>
      </c>
      <c r="W1735" s="111"/>
      <c r="X1735" s="164" t="e">
        <f t="shared" si="168"/>
        <v>#DIV/0!</v>
      </c>
      <c r="Y1735" s="169">
        <f t="shared" si="167"/>
        <v>44</v>
      </c>
    </row>
    <row r="1736" spans="2:25" ht="15">
      <c r="B1736" s="196"/>
      <c r="C1736" s="111"/>
      <c r="D1736" s="90"/>
      <c r="E1736" s="90"/>
      <c r="F1736" s="90"/>
      <c r="G1736" s="90"/>
      <c r="H1736" s="90"/>
      <c r="I1736" s="90"/>
      <c r="J1736" s="90"/>
      <c r="K1736" s="90"/>
      <c r="L1736" s="90"/>
      <c r="M1736" s="90"/>
      <c r="N1736" s="560"/>
      <c r="O1736" s="90"/>
      <c r="P1736" s="90"/>
      <c r="Q1736" s="200" t="s">
        <v>8736</v>
      </c>
      <c r="R1736" s="200" t="s">
        <v>10515</v>
      </c>
      <c r="S1736" s="28">
        <v>1</v>
      </c>
      <c r="T1736" s="19">
        <f>VLOOKUP(Q1736,包材库存!B:E,4,0)</f>
        <v>106183</v>
      </c>
      <c r="U1736" s="46"/>
      <c r="V1736" s="19">
        <f>VLOOKUP(Q1736,包材库存!B:F,5,0)</f>
        <v>0</v>
      </c>
      <c r="W1736" s="111"/>
      <c r="X1736" s="164" t="e">
        <f t="shared" si="168"/>
        <v>#DIV/0!</v>
      </c>
      <c r="Y1736" s="169">
        <f t="shared" si="167"/>
        <v>58</v>
      </c>
    </row>
    <row r="1737" spans="2:25" ht="15">
      <c r="B1737" s="196"/>
      <c r="C1737" s="111"/>
      <c r="D1737" s="90"/>
      <c r="E1737" s="90"/>
      <c r="F1737" s="90"/>
      <c r="G1737" s="90"/>
      <c r="H1737" s="90"/>
      <c r="I1737" s="90"/>
      <c r="J1737" s="90"/>
      <c r="K1737" s="90"/>
      <c r="L1737" s="90"/>
      <c r="M1737" s="90"/>
      <c r="N1737" s="560"/>
      <c r="O1737" s="90"/>
      <c r="P1737" s="90"/>
      <c r="Q1737" s="200" t="s">
        <v>9432</v>
      </c>
      <c r="R1737" s="200" t="s">
        <v>10510</v>
      </c>
      <c r="S1737" s="28">
        <v>1</v>
      </c>
      <c r="T1737" s="19">
        <f>VLOOKUP(Q1737,包材库存!B:E,4,0)</f>
        <v>30308</v>
      </c>
      <c r="U1737" s="46"/>
      <c r="V1737" s="19">
        <f>VLOOKUP(Q1737,包材库存!B:F,5,0)</f>
        <v>0</v>
      </c>
      <c r="W1737" s="111"/>
      <c r="X1737" s="164" t="e">
        <f t="shared" si="168"/>
        <v>#DIV/0!</v>
      </c>
      <c r="Y1737" s="169">
        <f t="shared" si="167"/>
        <v>5</v>
      </c>
    </row>
    <row r="1738" spans="2:25" ht="15">
      <c r="B1738" s="196"/>
      <c r="C1738" s="111"/>
      <c r="D1738" s="90"/>
      <c r="E1738" s="90"/>
      <c r="F1738" s="90"/>
      <c r="G1738" s="90"/>
      <c r="H1738" s="90"/>
      <c r="I1738" s="90"/>
      <c r="J1738" s="90"/>
      <c r="K1738" s="90"/>
      <c r="L1738" s="90"/>
      <c r="M1738" s="90"/>
      <c r="N1738" s="560"/>
      <c r="O1738" s="90"/>
      <c r="P1738" s="90"/>
      <c r="Q1738" s="200" t="s">
        <v>7962</v>
      </c>
      <c r="R1738" s="200" t="s">
        <v>11082</v>
      </c>
      <c r="S1738" s="28">
        <v>1</v>
      </c>
      <c r="T1738" s="19">
        <f>VLOOKUP(Q1738,包材库存!B:E,4,0)</f>
        <v>0</v>
      </c>
      <c r="U1738" s="46"/>
      <c r="V1738" s="19">
        <f>VLOOKUP(Q1738,包材库存!B:F,5,0)</f>
        <v>0</v>
      </c>
      <c r="W1738" s="111"/>
      <c r="X1738" s="164" t="e">
        <f t="shared" si="168"/>
        <v>#DIV/0!</v>
      </c>
      <c r="Y1738" s="169">
        <f t="shared" si="167"/>
        <v>1</v>
      </c>
    </row>
    <row r="1739" spans="2:25" ht="15">
      <c r="B1739" s="196"/>
      <c r="C1739" s="112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561"/>
      <c r="O1739" s="15"/>
      <c r="P1739" s="15"/>
      <c r="Q1739" s="348" t="s">
        <v>457</v>
      </c>
      <c r="R1739" s="349" t="s">
        <v>11083</v>
      </c>
      <c r="S1739" s="91"/>
      <c r="T1739" s="19">
        <f>VLOOKUP(Q1739,包材库存!B:E,4,0)</f>
        <v>1957</v>
      </c>
      <c r="U1739" s="46"/>
      <c r="V1739" s="19">
        <f>VLOOKUP(Q1739,包材库存!B:F,5,0)</f>
        <v>0</v>
      </c>
      <c r="W1739" s="112"/>
      <c r="X1739" s="164" t="e">
        <f t="shared" si="168"/>
        <v>#DIV/0!</v>
      </c>
      <c r="Y1739" s="169">
        <f t="shared" si="167"/>
        <v>202</v>
      </c>
    </row>
    <row r="1740" spans="2:25" ht="15">
      <c r="B1740" s="196"/>
      <c r="C1740" s="89"/>
      <c r="D1740" s="89" t="s">
        <v>10640</v>
      </c>
      <c r="E1740" s="89" t="s">
        <v>754</v>
      </c>
      <c r="F1740" s="89"/>
      <c r="G1740" s="89"/>
      <c r="H1740" s="89"/>
      <c r="I1740" s="89"/>
      <c r="J1740" s="89"/>
      <c r="K1740" s="89"/>
      <c r="L1740" s="89"/>
      <c r="M1740" s="89">
        <f>J1740+K1740+L1740</f>
        <v>0</v>
      </c>
      <c r="N1740" s="559"/>
      <c r="O1740" s="89"/>
      <c r="P1740" s="89"/>
      <c r="Q1740" s="143" t="s">
        <v>6875</v>
      </c>
      <c r="R1740" s="103" t="s">
        <v>10380</v>
      </c>
      <c r="S1740" s="28">
        <v>1</v>
      </c>
      <c r="T1740" s="19">
        <f>VLOOKUP(Q1740,包材库存!B:E,4,0)</f>
        <v>0</v>
      </c>
      <c r="U1740" s="46"/>
      <c r="V1740" s="19">
        <f>VLOOKUP(Q1740,包材库存!B:F,5,0)</f>
        <v>0</v>
      </c>
      <c r="W1740" s="89"/>
      <c r="X1740" s="164" t="e">
        <f t="shared" si="168"/>
        <v>#DIV/0!</v>
      </c>
      <c r="Y1740" s="169">
        <f t="shared" si="167"/>
        <v>3</v>
      </c>
    </row>
    <row r="1741" spans="2:25" ht="15">
      <c r="B1741" s="196"/>
      <c r="C1741" s="90"/>
      <c r="D1741" s="90"/>
      <c r="E1741" s="90"/>
      <c r="F1741" s="90"/>
      <c r="G1741" s="90"/>
      <c r="H1741" s="90"/>
      <c r="I1741" s="90"/>
      <c r="J1741" s="90"/>
      <c r="K1741" s="90"/>
      <c r="L1741" s="90"/>
      <c r="M1741" s="90"/>
      <c r="N1741" s="560"/>
      <c r="O1741" s="90"/>
      <c r="P1741" s="90"/>
      <c r="Q1741" s="142" t="s">
        <v>9440</v>
      </c>
      <c r="R1741" s="128" t="s">
        <v>10371</v>
      </c>
      <c r="S1741" s="28">
        <v>1</v>
      </c>
      <c r="T1741" s="19">
        <f>VLOOKUP(Q1741,包材库存!B:E,4,0)</f>
        <v>0</v>
      </c>
      <c r="U1741" s="46"/>
      <c r="V1741" s="19">
        <f>VLOOKUP(Q1741,包材库存!B:F,5,0)</f>
        <v>0</v>
      </c>
      <c r="W1741" s="90"/>
      <c r="X1741" s="164" t="e">
        <f t="shared" si="168"/>
        <v>#DIV/0!</v>
      </c>
      <c r="Y1741" s="169">
        <f t="shared" si="167"/>
        <v>11</v>
      </c>
    </row>
    <row r="1742" spans="2:25" ht="15">
      <c r="B1742" s="196"/>
      <c r="C1742" s="90"/>
      <c r="D1742" s="90"/>
      <c r="E1742" s="90"/>
      <c r="F1742" s="90"/>
      <c r="G1742" s="90"/>
      <c r="H1742" s="90"/>
      <c r="I1742" s="90"/>
      <c r="J1742" s="90"/>
      <c r="K1742" s="90"/>
      <c r="L1742" s="90"/>
      <c r="M1742" s="90"/>
      <c r="N1742" s="560"/>
      <c r="O1742" s="90"/>
      <c r="P1742" s="90"/>
      <c r="Q1742" s="142" t="s">
        <v>7968</v>
      </c>
      <c r="R1742" s="128" t="s">
        <v>10381</v>
      </c>
      <c r="S1742" s="28">
        <v>1</v>
      </c>
      <c r="T1742" s="19">
        <f>VLOOKUP(Q1742,包材库存!B:E,4,0)</f>
        <v>0</v>
      </c>
      <c r="U1742" s="46"/>
      <c r="V1742" s="19">
        <f>VLOOKUP(Q1742,包材库存!B:F,5,0)</f>
        <v>0</v>
      </c>
      <c r="W1742" s="90"/>
      <c r="X1742" s="164" t="e">
        <f t="shared" si="168"/>
        <v>#DIV/0!</v>
      </c>
      <c r="Y1742" s="169">
        <f t="shared" si="167"/>
        <v>3</v>
      </c>
    </row>
    <row r="1743" spans="2:25" ht="15">
      <c r="B1743" s="196"/>
      <c r="C1743" s="90"/>
      <c r="D1743" s="90"/>
      <c r="E1743" s="90"/>
      <c r="F1743" s="90"/>
      <c r="G1743" s="90"/>
      <c r="H1743" s="90"/>
      <c r="I1743" s="90"/>
      <c r="J1743" s="90"/>
      <c r="K1743" s="90"/>
      <c r="L1743" s="90"/>
      <c r="M1743" s="90"/>
      <c r="N1743" s="560"/>
      <c r="O1743" s="90"/>
      <c r="P1743" s="90"/>
      <c r="Q1743" s="142" t="s">
        <v>8805</v>
      </c>
      <c r="R1743" s="128" t="s">
        <v>10382</v>
      </c>
      <c r="S1743" s="28">
        <v>1</v>
      </c>
      <c r="T1743" s="19">
        <f>VLOOKUP(Q1743,包材库存!B:E,4,0)</f>
        <v>7665</v>
      </c>
      <c r="U1743" s="46"/>
      <c r="V1743" s="19">
        <f>VLOOKUP(Q1743,包材库存!B:F,5,0)</f>
        <v>0</v>
      </c>
      <c r="W1743" s="90"/>
      <c r="X1743" s="164" t="e">
        <f t="shared" si="168"/>
        <v>#DIV/0!</v>
      </c>
      <c r="Y1743" s="169">
        <f t="shared" si="167"/>
        <v>149</v>
      </c>
    </row>
    <row r="1744" spans="2:25" ht="15">
      <c r="B1744" s="196"/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561"/>
      <c r="O1744" s="15"/>
      <c r="P1744" s="15"/>
      <c r="Q1744" s="148" t="s">
        <v>9773</v>
      </c>
      <c r="R1744" s="216" t="s">
        <v>11084</v>
      </c>
      <c r="S1744" s="91"/>
      <c r="T1744" s="19" t="e">
        <f>VLOOKUP(Q1744,包材库存!B:E,4,0)</f>
        <v>#N/A</v>
      </c>
      <c r="U1744" s="46"/>
      <c r="V1744" s="19" t="e">
        <f>VLOOKUP(Q1744,包材库存!B:F,5,0)</f>
        <v>#N/A</v>
      </c>
      <c r="W1744" s="15"/>
      <c r="X1744" s="164" t="e">
        <f t="shared" si="168"/>
        <v>#N/A</v>
      </c>
      <c r="Y1744" s="169">
        <f t="shared" si="167"/>
        <v>3</v>
      </c>
    </row>
    <row r="1745" spans="2:25" ht="15">
      <c r="B1745" s="196"/>
      <c r="C1745" s="89"/>
      <c r="D1745" s="89" t="s">
        <v>10641</v>
      </c>
      <c r="E1745" s="89" t="s">
        <v>9868</v>
      </c>
      <c r="F1745" s="89"/>
      <c r="G1745" s="89"/>
      <c r="H1745" s="89"/>
      <c r="I1745" s="89"/>
      <c r="J1745" s="89"/>
      <c r="K1745" s="89"/>
      <c r="L1745" s="89"/>
      <c r="M1745" s="89">
        <f>J1745+K1745+L1745</f>
        <v>0</v>
      </c>
      <c r="N1745" s="559"/>
      <c r="O1745" s="89"/>
      <c r="P1745" s="89"/>
      <c r="Q1745" s="143" t="s">
        <v>6871</v>
      </c>
      <c r="R1745" s="103" t="s">
        <v>10383</v>
      </c>
      <c r="S1745" s="28">
        <v>1</v>
      </c>
      <c r="T1745" s="19">
        <f>VLOOKUP(Q1745,包材库存!B:E,4,0)</f>
        <v>0</v>
      </c>
      <c r="U1745" s="46"/>
      <c r="V1745" s="19">
        <f>VLOOKUP(Q1745,包材库存!B:F,5,0)</f>
        <v>0</v>
      </c>
      <c r="W1745" s="89"/>
      <c r="X1745" s="164" t="e">
        <f t="shared" si="168"/>
        <v>#DIV/0!</v>
      </c>
      <c r="Y1745" s="169">
        <f t="shared" si="167"/>
        <v>3</v>
      </c>
    </row>
    <row r="1746" spans="2:25" ht="15">
      <c r="B1746" s="196"/>
      <c r="C1746" s="90"/>
      <c r="D1746" s="90"/>
      <c r="E1746" s="90"/>
      <c r="F1746" s="90"/>
      <c r="G1746" s="90"/>
      <c r="H1746" s="90"/>
      <c r="I1746" s="90"/>
      <c r="J1746" s="90"/>
      <c r="K1746" s="90"/>
      <c r="L1746" s="90"/>
      <c r="M1746" s="90"/>
      <c r="N1746" s="560"/>
      <c r="O1746" s="90"/>
      <c r="P1746" s="90"/>
      <c r="Q1746" s="142" t="s">
        <v>9440</v>
      </c>
      <c r="R1746" s="128" t="s">
        <v>10371</v>
      </c>
      <c r="S1746" s="28">
        <v>1</v>
      </c>
      <c r="T1746" s="19">
        <f>VLOOKUP(Q1746,包材库存!B:E,4,0)</f>
        <v>0</v>
      </c>
      <c r="U1746" s="46"/>
      <c r="V1746" s="19">
        <f>VLOOKUP(Q1746,包材库存!B:F,5,0)</f>
        <v>0</v>
      </c>
      <c r="W1746" s="90"/>
      <c r="X1746" s="164" t="e">
        <f t="shared" si="168"/>
        <v>#DIV/0!</v>
      </c>
      <c r="Y1746" s="169">
        <f t="shared" si="167"/>
        <v>11</v>
      </c>
    </row>
    <row r="1747" spans="2:25" ht="15">
      <c r="B1747" s="196"/>
      <c r="C1747" s="90"/>
      <c r="D1747" s="90"/>
      <c r="E1747" s="90"/>
      <c r="F1747" s="90"/>
      <c r="G1747" s="90"/>
      <c r="H1747" s="90"/>
      <c r="I1747" s="90"/>
      <c r="J1747" s="90"/>
      <c r="K1747" s="90"/>
      <c r="L1747" s="90"/>
      <c r="M1747" s="90"/>
      <c r="N1747" s="560"/>
      <c r="O1747" s="90"/>
      <c r="P1747" s="90"/>
      <c r="Q1747" s="142" t="s">
        <v>7968</v>
      </c>
      <c r="R1747" s="128" t="s">
        <v>10381</v>
      </c>
      <c r="S1747" s="28">
        <v>1</v>
      </c>
      <c r="T1747" s="19">
        <f>VLOOKUP(Q1747,包材库存!B:E,4,0)</f>
        <v>0</v>
      </c>
      <c r="U1747" s="46"/>
      <c r="V1747" s="19">
        <f>VLOOKUP(Q1747,包材库存!B:F,5,0)</f>
        <v>0</v>
      </c>
      <c r="W1747" s="90"/>
      <c r="X1747" s="164" t="e">
        <f t="shared" si="168"/>
        <v>#DIV/0!</v>
      </c>
      <c r="Y1747" s="169">
        <f t="shared" si="167"/>
        <v>3</v>
      </c>
    </row>
    <row r="1748" spans="2:25" ht="15">
      <c r="B1748" s="196"/>
      <c r="C1748" s="90"/>
      <c r="D1748" s="90"/>
      <c r="E1748" s="90"/>
      <c r="F1748" s="90"/>
      <c r="G1748" s="90"/>
      <c r="H1748" s="90"/>
      <c r="I1748" s="90"/>
      <c r="J1748" s="90"/>
      <c r="K1748" s="90"/>
      <c r="L1748" s="90"/>
      <c r="M1748" s="90"/>
      <c r="N1748" s="560"/>
      <c r="O1748" s="90"/>
      <c r="P1748" s="90"/>
      <c r="Q1748" s="142" t="s">
        <v>8805</v>
      </c>
      <c r="R1748" s="128" t="s">
        <v>10382</v>
      </c>
      <c r="S1748" s="28">
        <v>1</v>
      </c>
      <c r="T1748" s="19">
        <f>VLOOKUP(Q1748,包材库存!B:E,4,0)</f>
        <v>7665</v>
      </c>
      <c r="U1748" s="46"/>
      <c r="V1748" s="19">
        <f>VLOOKUP(Q1748,包材库存!B:F,5,0)</f>
        <v>0</v>
      </c>
      <c r="W1748" s="90"/>
      <c r="X1748" s="164" t="e">
        <f t="shared" si="168"/>
        <v>#DIV/0!</v>
      </c>
      <c r="Y1748" s="169">
        <f t="shared" si="167"/>
        <v>149</v>
      </c>
    </row>
    <row r="1749" spans="2:25" ht="15">
      <c r="B1749" s="196"/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561"/>
      <c r="O1749" s="15"/>
      <c r="P1749" s="15"/>
      <c r="Q1749" s="148" t="s">
        <v>9773</v>
      </c>
      <c r="R1749" s="216" t="s">
        <v>11084</v>
      </c>
      <c r="S1749" s="91"/>
      <c r="T1749" s="19" t="e">
        <f>VLOOKUP(Q1749,包材库存!B:E,4,0)</f>
        <v>#N/A</v>
      </c>
      <c r="U1749" s="46"/>
      <c r="V1749" s="19" t="e">
        <f>VLOOKUP(Q1749,包材库存!B:F,5,0)</f>
        <v>#N/A</v>
      </c>
      <c r="W1749" s="15"/>
      <c r="X1749" s="164" t="e">
        <f t="shared" si="168"/>
        <v>#N/A</v>
      </c>
      <c r="Y1749" s="169">
        <f t="shared" si="167"/>
        <v>3</v>
      </c>
    </row>
    <row r="1750" spans="2:25" ht="15">
      <c r="B1750" s="196"/>
      <c r="C1750" s="89" t="s">
        <v>9869</v>
      </c>
      <c r="D1750" s="89" t="s">
        <v>10642</v>
      </c>
      <c r="E1750" s="89" t="s">
        <v>754</v>
      </c>
      <c r="F1750" s="89"/>
      <c r="G1750" s="89"/>
      <c r="H1750" s="89"/>
      <c r="I1750" s="89"/>
      <c r="J1750" s="89"/>
      <c r="K1750" s="89"/>
      <c r="L1750" s="89"/>
      <c r="M1750" s="89">
        <f>J1750+K1750+L1750</f>
        <v>0</v>
      </c>
      <c r="N1750" s="559"/>
      <c r="O1750" s="89"/>
      <c r="P1750" s="89"/>
      <c r="Q1750" s="143" t="s">
        <v>6873</v>
      </c>
      <c r="R1750" s="103" t="s">
        <v>10384</v>
      </c>
      <c r="S1750" s="28">
        <v>1</v>
      </c>
      <c r="T1750" s="19">
        <f>VLOOKUP(Q1750,包材库存!B:E,4,0)</f>
        <v>0</v>
      </c>
      <c r="U1750" s="46"/>
      <c r="V1750" s="19">
        <f>VLOOKUP(Q1750,包材库存!B:F,5,0)</f>
        <v>0</v>
      </c>
      <c r="W1750" s="89"/>
      <c r="X1750" s="164" t="e">
        <f t="shared" si="168"/>
        <v>#DIV/0!</v>
      </c>
      <c r="Y1750" s="169">
        <f t="shared" si="167"/>
        <v>5</v>
      </c>
    </row>
    <row r="1751" spans="2:25" ht="15">
      <c r="B1751" s="196"/>
      <c r="C1751" s="90"/>
      <c r="D1751" s="90"/>
      <c r="E1751" s="90"/>
      <c r="F1751" s="90"/>
      <c r="G1751" s="90"/>
      <c r="H1751" s="90"/>
      <c r="I1751" s="90"/>
      <c r="J1751" s="90"/>
      <c r="K1751" s="90"/>
      <c r="L1751" s="90"/>
      <c r="M1751" s="90"/>
      <c r="N1751" s="560"/>
      <c r="O1751" s="90"/>
      <c r="P1751" s="90"/>
      <c r="Q1751" s="142" t="s">
        <v>9440</v>
      </c>
      <c r="R1751" s="128" t="s">
        <v>10371</v>
      </c>
      <c r="S1751" s="28">
        <v>1</v>
      </c>
      <c r="T1751" s="19">
        <f>VLOOKUP(Q1751,包材库存!B:E,4,0)</f>
        <v>0</v>
      </c>
      <c r="U1751" s="46"/>
      <c r="V1751" s="19">
        <f>VLOOKUP(Q1751,包材库存!B:F,5,0)</f>
        <v>0</v>
      </c>
      <c r="W1751" s="90"/>
      <c r="X1751" s="164" t="e">
        <f t="shared" si="168"/>
        <v>#DIV/0!</v>
      </c>
      <c r="Y1751" s="169">
        <f t="shared" si="167"/>
        <v>11</v>
      </c>
    </row>
    <row r="1752" spans="2:25" ht="15">
      <c r="B1752" s="196"/>
      <c r="C1752" s="90"/>
      <c r="D1752" s="90"/>
      <c r="E1752" s="90"/>
      <c r="F1752" s="90"/>
      <c r="G1752" s="90"/>
      <c r="H1752" s="90"/>
      <c r="I1752" s="90"/>
      <c r="J1752" s="90"/>
      <c r="K1752" s="90"/>
      <c r="L1752" s="90"/>
      <c r="M1752" s="90"/>
      <c r="N1752" s="560"/>
      <c r="O1752" s="90"/>
      <c r="P1752" s="90"/>
      <c r="Q1752" s="142" t="s">
        <v>7968</v>
      </c>
      <c r="R1752" s="128" t="s">
        <v>10381</v>
      </c>
      <c r="S1752" s="28">
        <v>1</v>
      </c>
      <c r="T1752" s="19">
        <f>VLOOKUP(Q1752,包材库存!B:E,4,0)</f>
        <v>0</v>
      </c>
      <c r="U1752" s="46"/>
      <c r="V1752" s="19">
        <f>VLOOKUP(Q1752,包材库存!B:F,5,0)</f>
        <v>0</v>
      </c>
      <c r="W1752" s="90"/>
      <c r="X1752" s="164" t="e">
        <f t="shared" si="168"/>
        <v>#DIV/0!</v>
      </c>
      <c r="Y1752" s="169">
        <f t="shared" si="167"/>
        <v>3</v>
      </c>
    </row>
    <row r="1753" spans="2:25" ht="15">
      <c r="B1753" s="196"/>
      <c r="C1753" s="90"/>
      <c r="D1753" s="90"/>
      <c r="E1753" s="90"/>
      <c r="F1753" s="90"/>
      <c r="G1753" s="90"/>
      <c r="H1753" s="90"/>
      <c r="I1753" s="90"/>
      <c r="J1753" s="90"/>
      <c r="K1753" s="90"/>
      <c r="L1753" s="90"/>
      <c r="M1753" s="90"/>
      <c r="N1753" s="560"/>
      <c r="O1753" s="90"/>
      <c r="P1753" s="90"/>
      <c r="Q1753" s="142" t="s">
        <v>8805</v>
      </c>
      <c r="R1753" s="128" t="s">
        <v>10382</v>
      </c>
      <c r="S1753" s="28">
        <v>1</v>
      </c>
      <c r="T1753" s="19">
        <f>VLOOKUP(Q1753,包材库存!B:E,4,0)</f>
        <v>7665</v>
      </c>
      <c r="U1753" s="46"/>
      <c r="V1753" s="19">
        <f>VLOOKUP(Q1753,包材库存!B:F,5,0)</f>
        <v>0</v>
      </c>
      <c r="W1753" s="90"/>
      <c r="X1753" s="164" t="e">
        <f t="shared" si="168"/>
        <v>#DIV/0!</v>
      </c>
      <c r="Y1753" s="169">
        <f t="shared" si="167"/>
        <v>149</v>
      </c>
    </row>
    <row r="1754" spans="2:25" ht="15">
      <c r="B1754" s="196"/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561"/>
      <c r="O1754" s="15"/>
      <c r="P1754" s="15"/>
      <c r="Q1754" s="148" t="s">
        <v>9773</v>
      </c>
      <c r="R1754" s="216" t="s">
        <v>11084</v>
      </c>
      <c r="S1754" s="91"/>
      <c r="T1754" s="19" t="e">
        <f>VLOOKUP(Q1754,包材库存!B:E,4,0)</f>
        <v>#N/A</v>
      </c>
      <c r="U1754" s="46"/>
      <c r="V1754" s="19" t="e">
        <f>VLOOKUP(Q1754,包材库存!B:F,5,0)</f>
        <v>#N/A</v>
      </c>
      <c r="W1754" s="15"/>
      <c r="X1754" s="164" t="e">
        <f t="shared" si="168"/>
        <v>#N/A</v>
      </c>
      <c r="Y1754" s="169">
        <f t="shared" si="167"/>
        <v>3</v>
      </c>
    </row>
    <row r="1755" spans="2:25" ht="24">
      <c r="B1755" s="196"/>
      <c r="C1755" s="193" t="s">
        <v>1527</v>
      </c>
      <c r="D1755" s="107" t="s">
        <v>11014</v>
      </c>
      <c r="E1755" s="107" t="s">
        <v>754</v>
      </c>
      <c r="F1755" s="107"/>
      <c r="G1755" s="107"/>
      <c r="H1755" s="107"/>
      <c r="I1755" s="107"/>
      <c r="J1755" s="107"/>
      <c r="K1755" s="107"/>
      <c r="L1755" s="107"/>
      <c r="M1755" s="107">
        <f>J1755+K1755+L1755</f>
        <v>0</v>
      </c>
      <c r="N1755" s="562"/>
      <c r="O1755" s="107"/>
      <c r="P1755" s="107"/>
      <c r="Q1755" s="146" t="s">
        <v>6933</v>
      </c>
      <c r="R1755" s="102" t="s">
        <v>11015</v>
      </c>
      <c r="S1755" s="28">
        <v>1</v>
      </c>
      <c r="T1755" s="19">
        <f>VLOOKUP(Q1755,包材库存!B:E,4,0)</f>
        <v>34500</v>
      </c>
      <c r="U1755" s="46"/>
      <c r="V1755" s="19">
        <f>VLOOKUP(Q1755,包材库存!B:F,5,0)</f>
        <v>0</v>
      </c>
      <c r="W1755" s="107"/>
      <c r="X1755" s="164" t="e">
        <f t="shared" si="168"/>
        <v>#DIV/0!</v>
      </c>
      <c r="Y1755" s="169">
        <f t="shared" si="167"/>
        <v>3</v>
      </c>
    </row>
    <row r="1756" spans="2:25" ht="15">
      <c r="B1756" s="196"/>
      <c r="C1756" s="197"/>
      <c r="D1756" s="108"/>
      <c r="E1756" s="108"/>
      <c r="F1756" s="108"/>
      <c r="G1756" s="108"/>
      <c r="H1756" s="108"/>
      <c r="I1756" s="108"/>
      <c r="J1756" s="108"/>
      <c r="K1756" s="108"/>
      <c r="L1756" s="108"/>
      <c r="M1756" s="108"/>
      <c r="N1756" s="563"/>
      <c r="O1756" s="108"/>
      <c r="P1756" s="108"/>
      <c r="Q1756" s="146" t="s">
        <v>7252</v>
      </c>
      <c r="R1756" s="102" t="s">
        <v>11016</v>
      </c>
      <c r="S1756" s="28">
        <v>1</v>
      </c>
      <c r="T1756" s="19">
        <f>VLOOKUP(Q1756,包材库存!B:E,4,0)</f>
        <v>138907</v>
      </c>
      <c r="U1756" s="46"/>
      <c r="V1756" s="19">
        <f>VLOOKUP(Q1756,包材库存!B:F,5,0)</f>
        <v>0</v>
      </c>
      <c r="W1756" s="108"/>
      <c r="X1756" s="164" t="e">
        <f t="shared" si="168"/>
        <v>#DIV/0!</v>
      </c>
      <c r="Y1756" s="169">
        <f t="shared" si="167"/>
        <v>6</v>
      </c>
    </row>
    <row r="1757" spans="2:25" ht="15">
      <c r="B1757" s="196"/>
      <c r="C1757" s="197"/>
      <c r="D1757" s="108"/>
      <c r="E1757" s="108"/>
      <c r="F1757" s="108"/>
      <c r="G1757" s="108"/>
      <c r="H1757" s="108"/>
      <c r="I1757" s="108"/>
      <c r="J1757" s="108"/>
      <c r="K1757" s="108"/>
      <c r="L1757" s="108"/>
      <c r="M1757" s="108"/>
      <c r="N1757" s="563"/>
      <c r="O1757" s="108"/>
      <c r="P1757" s="108"/>
      <c r="Q1757" s="151" t="s">
        <v>457</v>
      </c>
      <c r="R1757" s="240" t="s">
        <v>11085</v>
      </c>
      <c r="S1757" s="91"/>
      <c r="T1757" s="19">
        <f>VLOOKUP(Q1757,包材库存!B:E,4,0)</f>
        <v>1957</v>
      </c>
      <c r="U1757" s="46"/>
      <c r="V1757" s="19">
        <f>VLOOKUP(Q1757,包材库存!B:F,5,0)</f>
        <v>0</v>
      </c>
      <c r="W1757" s="108"/>
      <c r="X1757" s="164" t="e">
        <f t="shared" si="168"/>
        <v>#DIV/0!</v>
      </c>
      <c r="Y1757" s="169">
        <f t="shared" si="167"/>
        <v>202</v>
      </c>
    </row>
    <row r="1758" spans="2:25" ht="15">
      <c r="B1758" s="196"/>
      <c r="C1758" s="202"/>
      <c r="D1758" s="109"/>
      <c r="E1758" s="109"/>
      <c r="F1758" s="109"/>
      <c r="G1758" s="109"/>
      <c r="H1758" s="109"/>
      <c r="I1758" s="109"/>
      <c r="J1758" s="109"/>
      <c r="K1758" s="109"/>
      <c r="L1758" s="109"/>
      <c r="M1758" s="109"/>
      <c r="N1758" s="564"/>
      <c r="O1758" s="109"/>
      <c r="P1758" s="109"/>
      <c r="Q1758" s="151" t="s">
        <v>8805</v>
      </c>
      <c r="R1758" s="240" t="s">
        <v>10382</v>
      </c>
      <c r="S1758" s="28">
        <v>1</v>
      </c>
      <c r="T1758" s="19">
        <f>VLOOKUP(Q1758,包材库存!B:E,4,0)</f>
        <v>7665</v>
      </c>
      <c r="U1758" s="46"/>
      <c r="V1758" s="19">
        <f>VLOOKUP(Q1758,包材库存!B:F,5,0)</f>
        <v>0</v>
      </c>
      <c r="W1758" s="109"/>
      <c r="X1758" s="164" t="e">
        <f t="shared" si="168"/>
        <v>#DIV/0!</v>
      </c>
      <c r="Y1758" s="169">
        <f t="shared" si="167"/>
        <v>149</v>
      </c>
    </row>
    <row r="1759" spans="2:25" ht="15">
      <c r="B1759" s="196"/>
      <c r="C1759" s="193" t="s">
        <v>1528</v>
      </c>
      <c r="D1759" s="107" t="s">
        <v>11017</v>
      </c>
      <c r="E1759" s="107" t="s">
        <v>1401</v>
      </c>
      <c r="F1759" s="107"/>
      <c r="G1759" s="107"/>
      <c r="H1759" s="107"/>
      <c r="I1759" s="107"/>
      <c r="J1759" s="107"/>
      <c r="K1759" s="107"/>
      <c r="L1759" s="107"/>
      <c r="M1759" s="107">
        <f>J1759+K1759+L1759</f>
        <v>0</v>
      </c>
      <c r="N1759" s="562"/>
      <c r="O1759" s="107"/>
      <c r="P1759" s="107"/>
      <c r="Q1759" s="146" t="s">
        <v>6531</v>
      </c>
      <c r="R1759" s="102" t="s">
        <v>11018</v>
      </c>
      <c r="S1759" s="28">
        <v>1</v>
      </c>
      <c r="T1759" s="19">
        <f>VLOOKUP(Q1759,包材库存!B:E,4,0)</f>
        <v>0</v>
      </c>
      <c r="U1759" s="46"/>
      <c r="V1759" s="19">
        <f>VLOOKUP(Q1759,包材库存!B:F,5,0)</f>
        <v>0</v>
      </c>
      <c r="W1759" s="107"/>
      <c r="X1759" s="164" t="e">
        <f t="shared" si="168"/>
        <v>#DIV/0!</v>
      </c>
      <c r="Y1759" s="169">
        <f t="shared" si="167"/>
        <v>2</v>
      </c>
    </row>
    <row r="1760" spans="2:25" ht="15">
      <c r="B1760" s="196"/>
      <c r="C1760" s="197"/>
      <c r="D1760" s="108"/>
      <c r="E1760" s="108"/>
      <c r="F1760" s="108"/>
      <c r="G1760" s="108"/>
      <c r="H1760" s="108"/>
      <c r="I1760" s="108"/>
      <c r="J1760" s="108"/>
      <c r="K1760" s="108"/>
      <c r="L1760" s="108"/>
      <c r="M1760" s="108"/>
      <c r="N1760" s="563"/>
      <c r="O1760" s="108"/>
      <c r="P1760" s="108"/>
      <c r="Q1760" s="146" t="s">
        <v>7246</v>
      </c>
      <c r="R1760" s="102" t="s">
        <v>11019</v>
      </c>
      <c r="S1760" s="28">
        <v>1</v>
      </c>
      <c r="T1760" s="19">
        <f>VLOOKUP(Q1760,包材库存!B:E,4,0)</f>
        <v>34008</v>
      </c>
      <c r="U1760" s="46"/>
      <c r="V1760" s="19">
        <f>VLOOKUP(Q1760,包材库存!B:F,5,0)</f>
        <v>0</v>
      </c>
      <c r="W1760" s="108"/>
      <c r="X1760" s="164" t="e">
        <f t="shared" si="168"/>
        <v>#DIV/0!</v>
      </c>
      <c r="Y1760" s="169">
        <f t="shared" si="167"/>
        <v>2</v>
      </c>
    </row>
    <row r="1761" spans="2:25" ht="15">
      <c r="B1761" s="196"/>
      <c r="C1761" s="197"/>
      <c r="D1761" s="108"/>
      <c r="E1761" s="108"/>
      <c r="F1761" s="108"/>
      <c r="G1761" s="108"/>
      <c r="H1761" s="108"/>
      <c r="I1761" s="108"/>
      <c r="J1761" s="108"/>
      <c r="K1761" s="108"/>
      <c r="L1761" s="108"/>
      <c r="M1761" s="108"/>
      <c r="N1761" s="563"/>
      <c r="O1761" s="108"/>
      <c r="P1761" s="108"/>
      <c r="Q1761" s="151" t="s">
        <v>457</v>
      </c>
      <c r="R1761" s="240" t="s">
        <v>10529</v>
      </c>
      <c r="S1761" s="91"/>
      <c r="T1761" s="19">
        <f>VLOOKUP(Q1761,包材库存!B:E,4,0)</f>
        <v>1957</v>
      </c>
      <c r="U1761" s="46"/>
      <c r="V1761" s="19">
        <f>VLOOKUP(Q1761,包材库存!B:F,5,0)</f>
        <v>0</v>
      </c>
      <c r="W1761" s="108"/>
      <c r="X1761" s="164" t="e">
        <f t="shared" si="168"/>
        <v>#DIV/0!</v>
      </c>
      <c r="Y1761" s="169">
        <f t="shared" si="167"/>
        <v>202</v>
      </c>
    </row>
    <row r="1762" spans="2:25" ht="15">
      <c r="B1762" s="196"/>
      <c r="C1762" s="202"/>
      <c r="D1762" s="109"/>
      <c r="E1762" s="109"/>
      <c r="F1762" s="109"/>
      <c r="G1762" s="109"/>
      <c r="H1762" s="109"/>
      <c r="I1762" s="109"/>
      <c r="J1762" s="109"/>
      <c r="K1762" s="109"/>
      <c r="L1762" s="109"/>
      <c r="M1762" s="109"/>
      <c r="N1762" s="564"/>
      <c r="O1762" s="109"/>
      <c r="P1762" s="109"/>
      <c r="Q1762" s="151" t="s">
        <v>8805</v>
      </c>
      <c r="R1762" s="240" t="s">
        <v>10382</v>
      </c>
      <c r="S1762" s="28">
        <v>1</v>
      </c>
      <c r="T1762" s="19">
        <f>VLOOKUP(Q1762,包材库存!B:E,4,0)</f>
        <v>7665</v>
      </c>
      <c r="U1762" s="46"/>
      <c r="V1762" s="19">
        <f>VLOOKUP(Q1762,包材库存!B:F,5,0)</f>
        <v>0</v>
      </c>
      <c r="W1762" s="109"/>
      <c r="X1762" s="164" t="e">
        <f t="shared" si="168"/>
        <v>#DIV/0!</v>
      </c>
      <c r="Y1762" s="169">
        <f t="shared" si="167"/>
        <v>149</v>
      </c>
    </row>
    <row r="1763" spans="2:25" ht="15">
      <c r="B1763" s="196"/>
      <c r="C1763" s="193" t="s">
        <v>1529</v>
      </c>
      <c r="D1763" s="107" t="s">
        <v>11022</v>
      </c>
      <c r="E1763" s="107" t="s">
        <v>754</v>
      </c>
      <c r="F1763" s="107"/>
      <c r="G1763" s="107"/>
      <c r="H1763" s="107"/>
      <c r="I1763" s="107"/>
      <c r="J1763" s="107"/>
      <c r="K1763" s="107"/>
      <c r="L1763" s="107"/>
      <c r="M1763" s="107">
        <f>J1763+K1763+L1763</f>
        <v>0</v>
      </c>
      <c r="N1763" s="562"/>
      <c r="O1763" s="107"/>
      <c r="P1763" s="107"/>
      <c r="Q1763" s="146" t="s">
        <v>6935</v>
      </c>
      <c r="R1763" s="102" t="s">
        <v>11023</v>
      </c>
      <c r="S1763" s="28">
        <v>1</v>
      </c>
      <c r="T1763" s="19">
        <f>VLOOKUP(Q1763,包材库存!B:E,4,0)</f>
        <v>2821</v>
      </c>
      <c r="U1763" s="46"/>
      <c r="V1763" s="19">
        <f>VLOOKUP(Q1763,包材库存!B:F,5,0)</f>
        <v>0</v>
      </c>
      <c r="W1763" s="107"/>
      <c r="X1763" s="164" t="e">
        <f t="shared" si="168"/>
        <v>#DIV/0!</v>
      </c>
      <c r="Y1763" s="169">
        <f t="shared" si="167"/>
        <v>3</v>
      </c>
    </row>
    <row r="1764" spans="2:25" ht="15">
      <c r="B1764" s="196"/>
      <c r="C1764" s="197"/>
      <c r="D1764" s="108"/>
      <c r="E1764" s="108"/>
      <c r="F1764" s="108"/>
      <c r="G1764" s="108"/>
      <c r="H1764" s="108"/>
      <c r="I1764" s="108"/>
      <c r="J1764" s="108"/>
      <c r="K1764" s="108"/>
      <c r="L1764" s="108"/>
      <c r="M1764" s="108"/>
      <c r="N1764" s="563"/>
      <c r="O1764" s="108"/>
      <c r="P1764" s="108"/>
      <c r="Q1764" s="146" t="s">
        <v>7252</v>
      </c>
      <c r="R1764" s="102" t="s">
        <v>11016</v>
      </c>
      <c r="S1764" s="28">
        <v>1</v>
      </c>
      <c r="T1764" s="19">
        <f>VLOOKUP(Q1764,包材库存!B:E,4,0)</f>
        <v>138907</v>
      </c>
      <c r="U1764" s="46"/>
      <c r="V1764" s="19">
        <f>VLOOKUP(Q1764,包材库存!B:F,5,0)</f>
        <v>0</v>
      </c>
      <c r="W1764" s="108"/>
      <c r="X1764" s="164" t="e">
        <f t="shared" si="168"/>
        <v>#DIV/0!</v>
      </c>
      <c r="Y1764" s="169">
        <f t="shared" si="167"/>
        <v>6</v>
      </c>
    </row>
    <row r="1765" spans="2:25" ht="15">
      <c r="B1765" s="196"/>
      <c r="C1765" s="197"/>
      <c r="D1765" s="108"/>
      <c r="E1765" s="108"/>
      <c r="F1765" s="108"/>
      <c r="G1765" s="108"/>
      <c r="H1765" s="108"/>
      <c r="I1765" s="108"/>
      <c r="J1765" s="108"/>
      <c r="K1765" s="108"/>
      <c r="L1765" s="108"/>
      <c r="M1765" s="108"/>
      <c r="N1765" s="563"/>
      <c r="O1765" s="108"/>
      <c r="P1765" s="108"/>
      <c r="Q1765" s="151" t="s">
        <v>457</v>
      </c>
      <c r="R1765" s="240" t="s">
        <v>11085</v>
      </c>
      <c r="S1765" s="91"/>
      <c r="T1765" s="19">
        <f>VLOOKUP(Q1765,包材库存!B:E,4,0)</f>
        <v>1957</v>
      </c>
      <c r="U1765" s="46"/>
      <c r="V1765" s="19">
        <f>VLOOKUP(Q1765,包材库存!B:F,5,0)</f>
        <v>0</v>
      </c>
      <c r="W1765" s="108"/>
      <c r="X1765" s="164" t="e">
        <f t="shared" si="168"/>
        <v>#DIV/0!</v>
      </c>
      <c r="Y1765" s="169">
        <f t="shared" si="167"/>
        <v>202</v>
      </c>
    </row>
    <row r="1766" spans="2:25" ht="15">
      <c r="B1766" s="196"/>
      <c r="C1766" s="202"/>
      <c r="D1766" s="109"/>
      <c r="E1766" s="109"/>
      <c r="F1766" s="109"/>
      <c r="G1766" s="109"/>
      <c r="H1766" s="109"/>
      <c r="I1766" s="109"/>
      <c r="J1766" s="109"/>
      <c r="K1766" s="109"/>
      <c r="L1766" s="109"/>
      <c r="M1766" s="109"/>
      <c r="N1766" s="564"/>
      <c r="O1766" s="109"/>
      <c r="P1766" s="109"/>
      <c r="Q1766" s="151" t="s">
        <v>8805</v>
      </c>
      <c r="R1766" s="240" t="s">
        <v>10382</v>
      </c>
      <c r="S1766" s="28">
        <v>1</v>
      </c>
      <c r="T1766" s="19">
        <f>VLOOKUP(Q1766,包材库存!B:E,4,0)</f>
        <v>7665</v>
      </c>
      <c r="U1766" s="46"/>
      <c r="V1766" s="19">
        <f>VLOOKUP(Q1766,包材库存!B:F,5,0)</f>
        <v>0</v>
      </c>
      <c r="W1766" s="109"/>
      <c r="X1766" s="164" t="e">
        <f t="shared" si="168"/>
        <v>#DIV/0!</v>
      </c>
      <c r="Y1766" s="169">
        <f t="shared" si="167"/>
        <v>149</v>
      </c>
    </row>
    <row r="1767" spans="2:25" ht="15">
      <c r="B1767" s="196"/>
      <c r="C1767" s="193" t="s">
        <v>1530</v>
      </c>
      <c r="D1767" s="193" t="s">
        <v>11058</v>
      </c>
      <c r="E1767" s="193" t="s">
        <v>1475</v>
      </c>
      <c r="F1767" s="193"/>
      <c r="G1767" s="193"/>
      <c r="H1767" s="193"/>
      <c r="I1767" s="193"/>
      <c r="J1767" s="193"/>
      <c r="K1767" s="193"/>
      <c r="L1767" s="193"/>
      <c r="M1767" s="193">
        <f>J1767+K1767+L1767</f>
        <v>0</v>
      </c>
      <c r="N1767" s="590"/>
      <c r="O1767" s="193"/>
      <c r="P1767" s="193"/>
      <c r="Q1767" s="146" t="s">
        <v>6535</v>
      </c>
      <c r="R1767" s="102" t="s">
        <v>11086</v>
      </c>
      <c r="S1767" s="28">
        <v>1</v>
      </c>
      <c r="T1767" s="19">
        <f>VLOOKUP(Q1767,包材库存!B:E,4,0)</f>
        <v>537</v>
      </c>
      <c r="U1767" s="46"/>
      <c r="V1767" s="19">
        <f>VLOOKUP(Q1767,包材库存!B:F,5,0)</f>
        <v>0</v>
      </c>
      <c r="W1767" s="193"/>
      <c r="X1767" s="164" t="e">
        <f t="shared" si="168"/>
        <v>#DIV/0!</v>
      </c>
      <c r="Y1767" s="169">
        <f t="shared" si="167"/>
        <v>1</v>
      </c>
    </row>
    <row r="1768" spans="2:25" ht="15">
      <c r="B1768" s="196"/>
      <c r="C1768" s="197"/>
      <c r="D1768" s="197"/>
      <c r="E1768" s="197"/>
      <c r="F1768" s="197"/>
      <c r="G1768" s="197"/>
      <c r="H1768" s="197"/>
      <c r="I1768" s="197"/>
      <c r="J1768" s="197"/>
      <c r="K1768" s="197"/>
      <c r="L1768" s="197"/>
      <c r="M1768" s="197"/>
      <c r="N1768" s="591"/>
      <c r="O1768" s="197"/>
      <c r="P1768" s="197"/>
      <c r="Q1768" s="350" t="s">
        <v>7250</v>
      </c>
      <c r="R1768" s="98" t="s">
        <v>11087</v>
      </c>
      <c r="S1768" s="28">
        <v>1</v>
      </c>
      <c r="T1768" s="19">
        <f>VLOOKUP(Q1768,包材库存!B:E,4,0)</f>
        <v>18907</v>
      </c>
      <c r="U1768" s="46"/>
      <c r="V1768" s="19">
        <f>VLOOKUP(Q1768,包材库存!B:F,5,0)</f>
        <v>0</v>
      </c>
      <c r="W1768" s="197"/>
      <c r="X1768" s="164" t="e">
        <f t="shared" si="168"/>
        <v>#DIV/0!</v>
      </c>
      <c r="Y1768" s="169">
        <f t="shared" si="167"/>
        <v>2</v>
      </c>
    </row>
    <row r="1769" spans="2:25" ht="15">
      <c r="B1769" s="196"/>
      <c r="C1769" s="197"/>
      <c r="D1769" s="197"/>
      <c r="E1769" s="197"/>
      <c r="F1769" s="197"/>
      <c r="G1769" s="197"/>
      <c r="H1769" s="197"/>
      <c r="I1769" s="197"/>
      <c r="J1769" s="197"/>
      <c r="K1769" s="197"/>
      <c r="L1769" s="197"/>
      <c r="M1769" s="197"/>
      <c r="N1769" s="591"/>
      <c r="O1769" s="197"/>
      <c r="P1769" s="197"/>
      <c r="Q1769" s="151" t="s">
        <v>457</v>
      </c>
      <c r="R1769" s="240" t="s">
        <v>10543</v>
      </c>
      <c r="S1769" s="91"/>
      <c r="T1769" s="19">
        <f>VLOOKUP(Q1769,包材库存!B:E,4,0)</f>
        <v>1957</v>
      </c>
      <c r="U1769" s="46"/>
      <c r="V1769" s="19">
        <f>VLOOKUP(Q1769,包材库存!B:F,5,0)</f>
        <v>0</v>
      </c>
      <c r="W1769" s="197"/>
      <c r="X1769" s="164" t="e">
        <f t="shared" si="168"/>
        <v>#DIV/0!</v>
      </c>
      <c r="Y1769" s="169">
        <f t="shared" si="167"/>
        <v>202</v>
      </c>
    </row>
    <row r="1770" spans="2:25" ht="15">
      <c r="B1770" s="196"/>
      <c r="C1770" s="202"/>
      <c r="D1770" s="202"/>
      <c r="E1770" s="202"/>
      <c r="F1770" s="202"/>
      <c r="G1770" s="202"/>
      <c r="H1770" s="202"/>
      <c r="I1770" s="202"/>
      <c r="J1770" s="202"/>
      <c r="K1770" s="202"/>
      <c r="L1770" s="202"/>
      <c r="M1770" s="202"/>
      <c r="N1770" s="592"/>
      <c r="O1770" s="202"/>
      <c r="P1770" s="202"/>
      <c r="Q1770" s="151" t="s">
        <v>8805</v>
      </c>
      <c r="R1770" s="240" t="s">
        <v>10382</v>
      </c>
      <c r="S1770" s="28">
        <v>1</v>
      </c>
      <c r="T1770" s="19">
        <f>VLOOKUP(Q1770,包材库存!B:E,4,0)</f>
        <v>7665</v>
      </c>
      <c r="U1770" s="46"/>
      <c r="V1770" s="19">
        <f>VLOOKUP(Q1770,包材库存!B:F,5,0)</f>
        <v>0</v>
      </c>
      <c r="W1770" s="202"/>
      <c r="X1770" s="164" t="e">
        <f t="shared" si="168"/>
        <v>#DIV/0!</v>
      </c>
      <c r="Y1770" s="169">
        <f t="shared" si="167"/>
        <v>149</v>
      </c>
    </row>
    <row r="1771" spans="2:25" ht="15">
      <c r="B1771" s="196"/>
      <c r="C1771" s="193" t="s">
        <v>1531</v>
      </c>
      <c r="D1771" s="193" t="s">
        <v>11088</v>
      </c>
      <c r="E1771" s="193" t="s">
        <v>1475</v>
      </c>
      <c r="F1771" s="193"/>
      <c r="G1771" s="193"/>
      <c r="H1771" s="193"/>
      <c r="I1771" s="193"/>
      <c r="J1771" s="193"/>
      <c r="K1771" s="193"/>
      <c r="L1771" s="193"/>
      <c r="M1771" s="193">
        <f>J1771+K1771+L1771</f>
        <v>0</v>
      </c>
      <c r="N1771" s="590"/>
      <c r="O1771" s="193"/>
      <c r="P1771" s="193"/>
      <c r="Q1771" s="147" t="s">
        <v>6537</v>
      </c>
      <c r="R1771" s="102" t="s">
        <v>11089</v>
      </c>
      <c r="S1771" s="28">
        <v>1</v>
      </c>
      <c r="T1771" s="19">
        <f>VLOOKUP(Q1771,包材库存!B:E,4,0)</f>
        <v>25284</v>
      </c>
      <c r="U1771" s="46"/>
      <c r="V1771" s="19">
        <f>VLOOKUP(Q1771,包材库存!B:F,5,0)</f>
        <v>0</v>
      </c>
      <c r="W1771" s="193"/>
      <c r="X1771" s="164" t="e">
        <f t="shared" si="168"/>
        <v>#DIV/0!</v>
      </c>
      <c r="Y1771" s="169">
        <f t="shared" si="167"/>
        <v>1</v>
      </c>
    </row>
    <row r="1772" spans="2:25" ht="15">
      <c r="B1772" s="196"/>
      <c r="C1772" s="197"/>
      <c r="D1772" s="197"/>
      <c r="E1772" s="197"/>
      <c r="F1772" s="197"/>
      <c r="G1772" s="197"/>
      <c r="H1772" s="197"/>
      <c r="I1772" s="197"/>
      <c r="J1772" s="197"/>
      <c r="K1772" s="197"/>
      <c r="L1772" s="197"/>
      <c r="M1772" s="197"/>
      <c r="N1772" s="591"/>
      <c r="O1772" s="197"/>
      <c r="P1772" s="197"/>
      <c r="Q1772" s="146" t="s">
        <v>7250</v>
      </c>
      <c r="R1772" s="102" t="s">
        <v>11087</v>
      </c>
      <c r="S1772" s="28">
        <v>1</v>
      </c>
      <c r="T1772" s="19">
        <f>VLOOKUP(Q1772,包材库存!B:E,4,0)</f>
        <v>18907</v>
      </c>
      <c r="U1772" s="46"/>
      <c r="V1772" s="19">
        <f>VLOOKUP(Q1772,包材库存!B:F,5,0)</f>
        <v>0</v>
      </c>
      <c r="W1772" s="197"/>
      <c r="X1772" s="164" t="e">
        <f t="shared" si="168"/>
        <v>#DIV/0!</v>
      </c>
      <c r="Y1772" s="169">
        <f t="shared" si="167"/>
        <v>2</v>
      </c>
    </row>
    <row r="1773" spans="2:25" ht="15">
      <c r="B1773" s="196"/>
      <c r="C1773" s="197"/>
      <c r="D1773" s="197"/>
      <c r="E1773" s="197"/>
      <c r="F1773" s="197"/>
      <c r="G1773" s="197"/>
      <c r="H1773" s="197"/>
      <c r="I1773" s="197"/>
      <c r="J1773" s="197"/>
      <c r="K1773" s="197"/>
      <c r="L1773" s="197"/>
      <c r="M1773" s="197"/>
      <c r="N1773" s="591"/>
      <c r="O1773" s="197"/>
      <c r="P1773" s="197"/>
      <c r="Q1773" s="151" t="s">
        <v>457</v>
      </c>
      <c r="R1773" s="240" t="s">
        <v>10543</v>
      </c>
      <c r="S1773" s="91"/>
      <c r="T1773" s="19">
        <f>VLOOKUP(Q1773,包材库存!B:E,4,0)</f>
        <v>1957</v>
      </c>
      <c r="U1773" s="46"/>
      <c r="V1773" s="19">
        <f>VLOOKUP(Q1773,包材库存!B:F,5,0)</f>
        <v>0</v>
      </c>
      <c r="W1773" s="197"/>
      <c r="X1773" s="164" t="e">
        <f t="shared" si="168"/>
        <v>#DIV/0!</v>
      </c>
      <c r="Y1773" s="169">
        <f t="shared" si="167"/>
        <v>202</v>
      </c>
    </row>
    <row r="1774" spans="2:25" ht="15">
      <c r="B1774" s="196"/>
      <c r="C1774" s="202"/>
      <c r="D1774" s="202"/>
      <c r="E1774" s="202"/>
      <c r="F1774" s="202"/>
      <c r="G1774" s="202"/>
      <c r="H1774" s="202"/>
      <c r="I1774" s="202"/>
      <c r="J1774" s="202"/>
      <c r="K1774" s="202"/>
      <c r="L1774" s="202"/>
      <c r="M1774" s="202"/>
      <c r="N1774" s="592"/>
      <c r="O1774" s="202"/>
      <c r="P1774" s="202"/>
      <c r="Q1774" s="151" t="s">
        <v>8805</v>
      </c>
      <c r="R1774" s="240" t="s">
        <v>10382</v>
      </c>
      <c r="S1774" s="28">
        <v>1</v>
      </c>
      <c r="T1774" s="19">
        <f>VLOOKUP(Q1774,包材库存!B:E,4,0)</f>
        <v>7665</v>
      </c>
      <c r="U1774" s="46"/>
      <c r="V1774" s="19">
        <f>VLOOKUP(Q1774,包材库存!B:F,5,0)</f>
        <v>0</v>
      </c>
      <c r="W1774" s="202"/>
      <c r="X1774" s="164" t="e">
        <f t="shared" si="168"/>
        <v>#DIV/0!</v>
      </c>
      <c r="Y1774" s="169">
        <f t="shared" si="167"/>
        <v>149</v>
      </c>
    </row>
    <row r="1775" spans="2:25" ht="15">
      <c r="B1775" s="196"/>
      <c r="C1775" s="107" t="s">
        <v>1532</v>
      </c>
      <c r="D1775" s="107" t="s">
        <v>11090</v>
      </c>
      <c r="E1775" s="107" t="s">
        <v>1402</v>
      </c>
      <c r="F1775" s="107"/>
      <c r="G1775" s="107"/>
      <c r="H1775" s="107"/>
      <c r="I1775" s="107"/>
      <c r="J1775" s="107"/>
      <c r="K1775" s="107"/>
      <c r="L1775" s="107"/>
      <c r="M1775" s="107">
        <f>J1775+K1775+L1775</f>
        <v>0</v>
      </c>
      <c r="N1775" s="562"/>
      <c r="O1775" s="107"/>
      <c r="P1775" s="107"/>
      <c r="Q1775" s="147" t="s">
        <v>457</v>
      </c>
      <c r="R1775" s="102" t="s">
        <v>11091</v>
      </c>
      <c r="S1775" s="91"/>
      <c r="T1775" s="19">
        <f>VLOOKUP(Q1775,包材库存!B:E,4,0)</f>
        <v>1957</v>
      </c>
      <c r="U1775" s="46"/>
      <c r="V1775" s="19">
        <f>VLOOKUP(Q1775,包材库存!B:F,5,0)</f>
        <v>0</v>
      </c>
      <c r="W1775" s="107"/>
      <c r="X1775" s="164" t="e">
        <f t="shared" si="168"/>
        <v>#DIV/0!</v>
      </c>
      <c r="Y1775" s="169">
        <f t="shared" si="167"/>
        <v>202</v>
      </c>
    </row>
    <row r="1776" spans="2:25" ht="15">
      <c r="B1776" s="196"/>
      <c r="C1776" s="108"/>
      <c r="D1776" s="108"/>
      <c r="E1776" s="108"/>
      <c r="F1776" s="108"/>
      <c r="G1776" s="108"/>
      <c r="H1776" s="108"/>
      <c r="I1776" s="108"/>
      <c r="J1776" s="108"/>
      <c r="K1776" s="108"/>
      <c r="L1776" s="108"/>
      <c r="M1776" s="108"/>
      <c r="N1776" s="563"/>
      <c r="O1776" s="108"/>
      <c r="P1776" s="108"/>
      <c r="Q1776" s="147" t="s">
        <v>8805</v>
      </c>
      <c r="R1776" s="102" t="s">
        <v>10382</v>
      </c>
      <c r="S1776" s="28">
        <v>1</v>
      </c>
      <c r="T1776" s="19">
        <f>VLOOKUP(Q1776,包材库存!B:E,4,0)</f>
        <v>7665</v>
      </c>
      <c r="U1776" s="46"/>
      <c r="V1776" s="19">
        <f>VLOOKUP(Q1776,包材库存!B:F,5,0)</f>
        <v>0</v>
      </c>
      <c r="W1776" s="108"/>
      <c r="X1776" s="164" t="e">
        <f t="shared" si="168"/>
        <v>#DIV/0!</v>
      </c>
      <c r="Y1776" s="169">
        <f t="shared" si="167"/>
        <v>149</v>
      </c>
    </row>
    <row r="1777" spans="2:25" ht="15">
      <c r="B1777" s="196"/>
      <c r="C1777" s="109"/>
      <c r="D1777" s="109"/>
      <c r="E1777" s="109"/>
      <c r="F1777" s="109"/>
      <c r="G1777" s="109"/>
      <c r="H1777" s="109"/>
      <c r="I1777" s="109"/>
      <c r="J1777" s="109"/>
      <c r="K1777" s="109"/>
      <c r="L1777" s="109"/>
      <c r="M1777" s="109"/>
      <c r="N1777" s="564"/>
      <c r="O1777" s="109"/>
      <c r="P1777" s="109"/>
      <c r="Q1777" s="322" t="s">
        <v>9107</v>
      </c>
      <c r="R1777" s="98" t="s">
        <v>11025</v>
      </c>
      <c r="S1777" s="28">
        <v>1</v>
      </c>
      <c r="T1777" s="19">
        <f>VLOOKUP(Q1777,包材库存!B:E,4,0)</f>
        <v>0</v>
      </c>
      <c r="U1777" s="46"/>
      <c r="V1777" s="19">
        <f>VLOOKUP(Q1777,包材库存!B:F,5,0)</f>
        <v>0</v>
      </c>
      <c r="W1777" s="108"/>
      <c r="X1777" s="164" t="e">
        <f t="shared" si="168"/>
        <v>#DIV/0!</v>
      </c>
      <c r="Y1777" s="169">
        <f t="shared" si="167"/>
        <v>3</v>
      </c>
    </row>
    <row r="1778" spans="2:25" ht="15">
      <c r="B1778" s="196"/>
      <c r="C1778" s="107" t="s">
        <v>1533</v>
      </c>
      <c r="D1778" s="107" t="s">
        <v>11020</v>
      </c>
      <c r="E1778" s="107" t="s">
        <v>1402</v>
      </c>
      <c r="F1778" s="107"/>
      <c r="G1778" s="107"/>
      <c r="H1778" s="107"/>
      <c r="I1778" s="107"/>
      <c r="J1778" s="107"/>
      <c r="K1778" s="107"/>
      <c r="L1778" s="107"/>
      <c r="M1778" s="107">
        <f>J1778+K1778+L1778</f>
        <v>0</v>
      </c>
      <c r="N1778" s="562"/>
      <c r="O1778" s="107"/>
      <c r="P1778" s="107"/>
      <c r="Q1778" s="147" t="s">
        <v>457</v>
      </c>
      <c r="R1778" s="102" t="s">
        <v>11091</v>
      </c>
      <c r="S1778" s="91"/>
      <c r="T1778" s="19">
        <f>VLOOKUP(Q1778,包材库存!B:E,4,0)</f>
        <v>1957</v>
      </c>
      <c r="U1778" s="46"/>
      <c r="V1778" s="19">
        <f>VLOOKUP(Q1778,包材库存!B:F,5,0)</f>
        <v>0</v>
      </c>
      <c r="W1778" s="107"/>
      <c r="X1778" s="164" t="e">
        <f t="shared" si="168"/>
        <v>#DIV/0!</v>
      </c>
      <c r="Y1778" s="169">
        <f t="shared" si="167"/>
        <v>202</v>
      </c>
    </row>
    <row r="1779" spans="2:25" ht="15">
      <c r="B1779" s="196"/>
      <c r="C1779" s="108"/>
      <c r="D1779" s="108"/>
      <c r="E1779" s="108"/>
      <c r="F1779" s="108"/>
      <c r="G1779" s="108"/>
      <c r="H1779" s="108"/>
      <c r="I1779" s="108"/>
      <c r="J1779" s="108"/>
      <c r="K1779" s="108"/>
      <c r="L1779" s="108"/>
      <c r="M1779" s="108"/>
      <c r="N1779" s="563"/>
      <c r="O1779" s="108"/>
      <c r="P1779" s="108"/>
      <c r="Q1779" s="147" t="s">
        <v>8805</v>
      </c>
      <c r="R1779" s="102" t="s">
        <v>10382</v>
      </c>
      <c r="S1779" s="28">
        <v>1</v>
      </c>
      <c r="T1779" s="19">
        <f>VLOOKUP(Q1779,包材库存!B:E,4,0)</f>
        <v>7665</v>
      </c>
      <c r="U1779" s="46"/>
      <c r="V1779" s="19">
        <f>VLOOKUP(Q1779,包材库存!B:F,5,0)</f>
        <v>0</v>
      </c>
      <c r="W1779" s="108"/>
      <c r="X1779" s="164" t="e">
        <f t="shared" si="168"/>
        <v>#DIV/0!</v>
      </c>
      <c r="Y1779" s="169">
        <f t="shared" si="167"/>
        <v>149</v>
      </c>
    </row>
    <row r="1780" spans="2:25" ht="15">
      <c r="B1780" s="196"/>
      <c r="C1780" s="109"/>
      <c r="D1780" s="109"/>
      <c r="E1780" s="109"/>
      <c r="F1780" s="109"/>
      <c r="G1780" s="109"/>
      <c r="H1780" s="109"/>
      <c r="I1780" s="109"/>
      <c r="J1780" s="109"/>
      <c r="K1780" s="109"/>
      <c r="L1780" s="109"/>
      <c r="M1780" s="109"/>
      <c r="N1780" s="564"/>
      <c r="O1780" s="109"/>
      <c r="P1780" s="109"/>
      <c r="Q1780" s="146" t="s">
        <v>9109</v>
      </c>
      <c r="R1780" s="102" t="s">
        <v>11021</v>
      </c>
      <c r="S1780" s="28">
        <v>1</v>
      </c>
      <c r="T1780" s="19">
        <f>VLOOKUP(Q1780,包材库存!B:E,4,0)</f>
        <v>93</v>
      </c>
      <c r="U1780" s="46"/>
      <c r="V1780" s="19">
        <f>VLOOKUP(Q1780,包材库存!B:F,5,0)</f>
        <v>0</v>
      </c>
      <c r="W1780" s="109"/>
      <c r="X1780" s="164" t="e">
        <f t="shared" si="168"/>
        <v>#DIV/0!</v>
      </c>
      <c r="Y1780" s="169">
        <f t="shared" si="167"/>
        <v>4</v>
      </c>
    </row>
    <row r="1781" spans="2:25" ht="15">
      <c r="B1781" s="196"/>
      <c r="C1781" s="107" t="s">
        <v>1534</v>
      </c>
      <c r="D1781" s="107" t="s">
        <v>11092</v>
      </c>
      <c r="E1781" s="107" t="s">
        <v>1402</v>
      </c>
      <c r="F1781" s="107"/>
      <c r="G1781" s="107"/>
      <c r="H1781" s="107"/>
      <c r="I1781" s="107"/>
      <c r="J1781" s="107"/>
      <c r="K1781" s="107"/>
      <c r="L1781" s="107"/>
      <c r="M1781" s="107">
        <f>J1781+K1781+L1781</f>
        <v>0</v>
      </c>
      <c r="N1781" s="562"/>
      <c r="O1781" s="107"/>
      <c r="P1781" s="107"/>
      <c r="Q1781" s="147" t="s">
        <v>457</v>
      </c>
      <c r="R1781" s="102" t="s">
        <v>11091</v>
      </c>
      <c r="S1781" s="91"/>
      <c r="T1781" s="19">
        <f>VLOOKUP(Q1781,包材库存!B:E,4,0)</f>
        <v>1957</v>
      </c>
      <c r="U1781" s="46"/>
      <c r="V1781" s="19">
        <f>VLOOKUP(Q1781,包材库存!B:F,5,0)</f>
        <v>0</v>
      </c>
      <c r="W1781" s="107"/>
      <c r="X1781" s="164" t="e">
        <f t="shared" si="168"/>
        <v>#DIV/0!</v>
      </c>
      <c r="Y1781" s="169">
        <f t="shared" si="167"/>
        <v>202</v>
      </c>
    </row>
    <row r="1782" spans="2:25" ht="15">
      <c r="B1782" s="196"/>
      <c r="C1782" s="108"/>
      <c r="D1782" s="108"/>
      <c r="E1782" s="108"/>
      <c r="F1782" s="108"/>
      <c r="G1782" s="108"/>
      <c r="H1782" s="108"/>
      <c r="I1782" s="108"/>
      <c r="J1782" s="108"/>
      <c r="K1782" s="108"/>
      <c r="L1782" s="108"/>
      <c r="M1782" s="108"/>
      <c r="N1782" s="563"/>
      <c r="O1782" s="108"/>
      <c r="P1782" s="108"/>
      <c r="Q1782" s="147" t="s">
        <v>8805</v>
      </c>
      <c r="R1782" s="102" t="s">
        <v>10382</v>
      </c>
      <c r="S1782" s="28">
        <v>1</v>
      </c>
      <c r="T1782" s="19">
        <f>VLOOKUP(Q1782,包材库存!B:E,4,0)</f>
        <v>7665</v>
      </c>
      <c r="U1782" s="46"/>
      <c r="V1782" s="19">
        <f>VLOOKUP(Q1782,包材库存!B:F,5,0)</f>
        <v>0</v>
      </c>
      <c r="W1782" s="108"/>
      <c r="X1782" s="164" t="e">
        <f t="shared" si="168"/>
        <v>#DIV/0!</v>
      </c>
      <c r="Y1782" s="169">
        <f t="shared" si="167"/>
        <v>149</v>
      </c>
    </row>
    <row r="1783" spans="2:25" ht="15">
      <c r="B1783" s="196"/>
      <c r="C1783" s="109"/>
      <c r="D1783" s="109"/>
      <c r="E1783" s="109"/>
      <c r="F1783" s="109"/>
      <c r="G1783" s="109"/>
      <c r="H1783" s="109"/>
      <c r="I1783" s="109"/>
      <c r="J1783" s="109"/>
      <c r="K1783" s="109"/>
      <c r="L1783" s="109"/>
      <c r="M1783" s="109"/>
      <c r="N1783" s="564"/>
      <c r="O1783" s="109"/>
      <c r="P1783" s="109"/>
      <c r="Q1783" s="147" t="s">
        <v>9111</v>
      </c>
      <c r="R1783" s="102" t="s">
        <v>11093</v>
      </c>
      <c r="S1783" s="28">
        <v>1</v>
      </c>
      <c r="T1783" s="19">
        <f>VLOOKUP(Q1783,包材库存!B:E,4,0)</f>
        <v>0</v>
      </c>
      <c r="U1783" s="46"/>
      <c r="V1783" s="19">
        <f>VLOOKUP(Q1783,包材库存!B:F,5,0)</f>
        <v>0</v>
      </c>
      <c r="W1783" s="109"/>
      <c r="X1783" s="164" t="e">
        <f t="shared" si="168"/>
        <v>#DIV/0!</v>
      </c>
      <c r="Y1783" s="169">
        <f t="shared" si="167"/>
        <v>1</v>
      </c>
    </row>
    <row r="1784" spans="2:25" ht="15">
      <c r="B1784" s="196"/>
      <c r="C1784" s="351" t="s">
        <v>9870</v>
      </c>
      <c r="D1784" s="89" t="s">
        <v>11094</v>
      </c>
      <c r="E1784" s="89" t="s">
        <v>12068</v>
      </c>
      <c r="F1784" s="89"/>
      <c r="G1784" s="89"/>
      <c r="H1784" s="89"/>
      <c r="I1784" s="89"/>
      <c r="J1784" s="89"/>
      <c r="K1784" s="89"/>
      <c r="L1784" s="89"/>
      <c r="M1784" s="89">
        <f>J1784+K1784+L1784</f>
        <v>0</v>
      </c>
      <c r="N1784" s="559"/>
      <c r="O1784" s="89"/>
      <c r="P1784" s="89"/>
      <c r="Q1784" s="157" t="s">
        <v>8051</v>
      </c>
      <c r="R1784" s="131" t="s">
        <v>11095</v>
      </c>
      <c r="S1784" s="28">
        <v>1</v>
      </c>
      <c r="T1784" s="19">
        <f>VLOOKUP(Q1784,包材库存!B:E,4,0)</f>
        <v>70000</v>
      </c>
      <c r="U1784" s="46"/>
      <c r="V1784" s="19">
        <f>VLOOKUP(Q1784,包材库存!B:F,5,0)</f>
        <v>0</v>
      </c>
      <c r="W1784" s="351"/>
      <c r="X1784" s="164" t="e">
        <f t="shared" si="168"/>
        <v>#DIV/0!</v>
      </c>
      <c r="Y1784" s="169">
        <f t="shared" si="167"/>
        <v>2</v>
      </c>
    </row>
    <row r="1785" spans="2:25" ht="15">
      <c r="B1785" s="196"/>
      <c r="C1785" s="352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561"/>
      <c r="O1785" s="15"/>
      <c r="P1785" s="15"/>
      <c r="Q1785" s="157" t="s">
        <v>457</v>
      </c>
      <c r="R1785" s="131" t="s">
        <v>11096</v>
      </c>
      <c r="S1785" s="91"/>
      <c r="T1785" s="19">
        <f>VLOOKUP(Q1785,包材库存!B:E,4,0)</f>
        <v>1957</v>
      </c>
      <c r="U1785" s="46"/>
      <c r="V1785" s="19">
        <f>VLOOKUP(Q1785,包材库存!B:F,5,0)</f>
        <v>0</v>
      </c>
      <c r="W1785" s="353"/>
      <c r="X1785" s="164" t="e">
        <f t="shared" si="168"/>
        <v>#DIV/0!</v>
      </c>
      <c r="Y1785" s="169">
        <f t="shared" si="167"/>
        <v>202</v>
      </c>
    </row>
    <row r="1786" spans="2:25" ht="15">
      <c r="B1786" s="196"/>
      <c r="C1786" s="352"/>
      <c r="D1786" s="243" t="s">
        <v>11097</v>
      </c>
      <c r="E1786" s="243" t="s">
        <v>12069</v>
      </c>
      <c r="F1786" s="243"/>
      <c r="G1786" s="243"/>
      <c r="H1786" s="243"/>
      <c r="I1786" s="243"/>
      <c r="J1786" s="243"/>
      <c r="K1786" s="243"/>
      <c r="L1786" s="243"/>
      <c r="M1786" s="243">
        <f t="shared" ref="M1786:M1788" si="169">J1786+K1786+L1786</f>
        <v>0</v>
      </c>
      <c r="N1786" s="575"/>
      <c r="O1786" s="243"/>
      <c r="P1786" s="243"/>
      <c r="Q1786" s="157" t="s">
        <v>9117</v>
      </c>
      <c r="R1786" s="131" t="s">
        <v>11098</v>
      </c>
      <c r="S1786" s="28">
        <v>1</v>
      </c>
      <c r="T1786" s="19">
        <f>VLOOKUP(Q1786,包材库存!B:E,4,0)</f>
        <v>73.5</v>
      </c>
      <c r="U1786" s="46"/>
      <c r="V1786" s="19">
        <f>VLOOKUP(Q1786,包材库存!B:F,5,0)</f>
        <v>0</v>
      </c>
      <c r="W1786" s="286"/>
      <c r="X1786" s="164" t="e">
        <f t="shared" si="168"/>
        <v>#DIV/0!</v>
      </c>
      <c r="Y1786" s="169">
        <f t="shared" si="167"/>
        <v>2</v>
      </c>
    </row>
    <row r="1787" spans="2:25" ht="15">
      <c r="B1787" s="196"/>
      <c r="C1787" s="353"/>
      <c r="D1787" s="243" t="s">
        <v>11099</v>
      </c>
      <c r="E1787" s="243" t="s">
        <v>9871</v>
      </c>
      <c r="F1787" s="243"/>
      <c r="G1787" s="243"/>
      <c r="H1787" s="243"/>
      <c r="I1787" s="243"/>
      <c r="J1787" s="243"/>
      <c r="K1787" s="243"/>
      <c r="L1787" s="243"/>
      <c r="M1787" s="243">
        <f t="shared" si="169"/>
        <v>0</v>
      </c>
      <c r="N1787" s="575"/>
      <c r="O1787" s="243"/>
      <c r="P1787" s="243"/>
      <c r="Q1787" s="157" t="s">
        <v>9120</v>
      </c>
      <c r="R1787" s="131" t="s">
        <v>11100</v>
      </c>
      <c r="S1787" s="28">
        <v>1</v>
      </c>
      <c r="T1787" s="19">
        <f>VLOOKUP(Q1787,包材库存!B:E,4,0)</f>
        <v>203.4</v>
      </c>
      <c r="U1787" s="46"/>
      <c r="V1787" s="19">
        <f>VLOOKUP(Q1787,包材库存!B:F,5,0)</f>
        <v>0</v>
      </c>
      <c r="W1787" s="286"/>
      <c r="X1787" s="164" t="e">
        <f t="shared" si="168"/>
        <v>#DIV/0!</v>
      </c>
      <c r="Y1787" s="169">
        <f t="shared" si="167"/>
        <v>2</v>
      </c>
    </row>
    <row r="1788" spans="2:25" ht="15">
      <c r="B1788" s="196"/>
      <c r="C1788" s="89" t="s">
        <v>9872</v>
      </c>
      <c r="D1788" s="89" t="s">
        <v>11101</v>
      </c>
      <c r="E1788" s="89" t="s">
        <v>1062</v>
      </c>
      <c r="F1788" s="89"/>
      <c r="G1788" s="89"/>
      <c r="H1788" s="89"/>
      <c r="I1788" s="89"/>
      <c r="J1788" s="89"/>
      <c r="K1788" s="89"/>
      <c r="L1788" s="89"/>
      <c r="M1788" s="89">
        <f t="shared" si="169"/>
        <v>0</v>
      </c>
      <c r="N1788" s="559"/>
      <c r="O1788" s="89"/>
      <c r="P1788" s="89"/>
      <c r="Q1788" s="143" t="s">
        <v>9873</v>
      </c>
      <c r="R1788" s="103" t="s">
        <v>11102</v>
      </c>
      <c r="S1788" s="28">
        <v>1</v>
      </c>
      <c r="T1788" s="19">
        <f>VLOOKUP(Q1788,包材库存!B:E,4,0)</f>
        <v>2608</v>
      </c>
      <c r="U1788" s="46"/>
      <c r="V1788" s="19">
        <f>VLOOKUP(Q1788,包材库存!B:F,5,0)</f>
        <v>0</v>
      </c>
      <c r="W1788" s="332"/>
      <c r="X1788" s="164" t="e">
        <f t="shared" si="168"/>
        <v>#DIV/0!</v>
      </c>
      <c r="Y1788" s="169">
        <f t="shared" si="167"/>
        <v>1</v>
      </c>
    </row>
    <row r="1789" spans="2:25" ht="15">
      <c r="B1789" s="196"/>
      <c r="C1789" s="90"/>
      <c r="D1789" s="90"/>
      <c r="E1789" s="90"/>
      <c r="F1789" s="90"/>
      <c r="G1789" s="90"/>
      <c r="H1789" s="90"/>
      <c r="I1789" s="90"/>
      <c r="J1789" s="90"/>
      <c r="K1789" s="90"/>
      <c r="L1789" s="90"/>
      <c r="M1789" s="90"/>
      <c r="N1789" s="560"/>
      <c r="O1789" s="90"/>
      <c r="P1789" s="90"/>
      <c r="Q1789" s="143" t="s">
        <v>9874</v>
      </c>
      <c r="R1789" s="103" t="s">
        <v>11103</v>
      </c>
      <c r="S1789" s="28">
        <v>1</v>
      </c>
      <c r="T1789" s="19">
        <f>VLOOKUP(Q1789,包材库存!B:E,4,0)</f>
        <v>2503</v>
      </c>
      <c r="U1789" s="46"/>
      <c r="V1789" s="19">
        <f>VLOOKUP(Q1789,包材库存!B:F,5,0)</f>
        <v>0</v>
      </c>
      <c r="W1789" s="334"/>
      <c r="X1789" s="164" t="e">
        <f t="shared" si="168"/>
        <v>#DIV/0!</v>
      </c>
      <c r="Y1789" s="169">
        <f t="shared" si="167"/>
        <v>1</v>
      </c>
    </row>
    <row r="1790" spans="2:25" ht="15">
      <c r="B1790" s="196"/>
      <c r="C1790" s="90"/>
      <c r="D1790" s="90"/>
      <c r="E1790" s="90"/>
      <c r="F1790" s="90"/>
      <c r="G1790" s="90"/>
      <c r="H1790" s="90"/>
      <c r="I1790" s="90"/>
      <c r="J1790" s="90"/>
      <c r="K1790" s="90"/>
      <c r="L1790" s="90"/>
      <c r="M1790" s="90"/>
      <c r="N1790" s="560"/>
      <c r="O1790" s="90"/>
      <c r="P1790" s="90"/>
      <c r="Q1790" s="143" t="s">
        <v>7995</v>
      </c>
      <c r="R1790" s="103" t="s">
        <v>11104</v>
      </c>
      <c r="S1790" s="28">
        <v>1</v>
      </c>
      <c r="T1790" s="19">
        <f>VLOOKUP(Q1790,包材库存!B:E,4,0)</f>
        <v>89</v>
      </c>
      <c r="U1790" s="46"/>
      <c r="V1790" s="19">
        <f>VLOOKUP(Q1790,包材库存!B:F,5,0)</f>
        <v>0</v>
      </c>
      <c r="W1790" s="334"/>
      <c r="X1790" s="164" t="e">
        <f t="shared" si="168"/>
        <v>#DIV/0!</v>
      </c>
      <c r="Y1790" s="169">
        <f t="shared" si="167"/>
        <v>1</v>
      </c>
    </row>
    <row r="1791" spans="2:25" ht="15">
      <c r="B1791" s="196"/>
      <c r="C1791" s="90"/>
      <c r="D1791" s="90"/>
      <c r="E1791" s="90"/>
      <c r="F1791" s="90"/>
      <c r="G1791" s="90"/>
      <c r="H1791" s="90"/>
      <c r="I1791" s="90"/>
      <c r="J1791" s="90"/>
      <c r="K1791" s="90"/>
      <c r="L1791" s="90"/>
      <c r="M1791" s="90"/>
      <c r="N1791" s="560"/>
      <c r="O1791" s="90"/>
      <c r="P1791" s="90"/>
      <c r="Q1791" s="143" t="s">
        <v>8</v>
      </c>
      <c r="R1791" s="103" t="s">
        <v>10562</v>
      </c>
      <c r="S1791" s="28">
        <v>1</v>
      </c>
      <c r="T1791" s="19">
        <f>VLOOKUP(Q1791,包材库存!B:E,4,0)</f>
        <v>220778</v>
      </c>
      <c r="U1791" s="46"/>
      <c r="V1791" s="19">
        <f>VLOOKUP(Q1791,包材库存!B:F,5,0)</f>
        <v>0</v>
      </c>
      <c r="W1791" s="334"/>
      <c r="X1791" s="164" t="e">
        <f t="shared" si="168"/>
        <v>#DIV/0!</v>
      </c>
      <c r="Y1791" s="169">
        <f t="shared" si="167"/>
        <v>21</v>
      </c>
    </row>
    <row r="1792" spans="2:25" ht="15">
      <c r="B1792" s="196"/>
      <c r="C1792" s="90"/>
      <c r="D1792" s="90"/>
      <c r="E1792" s="90"/>
      <c r="F1792" s="90"/>
      <c r="G1792" s="90"/>
      <c r="H1792" s="90"/>
      <c r="I1792" s="90"/>
      <c r="J1792" s="90"/>
      <c r="K1792" s="90"/>
      <c r="L1792" s="90"/>
      <c r="M1792" s="90"/>
      <c r="N1792" s="560"/>
      <c r="O1792" s="90"/>
      <c r="P1792" s="90"/>
      <c r="Q1792" s="143"/>
      <c r="R1792" s="103" t="s">
        <v>11105</v>
      </c>
      <c r="S1792" s="28">
        <v>1</v>
      </c>
      <c r="T1792" s="19" t="e">
        <f>VLOOKUP(Q1792,包材库存!B:E,4,0)</f>
        <v>#N/A</v>
      </c>
      <c r="U1792" s="46"/>
      <c r="V1792" s="19" t="e">
        <f>VLOOKUP(Q1792,包材库存!B:F,5,0)</f>
        <v>#N/A</v>
      </c>
      <c r="W1792" s="334"/>
      <c r="X1792" s="164" t="e">
        <f t="shared" si="168"/>
        <v>#N/A</v>
      </c>
      <c r="Y1792" s="169">
        <f t="shared" si="167"/>
        <v>0</v>
      </c>
    </row>
    <row r="1793" spans="2:25" ht="15">
      <c r="B1793" s="196"/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561"/>
      <c r="O1793" s="15"/>
      <c r="P1793" s="15"/>
      <c r="Q1793" s="149" t="s">
        <v>9774</v>
      </c>
      <c r="R1793" s="99" t="s">
        <v>11106</v>
      </c>
      <c r="S1793" s="28">
        <v>1</v>
      </c>
      <c r="T1793" s="19" t="e">
        <f>VLOOKUP(Q1793,包材库存!B:E,4,0)</f>
        <v>#N/A</v>
      </c>
      <c r="U1793" s="46"/>
      <c r="V1793" s="19" t="e">
        <f>VLOOKUP(Q1793,包材库存!B:F,5,0)</f>
        <v>#N/A</v>
      </c>
      <c r="W1793" s="336"/>
      <c r="X1793" s="164" t="e">
        <f t="shared" si="168"/>
        <v>#N/A</v>
      </c>
      <c r="Y1793" s="169">
        <f t="shared" si="167"/>
        <v>1</v>
      </c>
    </row>
    <row r="1794" spans="2:25" ht="15">
      <c r="B1794" s="196"/>
      <c r="C1794" s="89" t="s">
        <v>9876</v>
      </c>
      <c r="D1794" s="89" t="s">
        <v>11107</v>
      </c>
      <c r="E1794" s="89" t="s">
        <v>12070</v>
      </c>
      <c r="F1794" s="89"/>
      <c r="G1794" s="89"/>
      <c r="H1794" s="89"/>
      <c r="I1794" s="89"/>
      <c r="J1794" s="89"/>
      <c r="K1794" s="89"/>
      <c r="L1794" s="89"/>
      <c r="M1794" s="89">
        <f>J1794+K1794+L1794</f>
        <v>0</v>
      </c>
      <c r="N1794" s="559"/>
      <c r="O1794" s="89"/>
      <c r="P1794" s="89"/>
      <c r="Q1794" s="143" t="s">
        <v>9877</v>
      </c>
      <c r="R1794" s="102" t="s">
        <v>11108</v>
      </c>
      <c r="S1794" s="28">
        <v>1</v>
      </c>
      <c r="T1794" s="19">
        <f>VLOOKUP(Q1794,包材库存!B:E,4,0)</f>
        <v>113</v>
      </c>
      <c r="U1794" s="46"/>
      <c r="V1794" s="19">
        <f>VLOOKUP(Q1794,包材库存!B:F,5,0)</f>
        <v>0</v>
      </c>
      <c r="W1794" s="89"/>
      <c r="X1794" s="164" t="e">
        <f t="shared" si="168"/>
        <v>#DIV/0!</v>
      </c>
      <c r="Y1794" s="169">
        <f t="shared" si="167"/>
        <v>1</v>
      </c>
    </row>
    <row r="1795" spans="2:25" ht="15">
      <c r="B1795" s="196"/>
      <c r="C1795" s="90"/>
      <c r="D1795" s="90"/>
      <c r="E1795" s="90"/>
      <c r="F1795" s="90"/>
      <c r="G1795" s="90"/>
      <c r="H1795" s="90"/>
      <c r="I1795" s="90"/>
      <c r="J1795" s="90"/>
      <c r="K1795" s="90"/>
      <c r="L1795" s="90"/>
      <c r="M1795" s="90"/>
      <c r="N1795" s="560"/>
      <c r="O1795" s="90"/>
      <c r="P1795" s="90"/>
      <c r="Q1795" s="143" t="s">
        <v>9878</v>
      </c>
      <c r="R1795" s="102" t="s">
        <v>11109</v>
      </c>
      <c r="S1795" s="28">
        <v>1</v>
      </c>
      <c r="T1795" s="19">
        <f>VLOOKUP(Q1795,包材库存!B:E,4,0)</f>
        <v>47</v>
      </c>
      <c r="U1795" s="46"/>
      <c r="V1795" s="19">
        <f>VLOOKUP(Q1795,包材库存!B:F,5,0)</f>
        <v>0</v>
      </c>
      <c r="W1795" s="90"/>
      <c r="X1795" s="164" t="e">
        <f t="shared" si="168"/>
        <v>#DIV/0!</v>
      </c>
      <c r="Y1795" s="169">
        <f t="shared" si="167"/>
        <v>2</v>
      </c>
    </row>
    <row r="1796" spans="2:25" ht="15">
      <c r="B1796" s="196"/>
      <c r="C1796" s="90"/>
      <c r="D1796" s="90"/>
      <c r="E1796" s="90"/>
      <c r="F1796" s="90"/>
      <c r="G1796" s="90"/>
      <c r="H1796" s="90"/>
      <c r="I1796" s="90"/>
      <c r="J1796" s="90"/>
      <c r="K1796" s="90"/>
      <c r="L1796" s="90"/>
      <c r="M1796" s="90"/>
      <c r="N1796" s="560"/>
      <c r="O1796" s="90"/>
      <c r="P1796" s="90"/>
      <c r="Q1796" s="143" t="s">
        <v>9879</v>
      </c>
      <c r="R1796" s="102" t="s">
        <v>11110</v>
      </c>
      <c r="S1796" s="28">
        <v>1</v>
      </c>
      <c r="T1796" s="19">
        <f>VLOOKUP(Q1796,包材库存!B:E,4,0)</f>
        <v>0</v>
      </c>
      <c r="U1796" s="46"/>
      <c r="V1796" s="19">
        <f>VLOOKUP(Q1796,包材库存!B:F,5,0)</f>
        <v>0</v>
      </c>
      <c r="W1796" s="90"/>
      <c r="X1796" s="164" t="e">
        <f t="shared" si="168"/>
        <v>#DIV/0!</v>
      </c>
      <c r="Y1796" s="169">
        <f t="shared" si="167"/>
        <v>1</v>
      </c>
    </row>
    <row r="1797" spans="2:25" ht="15">
      <c r="B1797" s="196"/>
      <c r="C1797" s="90"/>
      <c r="D1797" s="90"/>
      <c r="E1797" s="90"/>
      <c r="F1797" s="90"/>
      <c r="G1797" s="90"/>
      <c r="H1797" s="90"/>
      <c r="I1797" s="90"/>
      <c r="J1797" s="90"/>
      <c r="K1797" s="90"/>
      <c r="L1797" s="90"/>
      <c r="M1797" s="90"/>
      <c r="N1797" s="560"/>
      <c r="O1797" s="90"/>
      <c r="P1797" s="90"/>
      <c r="Q1797" s="354" t="s">
        <v>9775</v>
      </c>
      <c r="R1797" s="355" t="s">
        <v>11111</v>
      </c>
      <c r="S1797" s="28">
        <v>1</v>
      </c>
      <c r="T1797" s="19" t="e">
        <f>VLOOKUP(Q1797,包材库存!B:E,4,0)</f>
        <v>#N/A</v>
      </c>
      <c r="U1797" s="46"/>
      <c r="V1797" s="19" t="e">
        <f>VLOOKUP(Q1797,包材库存!B:F,5,0)</f>
        <v>#N/A</v>
      </c>
      <c r="W1797" s="90"/>
      <c r="X1797" s="164" t="e">
        <f t="shared" si="168"/>
        <v>#N/A</v>
      </c>
      <c r="Y1797" s="169">
        <f t="shared" ref="Y1797:Y1860" si="170">COUNTIF(Q:Q,Q1797)</f>
        <v>2</v>
      </c>
    </row>
    <row r="1798" spans="2:25" ht="15">
      <c r="B1798" s="196"/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561"/>
      <c r="O1798" s="15"/>
      <c r="P1798" s="15"/>
      <c r="Q1798" s="143" t="s">
        <v>9880</v>
      </c>
      <c r="R1798" s="102" t="s">
        <v>11112</v>
      </c>
      <c r="S1798" s="91"/>
      <c r="T1798" s="19">
        <f>VLOOKUP(Q1798,包材库存!B:E,4,0)</f>
        <v>50</v>
      </c>
      <c r="U1798" s="46"/>
      <c r="V1798" s="19">
        <f>VLOOKUP(Q1798,包材库存!B:F,5,0)</f>
        <v>0</v>
      </c>
      <c r="W1798" s="15"/>
      <c r="X1798" s="164" t="e">
        <f t="shared" ref="X1798:X1861" si="171">T1798/G1798</f>
        <v>#DIV/0!</v>
      </c>
      <c r="Y1798" s="169">
        <f t="shared" si="170"/>
        <v>1</v>
      </c>
    </row>
    <row r="1799" spans="2:25" ht="15">
      <c r="B1799" s="196"/>
      <c r="C1799" s="356" t="s">
        <v>9881</v>
      </c>
      <c r="D1799" s="356" t="s">
        <v>11113</v>
      </c>
      <c r="E1799" s="356" t="s">
        <v>12071</v>
      </c>
      <c r="F1799" s="356"/>
      <c r="G1799" s="356"/>
      <c r="H1799" s="356"/>
      <c r="I1799" s="356"/>
      <c r="J1799" s="356"/>
      <c r="K1799" s="356"/>
      <c r="L1799" s="356"/>
      <c r="M1799" s="356">
        <f>J1799+K1799+L1799</f>
        <v>0</v>
      </c>
      <c r="N1799" s="599"/>
      <c r="O1799" s="356"/>
      <c r="P1799" s="356"/>
      <c r="Q1799" s="148" t="s">
        <v>9078</v>
      </c>
      <c r="R1799" s="236" t="s">
        <v>10606</v>
      </c>
      <c r="S1799" s="28">
        <v>1</v>
      </c>
      <c r="T1799" s="19">
        <f>VLOOKUP(Q1799,包材库存!B:E,4,0)</f>
        <v>280</v>
      </c>
      <c r="U1799" s="46"/>
      <c r="V1799" s="19">
        <f>VLOOKUP(Q1799,包材库存!B:F,5,0)</f>
        <v>0</v>
      </c>
      <c r="W1799" s="356"/>
      <c r="X1799" s="164" t="e">
        <f t="shared" si="171"/>
        <v>#DIV/0!</v>
      </c>
      <c r="Y1799" s="169">
        <f t="shared" si="170"/>
        <v>12</v>
      </c>
    </row>
    <row r="1800" spans="2:25" ht="15">
      <c r="B1800" s="196"/>
      <c r="C1800" s="357"/>
      <c r="D1800" s="357"/>
      <c r="E1800" s="357"/>
      <c r="F1800" s="357"/>
      <c r="G1800" s="357"/>
      <c r="H1800" s="357"/>
      <c r="I1800" s="357"/>
      <c r="J1800" s="357"/>
      <c r="K1800" s="357"/>
      <c r="L1800" s="357"/>
      <c r="M1800" s="357"/>
      <c r="N1800" s="600"/>
      <c r="O1800" s="357"/>
      <c r="P1800" s="357"/>
      <c r="Q1800" s="148" t="s">
        <v>9080</v>
      </c>
      <c r="R1800" s="236" t="s">
        <v>10607</v>
      </c>
      <c r="S1800" s="28">
        <v>1</v>
      </c>
      <c r="T1800" s="19">
        <f>VLOOKUP(Q1800,包材库存!B:E,4,0)</f>
        <v>0</v>
      </c>
      <c r="U1800" s="46"/>
      <c r="V1800" s="19">
        <f>VLOOKUP(Q1800,包材库存!B:F,5,0)</f>
        <v>0</v>
      </c>
      <c r="W1800" s="357"/>
      <c r="X1800" s="164" t="e">
        <f t="shared" si="171"/>
        <v>#DIV/0!</v>
      </c>
      <c r="Y1800" s="169">
        <f t="shared" si="170"/>
        <v>5</v>
      </c>
    </row>
    <row r="1801" spans="2:25" ht="15">
      <c r="B1801" s="196"/>
      <c r="C1801" s="357"/>
      <c r="D1801" s="357"/>
      <c r="E1801" s="357"/>
      <c r="F1801" s="357"/>
      <c r="G1801" s="357"/>
      <c r="H1801" s="357"/>
      <c r="I1801" s="357"/>
      <c r="J1801" s="357"/>
      <c r="K1801" s="357"/>
      <c r="L1801" s="357"/>
      <c r="M1801" s="357"/>
      <c r="N1801" s="600"/>
      <c r="O1801" s="357"/>
      <c r="P1801" s="357"/>
      <c r="Q1801" s="148" t="s">
        <v>7931</v>
      </c>
      <c r="R1801" s="236" t="s">
        <v>11114</v>
      </c>
      <c r="S1801" s="28">
        <v>1</v>
      </c>
      <c r="T1801" s="19">
        <f>VLOOKUP(Q1801,包材库存!B:E,4,0)</f>
        <v>680</v>
      </c>
      <c r="U1801" s="46"/>
      <c r="V1801" s="19">
        <f>VLOOKUP(Q1801,包材库存!B:F,5,0)</f>
        <v>0</v>
      </c>
      <c r="W1801" s="357"/>
      <c r="X1801" s="164" t="e">
        <f t="shared" si="171"/>
        <v>#DIV/0!</v>
      </c>
      <c r="Y1801" s="169">
        <f t="shared" si="170"/>
        <v>1</v>
      </c>
    </row>
    <row r="1802" spans="2:25" ht="15">
      <c r="B1802" s="196"/>
      <c r="C1802" s="357"/>
      <c r="D1802" s="357"/>
      <c r="E1802" s="357"/>
      <c r="F1802" s="357"/>
      <c r="G1802" s="357"/>
      <c r="H1802" s="357"/>
      <c r="I1802" s="357"/>
      <c r="J1802" s="357"/>
      <c r="K1802" s="357"/>
      <c r="L1802" s="357"/>
      <c r="M1802" s="357"/>
      <c r="N1802" s="600"/>
      <c r="O1802" s="357"/>
      <c r="P1802" s="357"/>
      <c r="Q1802" s="354" t="s">
        <v>9776</v>
      </c>
      <c r="R1802" s="358" t="s">
        <v>11115</v>
      </c>
      <c r="S1802" s="28">
        <v>1</v>
      </c>
      <c r="T1802" s="19" t="e">
        <f>VLOOKUP(Q1802,包材库存!B:E,4,0)</f>
        <v>#N/A</v>
      </c>
      <c r="U1802" s="46"/>
      <c r="V1802" s="19" t="e">
        <f>VLOOKUP(Q1802,包材库存!B:F,5,0)</f>
        <v>#N/A</v>
      </c>
      <c r="W1802" s="357"/>
      <c r="X1802" s="164" t="e">
        <f t="shared" si="171"/>
        <v>#N/A</v>
      </c>
      <c r="Y1802" s="169">
        <f t="shared" si="170"/>
        <v>1</v>
      </c>
    </row>
    <row r="1803" spans="2:25" ht="15">
      <c r="B1803" s="196"/>
      <c r="C1803" s="359"/>
      <c r="D1803" s="359"/>
      <c r="E1803" s="359"/>
      <c r="F1803" s="359"/>
      <c r="G1803" s="359"/>
      <c r="H1803" s="359"/>
      <c r="I1803" s="359"/>
      <c r="J1803" s="359"/>
      <c r="K1803" s="359"/>
      <c r="L1803" s="359"/>
      <c r="M1803" s="359"/>
      <c r="N1803" s="601"/>
      <c r="O1803" s="359"/>
      <c r="P1803" s="359"/>
      <c r="Q1803" s="148" t="s">
        <v>9882</v>
      </c>
      <c r="R1803" s="236" t="s">
        <v>11116</v>
      </c>
      <c r="S1803" s="91"/>
      <c r="T1803" s="19">
        <f>VLOOKUP(Q1803,包材库存!B:E,4,0)</f>
        <v>87</v>
      </c>
      <c r="U1803" s="46"/>
      <c r="V1803" s="19">
        <f>VLOOKUP(Q1803,包材库存!B:F,5,0)</f>
        <v>0</v>
      </c>
      <c r="W1803" s="359"/>
      <c r="X1803" s="164" t="e">
        <f t="shared" si="171"/>
        <v>#DIV/0!</v>
      </c>
      <c r="Y1803" s="169">
        <f t="shared" si="170"/>
        <v>1</v>
      </c>
    </row>
    <row r="1804" spans="2:25" ht="15">
      <c r="B1804" s="196"/>
      <c r="C1804" s="89" t="s">
        <v>1408</v>
      </c>
      <c r="D1804" s="89" t="s">
        <v>11043</v>
      </c>
      <c r="E1804" s="89" t="s">
        <v>754</v>
      </c>
      <c r="F1804" s="89"/>
      <c r="G1804" s="89"/>
      <c r="H1804" s="89"/>
      <c r="I1804" s="89"/>
      <c r="J1804" s="89"/>
      <c r="K1804" s="89"/>
      <c r="L1804" s="89"/>
      <c r="M1804" s="89">
        <f>J1804+K1804+L1804</f>
        <v>0</v>
      </c>
      <c r="N1804" s="559"/>
      <c r="O1804" s="89"/>
      <c r="P1804" s="89"/>
      <c r="Q1804" s="143" t="s">
        <v>9856</v>
      </c>
      <c r="R1804" s="102" t="s">
        <v>11044</v>
      </c>
      <c r="S1804" s="28">
        <v>1</v>
      </c>
      <c r="T1804" s="19">
        <f>VLOOKUP(Q1804,包材库存!B:E,4,0)</f>
        <v>1400</v>
      </c>
      <c r="U1804" s="46"/>
      <c r="V1804" s="19">
        <f>VLOOKUP(Q1804,包材库存!B:F,5,0)</f>
        <v>0</v>
      </c>
      <c r="W1804" s="332"/>
      <c r="X1804" s="164" t="e">
        <f t="shared" si="171"/>
        <v>#DIV/0!</v>
      </c>
      <c r="Y1804" s="169">
        <f t="shared" si="170"/>
        <v>5</v>
      </c>
    </row>
    <row r="1805" spans="2:25" ht="15">
      <c r="B1805" s="196"/>
      <c r="C1805" s="90"/>
      <c r="D1805" s="90"/>
      <c r="E1805" s="90"/>
      <c r="F1805" s="90"/>
      <c r="G1805" s="90"/>
      <c r="H1805" s="90"/>
      <c r="I1805" s="90"/>
      <c r="J1805" s="90"/>
      <c r="K1805" s="90"/>
      <c r="L1805" s="90"/>
      <c r="M1805" s="90"/>
      <c r="N1805" s="560"/>
      <c r="O1805" s="90"/>
      <c r="P1805" s="90"/>
      <c r="Q1805" s="143" t="s">
        <v>9857</v>
      </c>
      <c r="R1805" s="102" t="s">
        <v>11045</v>
      </c>
      <c r="S1805" s="28">
        <v>1</v>
      </c>
      <c r="T1805" s="19">
        <f>VLOOKUP(Q1805,包材库存!B:E,4,0)</f>
        <v>0</v>
      </c>
      <c r="U1805" s="46"/>
      <c r="V1805" s="19">
        <f>VLOOKUP(Q1805,包材库存!B:F,5,0)</f>
        <v>0</v>
      </c>
      <c r="W1805" s="334"/>
      <c r="X1805" s="164" t="e">
        <f t="shared" si="171"/>
        <v>#DIV/0!</v>
      </c>
      <c r="Y1805" s="169">
        <f t="shared" si="170"/>
        <v>2</v>
      </c>
    </row>
    <row r="1806" spans="2:25" ht="15">
      <c r="B1806" s="196"/>
      <c r="C1806" s="90"/>
      <c r="D1806" s="90"/>
      <c r="E1806" s="90"/>
      <c r="F1806" s="90"/>
      <c r="G1806" s="90"/>
      <c r="H1806" s="90"/>
      <c r="I1806" s="90"/>
      <c r="J1806" s="90"/>
      <c r="K1806" s="90"/>
      <c r="L1806" s="90"/>
      <c r="M1806" s="90"/>
      <c r="N1806" s="560"/>
      <c r="O1806" s="90"/>
      <c r="P1806" s="90"/>
      <c r="Q1806" s="146" t="s">
        <v>457</v>
      </c>
      <c r="R1806" s="124" t="s">
        <v>10556</v>
      </c>
      <c r="S1806" s="91"/>
      <c r="T1806" s="19">
        <f>VLOOKUP(Q1806,包材库存!B:E,4,0)</f>
        <v>1957</v>
      </c>
      <c r="U1806" s="46"/>
      <c r="V1806" s="19">
        <f>VLOOKUP(Q1806,包材库存!B:F,5,0)</f>
        <v>0</v>
      </c>
      <c r="W1806" s="334"/>
      <c r="X1806" s="164" t="e">
        <f t="shared" si="171"/>
        <v>#DIV/0!</v>
      </c>
      <c r="Y1806" s="169">
        <f t="shared" si="170"/>
        <v>202</v>
      </c>
    </row>
    <row r="1807" spans="2:25" ht="15">
      <c r="B1807" s="196"/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561"/>
      <c r="O1807" s="15"/>
      <c r="P1807" s="15"/>
      <c r="Q1807" s="142" t="s">
        <v>9440</v>
      </c>
      <c r="R1807" s="128" t="s">
        <v>10379</v>
      </c>
      <c r="S1807" s="28">
        <v>1</v>
      </c>
      <c r="T1807" s="19">
        <f>VLOOKUP(Q1807,包材库存!B:E,4,0)</f>
        <v>0</v>
      </c>
      <c r="U1807" s="46"/>
      <c r="V1807" s="19">
        <f>VLOOKUP(Q1807,包材库存!B:F,5,0)</f>
        <v>0</v>
      </c>
      <c r="W1807" s="336"/>
      <c r="X1807" s="164" t="e">
        <f t="shared" si="171"/>
        <v>#DIV/0!</v>
      </c>
      <c r="Y1807" s="169">
        <f t="shared" si="170"/>
        <v>11</v>
      </c>
    </row>
    <row r="1808" spans="2:25" ht="15">
      <c r="B1808" s="196"/>
      <c r="C1808" s="89" t="s">
        <v>1409</v>
      </c>
      <c r="D1808" s="89" t="s">
        <v>11046</v>
      </c>
      <c r="E1808" s="89" t="s">
        <v>754</v>
      </c>
      <c r="F1808" s="89"/>
      <c r="G1808" s="89"/>
      <c r="H1808" s="89"/>
      <c r="I1808" s="89"/>
      <c r="J1808" s="89"/>
      <c r="K1808" s="89"/>
      <c r="L1808" s="89"/>
      <c r="M1808" s="89">
        <f>J1808+K1808+L1808</f>
        <v>0</v>
      </c>
      <c r="N1808" s="559"/>
      <c r="O1808" s="89"/>
      <c r="P1808" s="89"/>
      <c r="Q1808" s="143" t="s">
        <v>9858</v>
      </c>
      <c r="R1808" s="102" t="s">
        <v>11047</v>
      </c>
      <c r="S1808" s="28">
        <v>1</v>
      </c>
      <c r="T1808" s="19">
        <f>VLOOKUP(Q1808,包材库存!B:E,4,0)</f>
        <v>0</v>
      </c>
      <c r="U1808" s="46"/>
      <c r="V1808" s="19">
        <f>VLOOKUP(Q1808,包材库存!B:F,5,0)</f>
        <v>0</v>
      </c>
      <c r="W1808" s="332"/>
      <c r="X1808" s="164" t="e">
        <f t="shared" si="171"/>
        <v>#DIV/0!</v>
      </c>
      <c r="Y1808" s="169">
        <f t="shared" si="170"/>
        <v>2</v>
      </c>
    </row>
    <row r="1809" spans="2:25" ht="15">
      <c r="B1809" s="196"/>
      <c r="C1809" s="90"/>
      <c r="D1809" s="90"/>
      <c r="E1809" s="90"/>
      <c r="F1809" s="90"/>
      <c r="G1809" s="90"/>
      <c r="H1809" s="90"/>
      <c r="I1809" s="90"/>
      <c r="J1809" s="90"/>
      <c r="K1809" s="90"/>
      <c r="L1809" s="90"/>
      <c r="M1809" s="90"/>
      <c r="N1809" s="560"/>
      <c r="O1809" s="90"/>
      <c r="P1809" s="90"/>
      <c r="Q1809" s="143" t="s">
        <v>9859</v>
      </c>
      <c r="R1809" s="102" t="s">
        <v>11048</v>
      </c>
      <c r="S1809" s="28">
        <v>1</v>
      </c>
      <c r="T1809" s="19">
        <f>VLOOKUP(Q1809,包材库存!B:E,4,0)</f>
        <v>0</v>
      </c>
      <c r="U1809" s="46"/>
      <c r="V1809" s="19">
        <f>VLOOKUP(Q1809,包材库存!B:F,5,0)</f>
        <v>0</v>
      </c>
      <c r="W1809" s="334"/>
      <c r="X1809" s="164" t="e">
        <f t="shared" si="171"/>
        <v>#DIV/0!</v>
      </c>
      <c r="Y1809" s="169">
        <f t="shared" si="170"/>
        <v>2</v>
      </c>
    </row>
    <row r="1810" spans="2:25" ht="15">
      <c r="B1810" s="196"/>
      <c r="C1810" s="90"/>
      <c r="D1810" s="90"/>
      <c r="E1810" s="90"/>
      <c r="F1810" s="90"/>
      <c r="G1810" s="90"/>
      <c r="H1810" s="90"/>
      <c r="I1810" s="90"/>
      <c r="J1810" s="90"/>
      <c r="K1810" s="90"/>
      <c r="L1810" s="90"/>
      <c r="M1810" s="90"/>
      <c r="N1810" s="560"/>
      <c r="O1810" s="90"/>
      <c r="P1810" s="90"/>
      <c r="Q1810" s="146" t="s">
        <v>457</v>
      </c>
      <c r="R1810" s="124" t="s">
        <v>10556</v>
      </c>
      <c r="S1810" s="91"/>
      <c r="T1810" s="19">
        <f>VLOOKUP(Q1810,包材库存!B:E,4,0)</f>
        <v>1957</v>
      </c>
      <c r="U1810" s="46"/>
      <c r="V1810" s="19">
        <f>VLOOKUP(Q1810,包材库存!B:F,5,0)</f>
        <v>0</v>
      </c>
      <c r="W1810" s="334"/>
      <c r="X1810" s="164" t="e">
        <f t="shared" si="171"/>
        <v>#DIV/0!</v>
      </c>
      <c r="Y1810" s="169">
        <f t="shared" si="170"/>
        <v>202</v>
      </c>
    </row>
    <row r="1811" spans="2:25" ht="15">
      <c r="B1811" s="196"/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561"/>
      <c r="O1811" s="15"/>
      <c r="P1811" s="15"/>
      <c r="Q1811" s="142" t="s">
        <v>9440</v>
      </c>
      <c r="R1811" s="128" t="s">
        <v>10379</v>
      </c>
      <c r="S1811" s="28">
        <v>1</v>
      </c>
      <c r="T1811" s="19">
        <f>VLOOKUP(Q1811,包材库存!B:E,4,0)</f>
        <v>0</v>
      </c>
      <c r="U1811" s="46"/>
      <c r="V1811" s="19">
        <f>VLOOKUP(Q1811,包材库存!B:F,5,0)</f>
        <v>0</v>
      </c>
      <c r="W1811" s="336"/>
      <c r="X1811" s="164" t="e">
        <f t="shared" si="171"/>
        <v>#DIV/0!</v>
      </c>
      <c r="Y1811" s="169">
        <f t="shared" si="170"/>
        <v>11</v>
      </c>
    </row>
    <row r="1812" spans="2:25" ht="15">
      <c r="B1812" s="196"/>
      <c r="C1812" s="332" t="s">
        <v>9883</v>
      </c>
      <c r="D1812" s="332" t="s">
        <v>11117</v>
      </c>
      <c r="E1812" s="332" t="s">
        <v>414</v>
      </c>
      <c r="F1812" s="332"/>
      <c r="G1812" s="332"/>
      <c r="H1812" s="332"/>
      <c r="I1812" s="332"/>
      <c r="J1812" s="332"/>
      <c r="K1812" s="332"/>
      <c r="L1812" s="332"/>
      <c r="M1812" s="332">
        <f>J1812+K1812+L1812</f>
        <v>0</v>
      </c>
      <c r="N1812" s="602"/>
      <c r="O1812" s="332"/>
      <c r="P1812" s="332"/>
      <c r="Q1812" s="143" t="s">
        <v>6546</v>
      </c>
      <c r="R1812" s="103" t="s">
        <v>11118</v>
      </c>
      <c r="S1812" s="28">
        <v>1</v>
      </c>
      <c r="T1812" s="19">
        <f>VLOOKUP(Q1812,包材库存!B:E,4,0)</f>
        <v>285</v>
      </c>
      <c r="U1812" s="46"/>
      <c r="V1812" s="19">
        <f>VLOOKUP(Q1812,包材库存!B:F,5,0)</f>
        <v>0</v>
      </c>
      <c r="W1812" s="332"/>
      <c r="X1812" s="164" t="e">
        <f t="shared" si="171"/>
        <v>#DIV/0!</v>
      </c>
      <c r="Y1812" s="169">
        <f t="shared" si="170"/>
        <v>2</v>
      </c>
    </row>
    <row r="1813" spans="2:25" ht="15">
      <c r="B1813" s="196"/>
      <c r="C1813" s="334"/>
      <c r="D1813" s="334"/>
      <c r="E1813" s="334"/>
      <c r="F1813" s="334"/>
      <c r="G1813" s="334"/>
      <c r="H1813" s="334"/>
      <c r="I1813" s="334"/>
      <c r="J1813" s="334"/>
      <c r="K1813" s="334"/>
      <c r="L1813" s="334"/>
      <c r="M1813" s="334"/>
      <c r="N1813" s="603"/>
      <c r="O1813" s="334"/>
      <c r="P1813" s="334"/>
      <c r="Q1813" s="143" t="s">
        <v>7263</v>
      </c>
      <c r="R1813" s="102" t="s">
        <v>11056</v>
      </c>
      <c r="S1813" s="28">
        <v>1</v>
      </c>
      <c r="T1813" s="19">
        <f>VLOOKUP(Q1813,包材库存!B:E,4,0)</f>
        <v>12876</v>
      </c>
      <c r="U1813" s="46"/>
      <c r="V1813" s="19">
        <f>VLOOKUP(Q1813,包材库存!B:F,5,0)</f>
        <v>0</v>
      </c>
      <c r="W1813" s="334"/>
      <c r="X1813" s="164" t="e">
        <f t="shared" si="171"/>
        <v>#DIV/0!</v>
      </c>
      <c r="Y1813" s="169">
        <f t="shared" si="170"/>
        <v>7</v>
      </c>
    </row>
    <row r="1814" spans="2:25" ht="15">
      <c r="B1814" s="196"/>
      <c r="C1814" s="334"/>
      <c r="D1814" s="334"/>
      <c r="E1814" s="334"/>
      <c r="F1814" s="334"/>
      <c r="G1814" s="334"/>
      <c r="H1814" s="334"/>
      <c r="I1814" s="334"/>
      <c r="J1814" s="334"/>
      <c r="K1814" s="334"/>
      <c r="L1814" s="334"/>
      <c r="M1814" s="334"/>
      <c r="N1814" s="603"/>
      <c r="O1814" s="334"/>
      <c r="P1814" s="334"/>
      <c r="Q1814" s="143" t="s">
        <v>9884</v>
      </c>
      <c r="R1814" s="102" t="s">
        <v>11119</v>
      </c>
      <c r="S1814" s="28">
        <v>1</v>
      </c>
      <c r="T1814" s="19">
        <f>VLOOKUP(Q1814,包材库存!B:E,4,0)</f>
        <v>281</v>
      </c>
      <c r="U1814" s="46"/>
      <c r="V1814" s="19">
        <f>VLOOKUP(Q1814,包材库存!B:F,5,0)</f>
        <v>0</v>
      </c>
      <c r="W1814" s="334"/>
      <c r="X1814" s="164" t="e">
        <f t="shared" si="171"/>
        <v>#DIV/0!</v>
      </c>
      <c r="Y1814" s="169">
        <f t="shared" si="170"/>
        <v>2</v>
      </c>
    </row>
    <row r="1815" spans="2:25" ht="15">
      <c r="B1815" s="196"/>
      <c r="C1815" s="334"/>
      <c r="D1815" s="334"/>
      <c r="E1815" s="334"/>
      <c r="F1815" s="334"/>
      <c r="G1815" s="334"/>
      <c r="H1815" s="334"/>
      <c r="I1815" s="334"/>
      <c r="J1815" s="334"/>
      <c r="K1815" s="334"/>
      <c r="L1815" s="334"/>
      <c r="M1815" s="334"/>
      <c r="N1815" s="603"/>
      <c r="O1815" s="334"/>
      <c r="P1815" s="334"/>
      <c r="Q1815" s="143" t="s">
        <v>9885</v>
      </c>
      <c r="R1815" s="102" t="s">
        <v>11120</v>
      </c>
      <c r="S1815" s="91"/>
      <c r="T1815" s="19">
        <f>VLOOKUP(Q1815,包材库存!B:E,4,0)</f>
        <v>189</v>
      </c>
      <c r="U1815" s="46"/>
      <c r="V1815" s="19">
        <f>VLOOKUP(Q1815,包材库存!B:F,5,0)</f>
        <v>0</v>
      </c>
      <c r="W1815" s="334"/>
      <c r="X1815" s="164" t="e">
        <f t="shared" si="171"/>
        <v>#DIV/0!</v>
      </c>
      <c r="Y1815" s="169">
        <f t="shared" si="170"/>
        <v>2</v>
      </c>
    </row>
    <row r="1816" spans="2:25" ht="15">
      <c r="B1816" s="196"/>
      <c r="C1816" s="336"/>
      <c r="D1816" s="336"/>
      <c r="E1816" s="336"/>
      <c r="F1816" s="336"/>
      <c r="G1816" s="336"/>
      <c r="H1816" s="336"/>
      <c r="I1816" s="336"/>
      <c r="J1816" s="336"/>
      <c r="K1816" s="336"/>
      <c r="L1816" s="336"/>
      <c r="M1816" s="336"/>
      <c r="N1816" s="604"/>
      <c r="O1816" s="336"/>
      <c r="P1816" s="336"/>
      <c r="Q1816" s="143" t="s">
        <v>8756</v>
      </c>
      <c r="R1816" s="102" t="s">
        <v>11057</v>
      </c>
      <c r="S1816" s="28">
        <v>1</v>
      </c>
      <c r="T1816" s="19">
        <f>VLOOKUP(Q1816,包材库存!B:E,4,0)</f>
        <v>85038</v>
      </c>
      <c r="U1816" s="46"/>
      <c r="V1816" s="19">
        <f>VLOOKUP(Q1816,包材库存!B:F,5,0)</f>
        <v>0</v>
      </c>
      <c r="W1816" s="336"/>
      <c r="X1816" s="164" t="e">
        <f t="shared" si="171"/>
        <v>#DIV/0!</v>
      </c>
      <c r="Y1816" s="169">
        <f t="shared" si="170"/>
        <v>10</v>
      </c>
    </row>
    <row r="1817" spans="2:25" ht="15">
      <c r="B1817" s="196"/>
      <c r="C1817" s="89" t="s">
        <v>9886</v>
      </c>
      <c r="D1817" s="89" t="s">
        <v>11017</v>
      </c>
      <c r="E1817" s="89" t="s">
        <v>414</v>
      </c>
      <c r="F1817" s="89"/>
      <c r="G1817" s="89"/>
      <c r="H1817" s="89"/>
      <c r="I1817" s="89"/>
      <c r="J1817" s="89"/>
      <c r="K1817" s="89"/>
      <c r="L1817" s="89"/>
      <c r="M1817" s="89">
        <f>J1817+K1817+L1817</f>
        <v>0</v>
      </c>
      <c r="N1817" s="559"/>
      <c r="O1817" s="89"/>
      <c r="P1817" s="89"/>
      <c r="Q1817" s="143" t="s">
        <v>6544</v>
      </c>
      <c r="R1817" s="102" t="s">
        <v>11055</v>
      </c>
      <c r="S1817" s="28">
        <v>1</v>
      </c>
      <c r="T1817" s="19">
        <f>VLOOKUP(Q1817,包材库存!B:E,4,0)</f>
        <v>12396</v>
      </c>
      <c r="U1817" s="46"/>
      <c r="V1817" s="19">
        <f>VLOOKUP(Q1817,包材库存!B:F,5,0)</f>
        <v>0</v>
      </c>
      <c r="W1817" s="89"/>
      <c r="X1817" s="164" t="e">
        <f t="shared" si="171"/>
        <v>#DIV/0!</v>
      </c>
      <c r="Y1817" s="169">
        <f t="shared" si="170"/>
        <v>5</v>
      </c>
    </row>
    <row r="1818" spans="2:25" ht="15">
      <c r="B1818" s="196"/>
      <c r="C1818" s="90"/>
      <c r="D1818" s="90"/>
      <c r="E1818" s="90"/>
      <c r="F1818" s="90"/>
      <c r="G1818" s="90"/>
      <c r="H1818" s="90"/>
      <c r="I1818" s="90"/>
      <c r="J1818" s="90"/>
      <c r="K1818" s="90"/>
      <c r="L1818" s="90"/>
      <c r="M1818" s="90"/>
      <c r="N1818" s="560"/>
      <c r="O1818" s="90"/>
      <c r="P1818" s="90"/>
      <c r="Q1818" s="143" t="s">
        <v>7263</v>
      </c>
      <c r="R1818" s="102" t="s">
        <v>11056</v>
      </c>
      <c r="S1818" s="28">
        <v>1</v>
      </c>
      <c r="T1818" s="19">
        <f>VLOOKUP(Q1818,包材库存!B:E,4,0)</f>
        <v>12876</v>
      </c>
      <c r="U1818" s="46"/>
      <c r="V1818" s="19">
        <f>VLOOKUP(Q1818,包材库存!B:F,5,0)</f>
        <v>0</v>
      </c>
      <c r="W1818" s="90"/>
      <c r="X1818" s="164" t="e">
        <f t="shared" si="171"/>
        <v>#DIV/0!</v>
      </c>
      <c r="Y1818" s="169">
        <f t="shared" si="170"/>
        <v>7</v>
      </c>
    </row>
    <row r="1819" spans="2:25" ht="15">
      <c r="B1819" s="196"/>
      <c r="C1819" s="90"/>
      <c r="D1819" s="90"/>
      <c r="E1819" s="90"/>
      <c r="F1819" s="90"/>
      <c r="G1819" s="90"/>
      <c r="H1819" s="90"/>
      <c r="I1819" s="90"/>
      <c r="J1819" s="90"/>
      <c r="K1819" s="90"/>
      <c r="L1819" s="90"/>
      <c r="M1819" s="90"/>
      <c r="N1819" s="560"/>
      <c r="O1819" s="90"/>
      <c r="P1819" s="90"/>
      <c r="Q1819" s="143" t="s">
        <v>9887</v>
      </c>
      <c r="R1819" s="102" t="s">
        <v>11121</v>
      </c>
      <c r="S1819" s="28">
        <v>1</v>
      </c>
      <c r="T1819" s="19">
        <f>VLOOKUP(Q1819,包材库存!B:E,4,0)</f>
        <v>37758</v>
      </c>
      <c r="U1819" s="46"/>
      <c r="V1819" s="19">
        <f>VLOOKUP(Q1819,包材库存!B:F,5,0)</f>
        <v>0</v>
      </c>
      <c r="W1819" s="90"/>
      <c r="X1819" s="164" t="e">
        <f t="shared" si="171"/>
        <v>#DIV/0!</v>
      </c>
      <c r="Y1819" s="169">
        <f t="shared" si="170"/>
        <v>1</v>
      </c>
    </row>
    <row r="1820" spans="2:25" ht="15">
      <c r="B1820" s="196"/>
      <c r="C1820" s="90"/>
      <c r="D1820" s="90"/>
      <c r="E1820" s="90"/>
      <c r="F1820" s="90"/>
      <c r="G1820" s="90"/>
      <c r="H1820" s="90"/>
      <c r="I1820" s="90"/>
      <c r="J1820" s="90"/>
      <c r="K1820" s="90"/>
      <c r="L1820" s="90"/>
      <c r="M1820" s="90"/>
      <c r="N1820" s="560"/>
      <c r="O1820" s="90"/>
      <c r="P1820" s="90"/>
      <c r="Q1820" s="143" t="s">
        <v>9888</v>
      </c>
      <c r="R1820" s="102" t="s">
        <v>11122</v>
      </c>
      <c r="S1820" s="91"/>
      <c r="T1820" s="19">
        <f>VLOOKUP(Q1820,包材库存!B:E,4,0)</f>
        <v>107</v>
      </c>
      <c r="U1820" s="46"/>
      <c r="V1820" s="19">
        <f>VLOOKUP(Q1820,包材库存!B:F,5,0)</f>
        <v>0</v>
      </c>
      <c r="W1820" s="90"/>
      <c r="X1820" s="164" t="e">
        <f t="shared" si="171"/>
        <v>#DIV/0!</v>
      </c>
      <c r="Y1820" s="169">
        <f t="shared" si="170"/>
        <v>1</v>
      </c>
    </row>
    <row r="1821" spans="2:25" ht="15">
      <c r="B1821" s="196"/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561"/>
      <c r="O1821" s="15"/>
      <c r="P1821" s="15"/>
      <c r="Q1821" s="143" t="s">
        <v>8756</v>
      </c>
      <c r="R1821" s="102" t="s">
        <v>11057</v>
      </c>
      <c r="S1821" s="28">
        <v>1</v>
      </c>
      <c r="T1821" s="19">
        <f>VLOOKUP(Q1821,包材库存!B:E,4,0)</f>
        <v>85038</v>
      </c>
      <c r="U1821" s="46"/>
      <c r="V1821" s="19">
        <f>VLOOKUP(Q1821,包材库存!B:F,5,0)</f>
        <v>0</v>
      </c>
      <c r="W1821" s="15"/>
      <c r="X1821" s="164" t="e">
        <f t="shared" si="171"/>
        <v>#DIV/0!</v>
      </c>
      <c r="Y1821" s="169">
        <f t="shared" si="170"/>
        <v>10</v>
      </c>
    </row>
    <row r="1822" spans="2:25" ht="24">
      <c r="B1822" s="196"/>
      <c r="C1822" s="89" t="s">
        <v>1411</v>
      </c>
      <c r="D1822" s="89" t="s">
        <v>11014</v>
      </c>
      <c r="E1822" s="89" t="s">
        <v>83</v>
      </c>
      <c r="F1822" s="89"/>
      <c r="G1822" s="89"/>
      <c r="H1822" s="89"/>
      <c r="I1822" s="89"/>
      <c r="J1822" s="89"/>
      <c r="K1822" s="89"/>
      <c r="L1822" s="89"/>
      <c r="M1822" s="89">
        <f>J1822+K1822+L1822</f>
        <v>0</v>
      </c>
      <c r="N1822" s="559"/>
      <c r="O1822" s="89"/>
      <c r="P1822" s="89"/>
      <c r="Q1822" s="143" t="s">
        <v>6942</v>
      </c>
      <c r="R1822" s="102" t="s">
        <v>11053</v>
      </c>
      <c r="S1822" s="28">
        <v>1</v>
      </c>
      <c r="T1822" s="19">
        <f>VLOOKUP(Q1822,包材库存!B:E,4,0)</f>
        <v>844</v>
      </c>
      <c r="U1822" s="46"/>
      <c r="V1822" s="19">
        <f>VLOOKUP(Q1822,包材库存!B:F,5,0)</f>
        <v>0</v>
      </c>
      <c r="W1822" s="89"/>
      <c r="X1822" s="164" t="e">
        <f t="shared" si="171"/>
        <v>#DIV/0!</v>
      </c>
      <c r="Y1822" s="169">
        <f t="shared" si="170"/>
        <v>4</v>
      </c>
    </row>
    <row r="1823" spans="2:25" ht="15">
      <c r="B1823" s="196"/>
      <c r="C1823" s="90"/>
      <c r="D1823" s="90"/>
      <c r="E1823" s="90"/>
      <c r="F1823" s="90"/>
      <c r="G1823" s="90"/>
      <c r="H1823" s="90"/>
      <c r="I1823" s="90"/>
      <c r="J1823" s="90"/>
      <c r="K1823" s="90"/>
      <c r="L1823" s="90"/>
      <c r="M1823" s="90"/>
      <c r="N1823" s="560"/>
      <c r="O1823" s="90"/>
      <c r="P1823" s="90"/>
      <c r="Q1823" s="143" t="s">
        <v>9864</v>
      </c>
      <c r="R1823" s="102" t="s">
        <v>11054</v>
      </c>
      <c r="S1823" s="28">
        <v>1</v>
      </c>
      <c r="T1823" s="19">
        <f>VLOOKUP(Q1823,包材库存!B:E,4,0)</f>
        <v>2604</v>
      </c>
      <c r="U1823" s="46"/>
      <c r="V1823" s="19">
        <f>VLOOKUP(Q1823,包材库存!B:F,5,0)</f>
        <v>0</v>
      </c>
      <c r="W1823" s="90"/>
      <c r="X1823" s="164" t="e">
        <f t="shared" si="171"/>
        <v>#DIV/0!</v>
      </c>
      <c r="Y1823" s="169">
        <f t="shared" si="170"/>
        <v>4</v>
      </c>
    </row>
    <row r="1824" spans="2:25" ht="15">
      <c r="B1824" s="196"/>
      <c r="C1824" s="90"/>
      <c r="D1824" s="90"/>
      <c r="E1824" s="90"/>
      <c r="F1824" s="90"/>
      <c r="G1824" s="90"/>
      <c r="H1824" s="90"/>
      <c r="I1824" s="90"/>
      <c r="J1824" s="90"/>
      <c r="K1824" s="90"/>
      <c r="L1824" s="90"/>
      <c r="M1824" s="90"/>
      <c r="N1824" s="560"/>
      <c r="O1824" s="90"/>
      <c r="P1824" s="90"/>
      <c r="Q1824" s="143" t="s">
        <v>8011</v>
      </c>
      <c r="R1824" s="102" t="s">
        <v>11123</v>
      </c>
      <c r="S1824" s="28">
        <v>1</v>
      </c>
      <c r="T1824" s="19">
        <f>VLOOKUP(Q1824,包材库存!B:E,4,0)</f>
        <v>0</v>
      </c>
      <c r="U1824" s="46"/>
      <c r="V1824" s="19">
        <f>VLOOKUP(Q1824,包材库存!B:F,5,0)</f>
        <v>0</v>
      </c>
      <c r="W1824" s="90"/>
      <c r="X1824" s="164" t="e">
        <f t="shared" si="171"/>
        <v>#DIV/0!</v>
      </c>
      <c r="Y1824" s="169">
        <f t="shared" si="170"/>
        <v>2</v>
      </c>
    </row>
    <row r="1825" spans="2:25" ht="15">
      <c r="B1825" s="196"/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561"/>
      <c r="O1825" s="15"/>
      <c r="P1825" s="15"/>
      <c r="Q1825" s="143" t="s">
        <v>9889</v>
      </c>
      <c r="R1825" s="102" t="s">
        <v>11124</v>
      </c>
      <c r="S1825" s="91"/>
      <c r="T1825" s="19">
        <f>VLOOKUP(Q1825,包材库存!B:E,4,0)</f>
        <v>40</v>
      </c>
      <c r="U1825" s="46"/>
      <c r="V1825" s="19">
        <f>VLOOKUP(Q1825,包材库存!B:F,5,0)</f>
        <v>0</v>
      </c>
      <c r="W1825" s="15"/>
      <c r="X1825" s="164" t="e">
        <f t="shared" si="171"/>
        <v>#DIV/0!</v>
      </c>
      <c r="Y1825" s="169">
        <f t="shared" si="170"/>
        <v>1</v>
      </c>
    </row>
    <row r="1826" spans="2:25" ht="15">
      <c r="B1826" s="196"/>
      <c r="C1826" s="89" t="s">
        <v>1412</v>
      </c>
      <c r="D1826" s="89" t="s">
        <v>11125</v>
      </c>
      <c r="E1826" s="89" t="s">
        <v>1413</v>
      </c>
      <c r="F1826" s="89"/>
      <c r="G1826" s="89"/>
      <c r="H1826" s="89"/>
      <c r="I1826" s="89"/>
      <c r="J1826" s="89"/>
      <c r="K1826" s="89"/>
      <c r="L1826" s="89"/>
      <c r="M1826" s="89">
        <f>J1826+K1826+L1826</f>
        <v>0</v>
      </c>
      <c r="N1826" s="559"/>
      <c r="O1826" s="89"/>
      <c r="P1826" s="89"/>
      <c r="Q1826" s="143" t="s">
        <v>6550</v>
      </c>
      <c r="R1826" s="102" t="s">
        <v>11126</v>
      </c>
      <c r="S1826" s="28">
        <v>1</v>
      </c>
      <c r="T1826" s="19">
        <f>VLOOKUP(Q1826,包材库存!B:E,4,0)</f>
        <v>4840</v>
      </c>
      <c r="U1826" s="46"/>
      <c r="V1826" s="19">
        <f>VLOOKUP(Q1826,包材库存!B:F,5,0)</f>
        <v>0</v>
      </c>
      <c r="W1826" s="89"/>
      <c r="X1826" s="164" t="e">
        <f t="shared" si="171"/>
        <v>#DIV/0!</v>
      </c>
      <c r="Y1826" s="169">
        <f t="shared" si="170"/>
        <v>2</v>
      </c>
    </row>
    <row r="1827" spans="2:25" ht="15">
      <c r="B1827" s="196"/>
      <c r="C1827" s="90"/>
      <c r="D1827" s="90"/>
      <c r="E1827" s="90"/>
      <c r="F1827" s="90"/>
      <c r="G1827" s="90"/>
      <c r="H1827" s="90"/>
      <c r="I1827" s="90"/>
      <c r="J1827" s="90"/>
      <c r="K1827" s="90"/>
      <c r="L1827" s="90"/>
      <c r="M1827" s="90"/>
      <c r="N1827" s="560"/>
      <c r="O1827" s="90"/>
      <c r="P1827" s="90"/>
      <c r="Q1827" s="143" t="s">
        <v>7265</v>
      </c>
      <c r="R1827" s="102" t="s">
        <v>11060</v>
      </c>
      <c r="S1827" s="28">
        <v>1</v>
      </c>
      <c r="T1827" s="19">
        <f>VLOOKUP(Q1827,包材库存!B:E,4,0)</f>
        <v>5917</v>
      </c>
      <c r="U1827" s="46"/>
      <c r="V1827" s="19">
        <f>VLOOKUP(Q1827,包材库存!B:F,5,0)</f>
        <v>0</v>
      </c>
      <c r="W1827" s="90"/>
      <c r="X1827" s="164" t="e">
        <f t="shared" si="171"/>
        <v>#DIV/0!</v>
      </c>
      <c r="Y1827" s="169">
        <f t="shared" si="170"/>
        <v>8</v>
      </c>
    </row>
    <row r="1828" spans="2:25" ht="15">
      <c r="B1828" s="196"/>
      <c r="C1828" s="90"/>
      <c r="D1828" s="90"/>
      <c r="E1828" s="90"/>
      <c r="F1828" s="90"/>
      <c r="G1828" s="90"/>
      <c r="H1828" s="90"/>
      <c r="I1828" s="90"/>
      <c r="J1828" s="90"/>
      <c r="K1828" s="90"/>
      <c r="L1828" s="90"/>
      <c r="M1828" s="90"/>
      <c r="N1828" s="560"/>
      <c r="O1828" s="90"/>
      <c r="P1828" s="90"/>
      <c r="Q1828" s="143" t="s">
        <v>9890</v>
      </c>
      <c r="R1828" s="102" t="s">
        <v>11127</v>
      </c>
      <c r="S1828" s="28">
        <v>1</v>
      </c>
      <c r="T1828" s="19">
        <f>VLOOKUP(Q1828,包材库存!B:E,4,0)</f>
        <v>41436</v>
      </c>
      <c r="U1828" s="46"/>
      <c r="V1828" s="19">
        <f>VLOOKUP(Q1828,包材库存!B:F,5,0)</f>
        <v>0</v>
      </c>
      <c r="W1828" s="90"/>
      <c r="X1828" s="164" t="e">
        <f t="shared" si="171"/>
        <v>#DIV/0!</v>
      </c>
      <c r="Y1828" s="169">
        <f t="shared" si="170"/>
        <v>1</v>
      </c>
    </row>
    <row r="1829" spans="2:25" ht="15">
      <c r="B1829" s="196"/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561"/>
      <c r="O1829" s="15"/>
      <c r="P1829" s="15"/>
      <c r="Q1829" s="143" t="s">
        <v>8600</v>
      </c>
      <c r="R1829" s="102" t="s">
        <v>11128</v>
      </c>
      <c r="S1829" s="91"/>
      <c r="T1829" s="19">
        <f>VLOOKUP(Q1829,包材库存!B:E,4,0)</f>
        <v>28</v>
      </c>
      <c r="U1829" s="46"/>
      <c r="V1829" s="19">
        <f>VLOOKUP(Q1829,包材库存!B:F,5,0)</f>
        <v>0</v>
      </c>
      <c r="W1829" s="15"/>
      <c r="X1829" s="164" t="e">
        <f t="shared" si="171"/>
        <v>#DIV/0!</v>
      </c>
      <c r="Y1829" s="169">
        <f t="shared" si="170"/>
        <v>1</v>
      </c>
    </row>
    <row r="1830" spans="2:25" ht="15">
      <c r="B1830" s="196"/>
      <c r="C1830" s="89" t="s">
        <v>1414</v>
      </c>
      <c r="D1830" s="89" t="s">
        <v>11058</v>
      </c>
      <c r="E1830" s="89" t="s">
        <v>1413</v>
      </c>
      <c r="F1830" s="89"/>
      <c r="G1830" s="89"/>
      <c r="H1830" s="89"/>
      <c r="I1830" s="89"/>
      <c r="J1830" s="89"/>
      <c r="K1830" s="89"/>
      <c r="L1830" s="89"/>
      <c r="M1830" s="89">
        <f>J1830+K1830+L1830</f>
        <v>0</v>
      </c>
      <c r="N1830" s="559"/>
      <c r="O1830" s="89"/>
      <c r="P1830" s="89"/>
      <c r="Q1830" s="143" t="s">
        <v>6548</v>
      </c>
      <c r="R1830" s="102" t="s">
        <v>11059</v>
      </c>
      <c r="S1830" s="28">
        <v>1</v>
      </c>
      <c r="T1830" s="19">
        <f>VLOOKUP(Q1830,包材库存!B:E,4,0)</f>
        <v>0</v>
      </c>
      <c r="U1830" s="46"/>
      <c r="V1830" s="19">
        <f>VLOOKUP(Q1830,包材库存!B:F,5,0)</f>
        <v>0</v>
      </c>
      <c r="W1830" s="89"/>
      <c r="X1830" s="164" t="e">
        <f t="shared" si="171"/>
        <v>#DIV/0!</v>
      </c>
      <c r="Y1830" s="169">
        <f t="shared" si="170"/>
        <v>6</v>
      </c>
    </row>
    <row r="1831" spans="2:25" ht="15">
      <c r="B1831" s="196"/>
      <c r="C1831" s="90"/>
      <c r="D1831" s="90"/>
      <c r="E1831" s="90"/>
      <c r="F1831" s="90"/>
      <c r="G1831" s="90"/>
      <c r="H1831" s="90"/>
      <c r="I1831" s="90"/>
      <c r="J1831" s="90"/>
      <c r="K1831" s="90"/>
      <c r="L1831" s="90"/>
      <c r="M1831" s="90"/>
      <c r="N1831" s="560"/>
      <c r="O1831" s="90"/>
      <c r="P1831" s="90"/>
      <c r="Q1831" s="143" t="s">
        <v>7265</v>
      </c>
      <c r="R1831" s="102" t="s">
        <v>11060</v>
      </c>
      <c r="S1831" s="28">
        <v>1</v>
      </c>
      <c r="T1831" s="19">
        <f>VLOOKUP(Q1831,包材库存!B:E,4,0)</f>
        <v>5917</v>
      </c>
      <c r="U1831" s="46"/>
      <c r="V1831" s="19">
        <f>VLOOKUP(Q1831,包材库存!B:F,5,0)</f>
        <v>0</v>
      </c>
      <c r="W1831" s="90"/>
      <c r="X1831" s="164" t="e">
        <f t="shared" si="171"/>
        <v>#DIV/0!</v>
      </c>
      <c r="Y1831" s="169">
        <f t="shared" si="170"/>
        <v>8</v>
      </c>
    </row>
    <row r="1832" spans="2:25" ht="15">
      <c r="B1832" s="196"/>
      <c r="C1832" s="90"/>
      <c r="D1832" s="90"/>
      <c r="E1832" s="90"/>
      <c r="F1832" s="90"/>
      <c r="G1832" s="90"/>
      <c r="H1832" s="90"/>
      <c r="I1832" s="90"/>
      <c r="J1832" s="90"/>
      <c r="K1832" s="90"/>
      <c r="L1832" s="90"/>
      <c r="M1832" s="90"/>
      <c r="N1832" s="560"/>
      <c r="O1832" s="90"/>
      <c r="P1832" s="90"/>
      <c r="Q1832" s="143" t="s">
        <v>9891</v>
      </c>
      <c r="R1832" s="102" t="s">
        <v>11129</v>
      </c>
      <c r="S1832" s="28">
        <v>1</v>
      </c>
      <c r="T1832" s="19">
        <f>VLOOKUP(Q1832,包材库存!B:E,4,0)</f>
        <v>684</v>
      </c>
      <c r="U1832" s="46"/>
      <c r="V1832" s="19">
        <f>VLOOKUP(Q1832,包材库存!B:F,5,0)</f>
        <v>0</v>
      </c>
      <c r="W1832" s="90"/>
      <c r="X1832" s="164" t="e">
        <f t="shared" si="171"/>
        <v>#DIV/0!</v>
      </c>
      <c r="Y1832" s="169">
        <f t="shared" si="170"/>
        <v>2</v>
      </c>
    </row>
    <row r="1833" spans="2:25" ht="15">
      <c r="B1833" s="196"/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561"/>
      <c r="O1833" s="15"/>
      <c r="P1833" s="15"/>
      <c r="Q1833" s="143" t="s">
        <v>9892</v>
      </c>
      <c r="R1833" s="102" t="s">
        <v>11130</v>
      </c>
      <c r="S1833" s="91"/>
      <c r="T1833" s="19">
        <f>VLOOKUP(Q1833,包材库存!B:E,4,0)</f>
        <v>60</v>
      </c>
      <c r="U1833" s="46"/>
      <c r="V1833" s="19">
        <f>VLOOKUP(Q1833,包材库存!B:F,5,0)</f>
        <v>0</v>
      </c>
      <c r="W1833" s="15"/>
      <c r="X1833" s="164" t="e">
        <f t="shared" si="171"/>
        <v>#DIV/0!</v>
      </c>
      <c r="Y1833" s="169">
        <f t="shared" si="170"/>
        <v>1</v>
      </c>
    </row>
    <row r="1834" spans="2:25" ht="24">
      <c r="B1834" s="196"/>
      <c r="C1834" s="89" t="s">
        <v>9893</v>
      </c>
      <c r="D1834" s="243" t="s">
        <v>11049</v>
      </c>
      <c r="E1834" s="243"/>
      <c r="F1834" s="243"/>
      <c r="G1834" s="243"/>
      <c r="H1834" s="243"/>
      <c r="I1834" s="243"/>
      <c r="J1834" s="243"/>
      <c r="K1834" s="243"/>
      <c r="L1834" s="243"/>
      <c r="M1834" s="243"/>
      <c r="N1834" s="575"/>
      <c r="O1834" s="243"/>
      <c r="P1834" s="243"/>
      <c r="Q1834" s="337"/>
      <c r="R1834" s="335"/>
      <c r="S1834" s="28">
        <v>1</v>
      </c>
      <c r="T1834" s="19" t="e">
        <f>VLOOKUP(Q1834,包材库存!B:E,4,0)</f>
        <v>#N/A</v>
      </c>
      <c r="U1834" s="46"/>
      <c r="V1834" s="19" t="e">
        <f>VLOOKUP(Q1834,包材库存!B:F,5,0)</f>
        <v>#N/A</v>
      </c>
      <c r="W1834" s="243"/>
      <c r="X1834" s="164" t="e">
        <f t="shared" si="171"/>
        <v>#N/A</v>
      </c>
      <c r="Y1834" s="169">
        <f t="shared" si="170"/>
        <v>0</v>
      </c>
    </row>
    <row r="1835" spans="2:25" ht="15">
      <c r="B1835" s="196"/>
      <c r="C1835" s="90"/>
      <c r="D1835" s="89"/>
      <c r="E1835" s="89"/>
      <c r="F1835" s="89"/>
      <c r="G1835" s="89"/>
      <c r="H1835" s="89"/>
      <c r="I1835" s="89"/>
      <c r="J1835" s="89"/>
      <c r="K1835" s="89"/>
      <c r="L1835" s="89"/>
      <c r="M1835" s="89"/>
      <c r="N1835" s="559"/>
      <c r="O1835" s="89"/>
      <c r="P1835" s="89"/>
      <c r="Q1835" s="338" t="s">
        <v>8593</v>
      </c>
      <c r="R1835" s="339" t="s">
        <v>11050</v>
      </c>
      <c r="S1835" s="91"/>
      <c r="T1835" s="19">
        <f>VLOOKUP(Q1835,包材库存!B:E,4,0)</f>
        <v>46</v>
      </c>
      <c r="U1835" s="46"/>
      <c r="V1835" s="19">
        <f>VLOOKUP(Q1835,包材库存!B:F,5,0)</f>
        <v>0</v>
      </c>
      <c r="W1835" s="89"/>
      <c r="X1835" s="164" t="e">
        <f t="shared" si="171"/>
        <v>#DIV/0!</v>
      </c>
      <c r="Y1835" s="169">
        <f t="shared" si="170"/>
        <v>2</v>
      </c>
    </row>
    <row r="1836" spans="2:25" ht="15">
      <c r="B1836" s="196"/>
      <c r="C1836" s="90"/>
      <c r="D1836" s="90"/>
      <c r="E1836" s="90"/>
      <c r="F1836" s="90"/>
      <c r="G1836" s="90"/>
      <c r="H1836" s="90"/>
      <c r="I1836" s="90"/>
      <c r="J1836" s="90"/>
      <c r="K1836" s="90"/>
      <c r="L1836" s="90"/>
      <c r="M1836" s="90"/>
      <c r="N1836" s="560"/>
      <c r="O1836" s="90"/>
      <c r="P1836" s="90"/>
      <c r="Q1836" s="143" t="s">
        <v>9772</v>
      </c>
      <c r="R1836" s="101" t="s">
        <v>11131</v>
      </c>
      <c r="S1836" s="28">
        <v>1</v>
      </c>
      <c r="T1836" s="19" t="e">
        <f>VLOOKUP(Q1836,包材库存!B:E,4,0)</f>
        <v>#N/A</v>
      </c>
      <c r="U1836" s="46"/>
      <c r="V1836" s="19" t="e">
        <f>VLOOKUP(Q1836,包材库存!B:F,5,0)</f>
        <v>#N/A</v>
      </c>
      <c r="W1836" s="90"/>
      <c r="X1836" s="164" t="e">
        <f t="shared" si="171"/>
        <v>#N/A</v>
      </c>
      <c r="Y1836" s="169">
        <f t="shared" si="170"/>
        <v>2</v>
      </c>
    </row>
    <row r="1837" spans="2:25" ht="15">
      <c r="B1837" s="196"/>
      <c r="C1837" s="90"/>
      <c r="D1837" s="90"/>
      <c r="E1837" s="90"/>
      <c r="F1837" s="90"/>
      <c r="G1837" s="90"/>
      <c r="H1837" s="90"/>
      <c r="I1837" s="90"/>
      <c r="J1837" s="90"/>
      <c r="K1837" s="90"/>
      <c r="L1837" s="90"/>
      <c r="M1837" s="90"/>
      <c r="N1837" s="560"/>
      <c r="O1837" s="90"/>
      <c r="P1837" s="90"/>
      <c r="Q1837" s="343" t="s">
        <v>9612</v>
      </c>
      <c r="R1837" s="344" t="s">
        <v>11051</v>
      </c>
      <c r="S1837" s="28">
        <v>1</v>
      </c>
      <c r="T1837" s="19">
        <f>VLOOKUP(Q1837,包材库存!B:E,4,0)</f>
        <v>3330</v>
      </c>
      <c r="U1837" s="46"/>
      <c r="V1837" s="19">
        <f>VLOOKUP(Q1837,包材库存!B:F,5,0)</f>
        <v>0</v>
      </c>
      <c r="W1837" s="90"/>
      <c r="X1837" s="164" t="e">
        <f t="shared" si="171"/>
        <v>#DIV/0!</v>
      </c>
      <c r="Y1837" s="169">
        <f t="shared" si="170"/>
        <v>2</v>
      </c>
    </row>
    <row r="1838" spans="2:25" ht="15">
      <c r="B1838" s="196"/>
      <c r="C1838" s="90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561"/>
      <c r="O1838" s="15"/>
      <c r="P1838" s="15"/>
      <c r="Q1838" s="343" t="s">
        <v>9863</v>
      </c>
      <c r="R1838" s="344" t="s">
        <v>11052</v>
      </c>
      <c r="S1838" s="28">
        <v>1</v>
      </c>
      <c r="T1838" s="19">
        <f>VLOOKUP(Q1838,包材库存!B:E,4,0)</f>
        <v>3104</v>
      </c>
      <c r="U1838" s="46"/>
      <c r="V1838" s="19">
        <f>VLOOKUP(Q1838,包材库存!B:F,5,0)</f>
        <v>0</v>
      </c>
      <c r="W1838" s="15"/>
      <c r="X1838" s="164" t="e">
        <f t="shared" si="171"/>
        <v>#DIV/0!</v>
      </c>
      <c r="Y1838" s="169">
        <f t="shared" si="170"/>
        <v>2</v>
      </c>
    </row>
    <row r="1839" spans="2:25" ht="24">
      <c r="B1839" s="196"/>
      <c r="C1839" s="90"/>
      <c r="D1839" s="89" t="s">
        <v>11014</v>
      </c>
      <c r="E1839" s="89" t="s">
        <v>83</v>
      </c>
      <c r="F1839" s="89"/>
      <c r="G1839" s="89"/>
      <c r="H1839" s="89"/>
      <c r="I1839" s="89"/>
      <c r="J1839" s="89"/>
      <c r="K1839" s="89"/>
      <c r="L1839" s="89"/>
      <c r="M1839" s="89">
        <f>J1839+K1839+L1839</f>
        <v>0</v>
      </c>
      <c r="N1839" s="559"/>
      <c r="O1839" s="89"/>
      <c r="P1839" s="89"/>
      <c r="Q1839" s="143" t="s">
        <v>6942</v>
      </c>
      <c r="R1839" s="102" t="s">
        <v>11053</v>
      </c>
      <c r="S1839" s="28">
        <v>1</v>
      </c>
      <c r="T1839" s="19">
        <f>VLOOKUP(Q1839,包材库存!B:E,4,0)</f>
        <v>844</v>
      </c>
      <c r="U1839" s="46"/>
      <c r="V1839" s="19">
        <f>VLOOKUP(Q1839,包材库存!B:F,5,0)</f>
        <v>0</v>
      </c>
      <c r="W1839" s="89"/>
      <c r="X1839" s="164" t="e">
        <f t="shared" si="171"/>
        <v>#DIV/0!</v>
      </c>
      <c r="Y1839" s="169">
        <f t="shared" si="170"/>
        <v>4</v>
      </c>
    </row>
    <row r="1840" spans="2:25" ht="15">
      <c r="B1840" s="196"/>
      <c r="C1840" s="90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561"/>
      <c r="O1840" s="15"/>
      <c r="P1840" s="15"/>
      <c r="Q1840" s="143" t="s">
        <v>9864</v>
      </c>
      <c r="R1840" s="102" t="s">
        <v>11054</v>
      </c>
      <c r="S1840" s="28">
        <v>1</v>
      </c>
      <c r="T1840" s="19">
        <f>VLOOKUP(Q1840,包材库存!B:E,4,0)</f>
        <v>2604</v>
      </c>
      <c r="U1840" s="46"/>
      <c r="V1840" s="19">
        <f>VLOOKUP(Q1840,包材库存!B:F,5,0)</f>
        <v>0</v>
      </c>
      <c r="W1840" s="15"/>
      <c r="X1840" s="164" t="e">
        <f t="shared" si="171"/>
        <v>#DIV/0!</v>
      </c>
      <c r="Y1840" s="169">
        <f t="shared" si="170"/>
        <v>4</v>
      </c>
    </row>
    <row r="1841" spans="2:25" ht="15">
      <c r="B1841" s="196"/>
      <c r="C1841" s="90"/>
      <c r="D1841" s="89" t="s">
        <v>11132</v>
      </c>
      <c r="E1841" s="89" t="s">
        <v>12072</v>
      </c>
      <c r="F1841" s="89"/>
      <c r="G1841" s="89"/>
      <c r="H1841" s="89"/>
      <c r="I1841" s="89"/>
      <c r="J1841" s="89"/>
      <c r="K1841" s="89"/>
      <c r="L1841" s="89"/>
      <c r="M1841" s="89">
        <f>J1841+K1841+L1841</f>
        <v>0</v>
      </c>
      <c r="N1841" s="559"/>
      <c r="O1841" s="89"/>
      <c r="P1841" s="89"/>
      <c r="Q1841" s="143" t="s">
        <v>6544</v>
      </c>
      <c r="R1841" s="102" t="s">
        <v>11055</v>
      </c>
      <c r="S1841" s="28">
        <v>1</v>
      </c>
      <c r="T1841" s="19">
        <f>VLOOKUP(Q1841,包材库存!B:E,4,0)</f>
        <v>12396</v>
      </c>
      <c r="U1841" s="46"/>
      <c r="V1841" s="19">
        <f>VLOOKUP(Q1841,包材库存!B:F,5,0)</f>
        <v>0</v>
      </c>
      <c r="W1841" s="89"/>
      <c r="X1841" s="164" t="e">
        <f t="shared" si="171"/>
        <v>#DIV/0!</v>
      </c>
      <c r="Y1841" s="169">
        <f t="shared" si="170"/>
        <v>5</v>
      </c>
    </row>
    <row r="1842" spans="2:25" ht="15">
      <c r="B1842" s="196"/>
      <c r="C1842" s="90"/>
      <c r="D1842" s="90"/>
      <c r="E1842" s="90"/>
      <c r="F1842" s="90"/>
      <c r="G1842" s="90"/>
      <c r="H1842" s="90"/>
      <c r="I1842" s="90"/>
      <c r="J1842" s="90"/>
      <c r="K1842" s="90"/>
      <c r="L1842" s="90"/>
      <c r="M1842" s="90"/>
      <c r="N1842" s="560"/>
      <c r="O1842" s="90"/>
      <c r="P1842" s="90"/>
      <c r="Q1842" s="143" t="s">
        <v>7263</v>
      </c>
      <c r="R1842" s="102" t="s">
        <v>11056</v>
      </c>
      <c r="S1842" s="28">
        <v>1</v>
      </c>
      <c r="T1842" s="19">
        <f>VLOOKUP(Q1842,包材库存!B:E,4,0)</f>
        <v>12876</v>
      </c>
      <c r="U1842" s="46"/>
      <c r="V1842" s="19">
        <f>VLOOKUP(Q1842,包材库存!B:F,5,0)</f>
        <v>0</v>
      </c>
      <c r="W1842" s="90"/>
      <c r="X1842" s="164" t="e">
        <f t="shared" si="171"/>
        <v>#DIV/0!</v>
      </c>
      <c r="Y1842" s="169">
        <f t="shared" si="170"/>
        <v>7</v>
      </c>
    </row>
    <row r="1843" spans="2:25" ht="15">
      <c r="B1843" s="196"/>
      <c r="C1843" s="90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561"/>
      <c r="O1843" s="15"/>
      <c r="P1843" s="15"/>
      <c r="Q1843" s="143" t="s">
        <v>8756</v>
      </c>
      <c r="R1843" s="102" t="s">
        <v>11057</v>
      </c>
      <c r="S1843" s="28">
        <v>1</v>
      </c>
      <c r="T1843" s="19">
        <f>VLOOKUP(Q1843,包材库存!B:E,4,0)</f>
        <v>85038</v>
      </c>
      <c r="U1843" s="46"/>
      <c r="V1843" s="19">
        <f>VLOOKUP(Q1843,包材库存!B:F,5,0)</f>
        <v>0</v>
      </c>
      <c r="W1843" s="15"/>
      <c r="X1843" s="164" t="e">
        <f t="shared" si="171"/>
        <v>#DIV/0!</v>
      </c>
      <c r="Y1843" s="169">
        <f t="shared" si="170"/>
        <v>10</v>
      </c>
    </row>
    <row r="1844" spans="2:25" ht="15">
      <c r="B1844" s="196"/>
      <c r="C1844" s="90"/>
      <c r="D1844" s="89" t="s">
        <v>11058</v>
      </c>
      <c r="E1844" s="89" t="s">
        <v>1413</v>
      </c>
      <c r="F1844" s="89"/>
      <c r="G1844" s="89"/>
      <c r="H1844" s="89"/>
      <c r="I1844" s="89"/>
      <c r="J1844" s="89"/>
      <c r="K1844" s="89"/>
      <c r="L1844" s="89"/>
      <c r="M1844" s="89">
        <f>J1844+K1844+L1844</f>
        <v>0</v>
      </c>
      <c r="N1844" s="559"/>
      <c r="O1844" s="89"/>
      <c r="P1844" s="89"/>
      <c r="Q1844" s="143" t="s">
        <v>6548</v>
      </c>
      <c r="R1844" s="102" t="s">
        <v>11059</v>
      </c>
      <c r="S1844" s="28">
        <v>1</v>
      </c>
      <c r="T1844" s="19">
        <f>VLOOKUP(Q1844,包材库存!B:E,4,0)</f>
        <v>0</v>
      </c>
      <c r="U1844" s="46"/>
      <c r="V1844" s="19">
        <f>VLOOKUP(Q1844,包材库存!B:F,5,0)</f>
        <v>0</v>
      </c>
      <c r="W1844" s="89"/>
      <c r="X1844" s="164" t="e">
        <f t="shared" si="171"/>
        <v>#DIV/0!</v>
      </c>
      <c r="Y1844" s="169">
        <f t="shared" si="170"/>
        <v>6</v>
      </c>
    </row>
    <row r="1845" spans="2:25" ht="15">
      <c r="B1845" s="196"/>
      <c r="C1845" s="90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561"/>
      <c r="O1845" s="15"/>
      <c r="P1845" s="15"/>
      <c r="Q1845" s="143" t="s">
        <v>7265</v>
      </c>
      <c r="R1845" s="102" t="s">
        <v>11060</v>
      </c>
      <c r="S1845" s="28">
        <v>1</v>
      </c>
      <c r="T1845" s="19">
        <f>VLOOKUP(Q1845,包材库存!B:E,4,0)</f>
        <v>5917</v>
      </c>
      <c r="U1845" s="46"/>
      <c r="V1845" s="19">
        <f>VLOOKUP(Q1845,包材库存!B:F,5,0)</f>
        <v>0</v>
      </c>
      <c r="W1845" s="336"/>
      <c r="X1845" s="164" t="e">
        <f t="shared" si="171"/>
        <v>#DIV/0!</v>
      </c>
      <c r="Y1845" s="169">
        <f t="shared" si="170"/>
        <v>8</v>
      </c>
    </row>
    <row r="1846" spans="2:25" ht="15">
      <c r="B1846" s="196"/>
      <c r="C1846" s="15"/>
      <c r="D1846" s="47" t="s">
        <v>11024</v>
      </c>
      <c r="E1846" s="47" t="s">
        <v>754</v>
      </c>
      <c r="F1846" s="47"/>
      <c r="G1846" s="47"/>
      <c r="H1846" s="47"/>
      <c r="I1846" s="47"/>
      <c r="J1846" s="47"/>
      <c r="K1846" s="47"/>
      <c r="L1846" s="47"/>
      <c r="M1846" s="47">
        <f t="shared" ref="M1846:M1847" si="172">J1846+K1846+L1846</f>
        <v>0</v>
      </c>
      <c r="N1846" s="576"/>
      <c r="O1846" s="47"/>
      <c r="P1846" s="47"/>
      <c r="Q1846" s="143" t="s">
        <v>9856</v>
      </c>
      <c r="R1846" s="102" t="s">
        <v>11044</v>
      </c>
      <c r="S1846" s="28">
        <v>1</v>
      </c>
      <c r="T1846" s="19">
        <f>VLOOKUP(Q1846,包材库存!B:E,4,0)</f>
        <v>1400</v>
      </c>
      <c r="U1846" s="46"/>
      <c r="V1846" s="19">
        <f>VLOOKUP(Q1846,包材库存!B:F,5,0)</f>
        <v>0</v>
      </c>
      <c r="W1846" s="360"/>
      <c r="X1846" s="164" t="e">
        <f t="shared" si="171"/>
        <v>#DIV/0!</v>
      </c>
      <c r="Y1846" s="169">
        <f t="shared" si="170"/>
        <v>5</v>
      </c>
    </row>
    <row r="1847" spans="2:25" ht="15">
      <c r="B1847" s="196"/>
      <c r="C1847" s="110" t="s">
        <v>9894</v>
      </c>
      <c r="D1847" s="207" t="s">
        <v>11133</v>
      </c>
      <c r="E1847" s="207" t="s">
        <v>12073</v>
      </c>
      <c r="F1847" s="207"/>
      <c r="G1847" s="207"/>
      <c r="H1847" s="207"/>
      <c r="I1847" s="207"/>
      <c r="J1847" s="207"/>
      <c r="K1847" s="207"/>
      <c r="L1847" s="207"/>
      <c r="M1847" s="207">
        <f t="shared" si="172"/>
        <v>0</v>
      </c>
      <c r="N1847" s="565"/>
      <c r="O1847" s="207"/>
      <c r="P1847" s="207"/>
      <c r="Q1847" s="209" t="s">
        <v>6382</v>
      </c>
      <c r="R1847" s="361" t="s">
        <v>10512</v>
      </c>
      <c r="S1847" s="28">
        <v>1</v>
      </c>
      <c r="T1847" s="19">
        <f>VLOOKUP(Q1847,包材库存!B:E,4,0)</f>
        <v>0</v>
      </c>
      <c r="U1847" s="46"/>
      <c r="V1847" s="19">
        <f>VLOOKUP(Q1847,包材库存!B:F,5,0)</f>
        <v>0</v>
      </c>
      <c r="W1847" s="208"/>
      <c r="X1847" s="164" t="e">
        <f t="shared" si="171"/>
        <v>#DIV/0!</v>
      </c>
      <c r="Y1847" s="169">
        <f t="shared" si="170"/>
        <v>5</v>
      </c>
    </row>
    <row r="1848" spans="2:25" ht="15">
      <c r="B1848" s="196"/>
      <c r="C1848" s="111"/>
      <c r="D1848" s="211"/>
      <c r="E1848" s="211"/>
      <c r="F1848" s="211"/>
      <c r="G1848" s="211"/>
      <c r="H1848" s="211"/>
      <c r="I1848" s="211"/>
      <c r="J1848" s="211"/>
      <c r="K1848" s="211"/>
      <c r="L1848" s="211"/>
      <c r="M1848" s="211"/>
      <c r="N1848" s="566"/>
      <c r="O1848" s="211"/>
      <c r="P1848" s="211"/>
      <c r="Q1848" s="209" t="s">
        <v>7123</v>
      </c>
      <c r="R1848" s="195" t="s">
        <v>10974</v>
      </c>
      <c r="S1848" s="28">
        <v>1</v>
      </c>
      <c r="T1848" s="19">
        <f>VLOOKUP(Q1848,包材库存!B:E,4,0)</f>
        <v>120397</v>
      </c>
      <c r="U1848" s="46"/>
      <c r="V1848" s="19">
        <f>VLOOKUP(Q1848,包材库存!B:F,5,0)</f>
        <v>0</v>
      </c>
      <c r="W1848" s="212"/>
      <c r="X1848" s="164" t="e">
        <f t="shared" si="171"/>
        <v>#DIV/0!</v>
      </c>
      <c r="Y1848" s="169">
        <f t="shared" si="170"/>
        <v>44</v>
      </c>
    </row>
    <row r="1849" spans="2:25" ht="15">
      <c r="B1849" s="196"/>
      <c r="C1849" s="111"/>
      <c r="D1849" s="211"/>
      <c r="E1849" s="211"/>
      <c r="F1849" s="211"/>
      <c r="G1849" s="211"/>
      <c r="H1849" s="211"/>
      <c r="I1849" s="211"/>
      <c r="J1849" s="211"/>
      <c r="K1849" s="211"/>
      <c r="L1849" s="211"/>
      <c r="M1849" s="211"/>
      <c r="N1849" s="566"/>
      <c r="O1849" s="211"/>
      <c r="P1849" s="211"/>
      <c r="Q1849" s="209" t="s">
        <v>9895</v>
      </c>
      <c r="R1849" s="361" t="s">
        <v>11134</v>
      </c>
      <c r="S1849" s="28">
        <v>1</v>
      </c>
      <c r="T1849" s="19">
        <f>VLOOKUP(Q1849,包材库存!B:E,4,0)</f>
        <v>3869</v>
      </c>
      <c r="U1849" s="46"/>
      <c r="V1849" s="19">
        <f>VLOOKUP(Q1849,包材库存!B:F,5,0)</f>
        <v>0</v>
      </c>
      <c r="W1849" s="212"/>
      <c r="X1849" s="164" t="e">
        <f t="shared" si="171"/>
        <v>#DIV/0!</v>
      </c>
      <c r="Y1849" s="169">
        <f t="shared" si="170"/>
        <v>3</v>
      </c>
    </row>
    <row r="1850" spans="2:25" ht="15">
      <c r="B1850" s="196"/>
      <c r="C1850" s="111"/>
      <c r="D1850" s="211"/>
      <c r="E1850" s="211"/>
      <c r="F1850" s="211"/>
      <c r="G1850" s="211"/>
      <c r="H1850" s="211"/>
      <c r="I1850" s="211"/>
      <c r="J1850" s="211"/>
      <c r="K1850" s="211"/>
      <c r="L1850" s="211"/>
      <c r="M1850" s="211"/>
      <c r="N1850" s="566"/>
      <c r="O1850" s="211"/>
      <c r="P1850" s="211"/>
      <c r="Q1850" s="209" t="s">
        <v>8736</v>
      </c>
      <c r="R1850" s="361" t="s">
        <v>10509</v>
      </c>
      <c r="S1850" s="28">
        <v>1</v>
      </c>
      <c r="T1850" s="19">
        <f>VLOOKUP(Q1850,包材库存!B:E,4,0)</f>
        <v>106183</v>
      </c>
      <c r="U1850" s="46"/>
      <c r="V1850" s="19">
        <f>VLOOKUP(Q1850,包材库存!B:F,5,0)</f>
        <v>0</v>
      </c>
      <c r="W1850" s="212"/>
      <c r="X1850" s="164" t="e">
        <f t="shared" si="171"/>
        <v>#DIV/0!</v>
      </c>
      <c r="Y1850" s="169">
        <f t="shared" si="170"/>
        <v>58</v>
      </c>
    </row>
    <row r="1851" spans="2:25" ht="15">
      <c r="B1851" s="196"/>
      <c r="C1851" s="112"/>
      <c r="D1851" s="362"/>
      <c r="E1851" s="362"/>
      <c r="F1851" s="362"/>
      <c r="G1851" s="362"/>
      <c r="H1851" s="362"/>
      <c r="I1851" s="362"/>
      <c r="J1851" s="362"/>
      <c r="K1851" s="362"/>
      <c r="L1851" s="362"/>
      <c r="M1851" s="362"/>
      <c r="N1851" s="605"/>
      <c r="O1851" s="362"/>
      <c r="P1851" s="362"/>
      <c r="Q1851" s="348" t="s">
        <v>457</v>
      </c>
      <c r="R1851" s="349" t="s">
        <v>10553</v>
      </c>
      <c r="S1851" s="91"/>
      <c r="T1851" s="19">
        <f>VLOOKUP(Q1851,包材库存!B:E,4,0)</f>
        <v>1957</v>
      </c>
      <c r="U1851" s="46"/>
      <c r="V1851" s="19">
        <f>VLOOKUP(Q1851,包材库存!B:F,5,0)</f>
        <v>0</v>
      </c>
      <c r="W1851" s="112"/>
      <c r="X1851" s="164" t="e">
        <f t="shared" si="171"/>
        <v>#DIV/0!</v>
      </c>
      <c r="Y1851" s="169">
        <f t="shared" si="170"/>
        <v>202</v>
      </c>
    </row>
    <row r="1852" spans="2:25" ht="15">
      <c r="B1852" s="196"/>
      <c r="C1852" s="89" t="s">
        <v>9896</v>
      </c>
      <c r="D1852" s="207" t="s">
        <v>11135</v>
      </c>
      <c r="E1852" s="207" t="s">
        <v>12074</v>
      </c>
      <c r="F1852" s="207"/>
      <c r="G1852" s="207"/>
      <c r="H1852" s="207"/>
      <c r="I1852" s="207"/>
      <c r="J1852" s="207"/>
      <c r="K1852" s="207"/>
      <c r="L1852" s="207"/>
      <c r="M1852" s="207">
        <f>J1852+K1852+L1852</f>
        <v>0</v>
      </c>
      <c r="N1852" s="565"/>
      <c r="O1852" s="207"/>
      <c r="P1852" s="207"/>
      <c r="Q1852" s="209" t="s">
        <v>6378</v>
      </c>
      <c r="R1852" s="210" t="s">
        <v>11136</v>
      </c>
      <c r="S1852" s="28">
        <v>1</v>
      </c>
      <c r="T1852" s="19">
        <f>VLOOKUP(Q1852,包材库存!B:E,4,0)</f>
        <v>2366</v>
      </c>
      <c r="U1852" s="46"/>
      <c r="V1852" s="19">
        <f>VLOOKUP(Q1852,包材库存!B:F,5,0)</f>
        <v>0</v>
      </c>
      <c r="W1852" s="208"/>
      <c r="X1852" s="164" t="e">
        <f t="shared" si="171"/>
        <v>#DIV/0!</v>
      </c>
      <c r="Y1852" s="169">
        <f t="shared" si="170"/>
        <v>5</v>
      </c>
    </row>
    <row r="1853" spans="2:25" ht="15">
      <c r="B1853" s="196"/>
      <c r="C1853" s="90"/>
      <c r="D1853" s="211"/>
      <c r="E1853" s="211"/>
      <c r="F1853" s="211"/>
      <c r="G1853" s="211"/>
      <c r="H1853" s="211"/>
      <c r="I1853" s="211"/>
      <c r="J1853" s="211"/>
      <c r="K1853" s="211"/>
      <c r="L1853" s="211"/>
      <c r="M1853" s="211"/>
      <c r="N1853" s="566"/>
      <c r="O1853" s="211"/>
      <c r="P1853" s="211"/>
      <c r="Q1853" s="209" t="s">
        <v>7121</v>
      </c>
      <c r="R1853" s="210" t="s">
        <v>10537</v>
      </c>
      <c r="S1853" s="28">
        <v>1</v>
      </c>
      <c r="T1853" s="19">
        <f>VLOOKUP(Q1853,包材库存!B:E,4,0)</f>
        <v>7366</v>
      </c>
      <c r="U1853" s="46"/>
      <c r="V1853" s="19">
        <f>VLOOKUP(Q1853,包材库存!B:F,5,0)</f>
        <v>0</v>
      </c>
      <c r="W1853" s="212"/>
      <c r="X1853" s="164" t="e">
        <f t="shared" si="171"/>
        <v>#DIV/0!</v>
      </c>
      <c r="Y1853" s="169">
        <f t="shared" si="170"/>
        <v>18</v>
      </c>
    </row>
    <row r="1854" spans="2:25" ht="15">
      <c r="B1854" s="196"/>
      <c r="C1854" s="90"/>
      <c r="D1854" s="211"/>
      <c r="E1854" s="211"/>
      <c r="F1854" s="211"/>
      <c r="G1854" s="211"/>
      <c r="H1854" s="211"/>
      <c r="I1854" s="211"/>
      <c r="J1854" s="211"/>
      <c r="K1854" s="211"/>
      <c r="L1854" s="211"/>
      <c r="M1854" s="211"/>
      <c r="N1854" s="566"/>
      <c r="O1854" s="211"/>
      <c r="P1854" s="211"/>
      <c r="Q1854" s="209" t="s">
        <v>9897</v>
      </c>
      <c r="R1854" s="210" t="s">
        <v>11137</v>
      </c>
      <c r="S1854" s="28">
        <v>1</v>
      </c>
      <c r="T1854" s="19">
        <f>VLOOKUP(Q1854,包材库存!B:E,4,0)</f>
        <v>0</v>
      </c>
      <c r="U1854" s="46"/>
      <c r="V1854" s="19">
        <f>VLOOKUP(Q1854,包材库存!B:F,5,0)</f>
        <v>0</v>
      </c>
      <c r="W1854" s="212"/>
      <c r="X1854" s="164" t="e">
        <f t="shared" si="171"/>
        <v>#DIV/0!</v>
      </c>
      <c r="Y1854" s="169">
        <f t="shared" si="170"/>
        <v>3</v>
      </c>
    </row>
    <row r="1855" spans="2:25" ht="15">
      <c r="B1855" s="196"/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561"/>
      <c r="O1855" s="15"/>
      <c r="P1855" s="15"/>
      <c r="Q1855" s="215" t="s">
        <v>457</v>
      </c>
      <c r="R1855" s="216" t="s">
        <v>10553</v>
      </c>
      <c r="S1855" s="91"/>
      <c r="T1855" s="19">
        <f>VLOOKUP(Q1855,包材库存!B:E,4,0)</f>
        <v>1957</v>
      </c>
      <c r="U1855" s="46"/>
      <c r="V1855" s="19">
        <f>VLOOKUP(Q1855,包材库存!B:F,5,0)</f>
        <v>0</v>
      </c>
      <c r="W1855" s="112"/>
      <c r="X1855" s="164" t="e">
        <f t="shared" si="171"/>
        <v>#DIV/0!</v>
      </c>
      <c r="Y1855" s="169">
        <f t="shared" si="170"/>
        <v>202</v>
      </c>
    </row>
    <row r="1856" spans="2:25" ht="15">
      <c r="B1856" s="196"/>
      <c r="C1856" s="89" t="s">
        <v>9898</v>
      </c>
      <c r="D1856" s="207" t="s">
        <v>11138</v>
      </c>
      <c r="E1856" s="207" t="s">
        <v>12066</v>
      </c>
      <c r="F1856" s="207"/>
      <c r="G1856" s="207"/>
      <c r="H1856" s="207"/>
      <c r="I1856" s="207"/>
      <c r="J1856" s="207"/>
      <c r="K1856" s="207"/>
      <c r="L1856" s="207"/>
      <c r="M1856" s="207">
        <f>J1856+K1856+L1856</f>
        <v>0</v>
      </c>
      <c r="N1856" s="565"/>
      <c r="O1856" s="207"/>
      <c r="P1856" s="207"/>
      <c r="Q1856" s="143" t="s">
        <v>6956</v>
      </c>
      <c r="R1856" s="102" t="s">
        <v>11139</v>
      </c>
      <c r="S1856" s="28">
        <v>1</v>
      </c>
      <c r="T1856" s="19">
        <f>VLOOKUP(Q1856,包材库存!B:E,4,0)</f>
        <v>0</v>
      </c>
      <c r="U1856" s="46"/>
      <c r="V1856" s="19">
        <f>VLOOKUP(Q1856,包材库存!B:F,5,0)</f>
        <v>0</v>
      </c>
      <c r="W1856" s="208"/>
      <c r="X1856" s="164" t="e">
        <f t="shared" si="171"/>
        <v>#DIV/0!</v>
      </c>
      <c r="Y1856" s="169">
        <f t="shared" si="170"/>
        <v>2</v>
      </c>
    </row>
    <row r="1857" spans="2:25" ht="15">
      <c r="B1857" s="196"/>
      <c r="C1857" s="90"/>
      <c r="D1857" s="211"/>
      <c r="E1857" s="211"/>
      <c r="F1857" s="211"/>
      <c r="G1857" s="211"/>
      <c r="H1857" s="211"/>
      <c r="I1857" s="211"/>
      <c r="J1857" s="211"/>
      <c r="K1857" s="211"/>
      <c r="L1857" s="211"/>
      <c r="M1857" s="211"/>
      <c r="N1857" s="566"/>
      <c r="O1857" s="211"/>
      <c r="P1857" s="211"/>
      <c r="Q1857" s="143" t="s">
        <v>9899</v>
      </c>
      <c r="R1857" s="102" t="s">
        <v>11140</v>
      </c>
      <c r="S1857" s="28">
        <v>1</v>
      </c>
      <c r="T1857" s="19">
        <f>VLOOKUP(Q1857,包材库存!B:E,4,0)</f>
        <v>0</v>
      </c>
      <c r="U1857" s="46"/>
      <c r="V1857" s="19">
        <f>VLOOKUP(Q1857,包材库存!B:F,5,0)</f>
        <v>0</v>
      </c>
      <c r="W1857" s="212"/>
      <c r="X1857" s="164" t="e">
        <f t="shared" si="171"/>
        <v>#DIV/0!</v>
      </c>
      <c r="Y1857" s="169">
        <f t="shared" si="170"/>
        <v>2</v>
      </c>
    </row>
    <row r="1858" spans="2:25" ht="15">
      <c r="B1858" s="196"/>
      <c r="C1858" s="15"/>
      <c r="D1858" s="213"/>
      <c r="E1858" s="213"/>
      <c r="F1858" s="213"/>
      <c r="G1858" s="213"/>
      <c r="H1858" s="213"/>
      <c r="I1858" s="213"/>
      <c r="J1858" s="213"/>
      <c r="K1858" s="213"/>
      <c r="L1858" s="213"/>
      <c r="M1858" s="213"/>
      <c r="N1858" s="567"/>
      <c r="O1858" s="213"/>
      <c r="P1858" s="213"/>
      <c r="Q1858" s="215" t="s">
        <v>457</v>
      </c>
      <c r="R1858" s="216" t="s">
        <v>10553</v>
      </c>
      <c r="S1858" s="91"/>
      <c r="T1858" s="19">
        <f>VLOOKUP(Q1858,包材库存!B:E,4,0)</f>
        <v>1957</v>
      </c>
      <c r="U1858" s="46"/>
      <c r="V1858" s="19">
        <f>VLOOKUP(Q1858,包材库存!B:F,5,0)</f>
        <v>0</v>
      </c>
      <c r="W1858" s="214"/>
      <c r="X1858" s="164" t="e">
        <f t="shared" si="171"/>
        <v>#DIV/0!</v>
      </c>
      <c r="Y1858" s="169">
        <f t="shared" si="170"/>
        <v>202</v>
      </c>
    </row>
    <row r="1859" spans="2:25" ht="15">
      <c r="B1859" s="196"/>
      <c r="C1859" s="89" t="s">
        <v>9900</v>
      </c>
      <c r="D1859" s="207" t="s">
        <v>11141</v>
      </c>
      <c r="E1859" s="207" t="s">
        <v>12073</v>
      </c>
      <c r="F1859" s="207"/>
      <c r="G1859" s="207"/>
      <c r="H1859" s="207"/>
      <c r="I1859" s="207"/>
      <c r="J1859" s="207"/>
      <c r="K1859" s="207"/>
      <c r="L1859" s="207"/>
      <c r="M1859" s="207">
        <f>J1859+K1859+L1859</f>
        <v>0</v>
      </c>
      <c r="N1859" s="565"/>
      <c r="O1859" s="207"/>
      <c r="P1859" s="207"/>
      <c r="Q1859" s="209" t="s">
        <v>6952</v>
      </c>
      <c r="R1859" s="210" t="s">
        <v>11142</v>
      </c>
      <c r="S1859" s="28">
        <v>1</v>
      </c>
      <c r="T1859" s="19">
        <f>VLOOKUP(Q1859,包材库存!B:E,4,0)</f>
        <v>14112</v>
      </c>
      <c r="U1859" s="46"/>
      <c r="V1859" s="19">
        <f>VLOOKUP(Q1859,包材库存!B:F,5,0)</f>
        <v>0</v>
      </c>
      <c r="W1859" s="208"/>
      <c r="X1859" s="164" t="e">
        <f t="shared" si="171"/>
        <v>#DIV/0!</v>
      </c>
      <c r="Y1859" s="169">
        <f t="shared" si="170"/>
        <v>2</v>
      </c>
    </row>
    <row r="1860" spans="2:25" ht="15">
      <c r="B1860" s="196"/>
      <c r="C1860" s="90"/>
      <c r="D1860" s="211"/>
      <c r="E1860" s="211"/>
      <c r="F1860" s="211"/>
      <c r="G1860" s="211"/>
      <c r="H1860" s="211"/>
      <c r="I1860" s="211"/>
      <c r="J1860" s="211"/>
      <c r="K1860" s="211"/>
      <c r="L1860" s="211"/>
      <c r="M1860" s="211"/>
      <c r="N1860" s="566"/>
      <c r="O1860" s="211"/>
      <c r="P1860" s="211"/>
      <c r="Q1860" s="209" t="s">
        <v>7279</v>
      </c>
      <c r="R1860" s="210" t="s">
        <v>11143</v>
      </c>
      <c r="S1860" s="28">
        <v>1</v>
      </c>
      <c r="T1860" s="19">
        <f>VLOOKUP(Q1860,包材库存!B:E,4,0)</f>
        <v>13905</v>
      </c>
      <c r="U1860" s="46"/>
      <c r="V1860" s="19">
        <f>VLOOKUP(Q1860,包材库存!B:F,5,0)</f>
        <v>0</v>
      </c>
      <c r="W1860" s="212"/>
      <c r="X1860" s="164" t="e">
        <f t="shared" si="171"/>
        <v>#DIV/0!</v>
      </c>
      <c r="Y1860" s="169">
        <f t="shared" si="170"/>
        <v>2</v>
      </c>
    </row>
    <row r="1861" spans="2:25" ht="15">
      <c r="B1861" s="196"/>
      <c r="C1861" s="90"/>
      <c r="D1861" s="211"/>
      <c r="E1861" s="211"/>
      <c r="F1861" s="211"/>
      <c r="G1861" s="211"/>
      <c r="H1861" s="211"/>
      <c r="I1861" s="211"/>
      <c r="J1861" s="211"/>
      <c r="K1861" s="211"/>
      <c r="L1861" s="211"/>
      <c r="M1861" s="211"/>
      <c r="N1861" s="566"/>
      <c r="O1861" s="211"/>
      <c r="P1861" s="211"/>
      <c r="Q1861" s="209" t="s">
        <v>9901</v>
      </c>
      <c r="R1861" s="210" t="s">
        <v>11144</v>
      </c>
      <c r="S1861" s="28">
        <v>1</v>
      </c>
      <c r="T1861" s="19">
        <f>VLOOKUP(Q1861,包材库存!B:E,4,0)</f>
        <v>0</v>
      </c>
      <c r="U1861" s="46"/>
      <c r="V1861" s="19">
        <f>VLOOKUP(Q1861,包材库存!B:F,5,0)</f>
        <v>0</v>
      </c>
      <c r="W1861" s="212"/>
      <c r="X1861" s="164" t="e">
        <f t="shared" si="171"/>
        <v>#DIV/0!</v>
      </c>
      <c r="Y1861" s="169">
        <f t="shared" ref="Y1861:Y1924" si="173">COUNTIF(Q:Q,Q1861)</f>
        <v>2</v>
      </c>
    </row>
    <row r="1862" spans="2:25" ht="15">
      <c r="B1862" s="196"/>
      <c r="C1862" s="15"/>
      <c r="D1862" s="213"/>
      <c r="E1862" s="213"/>
      <c r="F1862" s="213"/>
      <c r="G1862" s="213"/>
      <c r="H1862" s="213"/>
      <c r="I1862" s="213"/>
      <c r="J1862" s="213"/>
      <c r="K1862" s="213"/>
      <c r="L1862" s="213"/>
      <c r="M1862" s="213"/>
      <c r="N1862" s="567"/>
      <c r="O1862" s="213"/>
      <c r="P1862" s="213"/>
      <c r="Q1862" s="215" t="s">
        <v>457</v>
      </c>
      <c r="R1862" s="216" t="s">
        <v>10553</v>
      </c>
      <c r="S1862" s="91"/>
      <c r="T1862" s="19">
        <f>VLOOKUP(Q1862,包材库存!B:E,4,0)</f>
        <v>1957</v>
      </c>
      <c r="U1862" s="46"/>
      <c r="V1862" s="19">
        <f>VLOOKUP(Q1862,包材库存!B:F,5,0)</f>
        <v>0</v>
      </c>
      <c r="W1862" s="214"/>
      <c r="X1862" s="164" t="e">
        <f t="shared" ref="X1862:X1925" si="174">T1862/G1862</f>
        <v>#DIV/0!</v>
      </c>
      <c r="Y1862" s="169">
        <f t="shared" si="173"/>
        <v>202</v>
      </c>
    </row>
    <row r="1863" spans="2:25" ht="15">
      <c r="B1863" s="196"/>
      <c r="C1863" s="89" t="s">
        <v>9902</v>
      </c>
      <c r="D1863" s="207" t="s">
        <v>11145</v>
      </c>
      <c r="E1863" s="207" t="s">
        <v>12073</v>
      </c>
      <c r="F1863" s="207"/>
      <c r="G1863" s="207"/>
      <c r="H1863" s="207"/>
      <c r="I1863" s="207"/>
      <c r="J1863" s="207"/>
      <c r="K1863" s="207"/>
      <c r="L1863" s="207"/>
      <c r="M1863" s="207">
        <f>J1863+K1863+L1863</f>
        <v>0</v>
      </c>
      <c r="N1863" s="565"/>
      <c r="O1863" s="207"/>
      <c r="P1863" s="207"/>
      <c r="Q1863" s="143" t="s">
        <v>6557</v>
      </c>
      <c r="R1863" s="102" t="s">
        <v>11146</v>
      </c>
      <c r="S1863" s="28">
        <v>1</v>
      </c>
      <c r="T1863" s="19">
        <f>VLOOKUP(Q1863,包材库存!B:E,4,0)</f>
        <v>0</v>
      </c>
      <c r="U1863" s="46"/>
      <c r="V1863" s="19">
        <f>VLOOKUP(Q1863,包材库存!B:F,5,0)</f>
        <v>0</v>
      </c>
      <c r="W1863" s="208"/>
      <c r="X1863" s="164" t="e">
        <f t="shared" si="174"/>
        <v>#DIV/0!</v>
      </c>
      <c r="Y1863" s="169">
        <f t="shared" si="173"/>
        <v>1</v>
      </c>
    </row>
    <row r="1864" spans="2:25" ht="15">
      <c r="B1864" s="196"/>
      <c r="C1864" s="90"/>
      <c r="D1864" s="211"/>
      <c r="E1864" s="211"/>
      <c r="F1864" s="211"/>
      <c r="G1864" s="211"/>
      <c r="H1864" s="211"/>
      <c r="I1864" s="211"/>
      <c r="J1864" s="211"/>
      <c r="K1864" s="211"/>
      <c r="L1864" s="211"/>
      <c r="M1864" s="211"/>
      <c r="N1864" s="566"/>
      <c r="O1864" s="211"/>
      <c r="P1864" s="211"/>
      <c r="Q1864" s="143" t="s">
        <v>7274</v>
      </c>
      <c r="R1864" s="102" t="s">
        <v>11147</v>
      </c>
      <c r="S1864" s="28">
        <v>1</v>
      </c>
      <c r="T1864" s="19">
        <f>VLOOKUP(Q1864,包材库存!B:E,4,0)</f>
        <v>31968</v>
      </c>
      <c r="U1864" s="46"/>
      <c r="V1864" s="19">
        <f>VLOOKUP(Q1864,包材库存!B:F,5,0)</f>
        <v>0</v>
      </c>
      <c r="W1864" s="212"/>
      <c r="X1864" s="164" t="e">
        <f t="shared" si="174"/>
        <v>#DIV/0!</v>
      </c>
      <c r="Y1864" s="169">
        <f t="shared" si="173"/>
        <v>2</v>
      </c>
    </row>
    <row r="1865" spans="2:25" ht="15">
      <c r="B1865" s="196"/>
      <c r="C1865" s="90"/>
      <c r="D1865" s="211"/>
      <c r="E1865" s="211"/>
      <c r="F1865" s="211"/>
      <c r="G1865" s="211"/>
      <c r="H1865" s="211"/>
      <c r="I1865" s="211"/>
      <c r="J1865" s="211"/>
      <c r="K1865" s="211"/>
      <c r="L1865" s="211"/>
      <c r="M1865" s="211"/>
      <c r="N1865" s="566"/>
      <c r="O1865" s="211"/>
      <c r="P1865" s="211"/>
      <c r="Q1865" s="143" t="s">
        <v>9903</v>
      </c>
      <c r="R1865" s="102" t="s">
        <v>11148</v>
      </c>
      <c r="S1865" s="28">
        <v>1</v>
      </c>
      <c r="T1865" s="19">
        <f>VLOOKUP(Q1865,包材库存!B:E,4,0)</f>
        <v>2038</v>
      </c>
      <c r="U1865" s="46"/>
      <c r="V1865" s="19">
        <f>VLOOKUP(Q1865,包材库存!B:F,5,0)</f>
        <v>0</v>
      </c>
      <c r="W1865" s="212"/>
      <c r="X1865" s="164" t="e">
        <f t="shared" si="174"/>
        <v>#DIV/0!</v>
      </c>
      <c r="Y1865" s="169">
        <f t="shared" si="173"/>
        <v>2</v>
      </c>
    </row>
    <row r="1866" spans="2:25" ht="15">
      <c r="B1866" s="196"/>
      <c r="C1866" s="90"/>
      <c r="D1866" s="211"/>
      <c r="E1866" s="211"/>
      <c r="F1866" s="211"/>
      <c r="G1866" s="211"/>
      <c r="H1866" s="211"/>
      <c r="I1866" s="211"/>
      <c r="J1866" s="211"/>
      <c r="K1866" s="211"/>
      <c r="L1866" s="211"/>
      <c r="M1866" s="211"/>
      <c r="N1866" s="566"/>
      <c r="O1866" s="211"/>
      <c r="P1866" s="211"/>
      <c r="Q1866" s="215" t="s">
        <v>457</v>
      </c>
      <c r="R1866" s="216" t="s">
        <v>10553</v>
      </c>
      <c r="S1866" s="91"/>
      <c r="T1866" s="19">
        <f>VLOOKUP(Q1866,包材库存!B:E,4,0)</f>
        <v>1957</v>
      </c>
      <c r="U1866" s="46"/>
      <c r="V1866" s="19">
        <f>VLOOKUP(Q1866,包材库存!B:F,5,0)</f>
        <v>0</v>
      </c>
      <c r="W1866" s="212"/>
      <c r="X1866" s="164" t="e">
        <f t="shared" si="174"/>
        <v>#DIV/0!</v>
      </c>
      <c r="Y1866" s="169">
        <f t="shared" si="173"/>
        <v>202</v>
      </c>
    </row>
    <row r="1867" spans="2:25" ht="15">
      <c r="B1867" s="196"/>
      <c r="C1867" s="15"/>
      <c r="D1867" s="213"/>
      <c r="E1867" s="213"/>
      <c r="F1867" s="213"/>
      <c r="G1867" s="213"/>
      <c r="H1867" s="213"/>
      <c r="I1867" s="213"/>
      <c r="J1867" s="213"/>
      <c r="K1867" s="213"/>
      <c r="L1867" s="213"/>
      <c r="M1867" s="213"/>
      <c r="N1867" s="567"/>
      <c r="O1867" s="213"/>
      <c r="P1867" s="213"/>
      <c r="Q1867" s="209" t="s">
        <v>8736</v>
      </c>
      <c r="R1867" s="210" t="s">
        <v>10509</v>
      </c>
      <c r="S1867" s="28">
        <v>1</v>
      </c>
      <c r="T1867" s="19">
        <f>VLOOKUP(Q1867,包材库存!B:E,4,0)</f>
        <v>106183</v>
      </c>
      <c r="U1867" s="46"/>
      <c r="V1867" s="19">
        <f>VLOOKUP(Q1867,包材库存!B:F,5,0)</f>
        <v>0</v>
      </c>
      <c r="W1867" s="214"/>
      <c r="X1867" s="164" t="e">
        <f t="shared" si="174"/>
        <v>#DIV/0!</v>
      </c>
      <c r="Y1867" s="169">
        <f t="shared" si="173"/>
        <v>58</v>
      </c>
    </row>
    <row r="1868" spans="2:25" ht="15">
      <c r="B1868" s="196"/>
      <c r="C1868" s="89" t="s">
        <v>9904</v>
      </c>
      <c r="D1868" s="207" t="s">
        <v>11149</v>
      </c>
      <c r="E1868" s="207" t="s">
        <v>5894</v>
      </c>
      <c r="F1868" s="207"/>
      <c r="G1868" s="207"/>
      <c r="H1868" s="207"/>
      <c r="I1868" s="207"/>
      <c r="J1868" s="207"/>
      <c r="K1868" s="207"/>
      <c r="L1868" s="207"/>
      <c r="M1868" s="207">
        <f>J1868+K1868+L1868</f>
        <v>0</v>
      </c>
      <c r="N1868" s="565"/>
      <c r="O1868" s="207"/>
      <c r="P1868" s="207"/>
      <c r="Q1868" s="143" t="s">
        <v>6561</v>
      </c>
      <c r="R1868" s="102" t="s">
        <v>11150</v>
      </c>
      <c r="S1868" s="28">
        <v>1</v>
      </c>
      <c r="T1868" s="19">
        <f>VLOOKUP(Q1868,包材库存!B:E,4,0)</f>
        <v>3470</v>
      </c>
      <c r="U1868" s="46"/>
      <c r="V1868" s="19">
        <f>VLOOKUP(Q1868,包材库存!B:F,5,0)</f>
        <v>0</v>
      </c>
      <c r="W1868" s="208"/>
      <c r="X1868" s="164" t="e">
        <f t="shared" si="174"/>
        <v>#DIV/0!</v>
      </c>
      <c r="Y1868" s="169">
        <f t="shared" si="173"/>
        <v>2</v>
      </c>
    </row>
    <row r="1869" spans="2:25" ht="15">
      <c r="B1869" s="196"/>
      <c r="C1869" s="90"/>
      <c r="D1869" s="211"/>
      <c r="E1869" s="211"/>
      <c r="F1869" s="211"/>
      <c r="G1869" s="211"/>
      <c r="H1869" s="211"/>
      <c r="I1869" s="211"/>
      <c r="J1869" s="211"/>
      <c r="K1869" s="211"/>
      <c r="L1869" s="211"/>
      <c r="M1869" s="211"/>
      <c r="N1869" s="566"/>
      <c r="O1869" s="211"/>
      <c r="P1869" s="211"/>
      <c r="Q1869" s="143" t="s">
        <v>7277</v>
      </c>
      <c r="R1869" s="102" t="s">
        <v>11151</v>
      </c>
      <c r="S1869" s="28">
        <v>1</v>
      </c>
      <c r="T1869" s="19">
        <f>VLOOKUP(Q1869,包材库存!B:E,4,0)</f>
        <v>9545</v>
      </c>
      <c r="U1869" s="46"/>
      <c r="V1869" s="19">
        <f>VLOOKUP(Q1869,包材库存!B:F,5,0)</f>
        <v>0</v>
      </c>
      <c r="W1869" s="212"/>
      <c r="X1869" s="164" t="e">
        <f t="shared" si="174"/>
        <v>#DIV/0!</v>
      </c>
      <c r="Y1869" s="169">
        <f t="shared" si="173"/>
        <v>3</v>
      </c>
    </row>
    <row r="1870" spans="2:25" ht="15">
      <c r="B1870" s="196"/>
      <c r="C1870" s="90"/>
      <c r="D1870" s="211"/>
      <c r="E1870" s="211"/>
      <c r="F1870" s="211"/>
      <c r="G1870" s="211"/>
      <c r="H1870" s="211"/>
      <c r="I1870" s="211"/>
      <c r="J1870" s="211"/>
      <c r="K1870" s="211"/>
      <c r="L1870" s="211"/>
      <c r="M1870" s="211"/>
      <c r="N1870" s="566"/>
      <c r="O1870" s="211"/>
      <c r="P1870" s="211"/>
      <c r="Q1870" s="143" t="s">
        <v>9905</v>
      </c>
      <c r="R1870" s="102" t="s">
        <v>11152</v>
      </c>
      <c r="S1870" s="28">
        <v>1</v>
      </c>
      <c r="T1870" s="19">
        <f>VLOOKUP(Q1870,包材库存!B:E,4,0)</f>
        <v>3782</v>
      </c>
      <c r="U1870" s="46"/>
      <c r="V1870" s="19">
        <f>VLOOKUP(Q1870,包材库存!B:F,5,0)</f>
        <v>0</v>
      </c>
      <c r="W1870" s="212"/>
      <c r="X1870" s="164" t="e">
        <f t="shared" si="174"/>
        <v>#DIV/0!</v>
      </c>
      <c r="Y1870" s="169">
        <f t="shared" si="173"/>
        <v>2</v>
      </c>
    </row>
    <row r="1871" spans="2:25" ht="15">
      <c r="B1871" s="196"/>
      <c r="C1871" s="90"/>
      <c r="D1871" s="211"/>
      <c r="E1871" s="211"/>
      <c r="F1871" s="211"/>
      <c r="G1871" s="211"/>
      <c r="H1871" s="211"/>
      <c r="I1871" s="211"/>
      <c r="J1871" s="211"/>
      <c r="K1871" s="211"/>
      <c r="L1871" s="211"/>
      <c r="M1871" s="211"/>
      <c r="N1871" s="566"/>
      <c r="O1871" s="211"/>
      <c r="P1871" s="211"/>
      <c r="Q1871" s="215" t="s">
        <v>457</v>
      </c>
      <c r="R1871" s="216" t="s">
        <v>10553</v>
      </c>
      <c r="S1871" s="91"/>
      <c r="T1871" s="19">
        <f>VLOOKUP(Q1871,包材库存!B:E,4,0)</f>
        <v>1957</v>
      </c>
      <c r="U1871" s="46"/>
      <c r="V1871" s="19">
        <f>VLOOKUP(Q1871,包材库存!B:F,5,0)</f>
        <v>0</v>
      </c>
      <c r="W1871" s="212"/>
      <c r="X1871" s="164" t="e">
        <f t="shared" si="174"/>
        <v>#DIV/0!</v>
      </c>
      <c r="Y1871" s="169">
        <f t="shared" si="173"/>
        <v>202</v>
      </c>
    </row>
    <row r="1872" spans="2:25" ht="15">
      <c r="B1872" s="196"/>
      <c r="C1872" s="15"/>
      <c r="D1872" s="213"/>
      <c r="E1872" s="213"/>
      <c r="F1872" s="213"/>
      <c r="G1872" s="213"/>
      <c r="H1872" s="213"/>
      <c r="I1872" s="213"/>
      <c r="J1872" s="213"/>
      <c r="K1872" s="213"/>
      <c r="L1872" s="213"/>
      <c r="M1872" s="213"/>
      <c r="N1872" s="567"/>
      <c r="O1872" s="213"/>
      <c r="P1872" s="213"/>
      <c r="Q1872" s="143" t="s">
        <v>9438</v>
      </c>
      <c r="R1872" s="102" t="s">
        <v>11153</v>
      </c>
      <c r="S1872" s="28">
        <v>1</v>
      </c>
      <c r="T1872" s="19">
        <f>VLOOKUP(Q1872,包材库存!B:E,4,0)</f>
        <v>9050</v>
      </c>
      <c r="U1872" s="46"/>
      <c r="V1872" s="19">
        <f>VLOOKUP(Q1872,包材库存!B:F,5,0)</f>
        <v>0</v>
      </c>
      <c r="W1872" s="214"/>
      <c r="X1872" s="164" t="e">
        <f t="shared" si="174"/>
        <v>#DIV/0!</v>
      </c>
      <c r="Y1872" s="169">
        <f t="shared" si="173"/>
        <v>3</v>
      </c>
    </row>
    <row r="1873" spans="2:25" ht="15">
      <c r="B1873" s="196"/>
      <c r="C1873" s="89" t="s">
        <v>9906</v>
      </c>
      <c r="D1873" s="356" t="s">
        <v>11154</v>
      </c>
      <c r="E1873" s="356" t="s">
        <v>5893</v>
      </c>
      <c r="F1873" s="356"/>
      <c r="G1873" s="356"/>
      <c r="H1873" s="356"/>
      <c r="I1873" s="356"/>
      <c r="J1873" s="356"/>
      <c r="K1873" s="356"/>
      <c r="L1873" s="356"/>
      <c r="M1873" s="356">
        <f>J1873+K1873+L1873</f>
        <v>0</v>
      </c>
      <c r="N1873" s="599"/>
      <c r="O1873" s="356"/>
      <c r="P1873" s="356"/>
      <c r="Q1873" s="209" t="s">
        <v>6954</v>
      </c>
      <c r="R1873" s="210" t="s">
        <v>11155</v>
      </c>
      <c r="S1873" s="28">
        <v>1</v>
      </c>
      <c r="T1873" s="19">
        <f>VLOOKUP(Q1873,包材库存!B:E,4,0)</f>
        <v>5554</v>
      </c>
      <c r="U1873" s="46"/>
      <c r="V1873" s="19">
        <f>VLOOKUP(Q1873,包材库存!B:F,5,0)</f>
        <v>0</v>
      </c>
      <c r="W1873" s="356"/>
      <c r="X1873" s="164" t="e">
        <f t="shared" si="174"/>
        <v>#DIV/0!</v>
      </c>
      <c r="Y1873" s="169">
        <f t="shared" si="173"/>
        <v>2</v>
      </c>
    </row>
    <row r="1874" spans="2:25" ht="15">
      <c r="B1874" s="196"/>
      <c r="C1874" s="90"/>
      <c r="D1874" s="357"/>
      <c r="E1874" s="357"/>
      <c r="F1874" s="357"/>
      <c r="G1874" s="357"/>
      <c r="H1874" s="357"/>
      <c r="I1874" s="357"/>
      <c r="J1874" s="357"/>
      <c r="K1874" s="357"/>
      <c r="L1874" s="357"/>
      <c r="M1874" s="357"/>
      <c r="N1874" s="600"/>
      <c r="O1874" s="357"/>
      <c r="P1874" s="357"/>
      <c r="Q1874" s="363" t="s">
        <v>9907</v>
      </c>
      <c r="R1874" s="364" t="s">
        <v>11156</v>
      </c>
      <c r="S1874" s="28">
        <v>1</v>
      </c>
      <c r="T1874" s="19">
        <f>VLOOKUP(Q1874,包材库存!B:E,4,0)</f>
        <v>0</v>
      </c>
      <c r="U1874" s="46"/>
      <c r="V1874" s="19">
        <f>VLOOKUP(Q1874,包材库存!B:F,5,0)</f>
        <v>0</v>
      </c>
      <c r="W1874" s="357"/>
      <c r="X1874" s="164" t="e">
        <f t="shared" si="174"/>
        <v>#DIV/0!</v>
      </c>
      <c r="Y1874" s="169">
        <f t="shared" si="173"/>
        <v>2</v>
      </c>
    </row>
    <row r="1875" spans="2:25" ht="15">
      <c r="B1875" s="196"/>
      <c r="C1875" s="15"/>
      <c r="D1875" s="359"/>
      <c r="E1875" s="359"/>
      <c r="F1875" s="359"/>
      <c r="G1875" s="359"/>
      <c r="H1875" s="359"/>
      <c r="I1875" s="359"/>
      <c r="J1875" s="359"/>
      <c r="K1875" s="359"/>
      <c r="L1875" s="359"/>
      <c r="M1875" s="359"/>
      <c r="N1875" s="601"/>
      <c r="O1875" s="359"/>
      <c r="P1875" s="359"/>
      <c r="Q1875" s="215" t="s">
        <v>457</v>
      </c>
      <c r="R1875" s="216" t="s">
        <v>10553</v>
      </c>
      <c r="S1875" s="91"/>
      <c r="T1875" s="19">
        <f>VLOOKUP(Q1875,包材库存!B:E,4,0)</f>
        <v>1957</v>
      </c>
      <c r="U1875" s="46"/>
      <c r="V1875" s="19">
        <f>VLOOKUP(Q1875,包材库存!B:F,5,0)</f>
        <v>0</v>
      </c>
      <c r="W1875" s="359"/>
      <c r="X1875" s="164" t="e">
        <f t="shared" si="174"/>
        <v>#DIV/0!</v>
      </c>
      <c r="Y1875" s="169">
        <f t="shared" si="173"/>
        <v>202</v>
      </c>
    </row>
    <row r="1876" spans="2:25" ht="15">
      <c r="B1876" s="196"/>
      <c r="C1876" s="89" t="s">
        <v>9908</v>
      </c>
      <c r="D1876" s="207" t="s">
        <v>11157</v>
      </c>
      <c r="E1876" s="207" t="s">
        <v>12073</v>
      </c>
      <c r="F1876" s="207"/>
      <c r="G1876" s="207"/>
      <c r="H1876" s="207"/>
      <c r="I1876" s="207"/>
      <c r="J1876" s="207"/>
      <c r="K1876" s="207"/>
      <c r="L1876" s="207"/>
      <c r="M1876" s="207">
        <f>J1876+K1876+L1876</f>
        <v>0</v>
      </c>
      <c r="N1876" s="565"/>
      <c r="O1876" s="207"/>
      <c r="P1876" s="207"/>
      <c r="Q1876" s="143" t="s">
        <v>6553</v>
      </c>
      <c r="R1876" s="102" t="s">
        <v>11158</v>
      </c>
      <c r="S1876" s="28">
        <v>1</v>
      </c>
      <c r="T1876" s="19">
        <f>VLOOKUP(Q1876,包材库存!B:E,4,0)</f>
        <v>31365</v>
      </c>
      <c r="U1876" s="46"/>
      <c r="V1876" s="19">
        <f>VLOOKUP(Q1876,包材库存!B:F,5,0)</f>
        <v>0</v>
      </c>
      <c r="W1876" s="208"/>
      <c r="X1876" s="164" t="e">
        <f t="shared" si="174"/>
        <v>#DIV/0!</v>
      </c>
      <c r="Y1876" s="169">
        <f t="shared" si="173"/>
        <v>1</v>
      </c>
    </row>
    <row r="1877" spans="2:25" ht="15">
      <c r="B1877" s="196"/>
      <c r="C1877" s="90"/>
      <c r="D1877" s="211"/>
      <c r="E1877" s="211"/>
      <c r="F1877" s="211"/>
      <c r="G1877" s="211"/>
      <c r="H1877" s="211"/>
      <c r="I1877" s="211"/>
      <c r="J1877" s="211"/>
      <c r="K1877" s="211"/>
      <c r="L1877" s="211"/>
      <c r="M1877" s="211"/>
      <c r="N1877" s="566"/>
      <c r="O1877" s="211"/>
      <c r="P1877" s="211"/>
      <c r="Q1877" s="143" t="s">
        <v>7274</v>
      </c>
      <c r="R1877" s="102" t="s">
        <v>11147</v>
      </c>
      <c r="S1877" s="28">
        <v>1</v>
      </c>
      <c r="T1877" s="19">
        <f>VLOOKUP(Q1877,包材库存!B:E,4,0)</f>
        <v>31968</v>
      </c>
      <c r="U1877" s="46"/>
      <c r="V1877" s="19">
        <f>VLOOKUP(Q1877,包材库存!B:F,5,0)</f>
        <v>0</v>
      </c>
      <c r="W1877" s="212"/>
      <c r="X1877" s="164" t="e">
        <f t="shared" si="174"/>
        <v>#DIV/0!</v>
      </c>
      <c r="Y1877" s="169">
        <f t="shared" si="173"/>
        <v>2</v>
      </c>
    </row>
    <row r="1878" spans="2:25" ht="15">
      <c r="B1878" s="196"/>
      <c r="C1878" s="90"/>
      <c r="D1878" s="211"/>
      <c r="E1878" s="211"/>
      <c r="F1878" s="211"/>
      <c r="G1878" s="211"/>
      <c r="H1878" s="211"/>
      <c r="I1878" s="211"/>
      <c r="J1878" s="211"/>
      <c r="K1878" s="211"/>
      <c r="L1878" s="211"/>
      <c r="M1878" s="211"/>
      <c r="N1878" s="566"/>
      <c r="O1878" s="211"/>
      <c r="P1878" s="211"/>
      <c r="Q1878" s="143" t="s">
        <v>9909</v>
      </c>
      <c r="R1878" s="102" t="s">
        <v>11159</v>
      </c>
      <c r="S1878" s="28">
        <v>1</v>
      </c>
      <c r="T1878" s="19">
        <f>VLOOKUP(Q1878,包材库存!B:E,4,0)</f>
        <v>32425</v>
      </c>
      <c r="U1878" s="46"/>
      <c r="V1878" s="19">
        <f>VLOOKUP(Q1878,包材库存!B:F,5,0)</f>
        <v>0</v>
      </c>
      <c r="W1878" s="212"/>
      <c r="X1878" s="164" t="e">
        <f t="shared" si="174"/>
        <v>#DIV/0!</v>
      </c>
      <c r="Y1878" s="169">
        <f t="shared" si="173"/>
        <v>1</v>
      </c>
    </row>
    <row r="1879" spans="2:25" ht="15">
      <c r="B1879" s="196"/>
      <c r="C1879" s="90"/>
      <c r="D1879" s="211"/>
      <c r="E1879" s="211"/>
      <c r="F1879" s="211"/>
      <c r="G1879" s="211"/>
      <c r="H1879" s="211"/>
      <c r="I1879" s="211"/>
      <c r="J1879" s="211"/>
      <c r="K1879" s="211"/>
      <c r="L1879" s="211"/>
      <c r="M1879" s="211"/>
      <c r="N1879" s="566"/>
      <c r="O1879" s="211"/>
      <c r="P1879" s="211"/>
      <c r="Q1879" s="215" t="s">
        <v>457</v>
      </c>
      <c r="R1879" s="216" t="s">
        <v>10553</v>
      </c>
      <c r="S1879" s="91"/>
      <c r="T1879" s="19">
        <f>VLOOKUP(Q1879,包材库存!B:E,4,0)</f>
        <v>1957</v>
      </c>
      <c r="U1879" s="46"/>
      <c r="V1879" s="19">
        <f>VLOOKUP(Q1879,包材库存!B:F,5,0)</f>
        <v>0</v>
      </c>
      <c r="W1879" s="212"/>
      <c r="X1879" s="164" t="e">
        <f t="shared" si="174"/>
        <v>#DIV/0!</v>
      </c>
      <c r="Y1879" s="169">
        <f t="shared" si="173"/>
        <v>202</v>
      </c>
    </row>
    <row r="1880" spans="2:25" ht="15">
      <c r="B1880" s="196"/>
      <c r="C1880" s="15"/>
      <c r="D1880" s="213"/>
      <c r="E1880" s="213"/>
      <c r="F1880" s="213"/>
      <c r="G1880" s="213"/>
      <c r="H1880" s="213"/>
      <c r="I1880" s="213"/>
      <c r="J1880" s="213"/>
      <c r="K1880" s="213"/>
      <c r="L1880" s="213"/>
      <c r="M1880" s="213"/>
      <c r="N1880" s="567"/>
      <c r="O1880" s="213"/>
      <c r="P1880" s="213"/>
      <c r="Q1880" s="209" t="s">
        <v>8736</v>
      </c>
      <c r="R1880" s="210" t="s">
        <v>10509</v>
      </c>
      <c r="S1880" s="28">
        <v>1</v>
      </c>
      <c r="T1880" s="19">
        <f>VLOOKUP(Q1880,包材库存!B:E,4,0)</f>
        <v>106183</v>
      </c>
      <c r="U1880" s="46"/>
      <c r="V1880" s="19">
        <f>VLOOKUP(Q1880,包材库存!B:F,5,0)</f>
        <v>0</v>
      </c>
      <c r="W1880" s="214"/>
      <c r="X1880" s="164" t="e">
        <f t="shared" si="174"/>
        <v>#DIV/0!</v>
      </c>
      <c r="Y1880" s="169">
        <f t="shared" si="173"/>
        <v>58</v>
      </c>
    </row>
    <row r="1881" spans="2:25" ht="15">
      <c r="B1881" s="196"/>
      <c r="C1881" s="89" t="s">
        <v>9910</v>
      </c>
      <c r="D1881" s="207" t="s">
        <v>11160</v>
      </c>
      <c r="E1881" s="207" t="s">
        <v>5894</v>
      </c>
      <c r="F1881" s="207"/>
      <c r="G1881" s="207"/>
      <c r="H1881" s="207"/>
      <c r="I1881" s="207"/>
      <c r="J1881" s="207"/>
      <c r="K1881" s="207"/>
      <c r="L1881" s="207"/>
      <c r="M1881" s="207">
        <f>J1881+K1881+L1881</f>
        <v>0</v>
      </c>
      <c r="N1881" s="565"/>
      <c r="O1881" s="207"/>
      <c r="P1881" s="207"/>
      <c r="Q1881" s="143" t="s">
        <v>6563</v>
      </c>
      <c r="R1881" s="102" t="s">
        <v>11161</v>
      </c>
      <c r="S1881" s="28">
        <v>1</v>
      </c>
      <c r="T1881" s="19">
        <f>VLOOKUP(Q1881,包材库存!B:E,4,0)</f>
        <v>6045</v>
      </c>
      <c r="U1881" s="46"/>
      <c r="V1881" s="19">
        <f>VLOOKUP(Q1881,包材库存!B:F,5,0)</f>
        <v>0</v>
      </c>
      <c r="W1881" s="208"/>
      <c r="X1881" s="164" t="e">
        <f t="shared" si="174"/>
        <v>#DIV/0!</v>
      </c>
      <c r="Y1881" s="169">
        <f t="shared" si="173"/>
        <v>1</v>
      </c>
    </row>
    <row r="1882" spans="2:25" ht="15">
      <c r="B1882" s="196"/>
      <c r="C1882" s="90"/>
      <c r="D1882" s="211"/>
      <c r="E1882" s="211"/>
      <c r="F1882" s="211"/>
      <c r="G1882" s="211"/>
      <c r="H1882" s="211"/>
      <c r="I1882" s="211"/>
      <c r="J1882" s="211"/>
      <c r="K1882" s="211"/>
      <c r="L1882" s="211"/>
      <c r="M1882" s="211"/>
      <c r="N1882" s="566"/>
      <c r="O1882" s="211"/>
      <c r="P1882" s="211"/>
      <c r="Q1882" s="143" t="s">
        <v>7277</v>
      </c>
      <c r="R1882" s="102" t="s">
        <v>11151</v>
      </c>
      <c r="S1882" s="28">
        <v>1</v>
      </c>
      <c r="T1882" s="19">
        <f>VLOOKUP(Q1882,包材库存!B:E,4,0)</f>
        <v>9545</v>
      </c>
      <c r="U1882" s="46"/>
      <c r="V1882" s="19">
        <f>VLOOKUP(Q1882,包材库存!B:F,5,0)</f>
        <v>0</v>
      </c>
      <c r="W1882" s="212"/>
      <c r="X1882" s="164" t="e">
        <f t="shared" si="174"/>
        <v>#DIV/0!</v>
      </c>
      <c r="Y1882" s="169">
        <f t="shared" si="173"/>
        <v>3</v>
      </c>
    </row>
    <row r="1883" spans="2:25" ht="15">
      <c r="B1883" s="196"/>
      <c r="C1883" s="90"/>
      <c r="D1883" s="211"/>
      <c r="E1883" s="211"/>
      <c r="F1883" s="211"/>
      <c r="G1883" s="211"/>
      <c r="H1883" s="211"/>
      <c r="I1883" s="211"/>
      <c r="J1883" s="211"/>
      <c r="K1883" s="211"/>
      <c r="L1883" s="211"/>
      <c r="M1883" s="211"/>
      <c r="N1883" s="566"/>
      <c r="O1883" s="211"/>
      <c r="P1883" s="211"/>
      <c r="Q1883" s="215" t="s">
        <v>457</v>
      </c>
      <c r="R1883" s="216" t="s">
        <v>10553</v>
      </c>
      <c r="S1883" s="91"/>
      <c r="T1883" s="19">
        <f>VLOOKUP(Q1883,包材库存!B:E,4,0)</f>
        <v>1957</v>
      </c>
      <c r="U1883" s="46"/>
      <c r="V1883" s="19">
        <f>VLOOKUP(Q1883,包材库存!B:F,5,0)</f>
        <v>0</v>
      </c>
      <c r="W1883" s="212"/>
      <c r="X1883" s="164" t="e">
        <f t="shared" si="174"/>
        <v>#DIV/0!</v>
      </c>
      <c r="Y1883" s="169">
        <f t="shared" si="173"/>
        <v>202</v>
      </c>
    </row>
    <row r="1884" spans="2:25" ht="15">
      <c r="B1884" s="196"/>
      <c r="C1884" s="90"/>
      <c r="D1884" s="211"/>
      <c r="E1884" s="211"/>
      <c r="F1884" s="211"/>
      <c r="G1884" s="211"/>
      <c r="H1884" s="211"/>
      <c r="I1884" s="211"/>
      <c r="J1884" s="211"/>
      <c r="K1884" s="211"/>
      <c r="L1884" s="211"/>
      <c r="M1884" s="211"/>
      <c r="N1884" s="566"/>
      <c r="O1884" s="211"/>
      <c r="P1884" s="211"/>
      <c r="Q1884" s="143" t="s">
        <v>9911</v>
      </c>
      <c r="R1884" s="102" t="s">
        <v>11162</v>
      </c>
      <c r="S1884" s="28">
        <v>1</v>
      </c>
      <c r="T1884" s="19">
        <f>VLOOKUP(Q1884,包材库存!B:E,4,0)</f>
        <v>6292</v>
      </c>
      <c r="U1884" s="46"/>
      <c r="V1884" s="19">
        <f>VLOOKUP(Q1884,包材库存!B:F,5,0)</f>
        <v>0</v>
      </c>
      <c r="W1884" s="212"/>
      <c r="X1884" s="164" t="e">
        <f t="shared" si="174"/>
        <v>#DIV/0!</v>
      </c>
      <c r="Y1884" s="169">
        <f t="shared" si="173"/>
        <v>1</v>
      </c>
    </row>
    <row r="1885" spans="2:25" ht="15">
      <c r="B1885" s="196"/>
      <c r="C1885" s="15"/>
      <c r="D1885" s="213"/>
      <c r="E1885" s="213"/>
      <c r="F1885" s="213"/>
      <c r="G1885" s="213"/>
      <c r="H1885" s="213"/>
      <c r="I1885" s="213"/>
      <c r="J1885" s="213"/>
      <c r="K1885" s="213"/>
      <c r="L1885" s="213"/>
      <c r="M1885" s="213"/>
      <c r="N1885" s="567"/>
      <c r="O1885" s="213"/>
      <c r="P1885" s="213"/>
      <c r="Q1885" s="143" t="s">
        <v>9438</v>
      </c>
      <c r="R1885" s="102" t="s">
        <v>11153</v>
      </c>
      <c r="S1885" s="28">
        <v>1</v>
      </c>
      <c r="T1885" s="19">
        <f>VLOOKUP(Q1885,包材库存!B:E,4,0)</f>
        <v>9050</v>
      </c>
      <c r="U1885" s="46"/>
      <c r="V1885" s="19">
        <f>VLOOKUP(Q1885,包材库存!B:F,5,0)</f>
        <v>0</v>
      </c>
      <c r="W1885" s="214"/>
      <c r="X1885" s="164" t="e">
        <f t="shared" si="174"/>
        <v>#DIV/0!</v>
      </c>
      <c r="Y1885" s="169">
        <f t="shared" si="173"/>
        <v>3</v>
      </c>
    </row>
    <row r="1886" spans="2:25" ht="15">
      <c r="B1886" s="196"/>
      <c r="C1886" s="207" t="s">
        <v>9912</v>
      </c>
      <c r="D1886" s="207" t="s">
        <v>11163</v>
      </c>
      <c r="E1886" s="207" t="s">
        <v>12075</v>
      </c>
      <c r="F1886" s="207"/>
      <c r="G1886" s="207"/>
      <c r="H1886" s="207"/>
      <c r="I1886" s="207"/>
      <c r="J1886" s="207"/>
      <c r="K1886" s="207"/>
      <c r="L1886" s="207"/>
      <c r="M1886" s="207">
        <f>J1886+K1886+L1886</f>
        <v>0</v>
      </c>
      <c r="N1886" s="565"/>
      <c r="O1886" s="207"/>
      <c r="P1886" s="207"/>
      <c r="Q1886" s="363" t="s">
        <v>9913</v>
      </c>
      <c r="R1886" s="364" t="s">
        <v>11164</v>
      </c>
      <c r="S1886" s="28">
        <v>1</v>
      </c>
      <c r="T1886" s="19">
        <f>VLOOKUP(Q1886,包材库存!B:E,4,0)</f>
        <v>5557</v>
      </c>
      <c r="U1886" s="46"/>
      <c r="V1886" s="19">
        <f>VLOOKUP(Q1886,包材库存!B:F,5,0)</f>
        <v>0</v>
      </c>
      <c r="W1886" s="208"/>
      <c r="X1886" s="164" t="e">
        <f t="shared" si="174"/>
        <v>#DIV/0!</v>
      </c>
      <c r="Y1886" s="169">
        <f t="shared" si="173"/>
        <v>1</v>
      </c>
    </row>
    <row r="1887" spans="2:25" ht="15">
      <c r="B1887" s="196"/>
      <c r="C1887" s="211"/>
      <c r="D1887" s="211"/>
      <c r="E1887" s="211"/>
      <c r="F1887" s="211"/>
      <c r="G1887" s="211"/>
      <c r="H1887" s="211"/>
      <c r="I1887" s="211"/>
      <c r="J1887" s="211"/>
      <c r="K1887" s="211"/>
      <c r="L1887" s="211"/>
      <c r="M1887" s="211"/>
      <c r="N1887" s="566"/>
      <c r="O1887" s="211"/>
      <c r="P1887" s="211"/>
      <c r="Q1887" s="354" t="s">
        <v>9777</v>
      </c>
      <c r="R1887" s="365" t="s">
        <v>11165</v>
      </c>
      <c r="S1887" s="28">
        <v>1</v>
      </c>
      <c r="T1887" s="19" t="e">
        <f>VLOOKUP(Q1887,包材库存!B:E,4,0)</f>
        <v>#N/A</v>
      </c>
      <c r="U1887" s="46"/>
      <c r="V1887" s="19" t="e">
        <f>VLOOKUP(Q1887,包材库存!B:F,5,0)</f>
        <v>#N/A</v>
      </c>
      <c r="W1887" s="212"/>
      <c r="X1887" s="164" t="e">
        <f t="shared" si="174"/>
        <v>#N/A</v>
      </c>
      <c r="Y1887" s="169">
        <f t="shared" si="173"/>
        <v>1</v>
      </c>
    </row>
    <row r="1888" spans="2:25" ht="15">
      <c r="B1888" s="196"/>
      <c r="C1888" s="211"/>
      <c r="D1888" s="211"/>
      <c r="E1888" s="211"/>
      <c r="F1888" s="211"/>
      <c r="G1888" s="211"/>
      <c r="H1888" s="211"/>
      <c r="I1888" s="211"/>
      <c r="J1888" s="211"/>
      <c r="K1888" s="211"/>
      <c r="L1888" s="211"/>
      <c r="M1888" s="211"/>
      <c r="N1888" s="566"/>
      <c r="O1888" s="211"/>
      <c r="P1888" s="211"/>
      <c r="Q1888" s="363" t="s">
        <v>9113</v>
      </c>
      <c r="R1888" s="364" t="s">
        <v>11166</v>
      </c>
      <c r="S1888" s="28">
        <v>1</v>
      </c>
      <c r="T1888" s="19">
        <f>VLOOKUP(Q1888,包材库存!B:E,4,0)</f>
        <v>148</v>
      </c>
      <c r="U1888" s="46"/>
      <c r="V1888" s="19">
        <f>VLOOKUP(Q1888,包材库存!B:F,5,0)</f>
        <v>0</v>
      </c>
      <c r="W1888" s="212"/>
      <c r="X1888" s="164" t="e">
        <f t="shared" si="174"/>
        <v>#DIV/0!</v>
      </c>
      <c r="Y1888" s="169">
        <f t="shared" si="173"/>
        <v>2</v>
      </c>
    </row>
    <row r="1889" spans="2:25" ht="15">
      <c r="B1889" s="196"/>
      <c r="C1889" s="211"/>
      <c r="D1889" s="211"/>
      <c r="E1889" s="211"/>
      <c r="F1889" s="211"/>
      <c r="G1889" s="211"/>
      <c r="H1889" s="211"/>
      <c r="I1889" s="211"/>
      <c r="J1889" s="211"/>
      <c r="K1889" s="211"/>
      <c r="L1889" s="211"/>
      <c r="M1889" s="211"/>
      <c r="N1889" s="566"/>
      <c r="O1889" s="211"/>
      <c r="P1889" s="211"/>
      <c r="Q1889" s="143" t="s">
        <v>100</v>
      </c>
      <c r="R1889" s="103" t="s">
        <v>11167</v>
      </c>
      <c r="S1889" s="28">
        <v>1</v>
      </c>
      <c r="T1889" s="19">
        <f>VLOOKUP(Q1889,包材库存!B:E,4,0)</f>
        <v>185000</v>
      </c>
      <c r="U1889" s="46"/>
      <c r="V1889" s="19">
        <f>VLOOKUP(Q1889,包材库存!B:F,5,0)</f>
        <v>0</v>
      </c>
      <c r="W1889" s="111"/>
      <c r="X1889" s="164" t="e">
        <f t="shared" si="174"/>
        <v>#DIV/0!</v>
      </c>
      <c r="Y1889" s="169">
        <f t="shared" si="173"/>
        <v>10</v>
      </c>
    </row>
    <row r="1890" spans="2:25" ht="15">
      <c r="B1890" s="196"/>
      <c r="C1890" s="213"/>
      <c r="D1890" s="213"/>
      <c r="E1890" s="213"/>
      <c r="F1890" s="213"/>
      <c r="G1890" s="213"/>
      <c r="H1890" s="213"/>
      <c r="I1890" s="213"/>
      <c r="J1890" s="213"/>
      <c r="K1890" s="213"/>
      <c r="L1890" s="213"/>
      <c r="M1890" s="213"/>
      <c r="N1890" s="567"/>
      <c r="O1890" s="213"/>
      <c r="P1890" s="213"/>
      <c r="Q1890" s="143" t="s">
        <v>8610</v>
      </c>
      <c r="R1890" s="103" t="s">
        <v>11168</v>
      </c>
      <c r="S1890" s="91"/>
      <c r="T1890" s="19">
        <f>VLOOKUP(Q1890,包材库存!B:E,4,0)</f>
        <v>259</v>
      </c>
      <c r="U1890" s="46"/>
      <c r="V1890" s="19">
        <f>VLOOKUP(Q1890,包材库存!B:F,5,0)</f>
        <v>0</v>
      </c>
      <c r="W1890" s="112"/>
      <c r="X1890" s="164" t="e">
        <f t="shared" si="174"/>
        <v>#DIV/0!</v>
      </c>
      <c r="Y1890" s="169">
        <f t="shared" si="173"/>
        <v>1</v>
      </c>
    </row>
    <row r="1891" spans="2:25" ht="15">
      <c r="B1891" s="196"/>
      <c r="C1891" s="89" t="s">
        <v>9914</v>
      </c>
      <c r="D1891" s="207" t="s">
        <v>11169</v>
      </c>
      <c r="E1891" s="207" t="s">
        <v>1755</v>
      </c>
      <c r="F1891" s="207"/>
      <c r="G1891" s="207"/>
      <c r="H1891" s="207"/>
      <c r="I1891" s="207"/>
      <c r="J1891" s="207"/>
      <c r="K1891" s="207"/>
      <c r="L1891" s="207"/>
      <c r="M1891" s="207">
        <f>J1891+K1891+L1891</f>
        <v>0</v>
      </c>
      <c r="N1891" s="565"/>
      <c r="O1891" s="207"/>
      <c r="P1891" s="207"/>
      <c r="Q1891" s="209" t="s">
        <v>6856</v>
      </c>
      <c r="R1891" s="210" t="s">
        <v>10498</v>
      </c>
      <c r="S1891" s="28">
        <v>1</v>
      </c>
      <c r="T1891" s="19">
        <f>VLOOKUP(Q1891,包材库存!B:E,4,0)</f>
        <v>2070</v>
      </c>
      <c r="U1891" s="46"/>
      <c r="V1891" s="19">
        <f>VLOOKUP(Q1891,包材库存!B:F,5,0)</f>
        <v>0</v>
      </c>
      <c r="W1891" s="208"/>
      <c r="X1891" s="164" t="e">
        <f t="shared" si="174"/>
        <v>#DIV/0!</v>
      </c>
      <c r="Y1891" s="169">
        <f t="shared" si="173"/>
        <v>6</v>
      </c>
    </row>
    <row r="1892" spans="2:25" ht="15">
      <c r="B1892" s="196"/>
      <c r="C1892" s="90"/>
      <c r="D1892" s="211"/>
      <c r="E1892" s="211"/>
      <c r="F1892" s="211"/>
      <c r="G1892" s="211"/>
      <c r="H1892" s="211"/>
      <c r="I1892" s="211"/>
      <c r="J1892" s="211"/>
      <c r="K1892" s="211"/>
      <c r="L1892" s="211"/>
      <c r="M1892" s="211"/>
      <c r="N1892" s="566"/>
      <c r="O1892" s="211"/>
      <c r="P1892" s="211"/>
      <c r="Q1892" s="209" t="s">
        <v>7133</v>
      </c>
      <c r="R1892" s="210" t="s">
        <v>10499</v>
      </c>
      <c r="S1892" s="28">
        <v>1</v>
      </c>
      <c r="T1892" s="19">
        <f>VLOOKUP(Q1892,包材库存!B:E,4,0)</f>
        <v>2073</v>
      </c>
      <c r="U1892" s="46"/>
      <c r="V1892" s="19">
        <f>VLOOKUP(Q1892,包材库存!B:F,5,0)</f>
        <v>0</v>
      </c>
      <c r="W1892" s="212"/>
      <c r="X1892" s="164" t="e">
        <f t="shared" si="174"/>
        <v>#DIV/0!</v>
      </c>
      <c r="Y1892" s="169">
        <f t="shared" si="173"/>
        <v>6</v>
      </c>
    </row>
    <row r="1893" spans="2:25" ht="15">
      <c r="B1893" s="196"/>
      <c r="C1893" s="90"/>
      <c r="D1893" s="211"/>
      <c r="E1893" s="211"/>
      <c r="F1893" s="211"/>
      <c r="G1893" s="211"/>
      <c r="H1893" s="211"/>
      <c r="I1893" s="211"/>
      <c r="J1893" s="211"/>
      <c r="K1893" s="211"/>
      <c r="L1893" s="211"/>
      <c r="M1893" s="211"/>
      <c r="N1893" s="566"/>
      <c r="O1893" s="211"/>
      <c r="P1893" s="211"/>
      <c r="Q1893" s="209" t="s">
        <v>9711</v>
      </c>
      <c r="R1893" s="210" t="s">
        <v>10552</v>
      </c>
      <c r="S1893" s="28">
        <v>1</v>
      </c>
      <c r="T1893" s="19">
        <f>VLOOKUP(Q1893,包材库存!B:E,4,0)</f>
        <v>0</v>
      </c>
      <c r="U1893" s="46"/>
      <c r="V1893" s="19">
        <f>VLOOKUP(Q1893,包材库存!B:F,5,0)</f>
        <v>0</v>
      </c>
      <c r="W1893" s="212"/>
      <c r="X1893" s="164" t="e">
        <f t="shared" si="174"/>
        <v>#DIV/0!</v>
      </c>
      <c r="Y1893" s="169">
        <f t="shared" si="173"/>
        <v>5</v>
      </c>
    </row>
    <row r="1894" spans="2:25" ht="15">
      <c r="B1894" s="196"/>
      <c r="C1894" s="15"/>
      <c r="D1894" s="213"/>
      <c r="E1894" s="213"/>
      <c r="F1894" s="213"/>
      <c r="G1894" s="213"/>
      <c r="H1894" s="213"/>
      <c r="I1894" s="213"/>
      <c r="J1894" s="213"/>
      <c r="K1894" s="213"/>
      <c r="L1894" s="213"/>
      <c r="M1894" s="213"/>
      <c r="N1894" s="567"/>
      <c r="O1894" s="213"/>
      <c r="P1894" s="213"/>
      <c r="Q1894" s="215" t="s">
        <v>457</v>
      </c>
      <c r="R1894" s="216" t="s">
        <v>10553</v>
      </c>
      <c r="S1894" s="91"/>
      <c r="T1894" s="19">
        <f>VLOOKUP(Q1894,包材库存!B:E,4,0)</f>
        <v>1957</v>
      </c>
      <c r="U1894" s="46"/>
      <c r="V1894" s="19">
        <f>VLOOKUP(Q1894,包材库存!B:F,5,0)</f>
        <v>0</v>
      </c>
      <c r="W1894" s="214"/>
      <c r="X1894" s="164" t="e">
        <f t="shared" si="174"/>
        <v>#DIV/0!</v>
      </c>
      <c r="Y1894" s="169">
        <f t="shared" si="173"/>
        <v>202</v>
      </c>
    </row>
    <row r="1895" spans="2:25" ht="15">
      <c r="B1895" s="196"/>
      <c r="C1895" s="89" t="s">
        <v>9915</v>
      </c>
      <c r="D1895" s="89" t="s">
        <v>11163</v>
      </c>
      <c r="E1895" s="89" t="s">
        <v>12076</v>
      </c>
      <c r="F1895" s="89"/>
      <c r="G1895" s="89"/>
      <c r="H1895" s="89"/>
      <c r="I1895" s="89"/>
      <c r="J1895" s="89"/>
      <c r="K1895" s="89"/>
      <c r="L1895" s="89"/>
      <c r="M1895" s="89">
        <f>J1895+K1895+L1895</f>
        <v>0</v>
      </c>
      <c r="N1895" s="559"/>
      <c r="O1895" s="89"/>
      <c r="P1895" s="89"/>
      <c r="Q1895" s="363" t="s">
        <v>8041</v>
      </c>
      <c r="R1895" s="364" t="s">
        <v>11170</v>
      </c>
      <c r="S1895" s="28">
        <v>1</v>
      </c>
      <c r="T1895" s="19">
        <f>VLOOKUP(Q1895,包材库存!B:E,4,0)</f>
        <v>147</v>
      </c>
      <c r="U1895" s="46"/>
      <c r="V1895" s="19">
        <f>VLOOKUP(Q1895,包材库存!B:F,5,0)</f>
        <v>0</v>
      </c>
      <c r="W1895" s="110"/>
      <c r="X1895" s="164" t="e">
        <f t="shared" si="174"/>
        <v>#DIV/0!</v>
      </c>
      <c r="Y1895" s="169">
        <f t="shared" si="173"/>
        <v>1</v>
      </c>
    </row>
    <row r="1896" spans="2:25" ht="15">
      <c r="B1896" s="196"/>
      <c r="C1896" s="90"/>
      <c r="D1896" s="90"/>
      <c r="E1896" s="90"/>
      <c r="F1896" s="90"/>
      <c r="G1896" s="90"/>
      <c r="H1896" s="90"/>
      <c r="I1896" s="90"/>
      <c r="J1896" s="90"/>
      <c r="K1896" s="90"/>
      <c r="L1896" s="90"/>
      <c r="M1896" s="90"/>
      <c r="N1896" s="560"/>
      <c r="O1896" s="90"/>
      <c r="P1896" s="90"/>
      <c r="Q1896" s="354" t="s">
        <v>9778</v>
      </c>
      <c r="R1896" s="355" t="s">
        <v>11171</v>
      </c>
      <c r="S1896" s="28">
        <v>1</v>
      </c>
      <c r="T1896" s="19" t="e">
        <f>VLOOKUP(Q1896,包材库存!B:E,4,0)</f>
        <v>#N/A</v>
      </c>
      <c r="U1896" s="46"/>
      <c r="V1896" s="19" t="e">
        <f>VLOOKUP(Q1896,包材库存!B:F,5,0)</f>
        <v>#N/A</v>
      </c>
      <c r="W1896" s="111"/>
      <c r="X1896" s="164" t="e">
        <f t="shared" si="174"/>
        <v>#N/A</v>
      </c>
      <c r="Y1896" s="169">
        <f t="shared" si="173"/>
        <v>3</v>
      </c>
    </row>
    <row r="1897" spans="2:25" ht="15">
      <c r="B1897" s="196"/>
      <c r="C1897" s="90"/>
      <c r="D1897" s="90"/>
      <c r="E1897" s="90"/>
      <c r="F1897" s="90"/>
      <c r="G1897" s="90"/>
      <c r="H1897" s="90"/>
      <c r="I1897" s="90"/>
      <c r="J1897" s="90"/>
      <c r="K1897" s="90"/>
      <c r="L1897" s="90"/>
      <c r="M1897" s="90"/>
      <c r="N1897" s="560"/>
      <c r="O1897" s="90"/>
      <c r="P1897" s="90"/>
      <c r="Q1897" s="363" t="s">
        <v>9113</v>
      </c>
      <c r="R1897" s="364" t="s">
        <v>11166</v>
      </c>
      <c r="S1897" s="28">
        <v>1</v>
      </c>
      <c r="T1897" s="19">
        <f>VLOOKUP(Q1897,包材库存!B:E,4,0)</f>
        <v>148</v>
      </c>
      <c r="U1897" s="46"/>
      <c r="V1897" s="19">
        <f>VLOOKUP(Q1897,包材库存!B:F,5,0)</f>
        <v>0</v>
      </c>
      <c r="W1897" s="111"/>
      <c r="X1897" s="164" t="e">
        <f t="shared" si="174"/>
        <v>#DIV/0!</v>
      </c>
      <c r="Y1897" s="169">
        <f t="shared" si="173"/>
        <v>2</v>
      </c>
    </row>
    <row r="1898" spans="2:25" ht="15">
      <c r="B1898" s="196"/>
      <c r="C1898" s="90"/>
      <c r="D1898" s="90"/>
      <c r="E1898" s="90"/>
      <c r="F1898" s="90"/>
      <c r="G1898" s="90"/>
      <c r="H1898" s="90"/>
      <c r="I1898" s="90"/>
      <c r="J1898" s="90"/>
      <c r="K1898" s="90"/>
      <c r="L1898" s="90"/>
      <c r="M1898" s="90"/>
      <c r="N1898" s="560"/>
      <c r="O1898" s="90"/>
      <c r="P1898" s="90"/>
      <c r="Q1898" s="143" t="s">
        <v>100</v>
      </c>
      <c r="R1898" s="103" t="s">
        <v>11167</v>
      </c>
      <c r="S1898" s="28">
        <v>1</v>
      </c>
      <c r="T1898" s="19">
        <f>VLOOKUP(Q1898,包材库存!B:E,4,0)</f>
        <v>185000</v>
      </c>
      <c r="U1898" s="46"/>
      <c r="V1898" s="19">
        <f>VLOOKUP(Q1898,包材库存!B:F,5,0)</f>
        <v>0</v>
      </c>
      <c r="W1898" s="111"/>
      <c r="X1898" s="164" t="e">
        <f t="shared" si="174"/>
        <v>#DIV/0!</v>
      </c>
      <c r="Y1898" s="169">
        <f t="shared" si="173"/>
        <v>10</v>
      </c>
    </row>
    <row r="1899" spans="2:25" ht="15">
      <c r="B1899" s="196"/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561"/>
      <c r="O1899" s="15"/>
      <c r="P1899" s="15"/>
      <c r="Q1899" s="143"/>
      <c r="R1899" s="103" t="s">
        <v>11172</v>
      </c>
      <c r="S1899" s="28">
        <v>1</v>
      </c>
      <c r="T1899" s="19" t="e">
        <f>VLOOKUP(Q1899,包材库存!B:E,4,0)</f>
        <v>#N/A</v>
      </c>
      <c r="U1899" s="46"/>
      <c r="V1899" s="19" t="e">
        <f>VLOOKUP(Q1899,包材库存!B:F,5,0)</f>
        <v>#N/A</v>
      </c>
      <c r="W1899" s="112"/>
      <c r="X1899" s="164" t="e">
        <f t="shared" si="174"/>
        <v>#N/A</v>
      </c>
      <c r="Y1899" s="169">
        <f t="shared" si="173"/>
        <v>0</v>
      </c>
    </row>
    <row r="1900" spans="2:25" ht="15">
      <c r="B1900" s="196"/>
      <c r="C1900" s="89" t="s">
        <v>9916</v>
      </c>
      <c r="D1900" s="89" t="s">
        <v>11173</v>
      </c>
      <c r="E1900" s="89" t="s">
        <v>12074</v>
      </c>
      <c r="F1900" s="89"/>
      <c r="G1900" s="89"/>
      <c r="H1900" s="89"/>
      <c r="I1900" s="89"/>
      <c r="J1900" s="89"/>
      <c r="K1900" s="89"/>
      <c r="L1900" s="89"/>
      <c r="M1900" s="89">
        <f>J1900+K1900+L1900</f>
        <v>0</v>
      </c>
      <c r="N1900" s="559"/>
      <c r="O1900" s="89"/>
      <c r="P1900" s="89"/>
      <c r="Q1900" s="209" t="s">
        <v>6376</v>
      </c>
      <c r="R1900" s="210" t="s">
        <v>11174</v>
      </c>
      <c r="S1900" s="28">
        <v>1</v>
      </c>
      <c r="T1900" s="19">
        <f>VLOOKUP(Q1900,包材库存!B:E,4,0)</f>
        <v>930</v>
      </c>
      <c r="U1900" s="46"/>
      <c r="V1900" s="19">
        <f>VLOOKUP(Q1900,包材库存!B:F,5,0)</f>
        <v>0</v>
      </c>
      <c r="W1900" s="110"/>
      <c r="X1900" s="164" t="e">
        <f t="shared" si="174"/>
        <v>#DIV/0!</v>
      </c>
      <c r="Y1900" s="169">
        <f t="shared" si="173"/>
        <v>6</v>
      </c>
    </row>
    <row r="1901" spans="2:25" ht="15">
      <c r="B1901" s="196"/>
      <c r="C1901" s="90"/>
      <c r="D1901" s="90"/>
      <c r="E1901" s="90"/>
      <c r="F1901" s="90"/>
      <c r="G1901" s="90"/>
      <c r="H1901" s="90"/>
      <c r="I1901" s="90"/>
      <c r="J1901" s="90"/>
      <c r="K1901" s="90"/>
      <c r="L1901" s="90"/>
      <c r="M1901" s="90"/>
      <c r="N1901" s="560"/>
      <c r="O1901" s="90"/>
      <c r="P1901" s="90"/>
      <c r="Q1901" s="209" t="s">
        <v>7121</v>
      </c>
      <c r="R1901" s="210" t="s">
        <v>10537</v>
      </c>
      <c r="S1901" s="28">
        <v>1</v>
      </c>
      <c r="T1901" s="19">
        <f>VLOOKUP(Q1901,包材库存!B:E,4,0)</f>
        <v>7366</v>
      </c>
      <c r="U1901" s="46"/>
      <c r="V1901" s="19">
        <f>VLOOKUP(Q1901,包材库存!B:F,5,0)</f>
        <v>0</v>
      </c>
      <c r="W1901" s="111"/>
      <c r="X1901" s="164" t="e">
        <f t="shared" si="174"/>
        <v>#DIV/0!</v>
      </c>
      <c r="Y1901" s="169">
        <f t="shared" si="173"/>
        <v>18</v>
      </c>
    </row>
    <row r="1902" spans="2:25" ht="15">
      <c r="B1902" s="196"/>
      <c r="C1902" s="90"/>
      <c r="D1902" s="90"/>
      <c r="E1902" s="90"/>
      <c r="F1902" s="90"/>
      <c r="G1902" s="90"/>
      <c r="H1902" s="90"/>
      <c r="I1902" s="90"/>
      <c r="J1902" s="90"/>
      <c r="K1902" s="90"/>
      <c r="L1902" s="90"/>
      <c r="M1902" s="90"/>
      <c r="N1902" s="560"/>
      <c r="O1902" s="90"/>
      <c r="P1902" s="90"/>
      <c r="Q1902" s="146" t="s">
        <v>9436</v>
      </c>
      <c r="R1902" s="124" t="s">
        <v>10546</v>
      </c>
      <c r="S1902" s="28">
        <v>1</v>
      </c>
      <c r="T1902" s="19">
        <f>VLOOKUP(Q1902,包材库存!B:E,4,0)</f>
        <v>16087</v>
      </c>
      <c r="U1902" s="46"/>
      <c r="V1902" s="19">
        <f>VLOOKUP(Q1902,包材库存!B:F,5,0)</f>
        <v>0</v>
      </c>
      <c r="W1902" s="111"/>
      <c r="X1902" s="164" t="e">
        <f t="shared" si="174"/>
        <v>#DIV/0!</v>
      </c>
      <c r="Y1902" s="169">
        <f t="shared" si="173"/>
        <v>16</v>
      </c>
    </row>
    <row r="1903" spans="2:25" ht="15">
      <c r="B1903" s="196"/>
      <c r="C1903" s="90"/>
      <c r="D1903" s="90"/>
      <c r="E1903" s="90"/>
      <c r="F1903" s="90"/>
      <c r="G1903" s="90"/>
      <c r="H1903" s="90"/>
      <c r="I1903" s="90"/>
      <c r="J1903" s="90"/>
      <c r="K1903" s="90"/>
      <c r="L1903" s="90"/>
      <c r="M1903" s="90"/>
      <c r="N1903" s="560"/>
      <c r="O1903" s="90"/>
      <c r="P1903" s="90"/>
      <c r="Q1903" s="209" t="s">
        <v>8052</v>
      </c>
      <c r="R1903" s="210" t="s">
        <v>11175</v>
      </c>
      <c r="S1903" s="28">
        <v>1</v>
      </c>
      <c r="T1903" s="19">
        <f>VLOOKUP(Q1903,包材库存!B:E,4,0)</f>
        <v>466</v>
      </c>
      <c r="U1903" s="46"/>
      <c r="V1903" s="19">
        <f>VLOOKUP(Q1903,包材库存!B:F,5,0)</f>
        <v>0</v>
      </c>
      <c r="W1903" s="111"/>
      <c r="X1903" s="164" t="e">
        <f t="shared" si="174"/>
        <v>#DIV/0!</v>
      </c>
      <c r="Y1903" s="169">
        <f t="shared" si="173"/>
        <v>1</v>
      </c>
    </row>
    <row r="1904" spans="2:25" ht="15">
      <c r="B1904" s="196"/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561"/>
      <c r="O1904" s="15"/>
      <c r="P1904" s="15"/>
      <c r="Q1904" s="215" t="s">
        <v>457</v>
      </c>
      <c r="R1904" s="216" t="s">
        <v>10553</v>
      </c>
      <c r="S1904" s="91"/>
      <c r="T1904" s="19">
        <f>VLOOKUP(Q1904,包材库存!B:E,4,0)</f>
        <v>1957</v>
      </c>
      <c r="U1904" s="46"/>
      <c r="V1904" s="19">
        <f>VLOOKUP(Q1904,包材库存!B:F,5,0)</f>
        <v>0</v>
      </c>
      <c r="W1904" s="112"/>
      <c r="X1904" s="164" t="e">
        <f t="shared" si="174"/>
        <v>#DIV/0!</v>
      </c>
      <c r="Y1904" s="169">
        <f t="shared" si="173"/>
        <v>202</v>
      </c>
    </row>
    <row r="1905" spans="2:25" ht="15">
      <c r="B1905" s="196"/>
      <c r="C1905" s="89" t="s">
        <v>9917</v>
      </c>
      <c r="D1905" s="89" t="s">
        <v>11176</v>
      </c>
      <c r="E1905" s="89" t="s">
        <v>12073</v>
      </c>
      <c r="F1905" s="89"/>
      <c r="G1905" s="89"/>
      <c r="H1905" s="89"/>
      <c r="I1905" s="89"/>
      <c r="J1905" s="89"/>
      <c r="K1905" s="89"/>
      <c r="L1905" s="89"/>
      <c r="M1905" s="89">
        <f>J1905+K1905+L1905</f>
        <v>0</v>
      </c>
      <c r="N1905" s="559"/>
      <c r="O1905" s="89"/>
      <c r="P1905" s="89"/>
      <c r="Q1905" s="143" t="s">
        <v>9918</v>
      </c>
      <c r="R1905" s="103" t="s">
        <v>11177</v>
      </c>
      <c r="S1905" s="28">
        <v>1</v>
      </c>
      <c r="T1905" s="19">
        <f>VLOOKUP(Q1905,包材库存!B:E,4,0)</f>
        <v>4333</v>
      </c>
      <c r="U1905" s="46"/>
      <c r="V1905" s="19">
        <f>VLOOKUP(Q1905,包材库存!B:F,5,0)</f>
        <v>0</v>
      </c>
      <c r="W1905" s="89"/>
      <c r="X1905" s="164" t="e">
        <f t="shared" si="174"/>
        <v>#DIV/0!</v>
      </c>
      <c r="Y1905" s="169">
        <f t="shared" si="173"/>
        <v>6</v>
      </c>
    </row>
    <row r="1906" spans="2:25" ht="15">
      <c r="B1906" s="196"/>
      <c r="C1906" s="90"/>
      <c r="D1906" s="90"/>
      <c r="E1906" s="90"/>
      <c r="F1906" s="90"/>
      <c r="G1906" s="90"/>
      <c r="H1906" s="90"/>
      <c r="I1906" s="90"/>
      <c r="J1906" s="90"/>
      <c r="K1906" s="90"/>
      <c r="L1906" s="90"/>
      <c r="M1906" s="90"/>
      <c r="N1906" s="560"/>
      <c r="O1906" s="90"/>
      <c r="P1906" s="90"/>
      <c r="Q1906" s="160" t="s">
        <v>9919</v>
      </c>
      <c r="R1906" s="103" t="s">
        <v>11178</v>
      </c>
      <c r="S1906" s="28">
        <v>1</v>
      </c>
      <c r="T1906" s="19">
        <f>VLOOKUP(Q1906,包材库存!B:E,4,0)</f>
        <v>4333</v>
      </c>
      <c r="U1906" s="46"/>
      <c r="V1906" s="19">
        <f>VLOOKUP(Q1906,包材库存!B:F,5,0)</f>
        <v>0</v>
      </c>
      <c r="W1906" s="90"/>
      <c r="X1906" s="164" t="e">
        <f t="shared" si="174"/>
        <v>#DIV/0!</v>
      </c>
      <c r="Y1906" s="169">
        <f t="shared" si="173"/>
        <v>6</v>
      </c>
    </row>
    <row r="1907" spans="2:25" ht="15">
      <c r="B1907" s="196"/>
      <c r="C1907" s="90"/>
      <c r="D1907" s="90"/>
      <c r="E1907" s="90"/>
      <c r="F1907" s="90"/>
      <c r="G1907" s="90"/>
      <c r="H1907" s="90"/>
      <c r="I1907" s="90"/>
      <c r="J1907" s="90"/>
      <c r="K1907" s="90"/>
      <c r="L1907" s="90"/>
      <c r="M1907" s="90"/>
      <c r="N1907" s="560"/>
      <c r="O1907" s="90"/>
      <c r="P1907" s="90"/>
      <c r="Q1907" s="160" t="s">
        <v>9920</v>
      </c>
      <c r="R1907" s="103" t="s">
        <v>11179</v>
      </c>
      <c r="S1907" s="28">
        <v>1</v>
      </c>
      <c r="T1907" s="19">
        <f>VLOOKUP(Q1907,包材库存!B:E,4,0)</f>
        <v>0</v>
      </c>
      <c r="U1907" s="46"/>
      <c r="V1907" s="19">
        <f>VLOOKUP(Q1907,包材库存!B:F,5,0)</f>
        <v>0</v>
      </c>
      <c r="W1907" s="90"/>
      <c r="X1907" s="164" t="e">
        <f t="shared" si="174"/>
        <v>#DIV/0!</v>
      </c>
      <c r="Y1907" s="169">
        <f t="shared" si="173"/>
        <v>2</v>
      </c>
    </row>
    <row r="1908" spans="2:25" ht="15">
      <c r="B1908" s="196"/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561"/>
      <c r="O1908" s="15"/>
      <c r="P1908" s="15"/>
      <c r="Q1908" s="160" t="s">
        <v>457</v>
      </c>
      <c r="R1908" s="132" t="s">
        <v>11180</v>
      </c>
      <c r="S1908" s="91"/>
      <c r="T1908" s="19">
        <f>VLOOKUP(Q1908,包材库存!B:E,4,0)</f>
        <v>1957</v>
      </c>
      <c r="U1908" s="46"/>
      <c r="V1908" s="19">
        <f>VLOOKUP(Q1908,包材库存!B:F,5,0)</f>
        <v>0</v>
      </c>
      <c r="W1908" s="15"/>
      <c r="X1908" s="164" t="e">
        <f t="shared" si="174"/>
        <v>#DIV/0!</v>
      </c>
      <c r="Y1908" s="169">
        <f t="shared" si="173"/>
        <v>202</v>
      </c>
    </row>
    <row r="1909" spans="2:25" ht="15">
      <c r="B1909" s="196"/>
      <c r="C1909" s="89" t="s">
        <v>9921</v>
      </c>
      <c r="D1909" s="89" t="s">
        <v>11181</v>
      </c>
      <c r="E1909" s="89" t="s">
        <v>9922</v>
      </c>
      <c r="F1909" s="89"/>
      <c r="G1909" s="89"/>
      <c r="H1909" s="89"/>
      <c r="I1909" s="89"/>
      <c r="J1909" s="89"/>
      <c r="K1909" s="89"/>
      <c r="L1909" s="89"/>
      <c r="M1909" s="89">
        <f>J1909+K1909+L1909</f>
        <v>0</v>
      </c>
      <c r="N1909" s="559"/>
      <c r="O1909" s="89"/>
      <c r="P1909" s="89"/>
      <c r="Q1909" s="143" t="s">
        <v>9923</v>
      </c>
      <c r="R1909" s="103" t="s">
        <v>11182</v>
      </c>
      <c r="S1909" s="28">
        <v>1</v>
      </c>
      <c r="T1909" s="19">
        <f>VLOOKUP(Q1909,包材库存!B:E,4,0)</f>
        <v>3446</v>
      </c>
      <c r="U1909" s="46"/>
      <c r="V1909" s="19">
        <f>VLOOKUP(Q1909,包材库存!B:F,5,0)</f>
        <v>0</v>
      </c>
      <c r="W1909" s="89"/>
      <c r="X1909" s="164" t="e">
        <f t="shared" si="174"/>
        <v>#DIV/0!</v>
      </c>
      <c r="Y1909" s="169">
        <f t="shared" si="173"/>
        <v>4</v>
      </c>
    </row>
    <row r="1910" spans="2:25" ht="15">
      <c r="B1910" s="196"/>
      <c r="C1910" s="90"/>
      <c r="D1910" s="90"/>
      <c r="E1910" s="90"/>
      <c r="F1910" s="90"/>
      <c r="G1910" s="90"/>
      <c r="H1910" s="90"/>
      <c r="I1910" s="90"/>
      <c r="J1910" s="90"/>
      <c r="K1910" s="90"/>
      <c r="L1910" s="90"/>
      <c r="M1910" s="90"/>
      <c r="N1910" s="560"/>
      <c r="O1910" s="90"/>
      <c r="P1910" s="90"/>
      <c r="Q1910" s="14" t="s">
        <v>9924</v>
      </c>
      <c r="R1910" s="103" t="s">
        <v>11183</v>
      </c>
      <c r="S1910" s="28">
        <v>1</v>
      </c>
      <c r="T1910" s="19">
        <f>VLOOKUP(Q1910,包材库存!B:E,4,0)</f>
        <v>8280</v>
      </c>
      <c r="U1910" s="46"/>
      <c r="V1910" s="19">
        <f>VLOOKUP(Q1910,包材库存!B:F,5,0)</f>
        <v>0</v>
      </c>
      <c r="W1910" s="90"/>
      <c r="X1910" s="164" t="e">
        <f t="shared" si="174"/>
        <v>#DIV/0!</v>
      </c>
      <c r="Y1910" s="169">
        <f t="shared" si="173"/>
        <v>8</v>
      </c>
    </row>
    <row r="1911" spans="2:25" ht="15">
      <c r="B1911" s="196"/>
      <c r="C1911" s="90"/>
      <c r="D1911" s="90"/>
      <c r="E1911" s="90"/>
      <c r="F1911" s="90"/>
      <c r="G1911" s="90"/>
      <c r="H1911" s="90"/>
      <c r="I1911" s="90"/>
      <c r="J1911" s="90"/>
      <c r="K1911" s="90"/>
      <c r="L1911" s="90"/>
      <c r="M1911" s="90"/>
      <c r="N1911" s="560"/>
      <c r="O1911" s="90"/>
      <c r="P1911" s="90"/>
      <c r="Q1911" s="143" t="s">
        <v>9925</v>
      </c>
      <c r="R1911" s="103" t="s">
        <v>11184</v>
      </c>
      <c r="S1911" s="28">
        <v>1</v>
      </c>
      <c r="T1911" s="19">
        <f>VLOOKUP(Q1911,包材库存!B:E,4,0)</f>
        <v>0</v>
      </c>
      <c r="U1911" s="46"/>
      <c r="V1911" s="19">
        <f>VLOOKUP(Q1911,包材库存!B:F,5,0)</f>
        <v>0</v>
      </c>
      <c r="W1911" s="90"/>
      <c r="X1911" s="164" t="e">
        <f t="shared" si="174"/>
        <v>#DIV/0!</v>
      </c>
      <c r="Y1911" s="169">
        <f t="shared" si="173"/>
        <v>2</v>
      </c>
    </row>
    <row r="1912" spans="2:25" ht="15">
      <c r="B1912" s="196"/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561"/>
      <c r="O1912" s="15"/>
      <c r="P1912" s="15"/>
      <c r="Q1912" s="160" t="s">
        <v>457</v>
      </c>
      <c r="R1912" s="132" t="s">
        <v>11185</v>
      </c>
      <c r="S1912" s="91"/>
      <c r="T1912" s="19">
        <f>VLOOKUP(Q1912,包材库存!B:E,4,0)</f>
        <v>1957</v>
      </c>
      <c r="U1912" s="46"/>
      <c r="V1912" s="19">
        <f>VLOOKUP(Q1912,包材库存!B:F,5,0)</f>
        <v>0</v>
      </c>
      <c r="W1912" s="15"/>
      <c r="X1912" s="164" t="e">
        <f t="shared" si="174"/>
        <v>#DIV/0!</v>
      </c>
      <c r="Y1912" s="169">
        <f t="shared" si="173"/>
        <v>202</v>
      </c>
    </row>
    <row r="1913" spans="2:25" ht="15">
      <c r="B1913" s="196"/>
      <c r="C1913" s="89" t="s">
        <v>9926</v>
      </c>
      <c r="D1913" s="89" t="s">
        <v>11186</v>
      </c>
      <c r="E1913" s="89" t="s">
        <v>12077</v>
      </c>
      <c r="F1913" s="89"/>
      <c r="G1913" s="89"/>
      <c r="H1913" s="89"/>
      <c r="I1913" s="89"/>
      <c r="J1913" s="89"/>
      <c r="K1913" s="89"/>
      <c r="L1913" s="89"/>
      <c r="M1913" s="89">
        <f>J1913+K1913+L1913</f>
        <v>0</v>
      </c>
      <c r="N1913" s="559"/>
      <c r="O1913" s="89"/>
      <c r="P1913" s="89"/>
      <c r="Q1913" s="160" t="s">
        <v>9927</v>
      </c>
      <c r="R1913" s="132" t="s">
        <v>11187</v>
      </c>
      <c r="S1913" s="28">
        <v>1</v>
      </c>
      <c r="T1913" s="19">
        <f>VLOOKUP(Q1913,包材库存!B:E,4,0)</f>
        <v>4752</v>
      </c>
      <c r="U1913" s="46"/>
      <c r="V1913" s="19">
        <f>VLOOKUP(Q1913,包材库存!B:F,5,0)</f>
        <v>0</v>
      </c>
      <c r="W1913" s="89"/>
      <c r="X1913" s="164" t="e">
        <f t="shared" si="174"/>
        <v>#DIV/0!</v>
      </c>
      <c r="Y1913" s="169">
        <f t="shared" si="173"/>
        <v>8</v>
      </c>
    </row>
    <row r="1914" spans="2:25" ht="15">
      <c r="B1914" s="196"/>
      <c r="C1914" s="90"/>
      <c r="D1914" s="90"/>
      <c r="E1914" s="90"/>
      <c r="F1914" s="90"/>
      <c r="G1914" s="90"/>
      <c r="H1914" s="90"/>
      <c r="I1914" s="90"/>
      <c r="J1914" s="90"/>
      <c r="K1914" s="90"/>
      <c r="L1914" s="90"/>
      <c r="M1914" s="90"/>
      <c r="N1914" s="560"/>
      <c r="O1914" s="90"/>
      <c r="P1914" s="90"/>
      <c r="Q1914" s="160" t="s">
        <v>7317</v>
      </c>
      <c r="R1914" s="132" t="s">
        <v>11188</v>
      </c>
      <c r="S1914" s="28">
        <v>1</v>
      </c>
      <c r="T1914" s="19">
        <f>VLOOKUP(Q1914,包材库存!B:E,4,0)</f>
        <v>133</v>
      </c>
      <c r="U1914" s="46"/>
      <c r="V1914" s="19">
        <f>VLOOKUP(Q1914,包材库存!B:F,5,0)</f>
        <v>0</v>
      </c>
      <c r="W1914" s="90"/>
      <c r="X1914" s="164" t="e">
        <f t="shared" si="174"/>
        <v>#DIV/0!</v>
      </c>
      <c r="Y1914" s="169">
        <f t="shared" si="173"/>
        <v>8</v>
      </c>
    </row>
    <row r="1915" spans="2:25" ht="15">
      <c r="B1915" s="196"/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561"/>
      <c r="O1915" s="15"/>
      <c r="P1915" s="15"/>
      <c r="Q1915" s="160" t="s">
        <v>8810</v>
      </c>
      <c r="R1915" s="132" t="s">
        <v>11189</v>
      </c>
      <c r="S1915" s="28">
        <v>1</v>
      </c>
      <c r="T1915" s="19">
        <f>VLOOKUP(Q1915,包材库存!B:E,4,0)</f>
        <v>261785</v>
      </c>
      <c r="U1915" s="46"/>
      <c r="V1915" s="19">
        <f>VLOOKUP(Q1915,包材库存!B:F,5,0)</f>
        <v>0</v>
      </c>
      <c r="W1915" s="15"/>
      <c r="X1915" s="164" t="e">
        <f t="shared" si="174"/>
        <v>#DIV/0!</v>
      </c>
      <c r="Y1915" s="169">
        <f t="shared" si="173"/>
        <v>16</v>
      </c>
    </row>
    <row r="1916" spans="2:25" ht="15">
      <c r="B1916" s="196"/>
      <c r="C1916" s="110" t="s">
        <v>9928</v>
      </c>
      <c r="D1916" s="89" t="s">
        <v>11190</v>
      </c>
      <c r="E1916" s="89" t="s">
        <v>12073</v>
      </c>
      <c r="F1916" s="89"/>
      <c r="G1916" s="89"/>
      <c r="H1916" s="89"/>
      <c r="I1916" s="89"/>
      <c r="J1916" s="89"/>
      <c r="K1916" s="89"/>
      <c r="L1916" s="89"/>
      <c r="M1916" s="89">
        <f>J1916+K1916+L1916</f>
        <v>0</v>
      </c>
      <c r="N1916" s="559"/>
      <c r="O1916" s="89"/>
      <c r="P1916" s="89"/>
      <c r="Q1916" s="160" t="s">
        <v>6599</v>
      </c>
      <c r="R1916" s="199" t="s">
        <v>11191</v>
      </c>
      <c r="S1916" s="28">
        <v>1</v>
      </c>
      <c r="T1916" s="19">
        <f>VLOOKUP(Q1916,包材库存!B:E,4,0)</f>
        <v>8848</v>
      </c>
      <c r="U1916" s="46"/>
      <c r="V1916" s="19">
        <f>VLOOKUP(Q1916,包材库存!B:F,5,0)</f>
        <v>0</v>
      </c>
      <c r="W1916" s="110"/>
      <c r="X1916" s="164" t="e">
        <f t="shared" si="174"/>
        <v>#DIV/0!</v>
      </c>
      <c r="Y1916" s="169">
        <f t="shared" si="173"/>
        <v>10</v>
      </c>
    </row>
    <row r="1917" spans="2:25" ht="15">
      <c r="B1917" s="196"/>
      <c r="C1917" s="111"/>
      <c r="D1917" s="90"/>
      <c r="E1917" s="90"/>
      <c r="F1917" s="90"/>
      <c r="G1917" s="90"/>
      <c r="H1917" s="90"/>
      <c r="I1917" s="90"/>
      <c r="J1917" s="90"/>
      <c r="K1917" s="90"/>
      <c r="L1917" s="90"/>
      <c r="M1917" s="90"/>
      <c r="N1917" s="560"/>
      <c r="O1917" s="90"/>
      <c r="P1917" s="90"/>
      <c r="Q1917" s="160" t="s">
        <v>9929</v>
      </c>
      <c r="R1917" s="195" t="s">
        <v>10974</v>
      </c>
      <c r="S1917" s="28">
        <v>1</v>
      </c>
      <c r="T1917" s="19">
        <f>VLOOKUP(Q1917,包材库存!B:E,4,0)</f>
        <v>120397</v>
      </c>
      <c r="U1917" s="46"/>
      <c r="V1917" s="19">
        <f>VLOOKUP(Q1917,包材库存!B:F,5,0)</f>
        <v>0</v>
      </c>
      <c r="W1917" s="111"/>
      <c r="X1917" s="164" t="e">
        <f t="shared" si="174"/>
        <v>#DIV/0!</v>
      </c>
      <c r="Y1917" s="169">
        <f t="shared" si="173"/>
        <v>44</v>
      </c>
    </row>
    <row r="1918" spans="2:25" ht="15">
      <c r="B1918" s="196"/>
      <c r="C1918" s="111"/>
      <c r="D1918" s="90"/>
      <c r="E1918" s="90"/>
      <c r="F1918" s="90"/>
      <c r="G1918" s="90"/>
      <c r="H1918" s="90"/>
      <c r="I1918" s="90"/>
      <c r="J1918" s="90"/>
      <c r="K1918" s="90"/>
      <c r="L1918" s="90"/>
      <c r="M1918" s="90"/>
      <c r="N1918" s="560"/>
      <c r="O1918" s="90"/>
      <c r="P1918" s="90"/>
      <c r="Q1918" s="160" t="s">
        <v>8736</v>
      </c>
      <c r="R1918" s="199" t="s">
        <v>11192</v>
      </c>
      <c r="S1918" s="28">
        <v>1</v>
      </c>
      <c r="T1918" s="19">
        <f>VLOOKUP(Q1918,包材库存!B:E,4,0)</f>
        <v>106183</v>
      </c>
      <c r="U1918" s="46"/>
      <c r="V1918" s="19">
        <f>VLOOKUP(Q1918,包材库存!B:F,5,0)</f>
        <v>0</v>
      </c>
      <c r="W1918" s="111"/>
      <c r="X1918" s="164" t="e">
        <f t="shared" si="174"/>
        <v>#DIV/0!</v>
      </c>
      <c r="Y1918" s="169">
        <f t="shared" si="173"/>
        <v>58</v>
      </c>
    </row>
    <row r="1919" spans="2:25" ht="15">
      <c r="B1919" s="196"/>
      <c r="C1919" s="112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561"/>
      <c r="O1919" s="15"/>
      <c r="P1919" s="15"/>
      <c r="Q1919" s="160" t="s">
        <v>8810</v>
      </c>
      <c r="R1919" s="199" t="s">
        <v>11189</v>
      </c>
      <c r="S1919" s="28">
        <v>1</v>
      </c>
      <c r="T1919" s="19">
        <f>VLOOKUP(Q1919,包材库存!B:E,4,0)</f>
        <v>261785</v>
      </c>
      <c r="U1919" s="46"/>
      <c r="V1919" s="19">
        <f>VLOOKUP(Q1919,包材库存!B:F,5,0)</f>
        <v>0</v>
      </c>
      <c r="W1919" s="112"/>
      <c r="X1919" s="164" t="e">
        <f t="shared" si="174"/>
        <v>#DIV/0!</v>
      </c>
      <c r="Y1919" s="169">
        <f t="shared" si="173"/>
        <v>16</v>
      </c>
    </row>
    <row r="1920" spans="2:25" ht="15">
      <c r="B1920" s="196"/>
      <c r="C1920" s="110" t="s">
        <v>9930</v>
      </c>
      <c r="D1920" s="89" t="s">
        <v>11193</v>
      </c>
      <c r="E1920" s="89" t="s">
        <v>12073</v>
      </c>
      <c r="F1920" s="89"/>
      <c r="G1920" s="89"/>
      <c r="H1920" s="89"/>
      <c r="I1920" s="89"/>
      <c r="J1920" s="89"/>
      <c r="K1920" s="89"/>
      <c r="L1920" s="89"/>
      <c r="M1920" s="89">
        <f>J1920+K1920+L1920</f>
        <v>0</v>
      </c>
      <c r="N1920" s="559"/>
      <c r="O1920" s="89"/>
      <c r="P1920" s="89"/>
      <c r="Q1920" s="160" t="s">
        <v>6595</v>
      </c>
      <c r="R1920" s="199" t="s">
        <v>11194</v>
      </c>
      <c r="S1920" s="28">
        <v>1</v>
      </c>
      <c r="T1920" s="19">
        <f>VLOOKUP(Q1920,包材库存!B:E,4,0)</f>
        <v>50090</v>
      </c>
      <c r="U1920" s="46"/>
      <c r="V1920" s="19">
        <f>VLOOKUP(Q1920,包材库存!B:F,5,0)</f>
        <v>0</v>
      </c>
      <c r="W1920" s="110"/>
      <c r="X1920" s="164" t="e">
        <f t="shared" si="174"/>
        <v>#DIV/0!</v>
      </c>
      <c r="Y1920" s="169">
        <f t="shared" si="173"/>
        <v>7</v>
      </c>
    </row>
    <row r="1921" spans="2:25" ht="15">
      <c r="B1921" s="196"/>
      <c r="C1921" s="111"/>
      <c r="D1921" s="90"/>
      <c r="E1921" s="90"/>
      <c r="F1921" s="90"/>
      <c r="G1921" s="90"/>
      <c r="H1921" s="90"/>
      <c r="I1921" s="90"/>
      <c r="J1921" s="90"/>
      <c r="K1921" s="90"/>
      <c r="L1921" s="90"/>
      <c r="M1921" s="90"/>
      <c r="N1921" s="560"/>
      <c r="O1921" s="90"/>
      <c r="P1921" s="90"/>
      <c r="Q1921" s="160" t="s">
        <v>9929</v>
      </c>
      <c r="R1921" s="195" t="s">
        <v>10974</v>
      </c>
      <c r="S1921" s="28">
        <v>1</v>
      </c>
      <c r="T1921" s="19">
        <f>VLOOKUP(Q1921,包材库存!B:E,4,0)</f>
        <v>120397</v>
      </c>
      <c r="U1921" s="46"/>
      <c r="V1921" s="19">
        <f>VLOOKUP(Q1921,包材库存!B:F,5,0)</f>
        <v>0</v>
      </c>
      <c r="W1921" s="111"/>
      <c r="X1921" s="164" t="e">
        <f t="shared" si="174"/>
        <v>#DIV/0!</v>
      </c>
      <c r="Y1921" s="169">
        <f t="shared" si="173"/>
        <v>44</v>
      </c>
    </row>
    <row r="1922" spans="2:25" ht="15">
      <c r="B1922" s="196"/>
      <c r="C1922" s="111"/>
      <c r="D1922" s="90"/>
      <c r="E1922" s="90"/>
      <c r="F1922" s="90"/>
      <c r="G1922" s="90"/>
      <c r="H1922" s="90"/>
      <c r="I1922" s="90"/>
      <c r="J1922" s="90"/>
      <c r="K1922" s="90"/>
      <c r="L1922" s="90"/>
      <c r="M1922" s="90"/>
      <c r="N1922" s="560"/>
      <c r="O1922" s="90"/>
      <c r="P1922" s="90"/>
      <c r="Q1922" s="160" t="s">
        <v>8736</v>
      </c>
      <c r="R1922" s="199" t="s">
        <v>11192</v>
      </c>
      <c r="S1922" s="28">
        <v>1</v>
      </c>
      <c r="T1922" s="19">
        <f>VLOOKUP(Q1922,包材库存!B:E,4,0)</f>
        <v>106183</v>
      </c>
      <c r="U1922" s="46"/>
      <c r="V1922" s="19">
        <f>VLOOKUP(Q1922,包材库存!B:F,5,0)</f>
        <v>0</v>
      </c>
      <c r="W1922" s="111"/>
      <c r="X1922" s="164" t="e">
        <f t="shared" si="174"/>
        <v>#DIV/0!</v>
      </c>
      <c r="Y1922" s="169">
        <f t="shared" si="173"/>
        <v>58</v>
      </c>
    </row>
    <row r="1923" spans="2:25" ht="15">
      <c r="B1923" s="196"/>
      <c r="C1923" s="112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561"/>
      <c r="O1923" s="15"/>
      <c r="P1923" s="15"/>
      <c r="Q1923" s="160" t="s">
        <v>8810</v>
      </c>
      <c r="R1923" s="199" t="s">
        <v>11189</v>
      </c>
      <c r="S1923" s="28">
        <v>1</v>
      </c>
      <c r="T1923" s="19">
        <f>VLOOKUP(Q1923,包材库存!B:E,4,0)</f>
        <v>261785</v>
      </c>
      <c r="U1923" s="46"/>
      <c r="V1923" s="19">
        <f>VLOOKUP(Q1923,包材库存!B:F,5,0)</f>
        <v>0</v>
      </c>
      <c r="W1923" s="112"/>
      <c r="X1923" s="164" t="e">
        <f t="shared" si="174"/>
        <v>#DIV/0!</v>
      </c>
      <c r="Y1923" s="169">
        <f t="shared" si="173"/>
        <v>16</v>
      </c>
    </row>
    <row r="1924" spans="2:25" ht="15">
      <c r="B1924" s="196"/>
      <c r="C1924" s="89" t="s">
        <v>9931</v>
      </c>
      <c r="D1924" s="89" t="s">
        <v>11195</v>
      </c>
      <c r="E1924" s="89" t="s">
        <v>12074</v>
      </c>
      <c r="F1924" s="89"/>
      <c r="G1924" s="89"/>
      <c r="H1924" s="89"/>
      <c r="I1924" s="89"/>
      <c r="J1924" s="89"/>
      <c r="K1924" s="89"/>
      <c r="L1924" s="89"/>
      <c r="M1924" s="89">
        <f>J1924+K1924+L1924</f>
        <v>0</v>
      </c>
      <c r="N1924" s="559"/>
      <c r="O1924" s="89"/>
      <c r="P1924" s="89"/>
      <c r="Q1924" s="160" t="s">
        <v>9933</v>
      </c>
      <c r="R1924" s="132" t="s">
        <v>11196</v>
      </c>
      <c r="S1924" s="28">
        <v>1</v>
      </c>
      <c r="T1924" s="19">
        <f>VLOOKUP(Q1924,包材库存!B:E,4,0)</f>
        <v>9532</v>
      </c>
      <c r="U1924" s="46"/>
      <c r="V1924" s="19">
        <f>VLOOKUP(Q1924,包材库存!B:F,5,0)</f>
        <v>0</v>
      </c>
      <c r="W1924" s="89"/>
      <c r="X1924" s="164" t="e">
        <f t="shared" si="174"/>
        <v>#DIV/0!</v>
      </c>
      <c r="Y1924" s="169">
        <f t="shared" si="173"/>
        <v>5</v>
      </c>
    </row>
    <row r="1925" spans="2:25" ht="15">
      <c r="B1925" s="196"/>
      <c r="C1925" s="90"/>
      <c r="D1925" s="90"/>
      <c r="E1925" s="90"/>
      <c r="F1925" s="90"/>
      <c r="G1925" s="90"/>
      <c r="H1925" s="90"/>
      <c r="I1925" s="90"/>
      <c r="J1925" s="90"/>
      <c r="K1925" s="90"/>
      <c r="L1925" s="90"/>
      <c r="M1925" s="90"/>
      <c r="N1925" s="560"/>
      <c r="O1925" s="90"/>
      <c r="P1925" s="90"/>
      <c r="Q1925" s="160" t="s">
        <v>7313</v>
      </c>
      <c r="R1925" s="132" t="s">
        <v>11197</v>
      </c>
      <c r="S1925" s="28">
        <v>1</v>
      </c>
      <c r="T1925" s="19">
        <f>VLOOKUP(Q1925,包材库存!B:E,4,0)</f>
        <v>9290</v>
      </c>
      <c r="U1925" s="46"/>
      <c r="V1925" s="19">
        <f>VLOOKUP(Q1925,包材库存!B:F,5,0)</f>
        <v>0</v>
      </c>
      <c r="W1925" s="90"/>
      <c r="X1925" s="164" t="e">
        <f t="shared" si="174"/>
        <v>#DIV/0!</v>
      </c>
      <c r="Y1925" s="169">
        <f t="shared" ref="Y1925:Y1988" si="175">COUNTIF(Q:Q,Q1925)</f>
        <v>6</v>
      </c>
    </row>
    <row r="1926" spans="2:25" ht="15">
      <c r="B1926" s="196"/>
      <c r="C1926" s="90"/>
      <c r="D1926" s="90"/>
      <c r="E1926" s="90"/>
      <c r="F1926" s="90"/>
      <c r="G1926" s="90"/>
      <c r="H1926" s="90"/>
      <c r="I1926" s="90"/>
      <c r="J1926" s="90"/>
      <c r="K1926" s="90"/>
      <c r="L1926" s="90"/>
      <c r="M1926" s="90"/>
      <c r="N1926" s="560"/>
      <c r="O1926" s="90"/>
      <c r="P1926" s="90"/>
      <c r="Q1926" s="366" t="s">
        <v>9436</v>
      </c>
      <c r="R1926" s="367" t="s">
        <v>10546</v>
      </c>
      <c r="S1926" s="28">
        <v>1</v>
      </c>
      <c r="T1926" s="19">
        <f>VLOOKUP(Q1926,包材库存!B:E,4,0)</f>
        <v>16087</v>
      </c>
      <c r="U1926" s="46"/>
      <c r="V1926" s="19">
        <f>VLOOKUP(Q1926,包材库存!B:F,5,0)</f>
        <v>0</v>
      </c>
      <c r="W1926" s="90"/>
      <c r="X1926" s="164" t="e">
        <f t="shared" ref="X1926:X1989" si="176">T1926/G1926</f>
        <v>#DIV/0!</v>
      </c>
      <c r="Y1926" s="169">
        <f t="shared" si="175"/>
        <v>16</v>
      </c>
    </row>
    <row r="1927" spans="2:25" ht="15">
      <c r="B1927" s="196"/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561"/>
      <c r="O1927" s="15"/>
      <c r="P1927" s="15"/>
      <c r="Q1927" s="160" t="s">
        <v>8808</v>
      </c>
      <c r="R1927" s="132" t="s">
        <v>11198</v>
      </c>
      <c r="S1927" s="28">
        <v>1</v>
      </c>
      <c r="T1927" s="19">
        <f>VLOOKUP(Q1927,包材库存!B:E,4,0)</f>
        <v>0</v>
      </c>
      <c r="U1927" s="46"/>
      <c r="V1927" s="19">
        <f>VLOOKUP(Q1927,包材库存!B:F,5,0)</f>
        <v>0</v>
      </c>
      <c r="W1927" s="15"/>
      <c r="X1927" s="164" t="e">
        <f t="shared" si="176"/>
        <v>#DIV/0!</v>
      </c>
      <c r="Y1927" s="169">
        <f t="shared" si="175"/>
        <v>4</v>
      </c>
    </row>
    <row r="1928" spans="2:25" ht="15">
      <c r="B1928" s="196"/>
      <c r="C1928" s="110"/>
      <c r="D1928" s="120" t="s">
        <v>11199</v>
      </c>
      <c r="E1928" s="120"/>
      <c r="F1928" s="120"/>
      <c r="G1928" s="120"/>
      <c r="H1928" s="120"/>
      <c r="I1928" s="120"/>
      <c r="J1928" s="120"/>
      <c r="K1928" s="120"/>
      <c r="L1928" s="120"/>
      <c r="M1928" s="120"/>
      <c r="N1928" s="587"/>
      <c r="O1928" s="120"/>
      <c r="P1928" s="120"/>
      <c r="Q1928" s="13"/>
      <c r="R1928" s="138"/>
      <c r="S1928" s="28">
        <v>1</v>
      </c>
      <c r="T1928" s="19" t="e">
        <f>VLOOKUP(Q1928,包材库存!B:E,4,0)</f>
        <v>#N/A</v>
      </c>
      <c r="U1928" s="46"/>
      <c r="V1928" s="19" t="e">
        <f>VLOOKUP(Q1928,包材库存!B:F,5,0)</f>
        <v>#N/A</v>
      </c>
      <c r="W1928" s="120"/>
      <c r="X1928" s="164" t="e">
        <f t="shared" si="176"/>
        <v>#N/A</v>
      </c>
      <c r="Y1928" s="169">
        <f t="shared" si="175"/>
        <v>0</v>
      </c>
    </row>
    <row r="1929" spans="2:25" ht="15">
      <c r="B1929" s="196"/>
      <c r="C1929" s="111"/>
      <c r="D1929" s="89" t="s">
        <v>11199</v>
      </c>
      <c r="E1929" s="89" t="s">
        <v>12078</v>
      </c>
      <c r="F1929" s="89"/>
      <c r="G1929" s="89"/>
      <c r="H1929" s="89"/>
      <c r="I1929" s="89"/>
      <c r="J1929" s="89"/>
      <c r="K1929" s="89"/>
      <c r="L1929" s="89"/>
      <c r="M1929" s="89">
        <f>J1929+K1929+L1929</f>
        <v>0</v>
      </c>
      <c r="N1929" s="559"/>
      <c r="O1929" s="89"/>
      <c r="P1929" s="89"/>
      <c r="Q1929" s="160" t="s">
        <v>9779</v>
      </c>
      <c r="R1929" s="199" t="s">
        <v>11200</v>
      </c>
      <c r="S1929" s="28">
        <v>1</v>
      </c>
      <c r="T1929" s="19" t="e">
        <f>VLOOKUP(Q1929,包材库存!B:E,4,0)</f>
        <v>#N/A</v>
      </c>
      <c r="U1929" s="46"/>
      <c r="V1929" s="19" t="e">
        <f>VLOOKUP(Q1929,包材库存!B:F,5,0)</f>
        <v>#N/A</v>
      </c>
      <c r="W1929" s="110"/>
      <c r="X1929" s="164" t="e">
        <f t="shared" si="176"/>
        <v>#N/A</v>
      </c>
      <c r="Y1929" s="169">
        <f t="shared" si="175"/>
        <v>2</v>
      </c>
    </row>
    <row r="1930" spans="2:25" ht="15">
      <c r="B1930" s="196"/>
      <c r="C1930" s="111"/>
      <c r="D1930" s="90"/>
      <c r="E1930" s="90"/>
      <c r="F1930" s="90"/>
      <c r="G1930" s="90"/>
      <c r="H1930" s="90"/>
      <c r="I1930" s="90"/>
      <c r="J1930" s="90"/>
      <c r="K1930" s="90"/>
      <c r="L1930" s="90"/>
      <c r="M1930" s="90"/>
      <c r="N1930" s="560"/>
      <c r="O1930" s="90"/>
      <c r="P1930" s="90"/>
      <c r="Q1930" s="144"/>
      <c r="R1930" s="368"/>
      <c r="S1930" s="28">
        <v>1</v>
      </c>
      <c r="T1930" s="19" t="e">
        <f>VLOOKUP(Q1930,包材库存!B:E,4,0)</f>
        <v>#N/A</v>
      </c>
      <c r="U1930" s="46"/>
      <c r="V1930" s="19" t="e">
        <f>VLOOKUP(Q1930,包材库存!B:F,5,0)</f>
        <v>#N/A</v>
      </c>
      <c r="W1930" s="111"/>
      <c r="X1930" s="164" t="e">
        <f t="shared" si="176"/>
        <v>#N/A</v>
      </c>
      <c r="Y1930" s="169">
        <f t="shared" si="175"/>
        <v>0</v>
      </c>
    </row>
    <row r="1931" spans="2:25" ht="15">
      <c r="B1931" s="196"/>
      <c r="C1931" s="111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561"/>
      <c r="O1931" s="15"/>
      <c r="P1931" s="15"/>
      <c r="Q1931" s="160"/>
      <c r="R1931" s="199"/>
      <c r="S1931" s="28">
        <v>1</v>
      </c>
      <c r="T1931" s="19" t="e">
        <f>VLOOKUP(Q1931,包材库存!B:E,4,0)</f>
        <v>#N/A</v>
      </c>
      <c r="U1931" s="46"/>
      <c r="V1931" s="19" t="e">
        <f>VLOOKUP(Q1931,包材库存!B:F,5,0)</f>
        <v>#N/A</v>
      </c>
      <c r="W1931" s="112"/>
      <c r="X1931" s="164" t="e">
        <f t="shared" si="176"/>
        <v>#N/A</v>
      </c>
      <c r="Y1931" s="169">
        <f t="shared" si="175"/>
        <v>0</v>
      </c>
    </row>
    <row r="1932" spans="2:25" ht="15">
      <c r="B1932" s="196"/>
      <c r="C1932" s="111"/>
      <c r="D1932" s="89" t="s">
        <v>11193</v>
      </c>
      <c r="E1932" s="89" t="s">
        <v>12073</v>
      </c>
      <c r="F1932" s="89"/>
      <c r="G1932" s="89"/>
      <c r="H1932" s="89"/>
      <c r="I1932" s="89"/>
      <c r="J1932" s="89"/>
      <c r="K1932" s="89"/>
      <c r="L1932" s="89"/>
      <c r="M1932" s="89">
        <f>J1932+K1932+L1932</f>
        <v>0</v>
      </c>
      <c r="N1932" s="559"/>
      <c r="O1932" s="89"/>
      <c r="P1932" s="89"/>
      <c r="Q1932" s="160" t="s">
        <v>6595</v>
      </c>
      <c r="R1932" s="199" t="s">
        <v>11194</v>
      </c>
      <c r="S1932" s="28">
        <v>1</v>
      </c>
      <c r="T1932" s="19">
        <f>VLOOKUP(Q1932,包材库存!B:E,4,0)</f>
        <v>50090</v>
      </c>
      <c r="U1932" s="46"/>
      <c r="V1932" s="19">
        <f>VLOOKUP(Q1932,包材库存!B:F,5,0)</f>
        <v>0</v>
      </c>
      <c r="W1932" s="110"/>
      <c r="X1932" s="164" t="e">
        <f t="shared" si="176"/>
        <v>#DIV/0!</v>
      </c>
      <c r="Y1932" s="169">
        <f t="shared" si="175"/>
        <v>7</v>
      </c>
    </row>
    <row r="1933" spans="2:25" ht="15">
      <c r="B1933" s="196"/>
      <c r="C1933" s="111"/>
      <c r="D1933" s="90"/>
      <c r="E1933" s="90"/>
      <c r="F1933" s="90"/>
      <c r="G1933" s="90"/>
      <c r="H1933" s="90"/>
      <c r="I1933" s="90"/>
      <c r="J1933" s="90"/>
      <c r="K1933" s="90"/>
      <c r="L1933" s="90"/>
      <c r="M1933" s="90"/>
      <c r="N1933" s="560"/>
      <c r="O1933" s="90"/>
      <c r="P1933" s="90"/>
      <c r="Q1933" s="160" t="s">
        <v>9929</v>
      </c>
      <c r="R1933" s="195" t="s">
        <v>10974</v>
      </c>
      <c r="S1933" s="28">
        <v>1</v>
      </c>
      <c r="T1933" s="19">
        <f>VLOOKUP(Q1933,包材库存!B:E,4,0)</f>
        <v>120397</v>
      </c>
      <c r="U1933" s="46"/>
      <c r="V1933" s="19">
        <f>VLOOKUP(Q1933,包材库存!B:F,5,0)</f>
        <v>0</v>
      </c>
      <c r="W1933" s="111"/>
      <c r="X1933" s="164" t="e">
        <f t="shared" si="176"/>
        <v>#DIV/0!</v>
      </c>
      <c r="Y1933" s="169">
        <f t="shared" si="175"/>
        <v>44</v>
      </c>
    </row>
    <row r="1934" spans="2:25" ht="15">
      <c r="B1934" s="196"/>
      <c r="C1934" s="111"/>
      <c r="D1934" s="90"/>
      <c r="E1934" s="90"/>
      <c r="F1934" s="90"/>
      <c r="G1934" s="90"/>
      <c r="H1934" s="90"/>
      <c r="I1934" s="90"/>
      <c r="J1934" s="90"/>
      <c r="K1934" s="90"/>
      <c r="L1934" s="90"/>
      <c r="M1934" s="90"/>
      <c r="N1934" s="560"/>
      <c r="O1934" s="90"/>
      <c r="P1934" s="90"/>
      <c r="Q1934" s="160" t="s">
        <v>8736</v>
      </c>
      <c r="R1934" s="199" t="s">
        <v>11192</v>
      </c>
      <c r="S1934" s="28">
        <v>1</v>
      </c>
      <c r="T1934" s="19">
        <f>VLOOKUP(Q1934,包材库存!B:E,4,0)</f>
        <v>106183</v>
      </c>
      <c r="U1934" s="46"/>
      <c r="V1934" s="19">
        <f>VLOOKUP(Q1934,包材库存!B:F,5,0)</f>
        <v>0</v>
      </c>
      <c r="W1934" s="111"/>
      <c r="X1934" s="164" t="e">
        <f t="shared" si="176"/>
        <v>#DIV/0!</v>
      </c>
      <c r="Y1934" s="169">
        <f t="shared" si="175"/>
        <v>58</v>
      </c>
    </row>
    <row r="1935" spans="2:25" ht="15">
      <c r="B1935" s="196"/>
      <c r="C1935" s="111"/>
      <c r="D1935" s="90"/>
      <c r="E1935" s="90"/>
      <c r="F1935" s="90"/>
      <c r="G1935" s="90"/>
      <c r="H1935" s="90"/>
      <c r="I1935" s="90"/>
      <c r="J1935" s="90"/>
      <c r="K1935" s="90"/>
      <c r="L1935" s="90"/>
      <c r="M1935" s="90"/>
      <c r="N1935" s="560"/>
      <c r="O1935" s="90"/>
      <c r="P1935" s="90"/>
      <c r="Q1935" s="160" t="s">
        <v>9934</v>
      </c>
      <c r="R1935" s="199" t="s">
        <v>11201</v>
      </c>
      <c r="S1935" s="91"/>
      <c r="T1935" s="19">
        <f>VLOOKUP(Q1935,包材库存!B:E,4,0)</f>
        <v>1957</v>
      </c>
      <c r="U1935" s="46"/>
      <c r="V1935" s="19">
        <f>VLOOKUP(Q1935,包材库存!B:F,5,0)</f>
        <v>0</v>
      </c>
      <c r="W1935" s="111"/>
      <c r="X1935" s="164" t="e">
        <f t="shared" si="176"/>
        <v>#DIV/0!</v>
      </c>
      <c r="Y1935" s="169">
        <f t="shared" si="175"/>
        <v>202</v>
      </c>
    </row>
    <row r="1936" spans="2:25" ht="15">
      <c r="B1936" s="196"/>
      <c r="C1936" s="111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561"/>
      <c r="O1936" s="15"/>
      <c r="P1936" s="15"/>
      <c r="Q1936" s="160" t="s">
        <v>9935</v>
      </c>
      <c r="R1936" s="199" t="s">
        <v>11202</v>
      </c>
      <c r="S1936" s="28">
        <v>1</v>
      </c>
      <c r="T1936" s="19">
        <f>VLOOKUP(Q1936,包材库存!B:E,4,0)</f>
        <v>261785</v>
      </c>
      <c r="U1936" s="46"/>
      <c r="V1936" s="19">
        <f>VLOOKUP(Q1936,包材库存!B:F,5,0)</f>
        <v>0</v>
      </c>
      <c r="W1936" s="112"/>
      <c r="X1936" s="164" t="e">
        <f t="shared" si="176"/>
        <v>#DIV/0!</v>
      </c>
      <c r="Y1936" s="169">
        <f t="shared" si="175"/>
        <v>16</v>
      </c>
    </row>
    <row r="1937" spans="2:25" ht="15">
      <c r="B1937" s="196"/>
      <c r="C1937" s="111"/>
      <c r="D1937" s="89" t="s">
        <v>11195</v>
      </c>
      <c r="E1937" s="89" t="s">
        <v>12074</v>
      </c>
      <c r="F1937" s="89"/>
      <c r="G1937" s="89"/>
      <c r="H1937" s="89"/>
      <c r="I1937" s="89"/>
      <c r="J1937" s="89"/>
      <c r="K1937" s="89"/>
      <c r="L1937" s="89"/>
      <c r="M1937" s="89">
        <f>J1937+K1937+L1937</f>
        <v>0</v>
      </c>
      <c r="N1937" s="559"/>
      <c r="O1937" s="89"/>
      <c r="P1937" s="89"/>
      <c r="Q1937" s="160" t="s">
        <v>9933</v>
      </c>
      <c r="R1937" s="199" t="s">
        <v>11196</v>
      </c>
      <c r="S1937" s="28">
        <v>1</v>
      </c>
      <c r="T1937" s="19">
        <f>VLOOKUP(Q1937,包材库存!B:E,4,0)</f>
        <v>9532</v>
      </c>
      <c r="U1937" s="46"/>
      <c r="V1937" s="19">
        <f>VLOOKUP(Q1937,包材库存!B:F,5,0)</f>
        <v>0</v>
      </c>
      <c r="W1937" s="110"/>
      <c r="X1937" s="164" t="e">
        <f t="shared" si="176"/>
        <v>#DIV/0!</v>
      </c>
      <c r="Y1937" s="169">
        <f t="shared" si="175"/>
        <v>5</v>
      </c>
    </row>
    <row r="1938" spans="2:25" ht="15">
      <c r="B1938" s="196"/>
      <c r="C1938" s="111"/>
      <c r="D1938" s="90"/>
      <c r="E1938" s="90"/>
      <c r="F1938" s="90"/>
      <c r="G1938" s="90"/>
      <c r="H1938" s="90"/>
      <c r="I1938" s="90"/>
      <c r="J1938" s="90"/>
      <c r="K1938" s="90"/>
      <c r="L1938" s="90"/>
      <c r="M1938" s="90"/>
      <c r="N1938" s="560"/>
      <c r="O1938" s="90"/>
      <c r="P1938" s="90"/>
      <c r="Q1938" s="160" t="s">
        <v>7313</v>
      </c>
      <c r="R1938" s="199" t="s">
        <v>11197</v>
      </c>
      <c r="S1938" s="28">
        <v>1</v>
      </c>
      <c r="T1938" s="19">
        <f>VLOOKUP(Q1938,包材库存!B:E,4,0)</f>
        <v>9290</v>
      </c>
      <c r="U1938" s="46"/>
      <c r="V1938" s="19">
        <f>VLOOKUP(Q1938,包材库存!B:F,5,0)</f>
        <v>0</v>
      </c>
      <c r="W1938" s="111"/>
      <c r="X1938" s="164" t="e">
        <f t="shared" si="176"/>
        <v>#DIV/0!</v>
      </c>
      <c r="Y1938" s="169">
        <f t="shared" si="175"/>
        <v>6</v>
      </c>
    </row>
    <row r="1939" spans="2:25" ht="15">
      <c r="B1939" s="196"/>
      <c r="C1939" s="111"/>
      <c r="D1939" s="90"/>
      <c r="E1939" s="90"/>
      <c r="F1939" s="90"/>
      <c r="G1939" s="90"/>
      <c r="H1939" s="90"/>
      <c r="I1939" s="90"/>
      <c r="J1939" s="90"/>
      <c r="K1939" s="90"/>
      <c r="L1939" s="90"/>
      <c r="M1939" s="90"/>
      <c r="N1939" s="560"/>
      <c r="O1939" s="90"/>
      <c r="P1939" s="90"/>
      <c r="Q1939" s="160" t="s">
        <v>9934</v>
      </c>
      <c r="R1939" s="199" t="s">
        <v>11203</v>
      </c>
      <c r="S1939" s="91"/>
      <c r="T1939" s="19">
        <f>VLOOKUP(Q1939,包材库存!B:E,4,0)</f>
        <v>1957</v>
      </c>
      <c r="U1939" s="46"/>
      <c r="V1939" s="19">
        <f>VLOOKUP(Q1939,包材库存!B:F,5,0)</f>
        <v>0</v>
      </c>
      <c r="W1939" s="111"/>
      <c r="X1939" s="164" t="e">
        <f t="shared" si="176"/>
        <v>#DIV/0!</v>
      </c>
      <c r="Y1939" s="169">
        <f t="shared" si="175"/>
        <v>202</v>
      </c>
    </row>
    <row r="1940" spans="2:25" ht="15">
      <c r="B1940" s="196"/>
      <c r="C1940" s="111"/>
      <c r="D1940" s="90"/>
      <c r="E1940" s="90"/>
      <c r="F1940" s="90"/>
      <c r="G1940" s="90"/>
      <c r="H1940" s="90"/>
      <c r="I1940" s="90"/>
      <c r="J1940" s="90"/>
      <c r="K1940" s="90"/>
      <c r="L1940" s="90"/>
      <c r="M1940" s="90"/>
      <c r="N1940" s="560"/>
      <c r="O1940" s="90"/>
      <c r="P1940" s="90"/>
      <c r="Q1940" s="366" t="s">
        <v>9436</v>
      </c>
      <c r="R1940" s="369" t="s">
        <v>10546</v>
      </c>
      <c r="S1940" s="28">
        <v>1</v>
      </c>
      <c r="T1940" s="19">
        <f>VLOOKUP(Q1940,包材库存!B:E,4,0)</f>
        <v>16087</v>
      </c>
      <c r="U1940" s="46"/>
      <c r="V1940" s="19">
        <f>VLOOKUP(Q1940,包材库存!B:F,5,0)</f>
        <v>0</v>
      </c>
      <c r="W1940" s="111"/>
      <c r="X1940" s="164" t="e">
        <f t="shared" si="176"/>
        <v>#DIV/0!</v>
      </c>
      <c r="Y1940" s="169">
        <f t="shared" si="175"/>
        <v>16</v>
      </c>
    </row>
    <row r="1941" spans="2:25" ht="15">
      <c r="B1941" s="196"/>
      <c r="C1941" s="111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561"/>
      <c r="O1941" s="15"/>
      <c r="P1941" s="15"/>
      <c r="Q1941" s="160" t="s">
        <v>9936</v>
      </c>
      <c r="R1941" s="199" t="s">
        <v>11204</v>
      </c>
      <c r="S1941" s="28">
        <v>1</v>
      </c>
      <c r="T1941" s="19">
        <f>VLOOKUP(Q1941,包材库存!B:E,4,0)</f>
        <v>0</v>
      </c>
      <c r="U1941" s="46"/>
      <c r="V1941" s="19">
        <f>VLOOKUP(Q1941,包材库存!B:F,5,0)</f>
        <v>0</v>
      </c>
      <c r="W1941" s="112"/>
      <c r="X1941" s="164" t="e">
        <f t="shared" si="176"/>
        <v>#DIV/0!</v>
      </c>
      <c r="Y1941" s="169">
        <f t="shared" si="175"/>
        <v>4</v>
      </c>
    </row>
    <row r="1942" spans="2:25" ht="15">
      <c r="B1942" s="196"/>
      <c r="C1942" s="111"/>
      <c r="D1942" s="89" t="s">
        <v>11190</v>
      </c>
      <c r="E1942" s="89" t="s">
        <v>12073</v>
      </c>
      <c r="F1942" s="89"/>
      <c r="G1942" s="89"/>
      <c r="H1942" s="89"/>
      <c r="I1942" s="89"/>
      <c r="J1942" s="89"/>
      <c r="K1942" s="89"/>
      <c r="L1942" s="89"/>
      <c r="M1942" s="89">
        <f>J1942+K1942+L1942</f>
        <v>0</v>
      </c>
      <c r="N1942" s="559"/>
      <c r="O1942" s="89"/>
      <c r="P1942" s="89"/>
      <c r="Q1942" s="160" t="s">
        <v>6599</v>
      </c>
      <c r="R1942" s="199" t="s">
        <v>11191</v>
      </c>
      <c r="S1942" s="28">
        <v>1</v>
      </c>
      <c r="T1942" s="19">
        <f>VLOOKUP(Q1942,包材库存!B:E,4,0)</f>
        <v>8848</v>
      </c>
      <c r="U1942" s="46"/>
      <c r="V1942" s="19">
        <f>VLOOKUP(Q1942,包材库存!B:F,5,0)</f>
        <v>0</v>
      </c>
      <c r="W1942" s="110"/>
      <c r="X1942" s="164" t="e">
        <f t="shared" si="176"/>
        <v>#DIV/0!</v>
      </c>
      <c r="Y1942" s="169">
        <f t="shared" si="175"/>
        <v>10</v>
      </c>
    </row>
    <row r="1943" spans="2:25" ht="15">
      <c r="B1943" s="196"/>
      <c r="C1943" s="111"/>
      <c r="D1943" s="90"/>
      <c r="E1943" s="90"/>
      <c r="F1943" s="90"/>
      <c r="G1943" s="90"/>
      <c r="H1943" s="90"/>
      <c r="I1943" s="90"/>
      <c r="J1943" s="90"/>
      <c r="K1943" s="90"/>
      <c r="L1943" s="90"/>
      <c r="M1943" s="90"/>
      <c r="N1943" s="560"/>
      <c r="O1943" s="90"/>
      <c r="P1943" s="90"/>
      <c r="Q1943" s="160" t="s">
        <v>9929</v>
      </c>
      <c r="R1943" s="195" t="s">
        <v>10974</v>
      </c>
      <c r="S1943" s="28">
        <v>1</v>
      </c>
      <c r="T1943" s="19">
        <f>VLOOKUP(Q1943,包材库存!B:E,4,0)</f>
        <v>120397</v>
      </c>
      <c r="U1943" s="46"/>
      <c r="V1943" s="19">
        <f>VLOOKUP(Q1943,包材库存!B:F,5,0)</f>
        <v>0</v>
      </c>
      <c r="W1943" s="111"/>
      <c r="X1943" s="164" t="e">
        <f t="shared" si="176"/>
        <v>#DIV/0!</v>
      </c>
      <c r="Y1943" s="169">
        <f t="shared" si="175"/>
        <v>44</v>
      </c>
    </row>
    <row r="1944" spans="2:25" ht="15">
      <c r="B1944" s="196"/>
      <c r="C1944" s="111"/>
      <c r="D1944" s="90"/>
      <c r="E1944" s="90"/>
      <c r="F1944" s="90"/>
      <c r="G1944" s="90"/>
      <c r="H1944" s="90"/>
      <c r="I1944" s="90"/>
      <c r="J1944" s="90"/>
      <c r="K1944" s="90"/>
      <c r="L1944" s="90"/>
      <c r="M1944" s="90"/>
      <c r="N1944" s="560"/>
      <c r="O1944" s="90"/>
      <c r="P1944" s="90"/>
      <c r="Q1944" s="160" t="s">
        <v>8736</v>
      </c>
      <c r="R1944" s="199" t="s">
        <v>11192</v>
      </c>
      <c r="S1944" s="28">
        <v>1</v>
      </c>
      <c r="T1944" s="19">
        <f>VLOOKUP(Q1944,包材库存!B:E,4,0)</f>
        <v>106183</v>
      </c>
      <c r="U1944" s="46"/>
      <c r="V1944" s="19">
        <f>VLOOKUP(Q1944,包材库存!B:F,5,0)</f>
        <v>0</v>
      </c>
      <c r="W1944" s="111"/>
      <c r="X1944" s="164" t="e">
        <f t="shared" si="176"/>
        <v>#DIV/0!</v>
      </c>
      <c r="Y1944" s="169">
        <f t="shared" si="175"/>
        <v>58</v>
      </c>
    </row>
    <row r="1945" spans="2:25" ht="15">
      <c r="B1945" s="196"/>
      <c r="C1945" s="111"/>
      <c r="D1945" s="90"/>
      <c r="E1945" s="90"/>
      <c r="F1945" s="90"/>
      <c r="G1945" s="90"/>
      <c r="H1945" s="90"/>
      <c r="I1945" s="90"/>
      <c r="J1945" s="90"/>
      <c r="K1945" s="90"/>
      <c r="L1945" s="90"/>
      <c r="M1945" s="90"/>
      <c r="N1945" s="560"/>
      <c r="O1945" s="90"/>
      <c r="P1945" s="90"/>
      <c r="Q1945" s="160" t="s">
        <v>9934</v>
      </c>
      <c r="R1945" s="199" t="s">
        <v>11201</v>
      </c>
      <c r="S1945" s="91"/>
      <c r="T1945" s="19">
        <f>VLOOKUP(Q1945,包材库存!B:E,4,0)</f>
        <v>1957</v>
      </c>
      <c r="U1945" s="46"/>
      <c r="V1945" s="19">
        <f>VLOOKUP(Q1945,包材库存!B:F,5,0)</f>
        <v>0</v>
      </c>
      <c r="W1945" s="111"/>
      <c r="X1945" s="164" t="e">
        <f t="shared" si="176"/>
        <v>#DIV/0!</v>
      </c>
      <c r="Y1945" s="169">
        <f t="shared" si="175"/>
        <v>202</v>
      </c>
    </row>
    <row r="1946" spans="2:25" ht="15">
      <c r="B1946" s="196"/>
      <c r="C1946" s="111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561"/>
      <c r="O1946" s="15"/>
      <c r="P1946" s="15"/>
      <c r="Q1946" s="160" t="s">
        <v>9935</v>
      </c>
      <c r="R1946" s="199" t="s">
        <v>11202</v>
      </c>
      <c r="S1946" s="28">
        <v>1</v>
      </c>
      <c r="T1946" s="19">
        <f>VLOOKUP(Q1946,包材库存!B:E,4,0)</f>
        <v>261785</v>
      </c>
      <c r="U1946" s="46"/>
      <c r="V1946" s="19">
        <f>VLOOKUP(Q1946,包材库存!B:F,5,0)</f>
        <v>0</v>
      </c>
      <c r="W1946" s="112"/>
      <c r="X1946" s="164" t="e">
        <f t="shared" si="176"/>
        <v>#DIV/0!</v>
      </c>
      <c r="Y1946" s="169">
        <f t="shared" si="175"/>
        <v>16</v>
      </c>
    </row>
    <row r="1947" spans="2:25" ht="15">
      <c r="B1947" s="196"/>
      <c r="C1947" s="111"/>
      <c r="D1947" s="89" t="s">
        <v>11186</v>
      </c>
      <c r="E1947" s="89" t="s">
        <v>12077</v>
      </c>
      <c r="F1947" s="89"/>
      <c r="G1947" s="89"/>
      <c r="H1947" s="89"/>
      <c r="I1947" s="89"/>
      <c r="J1947" s="89"/>
      <c r="K1947" s="89"/>
      <c r="L1947" s="89"/>
      <c r="M1947" s="89">
        <f>J1947+K1947+L1947</f>
        <v>0</v>
      </c>
      <c r="N1947" s="559"/>
      <c r="O1947" s="89"/>
      <c r="P1947" s="89"/>
      <c r="Q1947" s="160" t="s">
        <v>9927</v>
      </c>
      <c r="R1947" s="199" t="s">
        <v>11187</v>
      </c>
      <c r="S1947" s="28">
        <v>1</v>
      </c>
      <c r="T1947" s="19">
        <f>VLOOKUP(Q1947,包材库存!B:E,4,0)</f>
        <v>4752</v>
      </c>
      <c r="U1947" s="46"/>
      <c r="V1947" s="19">
        <f>VLOOKUP(Q1947,包材库存!B:F,5,0)</f>
        <v>0</v>
      </c>
      <c r="W1947" s="110"/>
      <c r="X1947" s="164" t="e">
        <f t="shared" si="176"/>
        <v>#DIV/0!</v>
      </c>
      <c r="Y1947" s="169">
        <f t="shared" si="175"/>
        <v>8</v>
      </c>
    </row>
    <row r="1948" spans="2:25" ht="15">
      <c r="B1948" s="196"/>
      <c r="C1948" s="111"/>
      <c r="D1948" s="90"/>
      <c r="E1948" s="90"/>
      <c r="F1948" s="90"/>
      <c r="G1948" s="90"/>
      <c r="H1948" s="90"/>
      <c r="I1948" s="90"/>
      <c r="J1948" s="90"/>
      <c r="K1948" s="90"/>
      <c r="L1948" s="90"/>
      <c r="M1948" s="90"/>
      <c r="N1948" s="560"/>
      <c r="O1948" s="90"/>
      <c r="P1948" s="90"/>
      <c r="Q1948" s="160" t="s">
        <v>7317</v>
      </c>
      <c r="R1948" s="199" t="s">
        <v>11188</v>
      </c>
      <c r="S1948" s="28">
        <v>1</v>
      </c>
      <c r="T1948" s="19">
        <f>VLOOKUP(Q1948,包材库存!B:E,4,0)</f>
        <v>133</v>
      </c>
      <c r="U1948" s="46"/>
      <c r="V1948" s="19">
        <f>VLOOKUP(Q1948,包材库存!B:F,5,0)</f>
        <v>0</v>
      </c>
      <c r="W1948" s="111"/>
      <c r="X1948" s="164" t="e">
        <f t="shared" si="176"/>
        <v>#DIV/0!</v>
      </c>
      <c r="Y1948" s="169">
        <f t="shared" si="175"/>
        <v>8</v>
      </c>
    </row>
    <row r="1949" spans="2:25" ht="15">
      <c r="B1949" s="196"/>
      <c r="C1949" s="111"/>
      <c r="D1949" s="90"/>
      <c r="E1949" s="90"/>
      <c r="F1949" s="90"/>
      <c r="G1949" s="90"/>
      <c r="H1949" s="90"/>
      <c r="I1949" s="90"/>
      <c r="J1949" s="90"/>
      <c r="K1949" s="90"/>
      <c r="L1949" s="90"/>
      <c r="M1949" s="90"/>
      <c r="N1949" s="560"/>
      <c r="O1949" s="90"/>
      <c r="P1949" s="90"/>
      <c r="Q1949" s="160" t="s">
        <v>9934</v>
      </c>
      <c r="R1949" s="199" t="s">
        <v>11205</v>
      </c>
      <c r="S1949" s="91"/>
      <c r="T1949" s="19">
        <f>VLOOKUP(Q1949,包材库存!B:E,4,0)</f>
        <v>1957</v>
      </c>
      <c r="U1949" s="46"/>
      <c r="V1949" s="19">
        <f>VLOOKUP(Q1949,包材库存!B:F,5,0)</f>
        <v>0</v>
      </c>
      <c r="W1949" s="111"/>
      <c r="X1949" s="164" t="e">
        <f t="shared" si="176"/>
        <v>#DIV/0!</v>
      </c>
      <c r="Y1949" s="169">
        <f t="shared" si="175"/>
        <v>202</v>
      </c>
    </row>
    <row r="1950" spans="2:25" ht="15">
      <c r="B1950" s="196"/>
      <c r="C1950" s="112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561"/>
      <c r="O1950" s="15"/>
      <c r="P1950" s="15"/>
      <c r="Q1950" s="160" t="s">
        <v>9935</v>
      </c>
      <c r="R1950" s="199" t="s">
        <v>11202</v>
      </c>
      <c r="S1950" s="28">
        <v>1</v>
      </c>
      <c r="T1950" s="19">
        <f>VLOOKUP(Q1950,包材库存!B:E,4,0)</f>
        <v>261785</v>
      </c>
      <c r="U1950" s="46"/>
      <c r="V1950" s="19">
        <f>VLOOKUP(Q1950,包材库存!B:F,5,0)</f>
        <v>0</v>
      </c>
      <c r="W1950" s="112"/>
      <c r="X1950" s="164" t="e">
        <f t="shared" si="176"/>
        <v>#DIV/0!</v>
      </c>
      <c r="Y1950" s="169">
        <f t="shared" si="175"/>
        <v>16</v>
      </c>
    </row>
    <row r="1951" spans="2:25" ht="15">
      <c r="B1951" s="196"/>
      <c r="C1951" s="110"/>
      <c r="D1951" s="120" t="s">
        <v>11206</v>
      </c>
      <c r="E1951" s="120"/>
      <c r="F1951" s="120"/>
      <c r="G1951" s="120"/>
      <c r="H1951" s="120"/>
      <c r="I1951" s="120"/>
      <c r="J1951" s="120"/>
      <c r="K1951" s="120"/>
      <c r="L1951" s="120"/>
      <c r="M1951" s="120"/>
      <c r="N1951" s="587"/>
      <c r="O1951" s="120"/>
      <c r="P1951" s="120"/>
      <c r="Q1951" s="13"/>
      <c r="R1951" s="138"/>
      <c r="S1951" s="28">
        <v>1</v>
      </c>
      <c r="T1951" s="19" t="e">
        <f>VLOOKUP(Q1951,包材库存!B:E,4,0)</f>
        <v>#N/A</v>
      </c>
      <c r="U1951" s="46"/>
      <c r="V1951" s="19" t="e">
        <f>VLOOKUP(Q1951,包材库存!B:F,5,0)</f>
        <v>#N/A</v>
      </c>
      <c r="W1951" s="120"/>
      <c r="X1951" s="164" t="e">
        <f t="shared" si="176"/>
        <v>#N/A</v>
      </c>
      <c r="Y1951" s="169">
        <f t="shared" si="175"/>
        <v>0</v>
      </c>
    </row>
    <row r="1952" spans="2:25" ht="15">
      <c r="B1952" s="196"/>
      <c r="C1952" s="111"/>
      <c r="D1952" s="89" t="s">
        <v>11206</v>
      </c>
      <c r="E1952" s="89" t="s">
        <v>12079</v>
      </c>
      <c r="F1952" s="89"/>
      <c r="G1952" s="89"/>
      <c r="H1952" s="89"/>
      <c r="I1952" s="89"/>
      <c r="J1952" s="89"/>
      <c r="K1952" s="89"/>
      <c r="L1952" s="89"/>
      <c r="M1952" s="89">
        <f>J1952+K1952+L1952</f>
        <v>0</v>
      </c>
      <c r="N1952" s="559"/>
      <c r="O1952" s="89"/>
      <c r="P1952" s="89"/>
      <c r="Q1952" s="160" t="s">
        <v>9780</v>
      </c>
      <c r="R1952" s="199" t="s">
        <v>11207</v>
      </c>
      <c r="S1952" s="28">
        <v>1</v>
      </c>
      <c r="T1952" s="19" t="e">
        <f>VLOOKUP(Q1952,包材库存!B:E,4,0)</f>
        <v>#N/A</v>
      </c>
      <c r="U1952" s="46"/>
      <c r="V1952" s="19" t="e">
        <f>VLOOKUP(Q1952,包材库存!B:F,5,0)</f>
        <v>#N/A</v>
      </c>
      <c r="W1952" s="110"/>
      <c r="X1952" s="164" t="e">
        <f t="shared" si="176"/>
        <v>#N/A</v>
      </c>
      <c r="Y1952" s="169">
        <f t="shared" si="175"/>
        <v>2</v>
      </c>
    </row>
    <row r="1953" spans="2:25" ht="15">
      <c r="B1953" s="196"/>
      <c r="C1953" s="111"/>
      <c r="D1953" s="90"/>
      <c r="E1953" s="90"/>
      <c r="F1953" s="90"/>
      <c r="G1953" s="90"/>
      <c r="H1953" s="90"/>
      <c r="I1953" s="90"/>
      <c r="J1953" s="90"/>
      <c r="K1953" s="90"/>
      <c r="L1953" s="90"/>
      <c r="M1953" s="90"/>
      <c r="N1953" s="560"/>
      <c r="O1953" s="90"/>
      <c r="P1953" s="90"/>
      <c r="Q1953" s="160"/>
      <c r="R1953" s="199"/>
      <c r="S1953" s="28">
        <v>1</v>
      </c>
      <c r="T1953" s="19" t="e">
        <f>VLOOKUP(Q1953,包材库存!B:E,4,0)</f>
        <v>#N/A</v>
      </c>
      <c r="U1953" s="46"/>
      <c r="V1953" s="19" t="e">
        <f>VLOOKUP(Q1953,包材库存!B:F,5,0)</f>
        <v>#N/A</v>
      </c>
      <c r="W1953" s="111"/>
      <c r="X1953" s="164" t="e">
        <f t="shared" si="176"/>
        <v>#N/A</v>
      </c>
      <c r="Y1953" s="169">
        <f t="shared" si="175"/>
        <v>0</v>
      </c>
    </row>
    <row r="1954" spans="2:25" ht="15">
      <c r="B1954" s="196"/>
      <c r="C1954" s="111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561"/>
      <c r="O1954" s="15"/>
      <c r="P1954" s="15"/>
      <c r="Q1954" s="160"/>
      <c r="R1954" s="199"/>
      <c r="S1954" s="28">
        <v>1</v>
      </c>
      <c r="T1954" s="19" t="e">
        <f>VLOOKUP(Q1954,包材库存!B:E,4,0)</f>
        <v>#N/A</v>
      </c>
      <c r="U1954" s="46"/>
      <c r="V1954" s="19" t="e">
        <f>VLOOKUP(Q1954,包材库存!B:F,5,0)</f>
        <v>#N/A</v>
      </c>
      <c r="W1954" s="112"/>
      <c r="X1954" s="164" t="e">
        <f t="shared" si="176"/>
        <v>#N/A</v>
      </c>
      <c r="Y1954" s="169">
        <f t="shared" si="175"/>
        <v>0</v>
      </c>
    </row>
    <row r="1955" spans="2:25" ht="15">
      <c r="B1955" s="196"/>
      <c r="C1955" s="111"/>
      <c r="D1955" s="89" t="s">
        <v>11190</v>
      </c>
      <c r="E1955" s="89" t="s">
        <v>12080</v>
      </c>
      <c r="F1955" s="89"/>
      <c r="G1955" s="89"/>
      <c r="H1955" s="89"/>
      <c r="I1955" s="89"/>
      <c r="J1955" s="89"/>
      <c r="K1955" s="89"/>
      <c r="L1955" s="89"/>
      <c r="M1955" s="89">
        <f>J1955+K1955+L1955</f>
        <v>0</v>
      </c>
      <c r="N1955" s="559"/>
      <c r="O1955" s="89"/>
      <c r="P1955" s="89"/>
      <c r="Q1955" s="160" t="s">
        <v>6599</v>
      </c>
      <c r="R1955" s="199" t="s">
        <v>11191</v>
      </c>
      <c r="S1955" s="28">
        <v>1</v>
      </c>
      <c r="T1955" s="19">
        <f>VLOOKUP(Q1955,包材库存!B:E,4,0)</f>
        <v>8848</v>
      </c>
      <c r="U1955" s="46"/>
      <c r="V1955" s="19">
        <f>VLOOKUP(Q1955,包材库存!B:F,5,0)</f>
        <v>0</v>
      </c>
      <c r="W1955" s="110"/>
      <c r="X1955" s="164" t="e">
        <f t="shared" si="176"/>
        <v>#DIV/0!</v>
      </c>
      <c r="Y1955" s="169">
        <f t="shared" si="175"/>
        <v>10</v>
      </c>
    </row>
    <row r="1956" spans="2:25" ht="15">
      <c r="B1956" s="196"/>
      <c r="C1956" s="111"/>
      <c r="D1956" s="90"/>
      <c r="E1956" s="90"/>
      <c r="F1956" s="90"/>
      <c r="G1956" s="90"/>
      <c r="H1956" s="90"/>
      <c r="I1956" s="90"/>
      <c r="J1956" s="90"/>
      <c r="K1956" s="90"/>
      <c r="L1956" s="90"/>
      <c r="M1956" s="90"/>
      <c r="N1956" s="560"/>
      <c r="O1956" s="90"/>
      <c r="P1956" s="90"/>
      <c r="Q1956" s="160" t="s">
        <v>9929</v>
      </c>
      <c r="R1956" s="195" t="s">
        <v>10974</v>
      </c>
      <c r="S1956" s="28">
        <v>1</v>
      </c>
      <c r="T1956" s="19">
        <f>VLOOKUP(Q1956,包材库存!B:E,4,0)</f>
        <v>120397</v>
      </c>
      <c r="U1956" s="46"/>
      <c r="V1956" s="19">
        <f>VLOOKUP(Q1956,包材库存!B:F,5,0)</f>
        <v>0</v>
      </c>
      <c r="W1956" s="111"/>
      <c r="X1956" s="164" t="e">
        <f t="shared" si="176"/>
        <v>#DIV/0!</v>
      </c>
      <c r="Y1956" s="169">
        <f t="shared" si="175"/>
        <v>44</v>
      </c>
    </row>
    <row r="1957" spans="2:25" ht="15">
      <c r="B1957" s="196"/>
      <c r="C1957" s="111"/>
      <c r="D1957" s="90"/>
      <c r="E1957" s="90"/>
      <c r="F1957" s="90"/>
      <c r="G1957" s="90"/>
      <c r="H1957" s="90"/>
      <c r="I1957" s="90"/>
      <c r="J1957" s="90"/>
      <c r="K1957" s="90"/>
      <c r="L1957" s="90"/>
      <c r="M1957" s="90"/>
      <c r="N1957" s="560"/>
      <c r="O1957" s="90"/>
      <c r="P1957" s="90"/>
      <c r="Q1957" s="160" t="s">
        <v>8736</v>
      </c>
      <c r="R1957" s="199" t="s">
        <v>11192</v>
      </c>
      <c r="S1957" s="28">
        <v>1</v>
      </c>
      <c r="T1957" s="19">
        <f>VLOOKUP(Q1957,包材库存!B:E,4,0)</f>
        <v>106183</v>
      </c>
      <c r="U1957" s="46"/>
      <c r="V1957" s="19">
        <f>VLOOKUP(Q1957,包材库存!B:F,5,0)</f>
        <v>0</v>
      </c>
      <c r="W1957" s="111"/>
      <c r="X1957" s="164" t="e">
        <f t="shared" si="176"/>
        <v>#DIV/0!</v>
      </c>
      <c r="Y1957" s="169">
        <f t="shared" si="175"/>
        <v>58</v>
      </c>
    </row>
    <row r="1958" spans="2:25" ht="15">
      <c r="B1958" s="196"/>
      <c r="C1958" s="111"/>
      <c r="D1958" s="90"/>
      <c r="E1958" s="90"/>
      <c r="F1958" s="90"/>
      <c r="G1958" s="90"/>
      <c r="H1958" s="90"/>
      <c r="I1958" s="90"/>
      <c r="J1958" s="90"/>
      <c r="K1958" s="90"/>
      <c r="L1958" s="90"/>
      <c r="M1958" s="90"/>
      <c r="N1958" s="560"/>
      <c r="O1958" s="90"/>
      <c r="P1958" s="90"/>
      <c r="Q1958" s="160" t="s">
        <v>9934</v>
      </c>
      <c r="R1958" s="199" t="s">
        <v>11201</v>
      </c>
      <c r="S1958" s="91"/>
      <c r="T1958" s="19">
        <f>VLOOKUP(Q1958,包材库存!B:E,4,0)</f>
        <v>1957</v>
      </c>
      <c r="U1958" s="46"/>
      <c r="V1958" s="19">
        <f>VLOOKUP(Q1958,包材库存!B:F,5,0)</f>
        <v>0</v>
      </c>
      <c r="W1958" s="111"/>
      <c r="X1958" s="164" t="e">
        <f t="shared" si="176"/>
        <v>#DIV/0!</v>
      </c>
      <c r="Y1958" s="169">
        <f t="shared" si="175"/>
        <v>202</v>
      </c>
    </row>
    <row r="1959" spans="2:25" ht="15">
      <c r="B1959" s="196"/>
      <c r="C1959" s="111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561"/>
      <c r="O1959" s="15"/>
      <c r="P1959" s="15"/>
      <c r="Q1959" s="160" t="s">
        <v>9935</v>
      </c>
      <c r="R1959" s="199" t="s">
        <v>11202</v>
      </c>
      <c r="S1959" s="28">
        <v>1</v>
      </c>
      <c r="T1959" s="19">
        <f>VLOOKUP(Q1959,包材库存!B:E,4,0)</f>
        <v>261785</v>
      </c>
      <c r="U1959" s="46"/>
      <c r="V1959" s="19">
        <f>VLOOKUP(Q1959,包材库存!B:F,5,0)</f>
        <v>0</v>
      </c>
      <c r="W1959" s="112"/>
      <c r="X1959" s="164" t="e">
        <f t="shared" si="176"/>
        <v>#DIV/0!</v>
      </c>
      <c r="Y1959" s="169">
        <f t="shared" si="175"/>
        <v>16</v>
      </c>
    </row>
    <row r="1960" spans="2:25" ht="15">
      <c r="B1960" s="196"/>
      <c r="C1960" s="111"/>
      <c r="D1960" s="89" t="s">
        <v>11186</v>
      </c>
      <c r="E1960" s="89" t="s">
        <v>12077</v>
      </c>
      <c r="F1960" s="89"/>
      <c r="G1960" s="89"/>
      <c r="H1960" s="89"/>
      <c r="I1960" s="89"/>
      <c r="J1960" s="89"/>
      <c r="K1960" s="89"/>
      <c r="L1960" s="89"/>
      <c r="M1960" s="89">
        <f>J1960+K1960+L1960</f>
        <v>0</v>
      </c>
      <c r="N1960" s="559"/>
      <c r="O1960" s="89"/>
      <c r="P1960" s="89"/>
      <c r="Q1960" s="160" t="s">
        <v>9927</v>
      </c>
      <c r="R1960" s="199" t="s">
        <v>11187</v>
      </c>
      <c r="S1960" s="28">
        <v>1</v>
      </c>
      <c r="T1960" s="19">
        <f>VLOOKUP(Q1960,包材库存!B:E,4,0)</f>
        <v>4752</v>
      </c>
      <c r="U1960" s="46"/>
      <c r="V1960" s="19">
        <f>VLOOKUP(Q1960,包材库存!B:F,5,0)</f>
        <v>0</v>
      </c>
      <c r="W1960" s="110"/>
      <c r="X1960" s="164" t="e">
        <f t="shared" si="176"/>
        <v>#DIV/0!</v>
      </c>
      <c r="Y1960" s="169">
        <f t="shared" si="175"/>
        <v>8</v>
      </c>
    </row>
    <row r="1961" spans="2:25" ht="15">
      <c r="B1961" s="196"/>
      <c r="C1961" s="111"/>
      <c r="D1961" s="90"/>
      <c r="E1961" s="90"/>
      <c r="F1961" s="90"/>
      <c r="G1961" s="90"/>
      <c r="H1961" s="90"/>
      <c r="I1961" s="90"/>
      <c r="J1961" s="90"/>
      <c r="K1961" s="90"/>
      <c r="L1961" s="90"/>
      <c r="M1961" s="90"/>
      <c r="N1961" s="560"/>
      <c r="O1961" s="90"/>
      <c r="P1961" s="90"/>
      <c r="Q1961" s="160" t="s">
        <v>7317</v>
      </c>
      <c r="R1961" s="199" t="s">
        <v>11188</v>
      </c>
      <c r="S1961" s="28">
        <v>1</v>
      </c>
      <c r="T1961" s="19">
        <f>VLOOKUP(Q1961,包材库存!B:E,4,0)</f>
        <v>133</v>
      </c>
      <c r="U1961" s="46"/>
      <c r="V1961" s="19">
        <f>VLOOKUP(Q1961,包材库存!B:F,5,0)</f>
        <v>0</v>
      </c>
      <c r="W1961" s="111"/>
      <c r="X1961" s="164" t="e">
        <f t="shared" si="176"/>
        <v>#DIV/0!</v>
      </c>
      <c r="Y1961" s="169">
        <f t="shared" si="175"/>
        <v>8</v>
      </c>
    </row>
    <row r="1962" spans="2:25" ht="15">
      <c r="B1962" s="196"/>
      <c r="C1962" s="111"/>
      <c r="D1962" s="90"/>
      <c r="E1962" s="90"/>
      <c r="F1962" s="90"/>
      <c r="G1962" s="90"/>
      <c r="H1962" s="90"/>
      <c r="I1962" s="90"/>
      <c r="J1962" s="90"/>
      <c r="K1962" s="90"/>
      <c r="L1962" s="90"/>
      <c r="M1962" s="90"/>
      <c r="N1962" s="560"/>
      <c r="O1962" s="90"/>
      <c r="P1962" s="90"/>
      <c r="Q1962" s="160" t="s">
        <v>9934</v>
      </c>
      <c r="R1962" s="199" t="s">
        <v>11205</v>
      </c>
      <c r="S1962" s="91"/>
      <c r="T1962" s="19">
        <f>VLOOKUP(Q1962,包材库存!B:E,4,0)</f>
        <v>1957</v>
      </c>
      <c r="U1962" s="46"/>
      <c r="V1962" s="19">
        <f>VLOOKUP(Q1962,包材库存!B:F,5,0)</f>
        <v>0</v>
      </c>
      <c r="W1962" s="111"/>
      <c r="X1962" s="164" t="e">
        <f t="shared" si="176"/>
        <v>#DIV/0!</v>
      </c>
      <c r="Y1962" s="169">
        <f t="shared" si="175"/>
        <v>202</v>
      </c>
    </row>
    <row r="1963" spans="2:25" ht="15">
      <c r="B1963" s="196"/>
      <c r="C1963" s="112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561"/>
      <c r="O1963" s="15"/>
      <c r="P1963" s="15"/>
      <c r="Q1963" s="160" t="s">
        <v>9935</v>
      </c>
      <c r="R1963" s="199" t="s">
        <v>11202</v>
      </c>
      <c r="S1963" s="28">
        <v>1</v>
      </c>
      <c r="T1963" s="19">
        <f>VLOOKUP(Q1963,包材库存!B:E,4,0)</f>
        <v>261785</v>
      </c>
      <c r="U1963" s="46"/>
      <c r="V1963" s="19">
        <f>VLOOKUP(Q1963,包材库存!B:F,5,0)</f>
        <v>0</v>
      </c>
      <c r="W1963" s="112"/>
      <c r="X1963" s="164" t="e">
        <f t="shared" si="176"/>
        <v>#DIV/0!</v>
      </c>
      <c r="Y1963" s="169">
        <f t="shared" si="175"/>
        <v>16</v>
      </c>
    </row>
    <row r="1964" spans="2:25" ht="15">
      <c r="B1964" s="196"/>
      <c r="C1964" s="193" t="s">
        <v>3403</v>
      </c>
      <c r="D1964" s="323" t="s">
        <v>11208</v>
      </c>
      <c r="E1964" s="323"/>
      <c r="F1964" s="323"/>
      <c r="G1964" s="323"/>
      <c r="H1964" s="323"/>
      <c r="I1964" s="323"/>
      <c r="J1964" s="323"/>
      <c r="K1964" s="323"/>
      <c r="L1964" s="323"/>
      <c r="M1964" s="323"/>
      <c r="N1964" s="593"/>
      <c r="O1964" s="323"/>
      <c r="P1964" s="323"/>
      <c r="Q1964" s="324"/>
      <c r="R1964" s="325"/>
      <c r="S1964" s="28">
        <v>1</v>
      </c>
      <c r="T1964" s="19" t="e">
        <f>VLOOKUP(Q1964,包材库存!B:E,4,0)</f>
        <v>#N/A</v>
      </c>
      <c r="U1964" s="46"/>
      <c r="V1964" s="19" t="e">
        <f>VLOOKUP(Q1964,包材库存!B:F,5,0)</f>
        <v>#N/A</v>
      </c>
      <c r="W1964" s="323"/>
      <c r="X1964" s="164" t="e">
        <f t="shared" si="176"/>
        <v>#N/A</v>
      </c>
      <c r="Y1964" s="169">
        <f t="shared" si="175"/>
        <v>0</v>
      </c>
    </row>
    <row r="1965" spans="2:25" ht="15">
      <c r="B1965" s="196"/>
      <c r="C1965" s="197"/>
      <c r="D1965" s="370"/>
      <c r="E1965" s="370"/>
      <c r="F1965" s="370"/>
      <c r="G1965" s="370"/>
      <c r="H1965" s="370"/>
      <c r="I1965" s="370"/>
      <c r="J1965" s="370"/>
      <c r="K1965" s="370"/>
      <c r="L1965" s="370"/>
      <c r="M1965" s="370"/>
      <c r="N1965" s="606"/>
      <c r="O1965" s="370"/>
      <c r="P1965" s="370"/>
      <c r="Q1965" s="147" t="s">
        <v>939</v>
      </c>
      <c r="R1965" s="102" t="s">
        <v>11209</v>
      </c>
      <c r="S1965" s="91"/>
      <c r="T1965" s="19">
        <f>VLOOKUP(Q1965,包材库存!B:E,4,0)</f>
        <v>0</v>
      </c>
      <c r="U1965" s="46"/>
      <c r="V1965" s="19">
        <f>VLOOKUP(Q1965,包材库存!B:F,5,0)</f>
        <v>0</v>
      </c>
      <c r="W1965" s="370"/>
      <c r="X1965" s="164" t="e">
        <f t="shared" si="176"/>
        <v>#DIV/0!</v>
      </c>
      <c r="Y1965" s="169">
        <f t="shared" si="175"/>
        <v>1</v>
      </c>
    </row>
    <row r="1966" spans="2:25" ht="15">
      <c r="B1966" s="196"/>
      <c r="C1966" s="197"/>
      <c r="D1966" s="371"/>
      <c r="E1966" s="371"/>
      <c r="F1966" s="371"/>
      <c r="G1966" s="371"/>
      <c r="H1966" s="371"/>
      <c r="I1966" s="371"/>
      <c r="J1966" s="371"/>
      <c r="K1966" s="371"/>
      <c r="L1966" s="371"/>
      <c r="M1966" s="371"/>
      <c r="N1966" s="607"/>
      <c r="O1966" s="371"/>
      <c r="P1966" s="371"/>
      <c r="Q1966" s="147" t="s">
        <v>940</v>
      </c>
      <c r="R1966" s="102" t="s">
        <v>11210</v>
      </c>
      <c r="S1966" s="28">
        <v>1</v>
      </c>
      <c r="T1966" s="19">
        <f>VLOOKUP(Q1966,包材库存!B:E,4,0)</f>
        <v>0</v>
      </c>
      <c r="U1966" s="46"/>
      <c r="V1966" s="19">
        <f>VLOOKUP(Q1966,包材库存!B:F,5,0)</f>
        <v>0</v>
      </c>
      <c r="W1966" s="371"/>
      <c r="X1966" s="164" t="e">
        <f t="shared" si="176"/>
        <v>#DIV/0!</v>
      </c>
      <c r="Y1966" s="169">
        <f t="shared" si="175"/>
        <v>1</v>
      </c>
    </row>
    <row r="1967" spans="2:25" ht="15">
      <c r="B1967" s="196"/>
      <c r="C1967" s="197"/>
      <c r="D1967" s="193" t="s">
        <v>10969</v>
      </c>
      <c r="E1967" s="193" t="s">
        <v>4</v>
      </c>
      <c r="F1967" s="193"/>
      <c r="G1967" s="193"/>
      <c r="H1967" s="193"/>
      <c r="I1967" s="193"/>
      <c r="J1967" s="193"/>
      <c r="K1967" s="193"/>
      <c r="L1967" s="193"/>
      <c r="M1967" s="193">
        <f>J1967+K1967+L1967</f>
        <v>0</v>
      </c>
      <c r="N1967" s="590"/>
      <c r="O1967" s="193"/>
      <c r="P1967" s="193"/>
      <c r="Q1967" s="143" t="s">
        <v>344</v>
      </c>
      <c r="R1967" s="101" t="s">
        <v>10385</v>
      </c>
      <c r="S1967" s="28">
        <v>1</v>
      </c>
      <c r="T1967" s="19">
        <f>VLOOKUP(Q1967,包材库存!B:E,4,0)</f>
        <v>12927</v>
      </c>
      <c r="U1967" s="46"/>
      <c r="V1967" s="19">
        <f>VLOOKUP(Q1967,包材库存!B:F,5,0)</f>
        <v>0</v>
      </c>
      <c r="W1967" s="193"/>
      <c r="X1967" s="164" t="e">
        <f t="shared" si="176"/>
        <v>#DIV/0!</v>
      </c>
      <c r="Y1967" s="169">
        <f t="shared" si="175"/>
        <v>3</v>
      </c>
    </row>
    <row r="1968" spans="2:25" ht="15">
      <c r="B1968" s="196"/>
      <c r="C1968" s="197"/>
      <c r="D1968" s="197"/>
      <c r="E1968" s="197"/>
      <c r="F1968" s="197"/>
      <c r="G1968" s="197"/>
      <c r="H1968" s="197"/>
      <c r="I1968" s="197"/>
      <c r="J1968" s="197"/>
      <c r="K1968" s="197"/>
      <c r="L1968" s="197"/>
      <c r="M1968" s="197"/>
      <c r="N1968" s="591"/>
      <c r="O1968" s="197"/>
      <c r="P1968" s="197"/>
      <c r="Q1968" s="143" t="s">
        <v>346</v>
      </c>
      <c r="R1968" s="101" t="s">
        <v>10386</v>
      </c>
      <c r="S1968" s="28">
        <v>1</v>
      </c>
      <c r="T1968" s="19">
        <f>VLOOKUP(Q1968,包材库存!B:E,4,0)</f>
        <v>13551</v>
      </c>
      <c r="U1968" s="46"/>
      <c r="V1968" s="19">
        <f>VLOOKUP(Q1968,包材库存!B:F,5,0)</f>
        <v>0</v>
      </c>
      <c r="W1968" s="197"/>
      <c r="X1968" s="164" t="e">
        <f t="shared" si="176"/>
        <v>#DIV/0!</v>
      </c>
      <c r="Y1968" s="169">
        <f t="shared" si="175"/>
        <v>3</v>
      </c>
    </row>
    <row r="1969" spans="2:25" ht="22.5">
      <c r="B1969" s="196"/>
      <c r="C1969" s="197"/>
      <c r="D1969" s="197"/>
      <c r="E1969" s="197"/>
      <c r="F1969" s="197"/>
      <c r="G1969" s="197"/>
      <c r="H1969" s="197"/>
      <c r="I1969" s="197"/>
      <c r="J1969" s="197"/>
      <c r="K1969" s="197"/>
      <c r="L1969" s="197"/>
      <c r="M1969" s="197"/>
      <c r="N1969" s="591"/>
      <c r="O1969" s="197"/>
      <c r="P1969" s="197"/>
      <c r="Q1969" s="149" t="s">
        <v>941</v>
      </c>
      <c r="R1969" s="99" t="s">
        <v>11211</v>
      </c>
      <c r="S1969" s="28">
        <v>1</v>
      </c>
      <c r="T1969" s="19">
        <f>VLOOKUP(Q1969,包材库存!B:E,4,0)</f>
        <v>0</v>
      </c>
      <c r="U1969" s="46"/>
      <c r="V1969" s="19">
        <f>VLOOKUP(Q1969,包材库存!B:F,5,0)</f>
        <v>0</v>
      </c>
      <c r="W1969" s="197"/>
      <c r="X1969" s="164" t="e">
        <f t="shared" si="176"/>
        <v>#DIV/0!</v>
      </c>
      <c r="Y1969" s="169">
        <f t="shared" si="175"/>
        <v>1</v>
      </c>
    </row>
    <row r="1970" spans="2:25" ht="15">
      <c r="B1970" s="196"/>
      <c r="C1970" s="197"/>
      <c r="D1970" s="197"/>
      <c r="E1970" s="197"/>
      <c r="F1970" s="197"/>
      <c r="G1970" s="197"/>
      <c r="H1970" s="197"/>
      <c r="I1970" s="197"/>
      <c r="J1970" s="197"/>
      <c r="K1970" s="197"/>
      <c r="L1970" s="197"/>
      <c r="M1970" s="197"/>
      <c r="N1970" s="591"/>
      <c r="O1970" s="197"/>
      <c r="P1970" s="197"/>
      <c r="Q1970" s="143" t="s">
        <v>332</v>
      </c>
      <c r="R1970" s="101" t="s">
        <v>11212</v>
      </c>
      <c r="S1970" s="28">
        <v>1</v>
      </c>
      <c r="T1970" s="19">
        <f>VLOOKUP(Q1970,包材库存!B:E,4,0)</f>
        <v>31040</v>
      </c>
      <c r="U1970" s="46"/>
      <c r="V1970" s="19">
        <f>VLOOKUP(Q1970,包材库存!B:F,5,0)</f>
        <v>0</v>
      </c>
      <c r="W1970" s="197"/>
      <c r="X1970" s="164" t="e">
        <f t="shared" si="176"/>
        <v>#DIV/0!</v>
      </c>
      <c r="Y1970" s="169">
        <f t="shared" si="175"/>
        <v>20</v>
      </c>
    </row>
    <row r="1971" spans="2:25" ht="15">
      <c r="B1971" s="196"/>
      <c r="C1971" s="197"/>
      <c r="D1971" s="202"/>
      <c r="E1971" s="202"/>
      <c r="F1971" s="202"/>
      <c r="G1971" s="202"/>
      <c r="H1971" s="202"/>
      <c r="I1971" s="202"/>
      <c r="J1971" s="202"/>
      <c r="K1971" s="202"/>
      <c r="L1971" s="202"/>
      <c r="M1971" s="202"/>
      <c r="N1971" s="592"/>
      <c r="O1971" s="202"/>
      <c r="P1971" s="202"/>
      <c r="Q1971" s="146" t="s">
        <v>8</v>
      </c>
      <c r="R1971" s="234" t="s">
        <v>10562</v>
      </c>
      <c r="S1971" s="28">
        <v>1</v>
      </c>
      <c r="T1971" s="19">
        <f>VLOOKUP(Q1971,包材库存!B:E,4,0)</f>
        <v>220778</v>
      </c>
      <c r="U1971" s="46"/>
      <c r="V1971" s="19">
        <f>VLOOKUP(Q1971,包材库存!B:F,5,0)</f>
        <v>0</v>
      </c>
      <c r="W1971" s="202"/>
      <c r="X1971" s="164" t="e">
        <f t="shared" si="176"/>
        <v>#DIV/0!</v>
      </c>
      <c r="Y1971" s="169">
        <f t="shared" si="175"/>
        <v>21</v>
      </c>
    </row>
    <row r="1972" spans="2:25" ht="15">
      <c r="B1972" s="196"/>
      <c r="C1972" s="197"/>
      <c r="D1972" s="193" t="s">
        <v>11062</v>
      </c>
      <c r="E1972" s="193" t="s">
        <v>16</v>
      </c>
      <c r="F1972" s="193"/>
      <c r="G1972" s="193"/>
      <c r="H1972" s="193"/>
      <c r="I1972" s="193"/>
      <c r="J1972" s="193"/>
      <c r="K1972" s="193"/>
      <c r="L1972" s="193"/>
      <c r="M1972" s="193">
        <f>J1972+K1972+L1972</f>
        <v>0</v>
      </c>
      <c r="N1972" s="590"/>
      <c r="O1972" s="193"/>
      <c r="P1972" s="193"/>
      <c r="Q1972" s="143" t="s">
        <v>357</v>
      </c>
      <c r="R1972" s="101" t="s">
        <v>10387</v>
      </c>
      <c r="S1972" s="28">
        <v>1</v>
      </c>
      <c r="T1972" s="19">
        <f>VLOOKUP(Q1972,包材库存!B:E,4,0)</f>
        <v>23049</v>
      </c>
      <c r="U1972" s="46"/>
      <c r="V1972" s="19">
        <f>VLOOKUP(Q1972,包材库存!B:F,5,0)</f>
        <v>0</v>
      </c>
      <c r="W1972" s="193"/>
      <c r="X1972" s="164" t="e">
        <f t="shared" si="176"/>
        <v>#DIV/0!</v>
      </c>
      <c r="Y1972" s="169">
        <f t="shared" si="175"/>
        <v>2</v>
      </c>
    </row>
    <row r="1973" spans="2:25" ht="15">
      <c r="B1973" s="196"/>
      <c r="C1973" s="197"/>
      <c r="D1973" s="197"/>
      <c r="E1973" s="197"/>
      <c r="F1973" s="197"/>
      <c r="G1973" s="197"/>
      <c r="H1973" s="197"/>
      <c r="I1973" s="197"/>
      <c r="J1973" s="197"/>
      <c r="K1973" s="197"/>
      <c r="L1973" s="197"/>
      <c r="M1973" s="197"/>
      <c r="N1973" s="591"/>
      <c r="O1973" s="197"/>
      <c r="P1973" s="197"/>
      <c r="Q1973" s="156" t="s">
        <v>359</v>
      </c>
      <c r="R1973" s="126" t="s">
        <v>10388</v>
      </c>
      <c r="S1973" s="28">
        <v>1</v>
      </c>
      <c r="T1973" s="19">
        <f>VLOOKUP(Q1973,包材库存!B:E,4,0)</f>
        <v>24968</v>
      </c>
      <c r="U1973" s="46"/>
      <c r="V1973" s="19">
        <f>VLOOKUP(Q1973,包材库存!B:F,5,0)</f>
        <v>0</v>
      </c>
      <c r="W1973" s="197"/>
      <c r="X1973" s="164" t="e">
        <f t="shared" si="176"/>
        <v>#DIV/0!</v>
      </c>
      <c r="Y1973" s="169">
        <f t="shared" si="175"/>
        <v>2</v>
      </c>
    </row>
    <row r="1974" spans="2:25" ht="22.5">
      <c r="B1974" s="196"/>
      <c r="C1974" s="197"/>
      <c r="D1974" s="197"/>
      <c r="E1974" s="197"/>
      <c r="F1974" s="197"/>
      <c r="G1974" s="197"/>
      <c r="H1974" s="197"/>
      <c r="I1974" s="197"/>
      <c r="J1974" s="197"/>
      <c r="K1974" s="197"/>
      <c r="L1974" s="197"/>
      <c r="M1974" s="197"/>
      <c r="N1974" s="591"/>
      <c r="O1974" s="197"/>
      <c r="P1974" s="197"/>
      <c r="Q1974" s="143" t="s">
        <v>942</v>
      </c>
      <c r="R1974" s="101" t="s">
        <v>11213</v>
      </c>
      <c r="S1974" s="28">
        <v>1</v>
      </c>
      <c r="T1974" s="19">
        <f>VLOOKUP(Q1974,包材库存!B:E,4,0)</f>
        <v>0</v>
      </c>
      <c r="U1974" s="46"/>
      <c r="V1974" s="19">
        <f>VLOOKUP(Q1974,包材库存!B:F,5,0)</f>
        <v>0</v>
      </c>
      <c r="W1974" s="197"/>
      <c r="X1974" s="164" t="e">
        <f t="shared" si="176"/>
        <v>#DIV/0!</v>
      </c>
      <c r="Y1974" s="169">
        <f t="shared" si="175"/>
        <v>1</v>
      </c>
    </row>
    <row r="1975" spans="2:25" ht="15">
      <c r="B1975" s="196"/>
      <c r="C1975" s="197"/>
      <c r="D1975" s="197"/>
      <c r="E1975" s="197"/>
      <c r="F1975" s="197"/>
      <c r="G1975" s="197"/>
      <c r="H1975" s="197"/>
      <c r="I1975" s="197"/>
      <c r="J1975" s="197"/>
      <c r="K1975" s="197"/>
      <c r="L1975" s="197"/>
      <c r="M1975" s="197"/>
      <c r="N1975" s="591"/>
      <c r="O1975" s="197"/>
      <c r="P1975" s="197"/>
      <c r="Q1975" s="143" t="s">
        <v>332</v>
      </c>
      <c r="R1975" s="101" t="s">
        <v>11212</v>
      </c>
      <c r="S1975" s="28">
        <v>1</v>
      </c>
      <c r="T1975" s="19">
        <f>VLOOKUP(Q1975,包材库存!B:E,4,0)</f>
        <v>31040</v>
      </c>
      <c r="U1975" s="46"/>
      <c r="V1975" s="19">
        <f>VLOOKUP(Q1975,包材库存!B:F,5,0)</f>
        <v>0</v>
      </c>
      <c r="W1975" s="197"/>
      <c r="X1975" s="164" t="e">
        <f t="shared" si="176"/>
        <v>#DIV/0!</v>
      </c>
      <c r="Y1975" s="169">
        <f t="shared" si="175"/>
        <v>20</v>
      </c>
    </row>
    <row r="1976" spans="2:25" ht="15">
      <c r="B1976" s="196"/>
      <c r="C1976" s="197"/>
      <c r="D1976" s="202"/>
      <c r="E1976" s="202"/>
      <c r="F1976" s="202"/>
      <c r="G1976" s="202"/>
      <c r="H1976" s="202"/>
      <c r="I1976" s="202"/>
      <c r="J1976" s="202"/>
      <c r="K1976" s="202"/>
      <c r="L1976" s="202"/>
      <c r="M1976" s="202"/>
      <c r="N1976" s="592"/>
      <c r="O1976" s="202"/>
      <c r="P1976" s="202"/>
      <c r="Q1976" s="146" t="s">
        <v>362</v>
      </c>
      <c r="R1976" s="234" t="s">
        <v>10579</v>
      </c>
      <c r="S1976" s="28">
        <v>1</v>
      </c>
      <c r="T1976" s="19">
        <f>VLOOKUP(Q1976,包材库存!B:E,4,0)</f>
        <v>172767</v>
      </c>
      <c r="U1976" s="46"/>
      <c r="V1976" s="19">
        <f>VLOOKUP(Q1976,包材库存!B:F,5,0)</f>
        <v>0</v>
      </c>
      <c r="W1976" s="202"/>
      <c r="X1976" s="164" t="e">
        <f t="shared" si="176"/>
        <v>#DIV/0!</v>
      </c>
      <c r="Y1976" s="169">
        <f t="shared" si="175"/>
        <v>7</v>
      </c>
    </row>
    <row r="1977" spans="2:25" ht="15">
      <c r="B1977" s="196"/>
      <c r="C1977" s="197"/>
      <c r="D1977" s="193" t="s">
        <v>11065</v>
      </c>
      <c r="E1977" s="193" t="s">
        <v>43</v>
      </c>
      <c r="F1977" s="193"/>
      <c r="G1977" s="193"/>
      <c r="H1977" s="193"/>
      <c r="I1977" s="193"/>
      <c r="J1977" s="193"/>
      <c r="K1977" s="193"/>
      <c r="L1977" s="193"/>
      <c r="M1977" s="193">
        <f>J1977+K1977+L1977</f>
        <v>0</v>
      </c>
      <c r="N1977" s="590"/>
      <c r="O1977" s="193"/>
      <c r="P1977" s="193"/>
      <c r="Q1977" s="143" t="s">
        <v>382</v>
      </c>
      <c r="R1977" s="101" t="s">
        <v>10389</v>
      </c>
      <c r="S1977" s="28">
        <v>1</v>
      </c>
      <c r="T1977" s="19">
        <f>VLOOKUP(Q1977,包材库存!B:E,4,0)</f>
        <v>2813</v>
      </c>
      <c r="U1977" s="46"/>
      <c r="V1977" s="19">
        <f>VLOOKUP(Q1977,包材库存!B:F,5,0)</f>
        <v>0</v>
      </c>
      <c r="W1977" s="193"/>
      <c r="X1977" s="164" t="e">
        <f t="shared" si="176"/>
        <v>#DIV/0!</v>
      </c>
      <c r="Y1977" s="169">
        <f t="shared" si="175"/>
        <v>2</v>
      </c>
    </row>
    <row r="1978" spans="2:25" ht="15">
      <c r="B1978" s="196"/>
      <c r="C1978" s="197"/>
      <c r="D1978" s="197"/>
      <c r="E1978" s="197"/>
      <c r="F1978" s="197"/>
      <c r="G1978" s="197"/>
      <c r="H1978" s="197"/>
      <c r="I1978" s="197"/>
      <c r="J1978" s="197"/>
      <c r="K1978" s="197"/>
      <c r="L1978" s="197"/>
      <c r="M1978" s="197"/>
      <c r="N1978" s="591"/>
      <c r="O1978" s="197"/>
      <c r="P1978" s="197"/>
      <c r="Q1978" s="143" t="s">
        <v>383</v>
      </c>
      <c r="R1978" s="101" t="s">
        <v>10390</v>
      </c>
      <c r="S1978" s="28">
        <v>1</v>
      </c>
      <c r="T1978" s="19">
        <f>VLOOKUP(Q1978,包材库存!B:E,4,0)</f>
        <v>3456</v>
      </c>
      <c r="U1978" s="46"/>
      <c r="V1978" s="19">
        <f>VLOOKUP(Q1978,包材库存!B:F,5,0)</f>
        <v>0</v>
      </c>
      <c r="W1978" s="197"/>
      <c r="X1978" s="164" t="e">
        <f t="shared" si="176"/>
        <v>#DIV/0!</v>
      </c>
      <c r="Y1978" s="169">
        <f t="shared" si="175"/>
        <v>2</v>
      </c>
    </row>
    <row r="1979" spans="2:25" ht="15">
      <c r="B1979" s="196"/>
      <c r="C1979" s="197"/>
      <c r="D1979" s="197"/>
      <c r="E1979" s="197"/>
      <c r="F1979" s="197"/>
      <c r="G1979" s="197"/>
      <c r="H1979" s="197"/>
      <c r="I1979" s="197"/>
      <c r="J1979" s="197"/>
      <c r="K1979" s="197"/>
      <c r="L1979" s="197"/>
      <c r="M1979" s="197"/>
      <c r="N1979" s="591"/>
      <c r="O1979" s="197"/>
      <c r="P1979" s="197"/>
      <c r="Q1979" s="372" t="s">
        <v>384</v>
      </c>
      <c r="R1979" s="126" t="s">
        <v>10583</v>
      </c>
      <c r="S1979" s="28">
        <v>1</v>
      </c>
      <c r="T1979" s="19">
        <f>VLOOKUP(Q1979,包材库存!B:E,4,0)</f>
        <v>13714</v>
      </c>
      <c r="U1979" s="46"/>
      <c r="V1979" s="19">
        <f>VLOOKUP(Q1979,包材库存!B:F,5,0)</f>
        <v>0</v>
      </c>
      <c r="W1979" s="197"/>
      <c r="X1979" s="164" t="e">
        <f t="shared" si="176"/>
        <v>#DIV/0!</v>
      </c>
      <c r="Y1979" s="169">
        <f t="shared" si="175"/>
        <v>5</v>
      </c>
    </row>
    <row r="1980" spans="2:25" ht="15">
      <c r="B1980" s="196"/>
      <c r="C1980" s="197"/>
      <c r="D1980" s="197"/>
      <c r="E1980" s="197"/>
      <c r="F1980" s="197"/>
      <c r="G1980" s="197"/>
      <c r="H1980" s="197"/>
      <c r="I1980" s="197"/>
      <c r="J1980" s="197"/>
      <c r="K1980" s="197"/>
      <c r="L1980" s="197"/>
      <c r="M1980" s="197"/>
      <c r="N1980" s="591"/>
      <c r="O1980" s="197"/>
      <c r="P1980" s="197"/>
      <c r="Q1980" s="143" t="s">
        <v>943</v>
      </c>
      <c r="R1980" s="102" t="s">
        <v>11214</v>
      </c>
      <c r="S1980" s="28">
        <v>1</v>
      </c>
      <c r="T1980" s="19">
        <f>VLOOKUP(Q1980,包材库存!B:E,4,0)</f>
        <v>0</v>
      </c>
      <c r="U1980" s="46"/>
      <c r="V1980" s="19">
        <f>VLOOKUP(Q1980,包材库存!B:F,5,0)</f>
        <v>0</v>
      </c>
      <c r="W1980" s="197"/>
      <c r="X1980" s="164" t="e">
        <f t="shared" si="176"/>
        <v>#DIV/0!</v>
      </c>
      <c r="Y1980" s="169">
        <f t="shared" si="175"/>
        <v>1</v>
      </c>
    </row>
    <row r="1981" spans="2:25" ht="15">
      <c r="B1981" s="196"/>
      <c r="C1981" s="197"/>
      <c r="D1981" s="202"/>
      <c r="E1981" s="202"/>
      <c r="F1981" s="202"/>
      <c r="G1981" s="202"/>
      <c r="H1981" s="202"/>
      <c r="I1981" s="202"/>
      <c r="J1981" s="202"/>
      <c r="K1981" s="202"/>
      <c r="L1981" s="202"/>
      <c r="M1981" s="202"/>
      <c r="N1981" s="592"/>
      <c r="O1981" s="202"/>
      <c r="P1981" s="202"/>
      <c r="Q1981" s="143" t="s">
        <v>332</v>
      </c>
      <c r="R1981" s="101" t="s">
        <v>11212</v>
      </c>
      <c r="S1981" s="28">
        <v>1</v>
      </c>
      <c r="T1981" s="19">
        <f>VLOOKUP(Q1981,包材库存!B:E,4,0)</f>
        <v>31040</v>
      </c>
      <c r="U1981" s="46"/>
      <c r="V1981" s="19">
        <f>VLOOKUP(Q1981,包材库存!B:F,5,0)</f>
        <v>0</v>
      </c>
      <c r="W1981" s="202"/>
      <c r="X1981" s="164" t="e">
        <f t="shared" si="176"/>
        <v>#DIV/0!</v>
      </c>
      <c r="Y1981" s="169">
        <f t="shared" si="175"/>
        <v>20</v>
      </c>
    </row>
    <row r="1982" spans="2:25" ht="15">
      <c r="B1982" s="196"/>
      <c r="C1982" s="197"/>
      <c r="D1982" s="193" t="s">
        <v>10648</v>
      </c>
      <c r="E1982" s="193" t="s">
        <v>53</v>
      </c>
      <c r="F1982" s="193"/>
      <c r="G1982" s="193"/>
      <c r="H1982" s="193"/>
      <c r="I1982" s="193"/>
      <c r="J1982" s="193"/>
      <c r="K1982" s="193"/>
      <c r="L1982" s="193"/>
      <c r="M1982" s="193">
        <f>J1982+K1982+L1982</f>
        <v>0</v>
      </c>
      <c r="N1982" s="590"/>
      <c r="O1982" s="193"/>
      <c r="P1982" s="193"/>
      <c r="Q1982" s="143" t="s">
        <v>408</v>
      </c>
      <c r="R1982" s="102" t="s">
        <v>10391</v>
      </c>
      <c r="S1982" s="28">
        <v>1</v>
      </c>
      <c r="T1982" s="19">
        <f>VLOOKUP(Q1982,包材库存!B:E,4,0)</f>
        <v>607</v>
      </c>
      <c r="U1982" s="46"/>
      <c r="V1982" s="19">
        <f>VLOOKUP(Q1982,包材库存!B:F,5,0)</f>
        <v>0</v>
      </c>
      <c r="W1982" s="193"/>
      <c r="X1982" s="164" t="e">
        <f t="shared" si="176"/>
        <v>#DIV/0!</v>
      </c>
      <c r="Y1982" s="169">
        <f t="shared" si="175"/>
        <v>1</v>
      </c>
    </row>
    <row r="1983" spans="2:25" ht="15">
      <c r="B1983" s="196"/>
      <c r="C1983" s="197"/>
      <c r="D1983" s="197"/>
      <c r="E1983" s="197"/>
      <c r="F1983" s="197"/>
      <c r="G1983" s="197"/>
      <c r="H1983" s="197"/>
      <c r="I1983" s="197"/>
      <c r="J1983" s="197"/>
      <c r="K1983" s="197"/>
      <c r="L1983" s="197"/>
      <c r="M1983" s="197"/>
      <c r="N1983" s="591"/>
      <c r="O1983" s="197"/>
      <c r="P1983" s="197"/>
      <c r="Q1983" s="156" t="s">
        <v>396</v>
      </c>
      <c r="R1983" s="98" t="s">
        <v>10392</v>
      </c>
      <c r="S1983" s="28">
        <v>1</v>
      </c>
      <c r="T1983" s="19">
        <f>VLOOKUP(Q1983,包材库存!B:E,4,0)</f>
        <v>13133</v>
      </c>
      <c r="U1983" s="46"/>
      <c r="V1983" s="19">
        <f>VLOOKUP(Q1983,包材库存!B:F,5,0)</f>
        <v>-18</v>
      </c>
      <c r="W1983" s="197"/>
      <c r="X1983" s="164" t="e">
        <f t="shared" si="176"/>
        <v>#DIV/0!</v>
      </c>
      <c r="Y1983" s="169">
        <f t="shared" si="175"/>
        <v>4</v>
      </c>
    </row>
    <row r="1984" spans="2:25" ht="15">
      <c r="B1984" s="196"/>
      <c r="C1984" s="197"/>
      <c r="D1984" s="197"/>
      <c r="E1984" s="197"/>
      <c r="F1984" s="197"/>
      <c r="G1984" s="197"/>
      <c r="H1984" s="197"/>
      <c r="I1984" s="197"/>
      <c r="J1984" s="197"/>
      <c r="K1984" s="197"/>
      <c r="L1984" s="197"/>
      <c r="M1984" s="197"/>
      <c r="N1984" s="591"/>
      <c r="O1984" s="197"/>
      <c r="P1984" s="197"/>
      <c r="Q1984" s="143" t="s">
        <v>944</v>
      </c>
      <c r="R1984" s="102" t="s">
        <v>11215</v>
      </c>
      <c r="S1984" s="28">
        <v>1</v>
      </c>
      <c r="T1984" s="19">
        <f>VLOOKUP(Q1984,包材库存!B:E,4,0)</f>
        <v>0</v>
      </c>
      <c r="U1984" s="46"/>
      <c r="V1984" s="19">
        <f>VLOOKUP(Q1984,包材库存!B:F,5,0)</f>
        <v>0</v>
      </c>
      <c r="W1984" s="197"/>
      <c r="X1984" s="164" t="e">
        <f t="shared" si="176"/>
        <v>#DIV/0!</v>
      </c>
      <c r="Y1984" s="169">
        <f t="shared" si="175"/>
        <v>1</v>
      </c>
    </row>
    <row r="1985" spans="2:25" ht="15">
      <c r="B1985" s="196"/>
      <c r="C1985" s="197"/>
      <c r="D1985" s="197"/>
      <c r="E1985" s="197"/>
      <c r="F1985" s="197"/>
      <c r="G1985" s="197"/>
      <c r="H1985" s="197"/>
      <c r="I1985" s="197"/>
      <c r="J1985" s="197"/>
      <c r="K1985" s="197"/>
      <c r="L1985" s="197"/>
      <c r="M1985" s="197"/>
      <c r="N1985" s="591"/>
      <c r="O1985" s="197"/>
      <c r="P1985" s="197"/>
      <c r="Q1985" s="143" t="s">
        <v>332</v>
      </c>
      <c r="R1985" s="101" t="s">
        <v>11212</v>
      </c>
      <c r="S1985" s="28">
        <v>1</v>
      </c>
      <c r="T1985" s="19">
        <f>VLOOKUP(Q1985,包材库存!B:E,4,0)</f>
        <v>31040</v>
      </c>
      <c r="U1985" s="46"/>
      <c r="V1985" s="19">
        <f>VLOOKUP(Q1985,包材库存!B:F,5,0)</f>
        <v>0</v>
      </c>
      <c r="W1985" s="197"/>
      <c r="X1985" s="164" t="e">
        <f t="shared" si="176"/>
        <v>#DIV/0!</v>
      </c>
      <c r="Y1985" s="169">
        <f t="shared" si="175"/>
        <v>20</v>
      </c>
    </row>
    <row r="1986" spans="2:25" ht="15">
      <c r="B1986" s="196"/>
      <c r="C1986" s="197"/>
      <c r="D1986" s="202"/>
      <c r="E1986" s="202"/>
      <c r="F1986" s="202"/>
      <c r="G1986" s="202"/>
      <c r="H1986" s="202"/>
      <c r="I1986" s="202"/>
      <c r="J1986" s="202"/>
      <c r="K1986" s="202"/>
      <c r="L1986" s="202"/>
      <c r="M1986" s="202"/>
      <c r="N1986" s="592"/>
      <c r="O1986" s="202"/>
      <c r="P1986" s="202"/>
      <c r="Q1986" s="146" t="s">
        <v>401</v>
      </c>
      <c r="R1986" s="238" t="s">
        <v>10569</v>
      </c>
      <c r="S1986" s="28">
        <v>1</v>
      </c>
      <c r="T1986" s="19">
        <f>VLOOKUP(Q1986,包材库存!B:E,4,0)</f>
        <v>62823</v>
      </c>
      <c r="U1986" s="46"/>
      <c r="V1986" s="19">
        <f>VLOOKUP(Q1986,包材库存!B:F,5,0)</f>
        <v>-18</v>
      </c>
      <c r="W1986" s="202"/>
      <c r="X1986" s="164" t="e">
        <f t="shared" si="176"/>
        <v>#DIV/0!</v>
      </c>
      <c r="Y1986" s="169">
        <f t="shared" si="175"/>
        <v>16</v>
      </c>
    </row>
    <row r="1987" spans="2:25" ht="15">
      <c r="B1987" s="196"/>
      <c r="C1987" s="197"/>
      <c r="D1987" s="193" t="s">
        <v>10643</v>
      </c>
      <c r="E1987" s="193" t="s">
        <v>114</v>
      </c>
      <c r="F1987" s="193"/>
      <c r="G1987" s="193"/>
      <c r="H1987" s="193"/>
      <c r="I1987" s="193"/>
      <c r="J1987" s="193"/>
      <c r="K1987" s="193"/>
      <c r="L1987" s="193"/>
      <c r="M1987" s="193">
        <f>J1987+K1987+L1987</f>
        <v>0</v>
      </c>
      <c r="N1987" s="590"/>
      <c r="O1987" s="193"/>
      <c r="P1987" s="193"/>
      <c r="Q1987" s="373" t="s">
        <v>368</v>
      </c>
      <c r="R1987" s="129" t="s">
        <v>10393</v>
      </c>
      <c r="S1987" s="28">
        <v>1</v>
      </c>
      <c r="T1987" s="19">
        <f>VLOOKUP(Q1987,包材库存!B:E,4,0)</f>
        <v>509</v>
      </c>
      <c r="U1987" s="46"/>
      <c r="V1987" s="19">
        <f>VLOOKUP(Q1987,包材库存!B:F,5,0)</f>
        <v>0</v>
      </c>
      <c r="W1987" s="197"/>
      <c r="X1987" s="164" t="e">
        <f t="shared" si="176"/>
        <v>#DIV/0!</v>
      </c>
      <c r="Y1987" s="169">
        <f t="shared" si="175"/>
        <v>3</v>
      </c>
    </row>
    <row r="1988" spans="2:25" ht="15">
      <c r="B1988" s="196"/>
      <c r="C1988" s="197"/>
      <c r="D1988" s="197"/>
      <c r="E1988" s="197"/>
      <c r="F1988" s="197"/>
      <c r="G1988" s="197"/>
      <c r="H1988" s="197"/>
      <c r="I1988" s="197"/>
      <c r="J1988" s="197"/>
      <c r="K1988" s="197"/>
      <c r="L1988" s="197"/>
      <c r="M1988" s="197"/>
      <c r="N1988" s="591"/>
      <c r="O1988" s="197"/>
      <c r="P1988" s="197"/>
      <c r="Q1988" s="149" t="s">
        <v>370</v>
      </c>
      <c r="R1988" s="101" t="s">
        <v>11216</v>
      </c>
      <c r="S1988" s="28">
        <v>1</v>
      </c>
      <c r="T1988" s="19">
        <f>VLOOKUP(Q1988,包材库存!B:E,4,0)</f>
        <v>481</v>
      </c>
      <c r="U1988" s="46"/>
      <c r="V1988" s="19">
        <f>VLOOKUP(Q1988,包材库存!B:F,5,0)</f>
        <v>0</v>
      </c>
      <c r="W1988" s="197"/>
      <c r="X1988" s="164" t="e">
        <f t="shared" si="176"/>
        <v>#DIV/0!</v>
      </c>
      <c r="Y1988" s="169">
        <f t="shared" si="175"/>
        <v>2</v>
      </c>
    </row>
    <row r="1989" spans="2:25" ht="15">
      <c r="B1989" s="196"/>
      <c r="C1989" s="197"/>
      <c r="D1989" s="197"/>
      <c r="E1989" s="197"/>
      <c r="F1989" s="197"/>
      <c r="G1989" s="197"/>
      <c r="H1989" s="197"/>
      <c r="I1989" s="197"/>
      <c r="J1989" s="197"/>
      <c r="K1989" s="197"/>
      <c r="L1989" s="197"/>
      <c r="M1989" s="197"/>
      <c r="N1989" s="591"/>
      <c r="O1989" s="197"/>
      <c r="P1989" s="197"/>
      <c r="Q1989" s="149" t="s">
        <v>372</v>
      </c>
      <c r="R1989" s="101" t="s">
        <v>10565</v>
      </c>
      <c r="S1989" s="28">
        <v>1</v>
      </c>
      <c r="T1989" s="19">
        <f>VLOOKUP(Q1989,包材库存!B:E,4,0)</f>
        <v>20471</v>
      </c>
      <c r="U1989" s="46"/>
      <c r="V1989" s="19">
        <f>VLOOKUP(Q1989,包材库存!B:F,5,0)</f>
        <v>0</v>
      </c>
      <c r="W1989" s="197"/>
      <c r="X1989" s="164" t="e">
        <f t="shared" si="176"/>
        <v>#DIV/0!</v>
      </c>
      <c r="Y1989" s="169">
        <f t="shared" ref="Y1989:Y2052" si="177">COUNTIF(Q:Q,Q1989)</f>
        <v>9</v>
      </c>
    </row>
    <row r="1990" spans="2:25" ht="15">
      <c r="B1990" s="196"/>
      <c r="C1990" s="197"/>
      <c r="D1990" s="197"/>
      <c r="E1990" s="197"/>
      <c r="F1990" s="197"/>
      <c r="G1990" s="197"/>
      <c r="H1990" s="197"/>
      <c r="I1990" s="197"/>
      <c r="J1990" s="197"/>
      <c r="K1990" s="197"/>
      <c r="L1990" s="197"/>
      <c r="M1990" s="197"/>
      <c r="N1990" s="591"/>
      <c r="O1990" s="197"/>
      <c r="P1990" s="197"/>
      <c r="Q1990" s="156" t="s">
        <v>945</v>
      </c>
      <c r="R1990" s="98" t="s">
        <v>11217</v>
      </c>
      <c r="S1990" s="28">
        <v>1</v>
      </c>
      <c r="T1990" s="19">
        <f>VLOOKUP(Q1990,包材库存!B:E,4,0)</f>
        <v>0</v>
      </c>
      <c r="U1990" s="46"/>
      <c r="V1990" s="19">
        <f>VLOOKUP(Q1990,包材库存!B:F,5,0)</f>
        <v>0</v>
      </c>
      <c r="W1990" s="197"/>
      <c r="X1990" s="164" t="e">
        <f t="shared" ref="X1990:X2053" si="178">T1990/G1990</f>
        <v>#DIV/0!</v>
      </c>
      <c r="Y1990" s="169">
        <f t="shared" si="177"/>
        <v>1</v>
      </c>
    </row>
    <row r="1991" spans="2:25" ht="15">
      <c r="B1991" s="196"/>
      <c r="C1991" s="202"/>
      <c r="D1991" s="202"/>
      <c r="E1991" s="202"/>
      <c r="F1991" s="202"/>
      <c r="G1991" s="202"/>
      <c r="H1991" s="202"/>
      <c r="I1991" s="202"/>
      <c r="J1991" s="202"/>
      <c r="K1991" s="202"/>
      <c r="L1991" s="202"/>
      <c r="M1991" s="202"/>
      <c r="N1991" s="592"/>
      <c r="O1991" s="202"/>
      <c r="P1991" s="202"/>
      <c r="Q1991" s="143" t="s">
        <v>332</v>
      </c>
      <c r="R1991" s="101" t="s">
        <v>11212</v>
      </c>
      <c r="S1991" s="28">
        <v>1</v>
      </c>
      <c r="T1991" s="19">
        <f>VLOOKUP(Q1991,包材库存!B:E,4,0)</f>
        <v>31040</v>
      </c>
      <c r="U1991" s="46"/>
      <c r="V1991" s="19">
        <f>VLOOKUP(Q1991,包材库存!B:F,5,0)</f>
        <v>0</v>
      </c>
      <c r="W1991" s="202"/>
      <c r="X1991" s="164" t="e">
        <f t="shared" si="178"/>
        <v>#DIV/0!</v>
      </c>
      <c r="Y1991" s="169">
        <f t="shared" si="177"/>
        <v>20</v>
      </c>
    </row>
    <row r="1992" spans="2:25" ht="15">
      <c r="B1992" s="196"/>
      <c r="C1992" s="193" t="s">
        <v>3405</v>
      </c>
      <c r="D1992" s="323" t="s">
        <v>11218</v>
      </c>
      <c r="E1992" s="323"/>
      <c r="F1992" s="323"/>
      <c r="G1992" s="323"/>
      <c r="H1992" s="323"/>
      <c r="I1992" s="323"/>
      <c r="J1992" s="323"/>
      <c r="K1992" s="323"/>
      <c r="L1992" s="323"/>
      <c r="M1992" s="323"/>
      <c r="N1992" s="593"/>
      <c r="O1992" s="323"/>
      <c r="P1992" s="323"/>
      <c r="Q1992" s="324"/>
      <c r="R1992" s="325"/>
      <c r="S1992" s="28">
        <v>1</v>
      </c>
      <c r="T1992" s="19" t="e">
        <f>VLOOKUP(Q1992,包材库存!B:E,4,0)</f>
        <v>#N/A</v>
      </c>
      <c r="U1992" s="46"/>
      <c r="V1992" s="19" t="e">
        <f>VLOOKUP(Q1992,包材库存!B:F,5,0)</f>
        <v>#N/A</v>
      </c>
      <c r="W1992" s="323"/>
      <c r="X1992" s="164" t="e">
        <f t="shared" si="178"/>
        <v>#N/A</v>
      </c>
      <c r="Y1992" s="169">
        <f t="shared" si="177"/>
        <v>0</v>
      </c>
    </row>
    <row r="1993" spans="2:25" ht="15">
      <c r="B1993" s="196"/>
      <c r="C1993" s="197"/>
      <c r="D1993" s="326"/>
      <c r="E1993" s="326"/>
      <c r="F1993" s="326"/>
      <c r="G1993" s="326"/>
      <c r="H1993" s="326"/>
      <c r="I1993" s="326"/>
      <c r="J1993" s="326"/>
      <c r="K1993" s="326"/>
      <c r="L1993" s="326"/>
      <c r="M1993" s="326"/>
      <c r="N1993" s="594"/>
      <c r="O1993" s="326"/>
      <c r="P1993" s="326"/>
      <c r="Q1993" s="147" t="s">
        <v>953</v>
      </c>
      <c r="R1993" s="102" t="s">
        <v>11219</v>
      </c>
      <c r="S1993" s="91"/>
      <c r="T1993" s="19">
        <f>VLOOKUP(Q1993,包材库存!B:E,4,0)</f>
        <v>357</v>
      </c>
      <c r="U1993" s="46"/>
      <c r="V1993" s="19">
        <f>VLOOKUP(Q1993,包材库存!B:F,5,0)</f>
        <v>0</v>
      </c>
      <c r="W1993" s="326"/>
      <c r="X1993" s="164" t="e">
        <f t="shared" si="178"/>
        <v>#DIV/0!</v>
      </c>
      <c r="Y1993" s="169">
        <f t="shared" si="177"/>
        <v>1</v>
      </c>
    </row>
    <row r="1994" spans="2:25" ht="15">
      <c r="B1994" s="196"/>
      <c r="C1994" s="197"/>
      <c r="D1994" s="327"/>
      <c r="E1994" s="327"/>
      <c r="F1994" s="327"/>
      <c r="G1994" s="327"/>
      <c r="H1994" s="327"/>
      <c r="I1994" s="327"/>
      <c r="J1994" s="327"/>
      <c r="K1994" s="327"/>
      <c r="L1994" s="327"/>
      <c r="M1994" s="327"/>
      <c r="N1994" s="595"/>
      <c r="O1994" s="327"/>
      <c r="P1994" s="327"/>
      <c r="Q1994" s="147" t="s">
        <v>955</v>
      </c>
      <c r="R1994" s="102" t="s">
        <v>11220</v>
      </c>
      <c r="S1994" s="28">
        <v>1</v>
      </c>
      <c r="T1994" s="19">
        <f>VLOOKUP(Q1994,包材库存!B:E,4,0)</f>
        <v>0</v>
      </c>
      <c r="U1994" s="46"/>
      <c r="V1994" s="19">
        <f>VLOOKUP(Q1994,包材库存!B:F,5,0)</f>
        <v>0</v>
      </c>
      <c r="W1994" s="327"/>
      <c r="X1994" s="164" t="e">
        <f t="shared" si="178"/>
        <v>#DIV/0!</v>
      </c>
      <c r="Y1994" s="169">
        <f t="shared" si="177"/>
        <v>1</v>
      </c>
    </row>
    <row r="1995" spans="2:25" ht="15">
      <c r="B1995" s="196"/>
      <c r="C1995" s="197"/>
      <c r="D1995" s="328"/>
      <c r="E1995" s="328"/>
      <c r="F1995" s="328"/>
      <c r="G1995" s="328"/>
      <c r="H1995" s="328"/>
      <c r="I1995" s="328"/>
      <c r="J1995" s="328"/>
      <c r="K1995" s="328"/>
      <c r="L1995" s="328"/>
      <c r="M1995" s="328"/>
      <c r="N1995" s="596"/>
      <c r="O1995" s="328"/>
      <c r="P1995" s="328"/>
      <c r="Q1995" s="147" t="s">
        <v>957</v>
      </c>
      <c r="R1995" s="102" t="s">
        <v>11221</v>
      </c>
      <c r="S1995" s="28">
        <v>1</v>
      </c>
      <c r="T1995" s="19">
        <f>VLOOKUP(Q1995,包材库存!B:E,4,0)</f>
        <v>0</v>
      </c>
      <c r="U1995" s="46"/>
      <c r="V1995" s="19">
        <f>VLOOKUP(Q1995,包材库存!B:F,5,0)</f>
        <v>0</v>
      </c>
      <c r="W1995" s="328"/>
      <c r="X1995" s="164" t="e">
        <f t="shared" si="178"/>
        <v>#DIV/0!</v>
      </c>
      <c r="Y1995" s="169">
        <f t="shared" si="177"/>
        <v>1</v>
      </c>
    </row>
    <row r="1996" spans="2:25" ht="15">
      <c r="B1996" s="196"/>
      <c r="C1996" s="197"/>
      <c r="D1996" s="107" t="s">
        <v>10649</v>
      </c>
      <c r="E1996" s="107" t="s">
        <v>414</v>
      </c>
      <c r="F1996" s="107"/>
      <c r="G1996" s="107"/>
      <c r="H1996" s="107"/>
      <c r="I1996" s="107"/>
      <c r="J1996" s="107"/>
      <c r="K1996" s="107"/>
      <c r="L1996" s="107"/>
      <c r="M1996" s="107">
        <f>J1996+K1996+L1996</f>
        <v>0</v>
      </c>
      <c r="N1996" s="562"/>
      <c r="O1996" s="107"/>
      <c r="P1996" s="107"/>
      <c r="Q1996" s="143" t="s">
        <v>415</v>
      </c>
      <c r="R1996" s="102" t="s">
        <v>10394</v>
      </c>
      <c r="S1996" s="28">
        <v>1</v>
      </c>
      <c r="T1996" s="19">
        <f>VLOOKUP(Q1996,包材库存!B:E,4,0)</f>
        <v>15360</v>
      </c>
      <c r="U1996" s="46"/>
      <c r="V1996" s="19">
        <f>VLOOKUP(Q1996,包材库存!B:F,5,0)</f>
        <v>0</v>
      </c>
      <c r="W1996" s="107"/>
      <c r="X1996" s="164" t="e">
        <f t="shared" si="178"/>
        <v>#DIV/0!</v>
      </c>
      <c r="Y1996" s="169">
        <f t="shared" si="177"/>
        <v>2</v>
      </c>
    </row>
    <row r="1997" spans="2:25" ht="15">
      <c r="B1997" s="196"/>
      <c r="C1997" s="197"/>
      <c r="D1997" s="108"/>
      <c r="E1997" s="108"/>
      <c r="F1997" s="108"/>
      <c r="G1997" s="108"/>
      <c r="H1997" s="108"/>
      <c r="I1997" s="108"/>
      <c r="J1997" s="108"/>
      <c r="K1997" s="108"/>
      <c r="L1997" s="108"/>
      <c r="M1997" s="108"/>
      <c r="N1997" s="563"/>
      <c r="O1997" s="108"/>
      <c r="P1997" s="108"/>
      <c r="Q1997" s="143" t="s">
        <v>416</v>
      </c>
      <c r="R1997" s="102" t="s">
        <v>10395</v>
      </c>
      <c r="S1997" s="28">
        <v>1</v>
      </c>
      <c r="T1997" s="19">
        <f>VLOOKUP(Q1997,包材库存!B:E,4,0)</f>
        <v>62592</v>
      </c>
      <c r="U1997" s="46"/>
      <c r="V1997" s="19">
        <f>VLOOKUP(Q1997,包材库存!B:F,5,0)</f>
        <v>0</v>
      </c>
      <c r="W1997" s="108"/>
      <c r="X1997" s="164" t="e">
        <f t="shared" si="178"/>
        <v>#DIV/0!</v>
      </c>
      <c r="Y1997" s="169">
        <f t="shared" si="177"/>
        <v>4</v>
      </c>
    </row>
    <row r="1998" spans="2:25" ht="15">
      <c r="B1998" s="196"/>
      <c r="C1998" s="197"/>
      <c r="D1998" s="109"/>
      <c r="E1998" s="109"/>
      <c r="F1998" s="109"/>
      <c r="G1998" s="109"/>
      <c r="H1998" s="109"/>
      <c r="I1998" s="109"/>
      <c r="J1998" s="109"/>
      <c r="K1998" s="109"/>
      <c r="L1998" s="109"/>
      <c r="M1998" s="109"/>
      <c r="N1998" s="564"/>
      <c r="O1998" s="109"/>
      <c r="P1998" s="109"/>
      <c r="Q1998" s="143" t="s">
        <v>332</v>
      </c>
      <c r="R1998" s="101" t="s">
        <v>11212</v>
      </c>
      <c r="S1998" s="28">
        <v>1</v>
      </c>
      <c r="T1998" s="19">
        <f>VLOOKUP(Q1998,包材库存!B:E,4,0)</f>
        <v>31040</v>
      </c>
      <c r="U1998" s="46"/>
      <c r="V1998" s="19">
        <f>VLOOKUP(Q1998,包材库存!B:F,5,0)</f>
        <v>0</v>
      </c>
      <c r="W1998" s="109"/>
      <c r="X1998" s="164" t="e">
        <f t="shared" si="178"/>
        <v>#DIV/0!</v>
      </c>
      <c r="Y1998" s="169">
        <f t="shared" si="177"/>
        <v>20</v>
      </c>
    </row>
    <row r="1999" spans="2:25" ht="15">
      <c r="B1999" s="196"/>
      <c r="C1999" s="197"/>
      <c r="D1999" s="107" t="s">
        <v>11222</v>
      </c>
      <c r="E1999" s="107" t="s">
        <v>151</v>
      </c>
      <c r="F1999" s="107"/>
      <c r="G1999" s="107"/>
      <c r="H1999" s="107"/>
      <c r="I1999" s="107"/>
      <c r="J1999" s="107"/>
      <c r="K1999" s="107"/>
      <c r="L1999" s="107"/>
      <c r="M1999" s="107">
        <f>J1999+K1999+L1999</f>
        <v>0</v>
      </c>
      <c r="N1999" s="562"/>
      <c r="O1999" s="107"/>
      <c r="P1999" s="107"/>
      <c r="Q1999" s="143" t="s">
        <v>425</v>
      </c>
      <c r="R1999" s="102" t="s">
        <v>10396</v>
      </c>
      <c r="S1999" s="28">
        <v>1</v>
      </c>
      <c r="T1999" s="19">
        <f>VLOOKUP(Q1999,包材库存!B:E,4,0)</f>
        <v>10341</v>
      </c>
      <c r="U1999" s="46"/>
      <c r="V1999" s="19">
        <f>VLOOKUP(Q1999,包材库存!B:F,5,0)</f>
        <v>0</v>
      </c>
      <c r="W1999" s="107"/>
      <c r="X1999" s="164" t="e">
        <f t="shared" si="178"/>
        <v>#DIV/0!</v>
      </c>
      <c r="Y1999" s="169">
        <f t="shared" si="177"/>
        <v>3</v>
      </c>
    </row>
    <row r="2000" spans="2:25" ht="15">
      <c r="B2000" s="196"/>
      <c r="C2000" s="197"/>
      <c r="D2000" s="108"/>
      <c r="E2000" s="108"/>
      <c r="F2000" s="108"/>
      <c r="G2000" s="108"/>
      <c r="H2000" s="108"/>
      <c r="I2000" s="108"/>
      <c r="J2000" s="108"/>
      <c r="K2000" s="108"/>
      <c r="L2000" s="108"/>
      <c r="M2000" s="108"/>
      <c r="N2000" s="563"/>
      <c r="O2000" s="108"/>
      <c r="P2000" s="108"/>
      <c r="Q2000" s="143" t="s">
        <v>426</v>
      </c>
      <c r="R2000" s="102" t="s">
        <v>10397</v>
      </c>
      <c r="S2000" s="28">
        <v>1</v>
      </c>
      <c r="T2000" s="19">
        <f>VLOOKUP(Q2000,包材库存!B:E,4,0)</f>
        <v>11025</v>
      </c>
      <c r="U2000" s="46"/>
      <c r="V2000" s="19">
        <f>VLOOKUP(Q2000,包材库存!B:F,5,0)</f>
        <v>0</v>
      </c>
      <c r="W2000" s="108"/>
      <c r="X2000" s="164" t="e">
        <f t="shared" si="178"/>
        <v>#DIV/0!</v>
      </c>
      <c r="Y2000" s="169">
        <f t="shared" si="177"/>
        <v>3</v>
      </c>
    </row>
    <row r="2001" spans="2:25" ht="15">
      <c r="B2001" s="196"/>
      <c r="C2001" s="197"/>
      <c r="D2001" s="108"/>
      <c r="E2001" s="108"/>
      <c r="F2001" s="108"/>
      <c r="G2001" s="108"/>
      <c r="H2001" s="108"/>
      <c r="I2001" s="108"/>
      <c r="J2001" s="108"/>
      <c r="K2001" s="108"/>
      <c r="L2001" s="108"/>
      <c r="M2001" s="108"/>
      <c r="N2001" s="563"/>
      <c r="O2001" s="108"/>
      <c r="P2001" s="108"/>
      <c r="Q2001" s="143" t="s">
        <v>332</v>
      </c>
      <c r="R2001" s="101" t="s">
        <v>11212</v>
      </c>
      <c r="S2001" s="28">
        <v>1</v>
      </c>
      <c r="T2001" s="19">
        <f>VLOOKUP(Q2001,包材库存!B:E,4,0)</f>
        <v>31040</v>
      </c>
      <c r="U2001" s="46"/>
      <c r="V2001" s="19">
        <f>VLOOKUP(Q2001,包材库存!B:F,5,0)</f>
        <v>0</v>
      </c>
      <c r="W2001" s="108"/>
      <c r="X2001" s="164" t="e">
        <f t="shared" si="178"/>
        <v>#DIV/0!</v>
      </c>
      <c r="Y2001" s="169">
        <f t="shared" si="177"/>
        <v>20</v>
      </c>
    </row>
    <row r="2002" spans="2:25" ht="15">
      <c r="B2002" s="196"/>
      <c r="C2002" s="197"/>
      <c r="D2002" s="109"/>
      <c r="E2002" s="109"/>
      <c r="F2002" s="109"/>
      <c r="G2002" s="109"/>
      <c r="H2002" s="109"/>
      <c r="I2002" s="109"/>
      <c r="J2002" s="109"/>
      <c r="K2002" s="109"/>
      <c r="L2002" s="109"/>
      <c r="M2002" s="109"/>
      <c r="N2002" s="564"/>
      <c r="O2002" s="109"/>
      <c r="P2002" s="109"/>
      <c r="Q2002" s="143" t="s">
        <v>428</v>
      </c>
      <c r="R2002" s="102" t="s">
        <v>11223</v>
      </c>
      <c r="S2002" s="28">
        <v>1</v>
      </c>
      <c r="T2002" s="19">
        <f>VLOOKUP(Q2002,包材库存!B:E,4,0)</f>
        <v>12548</v>
      </c>
      <c r="U2002" s="46"/>
      <c r="V2002" s="19">
        <f>VLOOKUP(Q2002,包材库存!B:F,5,0)</f>
        <v>0</v>
      </c>
      <c r="W2002" s="109"/>
      <c r="X2002" s="164" t="e">
        <f t="shared" si="178"/>
        <v>#DIV/0!</v>
      </c>
      <c r="Y2002" s="169">
        <f t="shared" si="177"/>
        <v>3</v>
      </c>
    </row>
    <row r="2003" spans="2:25" ht="15">
      <c r="B2003" s="196"/>
      <c r="C2003" s="197"/>
      <c r="D2003" s="107" t="s">
        <v>11224</v>
      </c>
      <c r="E2003" s="107" t="s">
        <v>820</v>
      </c>
      <c r="F2003" s="107"/>
      <c r="G2003" s="107"/>
      <c r="H2003" s="107"/>
      <c r="I2003" s="107"/>
      <c r="J2003" s="107"/>
      <c r="K2003" s="107"/>
      <c r="L2003" s="107"/>
      <c r="M2003" s="107">
        <f>J2003+K2003+L2003</f>
        <v>0</v>
      </c>
      <c r="N2003" s="562"/>
      <c r="O2003" s="107"/>
      <c r="P2003" s="107"/>
      <c r="Q2003" s="149" t="s">
        <v>960</v>
      </c>
      <c r="R2003" s="99" t="s">
        <v>11225</v>
      </c>
      <c r="S2003" s="28">
        <v>1</v>
      </c>
      <c r="T2003" s="19">
        <f>VLOOKUP(Q2003,包材库存!B:E,4,0)</f>
        <v>23627</v>
      </c>
      <c r="U2003" s="46"/>
      <c r="V2003" s="19">
        <f>VLOOKUP(Q2003,包材库存!B:F,5,0)</f>
        <v>0</v>
      </c>
      <c r="W2003" s="107"/>
      <c r="X2003" s="164" t="e">
        <f t="shared" si="178"/>
        <v>#DIV/0!</v>
      </c>
      <c r="Y2003" s="169">
        <f t="shared" si="177"/>
        <v>1</v>
      </c>
    </row>
    <row r="2004" spans="2:25" ht="15">
      <c r="B2004" s="196"/>
      <c r="C2004" s="197"/>
      <c r="D2004" s="108"/>
      <c r="E2004" s="108"/>
      <c r="F2004" s="108"/>
      <c r="G2004" s="108"/>
      <c r="H2004" s="108"/>
      <c r="I2004" s="108"/>
      <c r="J2004" s="108"/>
      <c r="K2004" s="108"/>
      <c r="L2004" s="108"/>
      <c r="M2004" s="108"/>
      <c r="N2004" s="563"/>
      <c r="O2004" s="108"/>
      <c r="P2004" s="108"/>
      <c r="Q2004" s="149" t="s">
        <v>962</v>
      </c>
      <c r="R2004" s="99" t="s">
        <v>11226</v>
      </c>
      <c r="S2004" s="28">
        <v>1</v>
      </c>
      <c r="T2004" s="19">
        <f>VLOOKUP(Q2004,包材库存!B:E,4,0)</f>
        <v>31819</v>
      </c>
      <c r="U2004" s="46"/>
      <c r="V2004" s="19">
        <f>VLOOKUP(Q2004,包材库存!B:F,5,0)</f>
        <v>0</v>
      </c>
      <c r="W2004" s="108"/>
      <c r="X2004" s="164" t="e">
        <f t="shared" si="178"/>
        <v>#DIV/0!</v>
      </c>
      <c r="Y2004" s="169">
        <f t="shared" si="177"/>
        <v>1</v>
      </c>
    </row>
    <row r="2005" spans="2:25" ht="15">
      <c r="B2005" s="196"/>
      <c r="C2005" s="197"/>
      <c r="D2005" s="108"/>
      <c r="E2005" s="108"/>
      <c r="F2005" s="108"/>
      <c r="G2005" s="108"/>
      <c r="H2005" s="108"/>
      <c r="I2005" s="108"/>
      <c r="J2005" s="108"/>
      <c r="K2005" s="108"/>
      <c r="L2005" s="108"/>
      <c r="M2005" s="108"/>
      <c r="N2005" s="563"/>
      <c r="O2005" s="108"/>
      <c r="P2005" s="108"/>
      <c r="Q2005" s="149" t="s">
        <v>963</v>
      </c>
      <c r="R2005" s="99" t="s">
        <v>11227</v>
      </c>
      <c r="S2005" s="28">
        <v>1</v>
      </c>
      <c r="T2005" s="19">
        <f>VLOOKUP(Q2005,包材库存!B:E,4,0)</f>
        <v>36416</v>
      </c>
      <c r="U2005" s="46"/>
      <c r="V2005" s="19">
        <f>VLOOKUP(Q2005,包材库存!B:F,5,0)</f>
        <v>0</v>
      </c>
      <c r="W2005" s="108"/>
      <c r="X2005" s="164" t="e">
        <f t="shared" si="178"/>
        <v>#DIV/0!</v>
      </c>
      <c r="Y2005" s="169">
        <f t="shared" si="177"/>
        <v>1</v>
      </c>
    </row>
    <row r="2006" spans="2:25" ht="15">
      <c r="B2006" s="196"/>
      <c r="C2006" s="202"/>
      <c r="D2006" s="109"/>
      <c r="E2006" s="109"/>
      <c r="F2006" s="109"/>
      <c r="G2006" s="109"/>
      <c r="H2006" s="109"/>
      <c r="I2006" s="109"/>
      <c r="J2006" s="109"/>
      <c r="K2006" s="109"/>
      <c r="L2006" s="109"/>
      <c r="M2006" s="109"/>
      <c r="N2006" s="564"/>
      <c r="O2006" s="109"/>
      <c r="P2006" s="109"/>
      <c r="Q2006" s="143" t="s">
        <v>965</v>
      </c>
      <c r="R2006" s="102" t="s">
        <v>11228</v>
      </c>
      <c r="S2006" s="28">
        <v>1</v>
      </c>
      <c r="T2006" s="19">
        <f>VLOOKUP(Q2006,包材库存!B:E,4,0)</f>
        <v>32970</v>
      </c>
      <c r="U2006" s="46"/>
      <c r="V2006" s="19">
        <f>VLOOKUP(Q2006,包材库存!B:F,5,0)</f>
        <v>0</v>
      </c>
      <c r="W2006" s="109"/>
      <c r="X2006" s="164" t="e">
        <f t="shared" si="178"/>
        <v>#DIV/0!</v>
      </c>
      <c r="Y2006" s="169">
        <f t="shared" si="177"/>
        <v>1</v>
      </c>
    </row>
    <row r="2007" spans="2:25" ht="15">
      <c r="B2007" s="196"/>
      <c r="C2007" s="193" t="s">
        <v>3406</v>
      </c>
      <c r="D2007" s="323" t="s">
        <v>11229</v>
      </c>
      <c r="E2007" s="323"/>
      <c r="F2007" s="323"/>
      <c r="G2007" s="323"/>
      <c r="H2007" s="323"/>
      <c r="I2007" s="323"/>
      <c r="J2007" s="323"/>
      <c r="K2007" s="323"/>
      <c r="L2007" s="323"/>
      <c r="M2007" s="323"/>
      <c r="N2007" s="593"/>
      <c r="O2007" s="323"/>
      <c r="P2007" s="323"/>
      <c r="Q2007" s="324"/>
      <c r="R2007" s="325"/>
      <c r="S2007" s="28">
        <v>1</v>
      </c>
      <c r="T2007" s="19" t="e">
        <f>VLOOKUP(Q2007,包材库存!B:E,4,0)</f>
        <v>#N/A</v>
      </c>
      <c r="U2007" s="46"/>
      <c r="V2007" s="19" t="e">
        <f>VLOOKUP(Q2007,包材库存!B:F,5,0)</f>
        <v>#N/A</v>
      </c>
      <c r="W2007" s="323"/>
      <c r="X2007" s="164" t="e">
        <f t="shared" si="178"/>
        <v>#N/A</v>
      </c>
      <c r="Y2007" s="169">
        <f t="shared" si="177"/>
        <v>0</v>
      </c>
    </row>
    <row r="2008" spans="2:25" ht="15">
      <c r="B2008" s="196"/>
      <c r="C2008" s="197"/>
      <c r="D2008" s="326"/>
      <c r="E2008" s="326"/>
      <c r="F2008" s="326"/>
      <c r="G2008" s="326"/>
      <c r="H2008" s="326"/>
      <c r="I2008" s="326"/>
      <c r="J2008" s="326"/>
      <c r="K2008" s="326"/>
      <c r="L2008" s="326"/>
      <c r="M2008" s="326"/>
      <c r="N2008" s="594"/>
      <c r="O2008" s="326"/>
      <c r="P2008" s="326"/>
      <c r="Q2008" s="147" t="s">
        <v>946</v>
      </c>
      <c r="R2008" s="102" t="s">
        <v>11230</v>
      </c>
      <c r="S2008" s="91"/>
      <c r="T2008" s="19">
        <f>VLOOKUP(Q2008,包材库存!B:E,4,0)</f>
        <v>0</v>
      </c>
      <c r="U2008" s="46"/>
      <c r="V2008" s="19">
        <f>VLOOKUP(Q2008,包材库存!B:F,5,0)</f>
        <v>0</v>
      </c>
      <c r="W2008" s="326"/>
      <c r="X2008" s="164" t="e">
        <f t="shared" si="178"/>
        <v>#DIV/0!</v>
      </c>
      <c r="Y2008" s="169">
        <f t="shared" si="177"/>
        <v>1</v>
      </c>
    </row>
    <row r="2009" spans="2:25" ht="15">
      <c r="B2009" s="196"/>
      <c r="C2009" s="197"/>
      <c r="D2009" s="328"/>
      <c r="E2009" s="328"/>
      <c r="F2009" s="328"/>
      <c r="G2009" s="328"/>
      <c r="H2009" s="328"/>
      <c r="I2009" s="328"/>
      <c r="J2009" s="328"/>
      <c r="K2009" s="328"/>
      <c r="L2009" s="328"/>
      <c r="M2009" s="328"/>
      <c r="N2009" s="596"/>
      <c r="O2009" s="328"/>
      <c r="P2009" s="328"/>
      <c r="Q2009" s="147" t="s">
        <v>947</v>
      </c>
      <c r="R2009" s="102" t="s">
        <v>11231</v>
      </c>
      <c r="S2009" s="28">
        <v>1</v>
      </c>
      <c r="T2009" s="19">
        <f>VLOOKUP(Q2009,包材库存!B:E,4,0)</f>
        <v>0</v>
      </c>
      <c r="U2009" s="46"/>
      <c r="V2009" s="19">
        <f>VLOOKUP(Q2009,包材库存!B:F,5,0)</f>
        <v>0</v>
      </c>
      <c r="W2009" s="328"/>
      <c r="X2009" s="164" t="e">
        <f t="shared" si="178"/>
        <v>#DIV/0!</v>
      </c>
      <c r="Y2009" s="169">
        <f t="shared" si="177"/>
        <v>1</v>
      </c>
    </row>
    <row r="2010" spans="2:25" ht="15">
      <c r="B2010" s="196"/>
      <c r="C2010" s="197"/>
      <c r="D2010" s="107" t="s">
        <v>11232</v>
      </c>
      <c r="E2010" s="107" t="s">
        <v>4</v>
      </c>
      <c r="F2010" s="107"/>
      <c r="G2010" s="107"/>
      <c r="H2010" s="107"/>
      <c r="I2010" s="107"/>
      <c r="J2010" s="107"/>
      <c r="K2010" s="107"/>
      <c r="L2010" s="107"/>
      <c r="M2010" s="107">
        <f>J2010+K2010+L2010</f>
        <v>0</v>
      </c>
      <c r="N2010" s="562"/>
      <c r="O2010" s="107"/>
      <c r="P2010" s="107"/>
      <c r="Q2010" s="149" t="s">
        <v>480</v>
      </c>
      <c r="R2010" s="99" t="s">
        <v>9845</v>
      </c>
      <c r="S2010" s="28">
        <v>1</v>
      </c>
      <c r="T2010" s="19">
        <f>VLOOKUP(Q2010,包材库存!B:E,4,0)</f>
        <v>17144</v>
      </c>
      <c r="U2010" s="46"/>
      <c r="V2010" s="19">
        <f>VLOOKUP(Q2010,包材库存!B:F,5,0)</f>
        <v>0</v>
      </c>
      <c r="W2010" s="107"/>
      <c r="X2010" s="164" t="e">
        <f t="shared" si="178"/>
        <v>#DIV/0!</v>
      </c>
      <c r="Y2010" s="169">
        <f t="shared" si="177"/>
        <v>4</v>
      </c>
    </row>
    <row r="2011" spans="2:25" ht="15">
      <c r="B2011" s="196"/>
      <c r="C2011" s="197"/>
      <c r="D2011" s="108"/>
      <c r="E2011" s="108"/>
      <c r="F2011" s="108"/>
      <c r="G2011" s="108"/>
      <c r="H2011" s="108"/>
      <c r="I2011" s="108"/>
      <c r="J2011" s="108"/>
      <c r="K2011" s="108"/>
      <c r="L2011" s="108"/>
      <c r="M2011" s="108"/>
      <c r="N2011" s="563"/>
      <c r="O2011" s="108"/>
      <c r="P2011" s="108"/>
      <c r="Q2011" s="146" t="s">
        <v>482</v>
      </c>
      <c r="R2011" s="124" t="s">
        <v>10922</v>
      </c>
      <c r="S2011" s="28">
        <v>1</v>
      </c>
      <c r="T2011" s="19">
        <f>VLOOKUP(Q2011,包材库存!B:E,4,0)</f>
        <v>16794</v>
      </c>
      <c r="U2011" s="46"/>
      <c r="V2011" s="19">
        <f>VLOOKUP(Q2011,包材库存!B:F,5,0)</f>
        <v>0</v>
      </c>
      <c r="W2011" s="108"/>
      <c r="X2011" s="164" t="e">
        <f t="shared" si="178"/>
        <v>#DIV/0!</v>
      </c>
      <c r="Y2011" s="169">
        <f t="shared" si="177"/>
        <v>4</v>
      </c>
    </row>
    <row r="2012" spans="2:25" ht="15">
      <c r="B2012" s="196"/>
      <c r="C2012" s="197"/>
      <c r="D2012" s="108"/>
      <c r="E2012" s="108"/>
      <c r="F2012" s="108"/>
      <c r="G2012" s="108"/>
      <c r="H2012" s="108"/>
      <c r="I2012" s="108"/>
      <c r="J2012" s="108"/>
      <c r="K2012" s="108"/>
      <c r="L2012" s="108"/>
      <c r="M2012" s="108"/>
      <c r="N2012" s="563"/>
      <c r="O2012" s="108"/>
      <c r="P2012" s="108"/>
      <c r="Q2012" s="149" t="s">
        <v>948</v>
      </c>
      <c r="R2012" s="99" t="s">
        <v>11233</v>
      </c>
      <c r="S2012" s="28">
        <v>1</v>
      </c>
      <c r="T2012" s="19">
        <f>VLOOKUP(Q2012,包材库存!B:E,4,0)</f>
        <v>0</v>
      </c>
      <c r="U2012" s="46"/>
      <c r="V2012" s="19">
        <f>VLOOKUP(Q2012,包材库存!B:F,5,0)</f>
        <v>0</v>
      </c>
      <c r="W2012" s="108"/>
      <c r="X2012" s="164" t="e">
        <f t="shared" si="178"/>
        <v>#DIV/0!</v>
      </c>
      <c r="Y2012" s="169">
        <f t="shared" si="177"/>
        <v>1</v>
      </c>
    </row>
    <row r="2013" spans="2:25" ht="15">
      <c r="B2013" s="196"/>
      <c r="C2013" s="197"/>
      <c r="D2013" s="108"/>
      <c r="E2013" s="108"/>
      <c r="F2013" s="108"/>
      <c r="G2013" s="108"/>
      <c r="H2013" s="108"/>
      <c r="I2013" s="108"/>
      <c r="J2013" s="108"/>
      <c r="K2013" s="108"/>
      <c r="L2013" s="108"/>
      <c r="M2013" s="108"/>
      <c r="N2013" s="563"/>
      <c r="O2013" s="108"/>
      <c r="P2013" s="108"/>
      <c r="Q2013" s="143" t="s">
        <v>474</v>
      </c>
      <c r="R2013" s="102" t="s">
        <v>10580</v>
      </c>
      <c r="S2013" s="28">
        <v>1</v>
      </c>
      <c r="T2013" s="19">
        <f>VLOOKUP(Q2013,包材库存!B:E,4,0)</f>
        <v>80815</v>
      </c>
      <c r="U2013" s="46"/>
      <c r="V2013" s="19">
        <f>VLOOKUP(Q2013,包材库存!B:F,5,0)</f>
        <v>0</v>
      </c>
      <c r="W2013" s="108"/>
      <c r="X2013" s="164" t="e">
        <f t="shared" si="178"/>
        <v>#DIV/0!</v>
      </c>
      <c r="Y2013" s="169">
        <f t="shared" si="177"/>
        <v>23</v>
      </c>
    </row>
    <row r="2014" spans="2:25" ht="15">
      <c r="B2014" s="196"/>
      <c r="C2014" s="197"/>
      <c r="D2014" s="109"/>
      <c r="E2014" s="109"/>
      <c r="F2014" s="109"/>
      <c r="G2014" s="109"/>
      <c r="H2014" s="109"/>
      <c r="I2014" s="109"/>
      <c r="J2014" s="109"/>
      <c r="K2014" s="109"/>
      <c r="L2014" s="109"/>
      <c r="M2014" s="109"/>
      <c r="N2014" s="564"/>
      <c r="O2014" s="109"/>
      <c r="P2014" s="109"/>
      <c r="Q2014" s="149" t="s">
        <v>8</v>
      </c>
      <c r="R2014" s="99" t="s">
        <v>10562</v>
      </c>
      <c r="S2014" s="28">
        <v>1</v>
      </c>
      <c r="T2014" s="19">
        <f>VLOOKUP(Q2014,包材库存!B:E,4,0)</f>
        <v>220778</v>
      </c>
      <c r="U2014" s="46"/>
      <c r="V2014" s="19">
        <f>VLOOKUP(Q2014,包材库存!B:F,5,0)</f>
        <v>0</v>
      </c>
      <c r="W2014" s="109"/>
      <c r="X2014" s="164" t="e">
        <f t="shared" si="178"/>
        <v>#DIV/0!</v>
      </c>
      <c r="Y2014" s="169">
        <f t="shared" si="177"/>
        <v>21</v>
      </c>
    </row>
    <row r="2015" spans="2:25" ht="15">
      <c r="B2015" s="196"/>
      <c r="C2015" s="197"/>
      <c r="D2015" s="107" t="s">
        <v>11234</v>
      </c>
      <c r="E2015" s="107" t="s">
        <v>16</v>
      </c>
      <c r="F2015" s="107"/>
      <c r="G2015" s="107"/>
      <c r="H2015" s="107"/>
      <c r="I2015" s="107"/>
      <c r="J2015" s="107"/>
      <c r="K2015" s="107"/>
      <c r="L2015" s="107"/>
      <c r="M2015" s="107">
        <f>J2015+K2015+L2015</f>
        <v>0</v>
      </c>
      <c r="N2015" s="562"/>
      <c r="O2015" s="107"/>
      <c r="P2015" s="107"/>
      <c r="Q2015" s="149" t="s">
        <v>502</v>
      </c>
      <c r="R2015" s="99" t="s">
        <v>10577</v>
      </c>
      <c r="S2015" s="28">
        <v>1</v>
      </c>
      <c r="T2015" s="19">
        <f>VLOOKUP(Q2015,包材库存!B:E,4,0)</f>
        <v>123982</v>
      </c>
      <c r="U2015" s="46"/>
      <c r="V2015" s="19">
        <f>VLOOKUP(Q2015,包材库存!B:F,5,0)</f>
        <v>0</v>
      </c>
      <c r="W2015" s="107"/>
      <c r="X2015" s="164" t="e">
        <f t="shared" si="178"/>
        <v>#DIV/0!</v>
      </c>
      <c r="Y2015" s="169">
        <f t="shared" si="177"/>
        <v>5</v>
      </c>
    </row>
    <row r="2016" spans="2:25" ht="15">
      <c r="B2016" s="196"/>
      <c r="C2016" s="197"/>
      <c r="D2016" s="108"/>
      <c r="E2016" s="108"/>
      <c r="F2016" s="108"/>
      <c r="G2016" s="108"/>
      <c r="H2016" s="108"/>
      <c r="I2016" s="108"/>
      <c r="J2016" s="108"/>
      <c r="K2016" s="108"/>
      <c r="L2016" s="108"/>
      <c r="M2016" s="108"/>
      <c r="N2016" s="563"/>
      <c r="O2016" s="108"/>
      <c r="P2016" s="108"/>
      <c r="Q2016" s="149" t="s">
        <v>504</v>
      </c>
      <c r="R2016" s="99" t="s">
        <v>10578</v>
      </c>
      <c r="S2016" s="28">
        <v>1</v>
      </c>
      <c r="T2016" s="19">
        <f>VLOOKUP(Q2016,包材库存!B:E,4,0)</f>
        <v>106512</v>
      </c>
      <c r="U2016" s="46"/>
      <c r="V2016" s="19">
        <f>VLOOKUP(Q2016,包材库存!B:F,5,0)</f>
        <v>0</v>
      </c>
      <c r="W2016" s="108"/>
      <c r="X2016" s="164" t="e">
        <f t="shared" si="178"/>
        <v>#DIV/0!</v>
      </c>
      <c r="Y2016" s="169">
        <f t="shared" si="177"/>
        <v>5</v>
      </c>
    </row>
    <row r="2017" spans="2:25" ht="15">
      <c r="B2017" s="196"/>
      <c r="C2017" s="197"/>
      <c r="D2017" s="108"/>
      <c r="E2017" s="108"/>
      <c r="F2017" s="108"/>
      <c r="G2017" s="108"/>
      <c r="H2017" s="108"/>
      <c r="I2017" s="108"/>
      <c r="J2017" s="108"/>
      <c r="K2017" s="108"/>
      <c r="L2017" s="108"/>
      <c r="M2017" s="108"/>
      <c r="N2017" s="563"/>
      <c r="O2017" s="108"/>
      <c r="P2017" s="108"/>
      <c r="Q2017" s="146" t="s">
        <v>950</v>
      </c>
      <c r="R2017" s="234" t="s">
        <v>11235</v>
      </c>
      <c r="S2017" s="28">
        <v>1</v>
      </c>
      <c r="T2017" s="19">
        <f>VLOOKUP(Q2017,包材库存!B:E,4,0)</f>
        <v>0</v>
      </c>
      <c r="U2017" s="46"/>
      <c r="V2017" s="19">
        <f>VLOOKUP(Q2017,包材库存!B:F,5,0)</f>
        <v>0</v>
      </c>
      <c r="W2017" s="108"/>
      <c r="X2017" s="164" t="e">
        <f t="shared" si="178"/>
        <v>#DIV/0!</v>
      </c>
      <c r="Y2017" s="169">
        <f t="shared" si="177"/>
        <v>1</v>
      </c>
    </row>
    <row r="2018" spans="2:25" ht="15">
      <c r="B2018" s="196"/>
      <c r="C2018" s="197"/>
      <c r="D2018" s="108"/>
      <c r="E2018" s="108"/>
      <c r="F2018" s="108"/>
      <c r="G2018" s="108"/>
      <c r="H2018" s="108"/>
      <c r="I2018" s="108"/>
      <c r="J2018" s="108"/>
      <c r="K2018" s="108"/>
      <c r="L2018" s="108"/>
      <c r="M2018" s="108"/>
      <c r="N2018" s="563"/>
      <c r="O2018" s="108"/>
      <c r="P2018" s="108"/>
      <c r="Q2018" s="143" t="s">
        <v>474</v>
      </c>
      <c r="R2018" s="102" t="s">
        <v>10580</v>
      </c>
      <c r="S2018" s="28">
        <v>1</v>
      </c>
      <c r="T2018" s="19">
        <f>VLOOKUP(Q2018,包材库存!B:E,4,0)</f>
        <v>80815</v>
      </c>
      <c r="U2018" s="46"/>
      <c r="V2018" s="19">
        <f>VLOOKUP(Q2018,包材库存!B:F,5,0)</f>
        <v>0</v>
      </c>
      <c r="W2018" s="108"/>
      <c r="X2018" s="164" t="e">
        <f t="shared" si="178"/>
        <v>#DIV/0!</v>
      </c>
      <c r="Y2018" s="169">
        <f t="shared" si="177"/>
        <v>23</v>
      </c>
    </row>
    <row r="2019" spans="2:25" ht="15">
      <c r="B2019" s="196"/>
      <c r="C2019" s="197"/>
      <c r="D2019" s="109"/>
      <c r="E2019" s="109"/>
      <c r="F2019" s="109"/>
      <c r="G2019" s="109"/>
      <c r="H2019" s="109"/>
      <c r="I2019" s="109"/>
      <c r="J2019" s="109"/>
      <c r="K2019" s="109"/>
      <c r="L2019" s="109"/>
      <c r="M2019" s="109"/>
      <c r="N2019" s="564"/>
      <c r="O2019" s="109"/>
      <c r="P2019" s="109"/>
      <c r="Q2019" s="146" t="s">
        <v>362</v>
      </c>
      <c r="R2019" s="124" t="s">
        <v>10579</v>
      </c>
      <c r="S2019" s="28">
        <v>1</v>
      </c>
      <c r="T2019" s="19">
        <f>VLOOKUP(Q2019,包材库存!B:E,4,0)</f>
        <v>172767</v>
      </c>
      <c r="U2019" s="46"/>
      <c r="V2019" s="19">
        <f>VLOOKUP(Q2019,包材库存!B:F,5,0)</f>
        <v>0</v>
      </c>
      <c r="W2019" s="109"/>
      <c r="X2019" s="164" t="e">
        <f t="shared" si="178"/>
        <v>#DIV/0!</v>
      </c>
      <c r="Y2019" s="169">
        <f t="shared" si="177"/>
        <v>7</v>
      </c>
    </row>
    <row r="2020" spans="2:25" ht="15">
      <c r="B2020" s="196"/>
      <c r="C2020" s="197"/>
      <c r="D2020" s="107" t="s">
        <v>11236</v>
      </c>
      <c r="E2020" s="107" t="s">
        <v>53</v>
      </c>
      <c r="F2020" s="107"/>
      <c r="G2020" s="107"/>
      <c r="H2020" s="107"/>
      <c r="I2020" s="107"/>
      <c r="J2020" s="107"/>
      <c r="K2020" s="107"/>
      <c r="L2020" s="107"/>
      <c r="M2020" s="107">
        <f>J2020+K2020+L2020</f>
        <v>0</v>
      </c>
      <c r="N2020" s="562"/>
      <c r="O2020" s="107"/>
      <c r="P2020" s="107"/>
      <c r="Q2020" s="149" t="s">
        <v>580</v>
      </c>
      <c r="R2020" s="99" t="s">
        <v>10567</v>
      </c>
      <c r="S2020" s="28">
        <v>1</v>
      </c>
      <c r="T2020" s="19">
        <f>VLOOKUP(Q2020,包材库存!B:E,4,0)</f>
        <v>386</v>
      </c>
      <c r="U2020" s="46"/>
      <c r="V2020" s="19">
        <f>VLOOKUP(Q2020,包材库存!B:F,5,0)</f>
        <v>0</v>
      </c>
      <c r="W2020" s="107"/>
      <c r="X2020" s="164" t="e">
        <f t="shared" si="178"/>
        <v>#DIV/0!</v>
      </c>
      <c r="Y2020" s="169">
        <f t="shared" si="177"/>
        <v>7</v>
      </c>
    </row>
    <row r="2021" spans="2:25" ht="15">
      <c r="B2021" s="196"/>
      <c r="C2021" s="197"/>
      <c r="D2021" s="108"/>
      <c r="E2021" s="108"/>
      <c r="F2021" s="108"/>
      <c r="G2021" s="108"/>
      <c r="H2021" s="108"/>
      <c r="I2021" s="108"/>
      <c r="J2021" s="108"/>
      <c r="K2021" s="108"/>
      <c r="L2021" s="108"/>
      <c r="M2021" s="108"/>
      <c r="N2021" s="563"/>
      <c r="O2021" s="108"/>
      <c r="P2021" s="108"/>
      <c r="Q2021" s="146" t="s">
        <v>563</v>
      </c>
      <c r="R2021" s="124" t="s">
        <v>10568</v>
      </c>
      <c r="S2021" s="28">
        <v>1</v>
      </c>
      <c r="T2021" s="19">
        <f>VLOOKUP(Q2021,包材库存!B:E,4,0)</f>
        <v>40019</v>
      </c>
      <c r="U2021" s="46"/>
      <c r="V2021" s="19">
        <f>VLOOKUP(Q2021,包材库存!B:F,5,0)</f>
        <v>0</v>
      </c>
      <c r="W2021" s="108"/>
      <c r="X2021" s="164" t="e">
        <f t="shared" si="178"/>
        <v>#DIV/0!</v>
      </c>
      <c r="Y2021" s="169">
        <f t="shared" si="177"/>
        <v>12</v>
      </c>
    </row>
    <row r="2022" spans="2:25" ht="22.5">
      <c r="B2022" s="196"/>
      <c r="C2022" s="197"/>
      <c r="D2022" s="108"/>
      <c r="E2022" s="108"/>
      <c r="F2022" s="108"/>
      <c r="G2022" s="108"/>
      <c r="H2022" s="108"/>
      <c r="I2022" s="108"/>
      <c r="J2022" s="108"/>
      <c r="K2022" s="108"/>
      <c r="L2022" s="108"/>
      <c r="M2022" s="108"/>
      <c r="N2022" s="563"/>
      <c r="O2022" s="108"/>
      <c r="P2022" s="108"/>
      <c r="Q2022" s="146" t="s">
        <v>951</v>
      </c>
      <c r="R2022" s="234" t="s">
        <v>11237</v>
      </c>
      <c r="S2022" s="28">
        <v>1</v>
      </c>
      <c r="T2022" s="19">
        <f>VLOOKUP(Q2022,包材库存!B:E,4,0)</f>
        <v>0</v>
      </c>
      <c r="U2022" s="46"/>
      <c r="V2022" s="19">
        <f>VLOOKUP(Q2022,包材库存!B:F,5,0)</f>
        <v>0</v>
      </c>
      <c r="W2022" s="108"/>
      <c r="X2022" s="164" t="e">
        <f t="shared" si="178"/>
        <v>#DIV/0!</v>
      </c>
      <c r="Y2022" s="169">
        <f t="shared" si="177"/>
        <v>1</v>
      </c>
    </row>
    <row r="2023" spans="2:25" ht="15">
      <c r="B2023" s="196"/>
      <c r="C2023" s="197"/>
      <c r="D2023" s="108"/>
      <c r="E2023" s="108"/>
      <c r="F2023" s="108"/>
      <c r="G2023" s="108"/>
      <c r="H2023" s="108"/>
      <c r="I2023" s="108"/>
      <c r="J2023" s="108"/>
      <c r="K2023" s="108"/>
      <c r="L2023" s="108"/>
      <c r="M2023" s="108"/>
      <c r="N2023" s="563"/>
      <c r="O2023" s="108"/>
      <c r="P2023" s="108"/>
      <c r="Q2023" s="143" t="s">
        <v>474</v>
      </c>
      <c r="R2023" s="102" t="s">
        <v>10580</v>
      </c>
      <c r="S2023" s="28">
        <v>1</v>
      </c>
      <c r="T2023" s="19">
        <f>VLOOKUP(Q2023,包材库存!B:E,4,0)</f>
        <v>80815</v>
      </c>
      <c r="U2023" s="46"/>
      <c r="V2023" s="19">
        <f>VLOOKUP(Q2023,包材库存!B:F,5,0)</f>
        <v>0</v>
      </c>
      <c r="W2023" s="108"/>
      <c r="X2023" s="164" t="e">
        <f t="shared" si="178"/>
        <v>#DIV/0!</v>
      </c>
      <c r="Y2023" s="169">
        <f t="shared" si="177"/>
        <v>23</v>
      </c>
    </row>
    <row r="2024" spans="2:25" ht="15">
      <c r="B2024" s="196"/>
      <c r="C2024" s="197"/>
      <c r="D2024" s="109"/>
      <c r="E2024" s="109"/>
      <c r="F2024" s="109"/>
      <c r="G2024" s="109"/>
      <c r="H2024" s="109"/>
      <c r="I2024" s="109"/>
      <c r="J2024" s="109"/>
      <c r="K2024" s="109"/>
      <c r="L2024" s="109"/>
      <c r="M2024" s="109"/>
      <c r="N2024" s="564"/>
      <c r="O2024" s="109"/>
      <c r="P2024" s="109"/>
      <c r="Q2024" s="146" t="s">
        <v>401</v>
      </c>
      <c r="R2024" s="124" t="s">
        <v>10569</v>
      </c>
      <c r="S2024" s="28">
        <v>1</v>
      </c>
      <c r="T2024" s="19">
        <f>VLOOKUP(Q2024,包材库存!B:E,4,0)</f>
        <v>62823</v>
      </c>
      <c r="U2024" s="46"/>
      <c r="V2024" s="19">
        <f>VLOOKUP(Q2024,包材库存!B:F,5,0)</f>
        <v>-18</v>
      </c>
      <c r="W2024" s="109"/>
      <c r="X2024" s="164" t="e">
        <f t="shared" si="178"/>
        <v>#DIV/0!</v>
      </c>
      <c r="Y2024" s="169">
        <f t="shared" si="177"/>
        <v>16</v>
      </c>
    </row>
    <row r="2025" spans="2:25" ht="15">
      <c r="B2025" s="196"/>
      <c r="C2025" s="197"/>
      <c r="D2025" s="107" t="s">
        <v>11238</v>
      </c>
      <c r="E2025" s="107" t="s">
        <v>53</v>
      </c>
      <c r="F2025" s="107"/>
      <c r="G2025" s="107"/>
      <c r="H2025" s="107"/>
      <c r="I2025" s="107"/>
      <c r="J2025" s="107"/>
      <c r="K2025" s="107"/>
      <c r="L2025" s="107"/>
      <c r="M2025" s="107">
        <f>J2025+K2025+L2025</f>
        <v>0</v>
      </c>
      <c r="N2025" s="562"/>
      <c r="O2025" s="107"/>
      <c r="P2025" s="107"/>
      <c r="Q2025" s="149" t="s">
        <v>561</v>
      </c>
      <c r="R2025" s="99" t="s">
        <v>10599</v>
      </c>
      <c r="S2025" s="28">
        <v>1</v>
      </c>
      <c r="T2025" s="19">
        <f>VLOOKUP(Q2025,包材库存!B:E,4,0)</f>
        <v>41485</v>
      </c>
      <c r="U2025" s="46"/>
      <c r="V2025" s="19">
        <f>VLOOKUP(Q2025,包材库存!B:F,5,0)</f>
        <v>0</v>
      </c>
      <c r="W2025" s="107"/>
      <c r="X2025" s="164" t="e">
        <f t="shared" si="178"/>
        <v>#DIV/0!</v>
      </c>
      <c r="Y2025" s="169">
        <f t="shared" si="177"/>
        <v>5</v>
      </c>
    </row>
    <row r="2026" spans="2:25" ht="15">
      <c r="B2026" s="196"/>
      <c r="C2026" s="197"/>
      <c r="D2026" s="108"/>
      <c r="E2026" s="108"/>
      <c r="F2026" s="108"/>
      <c r="G2026" s="108"/>
      <c r="H2026" s="108"/>
      <c r="I2026" s="108"/>
      <c r="J2026" s="108"/>
      <c r="K2026" s="108"/>
      <c r="L2026" s="108"/>
      <c r="M2026" s="108"/>
      <c r="N2026" s="563"/>
      <c r="O2026" s="108"/>
      <c r="P2026" s="108"/>
      <c r="Q2026" s="146" t="s">
        <v>563</v>
      </c>
      <c r="R2026" s="124" t="s">
        <v>10568</v>
      </c>
      <c r="S2026" s="28">
        <v>1</v>
      </c>
      <c r="T2026" s="19">
        <f>VLOOKUP(Q2026,包材库存!B:E,4,0)</f>
        <v>40019</v>
      </c>
      <c r="U2026" s="46"/>
      <c r="V2026" s="19">
        <f>VLOOKUP(Q2026,包材库存!B:F,5,0)</f>
        <v>0</v>
      </c>
      <c r="W2026" s="108"/>
      <c r="X2026" s="164" t="e">
        <f t="shared" si="178"/>
        <v>#DIV/0!</v>
      </c>
      <c r="Y2026" s="169">
        <f t="shared" si="177"/>
        <v>12</v>
      </c>
    </row>
    <row r="2027" spans="2:25" ht="22.5">
      <c r="B2027" s="196"/>
      <c r="C2027" s="197"/>
      <c r="D2027" s="108"/>
      <c r="E2027" s="108"/>
      <c r="F2027" s="108"/>
      <c r="G2027" s="108"/>
      <c r="H2027" s="108"/>
      <c r="I2027" s="108"/>
      <c r="J2027" s="108"/>
      <c r="K2027" s="108"/>
      <c r="L2027" s="108"/>
      <c r="M2027" s="108"/>
      <c r="N2027" s="563"/>
      <c r="O2027" s="108"/>
      <c r="P2027" s="108"/>
      <c r="Q2027" s="143" t="s">
        <v>952</v>
      </c>
      <c r="R2027" s="102" t="s">
        <v>11239</v>
      </c>
      <c r="S2027" s="28">
        <v>1</v>
      </c>
      <c r="T2027" s="19">
        <f>VLOOKUP(Q2027,包材库存!B:E,4,0)</f>
        <v>0</v>
      </c>
      <c r="U2027" s="46"/>
      <c r="V2027" s="19">
        <f>VLOOKUP(Q2027,包材库存!B:F,5,0)</f>
        <v>0</v>
      </c>
      <c r="W2027" s="108"/>
      <c r="X2027" s="164" t="e">
        <f t="shared" si="178"/>
        <v>#DIV/0!</v>
      </c>
      <c r="Y2027" s="169">
        <f t="shared" si="177"/>
        <v>1</v>
      </c>
    </row>
    <row r="2028" spans="2:25" ht="15">
      <c r="B2028" s="196"/>
      <c r="C2028" s="197"/>
      <c r="D2028" s="108"/>
      <c r="E2028" s="108"/>
      <c r="F2028" s="108"/>
      <c r="G2028" s="108"/>
      <c r="H2028" s="108"/>
      <c r="I2028" s="108"/>
      <c r="J2028" s="108"/>
      <c r="K2028" s="108"/>
      <c r="L2028" s="108"/>
      <c r="M2028" s="108"/>
      <c r="N2028" s="563"/>
      <c r="O2028" s="108"/>
      <c r="P2028" s="108"/>
      <c r="Q2028" s="143" t="s">
        <v>474</v>
      </c>
      <c r="R2028" s="102" t="s">
        <v>10580</v>
      </c>
      <c r="S2028" s="28">
        <v>1</v>
      </c>
      <c r="T2028" s="19">
        <f>VLOOKUP(Q2028,包材库存!B:E,4,0)</f>
        <v>80815</v>
      </c>
      <c r="U2028" s="46"/>
      <c r="V2028" s="19">
        <f>VLOOKUP(Q2028,包材库存!B:F,5,0)</f>
        <v>0</v>
      </c>
      <c r="W2028" s="108"/>
      <c r="X2028" s="164" t="e">
        <f t="shared" si="178"/>
        <v>#DIV/0!</v>
      </c>
      <c r="Y2028" s="169">
        <f t="shared" si="177"/>
        <v>23</v>
      </c>
    </row>
    <row r="2029" spans="2:25" ht="15">
      <c r="B2029" s="196"/>
      <c r="C2029" s="202"/>
      <c r="D2029" s="109"/>
      <c r="E2029" s="109"/>
      <c r="F2029" s="109"/>
      <c r="G2029" s="109"/>
      <c r="H2029" s="109"/>
      <c r="I2029" s="109"/>
      <c r="J2029" s="109"/>
      <c r="K2029" s="109"/>
      <c r="L2029" s="109"/>
      <c r="M2029" s="109"/>
      <c r="N2029" s="564"/>
      <c r="O2029" s="109"/>
      <c r="P2029" s="109"/>
      <c r="Q2029" s="146" t="s">
        <v>401</v>
      </c>
      <c r="R2029" s="124" t="s">
        <v>10569</v>
      </c>
      <c r="S2029" s="28">
        <v>1</v>
      </c>
      <c r="T2029" s="19">
        <f>VLOOKUP(Q2029,包材库存!B:E,4,0)</f>
        <v>62823</v>
      </c>
      <c r="U2029" s="46"/>
      <c r="V2029" s="19">
        <f>VLOOKUP(Q2029,包材库存!B:F,5,0)</f>
        <v>-18</v>
      </c>
      <c r="W2029" s="109"/>
      <c r="X2029" s="164" t="e">
        <f t="shared" si="178"/>
        <v>#DIV/0!</v>
      </c>
      <c r="Y2029" s="169">
        <f t="shared" si="177"/>
        <v>16</v>
      </c>
    </row>
    <row r="2030" spans="2:25" ht="15">
      <c r="B2030" s="196"/>
      <c r="C2030" s="89" t="s">
        <v>9937</v>
      </c>
      <c r="D2030" s="243" t="s">
        <v>11240</v>
      </c>
      <c r="E2030" s="243"/>
      <c r="F2030" s="243"/>
      <c r="G2030" s="243"/>
      <c r="H2030" s="243"/>
      <c r="I2030" s="243"/>
      <c r="J2030" s="243"/>
      <c r="K2030" s="243"/>
      <c r="L2030" s="243"/>
      <c r="M2030" s="243"/>
      <c r="N2030" s="575"/>
      <c r="O2030" s="243"/>
      <c r="P2030" s="243"/>
      <c r="Q2030" s="337"/>
      <c r="R2030" s="335"/>
      <c r="S2030" s="28">
        <v>1</v>
      </c>
      <c r="T2030" s="19" t="e">
        <f>VLOOKUP(Q2030,包材库存!B:E,4,0)</f>
        <v>#N/A</v>
      </c>
      <c r="U2030" s="46"/>
      <c r="V2030" s="19" t="e">
        <f>VLOOKUP(Q2030,包材库存!B:F,5,0)</f>
        <v>#N/A</v>
      </c>
      <c r="W2030" s="243"/>
      <c r="X2030" s="164" t="e">
        <f t="shared" si="178"/>
        <v>#N/A</v>
      </c>
      <c r="Y2030" s="169">
        <f t="shared" si="177"/>
        <v>0</v>
      </c>
    </row>
    <row r="2031" spans="2:25" ht="15">
      <c r="B2031" s="196"/>
      <c r="C2031" s="90"/>
      <c r="D2031" s="89" t="s">
        <v>11240</v>
      </c>
      <c r="E2031" s="89" t="s">
        <v>12081</v>
      </c>
      <c r="F2031" s="89"/>
      <c r="G2031" s="89"/>
      <c r="H2031" s="89"/>
      <c r="I2031" s="89"/>
      <c r="J2031" s="89"/>
      <c r="K2031" s="89"/>
      <c r="L2031" s="89"/>
      <c r="M2031" s="89">
        <f>J2031+K2031+L2031</f>
        <v>0</v>
      </c>
      <c r="N2031" s="559"/>
      <c r="O2031" s="89"/>
      <c r="P2031" s="89"/>
      <c r="Q2031" s="160" t="s">
        <v>9781</v>
      </c>
      <c r="R2031" s="199" t="s">
        <v>11241</v>
      </c>
      <c r="S2031" s="91"/>
      <c r="T2031" s="19" t="e">
        <f>VLOOKUP(Q2031,包材库存!B:E,4,0)</f>
        <v>#N/A</v>
      </c>
      <c r="U2031" s="46"/>
      <c r="V2031" s="19" t="e">
        <f>VLOOKUP(Q2031,包材库存!B:F,5,0)</f>
        <v>#N/A</v>
      </c>
      <c r="W2031" s="89"/>
      <c r="X2031" s="164" t="e">
        <f t="shared" si="178"/>
        <v>#N/A</v>
      </c>
      <c r="Y2031" s="169">
        <f t="shared" si="177"/>
        <v>1</v>
      </c>
    </row>
    <row r="2032" spans="2:25" ht="15">
      <c r="B2032" s="196"/>
      <c r="C2032" s="90"/>
      <c r="D2032" s="90"/>
      <c r="E2032" s="90"/>
      <c r="F2032" s="90"/>
      <c r="G2032" s="90"/>
      <c r="H2032" s="90"/>
      <c r="I2032" s="90"/>
      <c r="J2032" s="90"/>
      <c r="K2032" s="90"/>
      <c r="L2032" s="90"/>
      <c r="M2032" s="90"/>
      <c r="N2032" s="560"/>
      <c r="O2032" s="90"/>
      <c r="P2032" s="90"/>
      <c r="Q2032" s="160" t="s">
        <v>9782</v>
      </c>
      <c r="R2032" s="199" t="s">
        <v>11242</v>
      </c>
      <c r="S2032" s="91"/>
      <c r="T2032" s="19" t="e">
        <f>VLOOKUP(Q2032,包材库存!B:E,4,0)</f>
        <v>#N/A</v>
      </c>
      <c r="U2032" s="46"/>
      <c r="V2032" s="19" t="e">
        <f>VLOOKUP(Q2032,包材库存!B:F,5,0)</f>
        <v>#N/A</v>
      </c>
      <c r="W2032" s="90"/>
      <c r="X2032" s="164" t="e">
        <f t="shared" si="178"/>
        <v>#N/A</v>
      </c>
      <c r="Y2032" s="169">
        <f t="shared" si="177"/>
        <v>1</v>
      </c>
    </row>
    <row r="2033" spans="2:25" ht="15">
      <c r="B2033" s="196"/>
      <c r="C2033" s="90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561"/>
      <c r="O2033" s="15"/>
      <c r="P2033" s="15"/>
      <c r="Q2033" s="143"/>
      <c r="R2033" s="101" t="s">
        <v>11243</v>
      </c>
      <c r="S2033" s="28">
        <v>1</v>
      </c>
      <c r="T2033" s="19" t="e">
        <f>VLOOKUP(Q2033,包材库存!B:E,4,0)</f>
        <v>#N/A</v>
      </c>
      <c r="U2033" s="46"/>
      <c r="V2033" s="19" t="e">
        <f>VLOOKUP(Q2033,包材库存!B:F,5,0)</f>
        <v>#N/A</v>
      </c>
      <c r="W2033" s="15"/>
      <c r="X2033" s="164" t="e">
        <f t="shared" si="178"/>
        <v>#N/A</v>
      </c>
      <c r="Y2033" s="169">
        <f t="shared" si="177"/>
        <v>0</v>
      </c>
    </row>
    <row r="2034" spans="2:25" ht="15">
      <c r="B2034" s="196"/>
      <c r="C2034" s="90"/>
      <c r="D2034" s="89" t="s">
        <v>11244</v>
      </c>
      <c r="E2034" s="89" t="s">
        <v>12082</v>
      </c>
      <c r="F2034" s="89"/>
      <c r="G2034" s="89"/>
      <c r="H2034" s="89"/>
      <c r="I2034" s="89"/>
      <c r="J2034" s="89"/>
      <c r="K2034" s="89"/>
      <c r="L2034" s="89"/>
      <c r="M2034" s="89">
        <f>J2034+K2034+L2034</f>
        <v>0</v>
      </c>
      <c r="N2034" s="559"/>
      <c r="O2034" s="89"/>
      <c r="P2034" s="89"/>
      <c r="Q2034" s="374" t="s">
        <v>17</v>
      </c>
      <c r="R2034" s="375" t="s">
        <v>11245</v>
      </c>
      <c r="S2034" s="28">
        <v>1</v>
      </c>
      <c r="T2034" s="19">
        <f>VLOOKUP(Q2034,包材库存!B:E,4,0)</f>
        <v>18</v>
      </c>
      <c r="U2034" s="46"/>
      <c r="V2034" s="19">
        <f>VLOOKUP(Q2034,包材库存!B:F,5,0)</f>
        <v>0</v>
      </c>
      <c r="W2034" s="89"/>
      <c r="X2034" s="164" t="e">
        <f t="shared" si="178"/>
        <v>#DIV/0!</v>
      </c>
      <c r="Y2034" s="169">
        <f t="shared" si="177"/>
        <v>2</v>
      </c>
    </row>
    <row r="2035" spans="2:25" ht="15">
      <c r="B2035" s="196"/>
      <c r="C2035" s="90"/>
      <c r="D2035" s="90"/>
      <c r="E2035" s="90"/>
      <c r="F2035" s="90"/>
      <c r="G2035" s="90"/>
      <c r="H2035" s="90"/>
      <c r="I2035" s="90"/>
      <c r="J2035" s="90"/>
      <c r="K2035" s="90"/>
      <c r="L2035" s="90"/>
      <c r="M2035" s="90"/>
      <c r="N2035" s="560"/>
      <c r="O2035" s="90"/>
      <c r="P2035" s="90"/>
      <c r="Q2035" s="374" t="s">
        <v>19</v>
      </c>
      <c r="R2035" s="375" t="s">
        <v>11246</v>
      </c>
      <c r="S2035" s="28">
        <v>1</v>
      </c>
      <c r="T2035" s="19">
        <f>VLOOKUP(Q2035,包材库存!B:E,4,0)</f>
        <v>1590</v>
      </c>
      <c r="U2035" s="46"/>
      <c r="V2035" s="19">
        <f>VLOOKUP(Q2035,包材库存!B:F,5,0)</f>
        <v>0</v>
      </c>
      <c r="W2035" s="90"/>
      <c r="X2035" s="164" t="e">
        <f t="shared" si="178"/>
        <v>#DIV/0!</v>
      </c>
      <c r="Y2035" s="169">
        <f t="shared" si="177"/>
        <v>2</v>
      </c>
    </row>
    <row r="2036" spans="2:25" ht="15">
      <c r="B2036" s="196"/>
      <c r="C2036" s="90"/>
      <c r="D2036" s="90"/>
      <c r="E2036" s="90"/>
      <c r="F2036" s="90"/>
      <c r="G2036" s="90"/>
      <c r="H2036" s="90"/>
      <c r="I2036" s="90"/>
      <c r="J2036" s="90"/>
      <c r="K2036" s="90"/>
      <c r="L2036" s="90"/>
      <c r="M2036" s="90"/>
      <c r="N2036" s="560"/>
      <c r="O2036" s="90"/>
      <c r="P2036" s="90"/>
      <c r="Q2036" s="374" t="s">
        <v>23</v>
      </c>
      <c r="R2036" s="375" t="s">
        <v>11247</v>
      </c>
      <c r="S2036" s="28">
        <v>1</v>
      </c>
      <c r="T2036" s="19">
        <f>VLOOKUP(Q2036,包材库存!B:E,4,0)</f>
        <v>0</v>
      </c>
      <c r="U2036" s="46"/>
      <c r="V2036" s="19">
        <f>VLOOKUP(Q2036,包材库存!B:F,5,0)</f>
        <v>0</v>
      </c>
      <c r="W2036" s="90"/>
      <c r="X2036" s="164" t="e">
        <f t="shared" si="178"/>
        <v>#DIV/0!</v>
      </c>
      <c r="Y2036" s="169">
        <f t="shared" si="177"/>
        <v>2</v>
      </c>
    </row>
    <row r="2037" spans="2:25" ht="15">
      <c r="B2037" s="196"/>
      <c r="C2037" s="90"/>
      <c r="D2037" s="90"/>
      <c r="E2037" s="90"/>
      <c r="F2037" s="90"/>
      <c r="G2037" s="90"/>
      <c r="H2037" s="90"/>
      <c r="I2037" s="90"/>
      <c r="J2037" s="90"/>
      <c r="K2037" s="90"/>
      <c r="L2037" s="90"/>
      <c r="M2037" s="90"/>
      <c r="N2037" s="560"/>
      <c r="O2037" s="90"/>
      <c r="P2037" s="90"/>
      <c r="Q2037" s="130" t="s">
        <v>9938</v>
      </c>
      <c r="R2037" s="376" t="s">
        <v>11248</v>
      </c>
      <c r="S2037" s="28">
        <v>1</v>
      </c>
      <c r="T2037" s="19" t="e">
        <f>VLOOKUP(Q2037,包材库存!B:E,4,0)</f>
        <v>#N/A</v>
      </c>
      <c r="U2037" s="46"/>
      <c r="V2037" s="19" t="e">
        <f>VLOOKUP(Q2037,包材库存!B:F,5,0)</f>
        <v>#N/A</v>
      </c>
      <c r="W2037" s="90"/>
      <c r="X2037" s="164" t="e">
        <f t="shared" si="178"/>
        <v>#N/A</v>
      </c>
      <c r="Y2037" s="169">
        <f t="shared" si="177"/>
        <v>7</v>
      </c>
    </row>
    <row r="2038" spans="2:25" ht="15">
      <c r="B2038" s="196"/>
      <c r="C2038" s="90"/>
      <c r="D2038" s="90"/>
      <c r="E2038" s="90"/>
      <c r="F2038" s="90"/>
      <c r="G2038" s="90"/>
      <c r="H2038" s="90"/>
      <c r="I2038" s="90"/>
      <c r="J2038" s="90"/>
      <c r="K2038" s="90"/>
      <c r="L2038" s="90"/>
      <c r="M2038" s="90"/>
      <c r="N2038" s="560"/>
      <c r="O2038" s="90"/>
      <c r="P2038" s="90"/>
      <c r="Q2038" s="374" t="s">
        <v>9939</v>
      </c>
      <c r="R2038" s="375" t="s">
        <v>11249</v>
      </c>
      <c r="S2038" s="28">
        <v>1</v>
      </c>
      <c r="T2038" s="19">
        <f>VLOOKUP(Q2038,包材库存!B:E,4,0)</f>
        <v>67208</v>
      </c>
      <c r="U2038" s="46"/>
      <c r="V2038" s="19">
        <f>VLOOKUP(Q2038,包材库存!B:F,5,0)</f>
        <v>0</v>
      </c>
      <c r="W2038" s="90"/>
      <c r="X2038" s="164" t="e">
        <f t="shared" si="178"/>
        <v>#DIV/0!</v>
      </c>
      <c r="Y2038" s="169">
        <f t="shared" si="177"/>
        <v>15</v>
      </c>
    </row>
    <row r="2039" spans="2:25" ht="15">
      <c r="B2039" s="196"/>
      <c r="C2039" s="90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561"/>
      <c r="O2039" s="15"/>
      <c r="P2039" s="15"/>
      <c r="Q2039" s="374" t="s">
        <v>21</v>
      </c>
      <c r="R2039" s="375" t="s">
        <v>11250</v>
      </c>
      <c r="S2039" s="28">
        <v>1</v>
      </c>
      <c r="T2039" s="19">
        <f>VLOOKUP(Q2039,包材库存!B:E,4,0)</f>
        <v>2598</v>
      </c>
      <c r="U2039" s="46"/>
      <c r="V2039" s="19">
        <f>VLOOKUP(Q2039,包材库存!B:F,5,0)</f>
        <v>0</v>
      </c>
      <c r="W2039" s="15"/>
      <c r="X2039" s="164" t="e">
        <f t="shared" si="178"/>
        <v>#DIV/0!</v>
      </c>
      <c r="Y2039" s="169">
        <f t="shared" si="177"/>
        <v>4</v>
      </c>
    </row>
    <row r="2040" spans="2:25" ht="15">
      <c r="B2040" s="196"/>
      <c r="C2040" s="90"/>
      <c r="D2040" s="89" t="s">
        <v>11251</v>
      </c>
      <c r="E2040" s="89" t="s">
        <v>12083</v>
      </c>
      <c r="F2040" s="89"/>
      <c r="G2040" s="89"/>
      <c r="H2040" s="89"/>
      <c r="I2040" s="89"/>
      <c r="J2040" s="89"/>
      <c r="K2040" s="89"/>
      <c r="L2040" s="89"/>
      <c r="M2040" s="89">
        <f>J2040+K2040+L2040</f>
        <v>0</v>
      </c>
      <c r="N2040" s="559"/>
      <c r="O2040" s="89"/>
      <c r="P2040" s="89"/>
      <c r="Q2040" s="374" t="s">
        <v>65</v>
      </c>
      <c r="R2040" s="375" t="s">
        <v>11252</v>
      </c>
      <c r="S2040" s="28">
        <v>1</v>
      </c>
      <c r="T2040" s="19">
        <f>VLOOKUP(Q2040,包材库存!B:E,4,0)</f>
        <v>75</v>
      </c>
      <c r="U2040" s="46"/>
      <c r="V2040" s="19">
        <f>VLOOKUP(Q2040,包材库存!B:F,5,0)</f>
        <v>0</v>
      </c>
      <c r="W2040" s="89"/>
      <c r="X2040" s="164" t="e">
        <f t="shared" si="178"/>
        <v>#DIV/0!</v>
      </c>
      <c r="Y2040" s="169">
        <f t="shared" si="177"/>
        <v>2</v>
      </c>
    </row>
    <row r="2041" spans="2:25" ht="15">
      <c r="B2041" s="196"/>
      <c r="C2041" s="90"/>
      <c r="D2041" s="90"/>
      <c r="E2041" s="90"/>
      <c r="F2041" s="90"/>
      <c r="G2041" s="90"/>
      <c r="H2041" s="90"/>
      <c r="I2041" s="90"/>
      <c r="J2041" s="90"/>
      <c r="K2041" s="90"/>
      <c r="L2041" s="90"/>
      <c r="M2041" s="90"/>
      <c r="N2041" s="560"/>
      <c r="O2041" s="90"/>
      <c r="P2041" s="90"/>
      <c r="Q2041" s="374" t="s">
        <v>56</v>
      </c>
      <c r="R2041" s="375" t="s">
        <v>11253</v>
      </c>
      <c r="S2041" s="28">
        <v>1</v>
      </c>
      <c r="T2041" s="19">
        <f>VLOOKUP(Q2041,包材库存!B:E,4,0)</f>
        <v>25215</v>
      </c>
      <c r="U2041" s="46"/>
      <c r="V2041" s="19">
        <f>VLOOKUP(Q2041,包材库存!B:F,5,0)</f>
        <v>0</v>
      </c>
      <c r="W2041" s="90"/>
      <c r="X2041" s="164" t="e">
        <f t="shared" si="178"/>
        <v>#DIV/0!</v>
      </c>
      <c r="Y2041" s="169">
        <f t="shared" si="177"/>
        <v>4</v>
      </c>
    </row>
    <row r="2042" spans="2:25" ht="15">
      <c r="B2042" s="196"/>
      <c r="C2042" s="90"/>
      <c r="D2042" s="90"/>
      <c r="E2042" s="90"/>
      <c r="F2042" s="90"/>
      <c r="G2042" s="90"/>
      <c r="H2042" s="90"/>
      <c r="I2042" s="90"/>
      <c r="J2042" s="90"/>
      <c r="K2042" s="90"/>
      <c r="L2042" s="90"/>
      <c r="M2042" s="90"/>
      <c r="N2042" s="560"/>
      <c r="O2042" s="90"/>
      <c r="P2042" s="90"/>
      <c r="Q2042" s="374" t="s">
        <v>67</v>
      </c>
      <c r="R2042" s="375" t="s">
        <v>11254</v>
      </c>
      <c r="S2042" s="28">
        <v>1</v>
      </c>
      <c r="T2042" s="19">
        <f>VLOOKUP(Q2042,包材库存!B:E,4,0)</f>
        <v>57</v>
      </c>
      <c r="U2042" s="46"/>
      <c r="V2042" s="19">
        <f>VLOOKUP(Q2042,包材库存!B:F,5,0)</f>
        <v>0</v>
      </c>
      <c r="W2042" s="90"/>
      <c r="X2042" s="164" t="e">
        <f t="shared" si="178"/>
        <v>#DIV/0!</v>
      </c>
      <c r="Y2042" s="169">
        <f t="shared" si="177"/>
        <v>2</v>
      </c>
    </row>
    <row r="2043" spans="2:25" ht="15">
      <c r="B2043" s="196"/>
      <c r="C2043" s="90"/>
      <c r="D2043" s="90"/>
      <c r="E2043" s="90"/>
      <c r="F2043" s="90"/>
      <c r="G2043" s="90"/>
      <c r="H2043" s="90"/>
      <c r="I2043" s="90"/>
      <c r="J2043" s="90"/>
      <c r="K2043" s="90"/>
      <c r="L2043" s="90"/>
      <c r="M2043" s="90"/>
      <c r="N2043" s="560"/>
      <c r="O2043" s="90"/>
      <c r="P2043" s="90"/>
      <c r="Q2043" s="130" t="s">
        <v>62</v>
      </c>
      <c r="R2043" s="376" t="s">
        <v>11255</v>
      </c>
      <c r="S2043" s="28">
        <v>1</v>
      </c>
      <c r="T2043" s="19" t="e">
        <f>VLOOKUP(Q2043,包材库存!B:E,4,0)</f>
        <v>#N/A</v>
      </c>
      <c r="U2043" s="46"/>
      <c r="V2043" s="19" t="e">
        <f>VLOOKUP(Q2043,包材库存!B:F,5,0)</f>
        <v>#N/A</v>
      </c>
      <c r="W2043" s="90"/>
      <c r="X2043" s="164" t="e">
        <f t="shared" si="178"/>
        <v>#N/A</v>
      </c>
      <c r="Y2043" s="169">
        <f t="shared" si="177"/>
        <v>8</v>
      </c>
    </row>
    <row r="2044" spans="2:25" ht="15">
      <c r="B2044" s="196"/>
      <c r="C2044" s="90"/>
      <c r="D2044" s="90"/>
      <c r="E2044" s="90"/>
      <c r="F2044" s="90"/>
      <c r="G2044" s="90"/>
      <c r="H2044" s="90"/>
      <c r="I2044" s="90"/>
      <c r="J2044" s="90"/>
      <c r="K2044" s="90"/>
      <c r="L2044" s="90"/>
      <c r="M2044" s="90"/>
      <c r="N2044" s="560"/>
      <c r="O2044" s="90"/>
      <c r="P2044" s="90"/>
      <c r="Q2044" s="374" t="s">
        <v>9940</v>
      </c>
      <c r="R2044" s="375" t="s">
        <v>11249</v>
      </c>
      <c r="S2044" s="28">
        <v>1</v>
      </c>
      <c r="T2044" s="19">
        <f>VLOOKUP(Q2044,包材库存!B:E,4,0)</f>
        <v>67208</v>
      </c>
      <c r="U2044" s="46"/>
      <c r="V2044" s="19">
        <f>VLOOKUP(Q2044,包材库存!B:F,5,0)</f>
        <v>0</v>
      </c>
      <c r="W2044" s="90"/>
      <c r="X2044" s="164" t="e">
        <f t="shared" si="178"/>
        <v>#DIV/0!</v>
      </c>
      <c r="Y2044" s="169">
        <f t="shared" si="177"/>
        <v>15</v>
      </c>
    </row>
    <row r="2045" spans="2:25" ht="15">
      <c r="B2045" s="196"/>
      <c r="C2045" s="90"/>
      <c r="D2045" s="90"/>
      <c r="E2045" s="90"/>
      <c r="F2045" s="90"/>
      <c r="G2045" s="90"/>
      <c r="H2045" s="90"/>
      <c r="I2045" s="90"/>
      <c r="J2045" s="90"/>
      <c r="K2045" s="90"/>
      <c r="L2045" s="90"/>
      <c r="M2045" s="90"/>
      <c r="N2045" s="560"/>
      <c r="O2045" s="90"/>
      <c r="P2045" s="90"/>
      <c r="Q2045" s="374" t="s">
        <v>58</v>
      </c>
      <c r="R2045" s="375" t="s">
        <v>11256</v>
      </c>
      <c r="S2045" s="28">
        <v>1</v>
      </c>
      <c r="T2045" s="19">
        <f>VLOOKUP(Q2045,包材库存!B:E,4,0)</f>
        <v>67899</v>
      </c>
      <c r="U2045" s="46"/>
      <c r="V2045" s="19">
        <f>VLOOKUP(Q2045,包材库存!B:F,5,0)</f>
        <v>0</v>
      </c>
      <c r="W2045" s="90"/>
      <c r="X2045" s="164" t="e">
        <f t="shared" si="178"/>
        <v>#DIV/0!</v>
      </c>
      <c r="Y2045" s="169">
        <f t="shared" si="177"/>
        <v>8</v>
      </c>
    </row>
    <row r="2046" spans="2:25" ht="15">
      <c r="B2046" s="196"/>
      <c r="C2046" s="90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561"/>
      <c r="O2046" s="15"/>
      <c r="P2046" s="15"/>
      <c r="Q2046" s="374" t="s">
        <v>61</v>
      </c>
      <c r="R2046" s="375" t="s">
        <v>11257</v>
      </c>
      <c r="S2046" s="28">
        <v>1</v>
      </c>
      <c r="T2046" s="19">
        <f>VLOOKUP(Q2046,包材库存!B:E,4,0)</f>
        <v>89897</v>
      </c>
      <c r="U2046" s="46"/>
      <c r="V2046" s="19">
        <f>VLOOKUP(Q2046,包材库存!B:F,5,0)</f>
        <v>0</v>
      </c>
      <c r="W2046" s="15"/>
      <c r="X2046" s="164" t="e">
        <f t="shared" si="178"/>
        <v>#DIV/0!</v>
      </c>
      <c r="Y2046" s="169">
        <f t="shared" si="177"/>
        <v>13</v>
      </c>
    </row>
    <row r="2047" spans="2:25" ht="15">
      <c r="B2047" s="196"/>
      <c r="C2047" s="90"/>
      <c r="D2047" s="89" t="s">
        <v>11258</v>
      </c>
      <c r="E2047" s="89" t="s">
        <v>12073</v>
      </c>
      <c r="F2047" s="89"/>
      <c r="G2047" s="89"/>
      <c r="H2047" s="89"/>
      <c r="I2047" s="89"/>
      <c r="J2047" s="89"/>
      <c r="K2047" s="89"/>
      <c r="L2047" s="89"/>
      <c r="M2047" s="89">
        <f>J2047+K2047+L2047</f>
        <v>0</v>
      </c>
      <c r="N2047" s="559"/>
      <c r="O2047" s="89"/>
      <c r="P2047" s="89"/>
      <c r="Q2047" s="143" t="s">
        <v>6942</v>
      </c>
      <c r="R2047" s="101" t="s">
        <v>11053</v>
      </c>
      <c r="S2047" s="28">
        <v>1</v>
      </c>
      <c r="T2047" s="19">
        <f>VLOOKUP(Q2047,包材库存!B:E,4,0)</f>
        <v>844</v>
      </c>
      <c r="U2047" s="46"/>
      <c r="V2047" s="19">
        <f>VLOOKUP(Q2047,包材库存!B:F,5,0)</f>
        <v>0</v>
      </c>
      <c r="W2047" s="89"/>
      <c r="X2047" s="164" t="e">
        <f t="shared" si="178"/>
        <v>#DIV/0!</v>
      </c>
      <c r="Y2047" s="169">
        <f t="shared" si="177"/>
        <v>4</v>
      </c>
    </row>
    <row r="2048" spans="2:25" ht="15">
      <c r="B2048" s="196"/>
      <c r="C2048" s="90"/>
      <c r="D2048" s="90"/>
      <c r="E2048" s="90"/>
      <c r="F2048" s="90"/>
      <c r="G2048" s="90"/>
      <c r="H2048" s="90"/>
      <c r="I2048" s="90"/>
      <c r="J2048" s="90"/>
      <c r="K2048" s="90"/>
      <c r="L2048" s="90"/>
      <c r="M2048" s="90"/>
      <c r="N2048" s="560"/>
      <c r="O2048" s="90"/>
      <c r="P2048" s="90"/>
      <c r="Q2048" s="143" t="s">
        <v>9941</v>
      </c>
      <c r="R2048" s="101" t="s">
        <v>11054</v>
      </c>
      <c r="S2048" s="28">
        <v>1</v>
      </c>
      <c r="T2048" s="19">
        <f>VLOOKUP(Q2048,包材库存!B:E,4,0)</f>
        <v>2604</v>
      </c>
      <c r="U2048" s="46"/>
      <c r="V2048" s="19">
        <f>VLOOKUP(Q2048,包材库存!B:F,5,0)</f>
        <v>0</v>
      </c>
      <c r="W2048" s="90"/>
      <c r="X2048" s="164" t="e">
        <f t="shared" si="178"/>
        <v>#DIV/0!</v>
      </c>
      <c r="Y2048" s="169">
        <f t="shared" si="177"/>
        <v>4</v>
      </c>
    </row>
    <row r="2049" spans="2:25" ht="15">
      <c r="B2049" s="196"/>
      <c r="C2049" s="90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561"/>
      <c r="O2049" s="15"/>
      <c r="P2049" s="15"/>
      <c r="Q2049" s="143" t="s">
        <v>8011</v>
      </c>
      <c r="R2049" s="101" t="s">
        <v>11123</v>
      </c>
      <c r="S2049" s="28">
        <v>1</v>
      </c>
      <c r="T2049" s="19">
        <f>VLOOKUP(Q2049,包材库存!B:E,4,0)</f>
        <v>0</v>
      </c>
      <c r="U2049" s="46"/>
      <c r="V2049" s="19">
        <f>VLOOKUP(Q2049,包材库存!B:F,5,0)</f>
        <v>0</v>
      </c>
      <c r="W2049" s="15"/>
      <c r="X2049" s="164" t="e">
        <f t="shared" si="178"/>
        <v>#DIV/0!</v>
      </c>
      <c r="Y2049" s="169">
        <f t="shared" si="177"/>
        <v>2</v>
      </c>
    </row>
    <row r="2050" spans="2:25" ht="15">
      <c r="B2050" s="196"/>
      <c r="C2050" s="90"/>
      <c r="D2050" s="89" t="s">
        <v>11259</v>
      </c>
      <c r="E2050" s="89" t="s">
        <v>12072</v>
      </c>
      <c r="F2050" s="89"/>
      <c r="G2050" s="89"/>
      <c r="H2050" s="89"/>
      <c r="I2050" s="89"/>
      <c r="J2050" s="89"/>
      <c r="K2050" s="89"/>
      <c r="L2050" s="89"/>
      <c r="M2050" s="89">
        <f>J2050+K2050+L2050</f>
        <v>0</v>
      </c>
      <c r="N2050" s="559"/>
      <c r="O2050" s="89"/>
      <c r="P2050" s="89"/>
      <c r="Q2050" s="143" t="s">
        <v>6546</v>
      </c>
      <c r="R2050" s="101" t="s">
        <v>11118</v>
      </c>
      <c r="S2050" s="28">
        <v>1</v>
      </c>
      <c r="T2050" s="19">
        <f>VLOOKUP(Q2050,包材库存!B:E,4,0)</f>
        <v>285</v>
      </c>
      <c r="U2050" s="46"/>
      <c r="V2050" s="19">
        <f>VLOOKUP(Q2050,包材库存!B:F,5,0)</f>
        <v>0</v>
      </c>
      <c r="W2050" s="89"/>
      <c r="X2050" s="164" t="e">
        <f t="shared" si="178"/>
        <v>#DIV/0!</v>
      </c>
      <c r="Y2050" s="169">
        <f t="shared" si="177"/>
        <v>2</v>
      </c>
    </row>
    <row r="2051" spans="2:25" ht="15">
      <c r="B2051" s="196"/>
      <c r="C2051" s="90"/>
      <c r="D2051" s="90"/>
      <c r="E2051" s="90"/>
      <c r="F2051" s="90"/>
      <c r="G2051" s="90"/>
      <c r="H2051" s="90"/>
      <c r="I2051" s="90"/>
      <c r="J2051" s="90"/>
      <c r="K2051" s="90"/>
      <c r="L2051" s="90"/>
      <c r="M2051" s="90"/>
      <c r="N2051" s="560"/>
      <c r="O2051" s="90"/>
      <c r="P2051" s="90"/>
      <c r="Q2051" s="143" t="s">
        <v>7263</v>
      </c>
      <c r="R2051" s="101" t="s">
        <v>11056</v>
      </c>
      <c r="S2051" s="28">
        <v>1</v>
      </c>
      <c r="T2051" s="19">
        <f>VLOOKUP(Q2051,包材库存!B:E,4,0)</f>
        <v>12876</v>
      </c>
      <c r="U2051" s="46"/>
      <c r="V2051" s="19">
        <f>VLOOKUP(Q2051,包材库存!B:F,5,0)</f>
        <v>0</v>
      </c>
      <c r="W2051" s="90"/>
      <c r="X2051" s="164" t="e">
        <f t="shared" si="178"/>
        <v>#DIV/0!</v>
      </c>
      <c r="Y2051" s="169">
        <f t="shared" si="177"/>
        <v>7</v>
      </c>
    </row>
    <row r="2052" spans="2:25" ht="15">
      <c r="B2052" s="196"/>
      <c r="C2052" s="90"/>
      <c r="D2052" s="90"/>
      <c r="E2052" s="90"/>
      <c r="F2052" s="90"/>
      <c r="G2052" s="90"/>
      <c r="H2052" s="90"/>
      <c r="I2052" s="90"/>
      <c r="J2052" s="90"/>
      <c r="K2052" s="90"/>
      <c r="L2052" s="90"/>
      <c r="M2052" s="90"/>
      <c r="N2052" s="560"/>
      <c r="O2052" s="90"/>
      <c r="P2052" s="90"/>
      <c r="Q2052" s="143" t="s">
        <v>9942</v>
      </c>
      <c r="R2052" s="101" t="s">
        <v>11119</v>
      </c>
      <c r="S2052" s="28">
        <v>1</v>
      </c>
      <c r="T2052" s="19">
        <f>VLOOKUP(Q2052,包材库存!B:E,4,0)</f>
        <v>281</v>
      </c>
      <c r="U2052" s="46"/>
      <c r="V2052" s="19">
        <f>VLOOKUP(Q2052,包材库存!B:F,5,0)</f>
        <v>0</v>
      </c>
      <c r="W2052" s="90"/>
      <c r="X2052" s="164" t="e">
        <f t="shared" si="178"/>
        <v>#DIV/0!</v>
      </c>
      <c r="Y2052" s="169">
        <f t="shared" si="177"/>
        <v>2</v>
      </c>
    </row>
    <row r="2053" spans="2:25" ht="15">
      <c r="B2053" s="196"/>
      <c r="C2053" s="90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561"/>
      <c r="O2053" s="15"/>
      <c r="P2053" s="15"/>
      <c r="Q2053" s="143" t="s">
        <v>8756</v>
      </c>
      <c r="R2053" s="101" t="s">
        <v>11057</v>
      </c>
      <c r="S2053" s="28">
        <v>1</v>
      </c>
      <c r="T2053" s="19">
        <f>VLOOKUP(Q2053,包材库存!B:E,4,0)</f>
        <v>85038</v>
      </c>
      <c r="U2053" s="46"/>
      <c r="V2053" s="19">
        <f>VLOOKUP(Q2053,包材库存!B:F,5,0)</f>
        <v>0</v>
      </c>
      <c r="W2053" s="15"/>
      <c r="X2053" s="164" t="e">
        <f t="shared" si="178"/>
        <v>#DIV/0!</v>
      </c>
      <c r="Y2053" s="169">
        <f t="shared" ref="Y2053:Y2116" si="179">COUNTIF(Q:Q,Q2053)</f>
        <v>10</v>
      </c>
    </row>
    <row r="2054" spans="2:25" ht="15">
      <c r="B2054" s="196"/>
      <c r="C2054" s="90"/>
      <c r="D2054" s="89" t="s">
        <v>11260</v>
      </c>
      <c r="E2054" s="89" t="s">
        <v>12084</v>
      </c>
      <c r="F2054" s="89"/>
      <c r="G2054" s="89"/>
      <c r="H2054" s="89"/>
      <c r="I2054" s="89"/>
      <c r="J2054" s="89"/>
      <c r="K2054" s="89"/>
      <c r="L2054" s="89"/>
      <c r="M2054" s="89">
        <f>J2054+K2054+L2054</f>
        <v>0</v>
      </c>
      <c r="N2054" s="559"/>
      <c r="O2054" s="89"/>
      <c r="P2054" s="89"/>
      <c r="Q2054" s="143" t="s">
        <v>6548</v>
      </c>
      <c r="R2054" s="101" t="s">
        <v>11059</v>
      </c>
      <c r="S2054" s="28">
        <v>1</v>
      </c>
      <c r="T2054" s="19">
        <f>VLOOKUP(Q2054,包材库存!B:E,4,0)</f>
        <v>0</v>
      </c>
      <c r="U2054" s="46"/>
      <c r="V2054" s="19">
        <f>VLOOKUP(Q2054,包材库存!B:F,5,0)</f>
        <v>0</v>
      </c>
      <c r="W2054" s="89"/>
      <c r="X2054" s="164" t="e">
        <f t="shared" ref="X2054:X2117" si="180">T2054/G2054</f>
        <v>#DIV/0!</v>
      </c>
      <c r="Y2054" s="169">
        <f t="shared" si="179"/>
        <v>6</v>
      </c>
    </row>
    <row r="2055" spans="2:25" ht="15">
      <c r="B2055" s="196"/>
      <c r="C2055" s="90"/>
      <c r="D2055" s="90"/>
      <c r="E2055" s="90"/>
      <c r="F2055" s="90"/>
      <c r="G2055" s="90"/>
      <c r="H2055" s="90"/>
      <c r="I2055" s="90"/>
      <c r="J2055" s="90"/>
      <c r="K2055" s="90"/>
      <c r="L2055" s="90"/>
      <c r="M2055" s="90"/>
      <c r="N2055" s="560"/>
      <c r="O2055" s="90"/>
      <c r="P2055" s="90"/>
      <c r="Q2055" s="143" t="s">
        <v>7265</v>
      </c>
      <c r="R2055" s="101" t="s">
        <v>11060</v>
      </c>
      <c r="S2055" s="28">
        <v>1</v>
      </c>
      <c r="T2055" s="19">
        <f>VLOOKUP(Q2055,包材库存!B:E,4,0)</f>
        <v>5917</v>
      </c>
      <c r="U2055" s="46"/>
      <c r="V2055" s="19">
        <f>VLOOKUP(Q2055,包材库存!B:F,5,0)</f>
        <v>0</v>
      </c>
      <c r="W2055" s="90"/>
      <c r="X2055" s="164" t="e">
        <f t="shared" si="180"/>
        <v>#DIV/0!</v>
      </c>
      <c r="Y2055" s="169">
        <f t="shared" si="179"/>
        <v>8</v>
      </c>
    </row>
    <row r="2056" spans="2:25" ht="15">
      <c r="B2056" s="196"/>
      <c r="C2056" s="15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561"/>
      <c r="O2056" s="15"/>
      <c r="P2056" s="15"/>
      <c r="Q2056" s="143" t="s">
        <v>9944</v>
      </c>
      <c r="R2056" s="101" t="s">
        <v>11129</v>
      </c>
      <c r="S2056" s="28">
        <v>1</v>
      </c>
      <c r="T2056" s="19">
        <f>VLOOKUP(Q2056,包材库存!B:E,4,0)</f>
        <v>684</v>
      </c>
      <c r="U2056" s="46"/>
      <c r="V2056" s="19">
        <f>VLOOKUP(Q2056,包材库存!B:F,5,0)</f>
        <v>0</v>
      </c>
      <c r="W2056" s="15"/>
      <c r="X2056" s="164" t="e">
        <f t="shared" si="180"/>
        <v>#DIV/0!</v>
      </c>
      <c r="Y2056" s="169">
        <f t="shared" si="179"/>
        <v>2</v>
      </c>
    </row>
    <row r="2057" spans="2:25" ht="15">
      <c r="B2057" s="196"/>
      <c r="C2057" s="110" t="s">
        <v>3410</v>
      </c>
      <c r="D2057" s="120" t="s">
        <v>11261</v>
      </c>
      <c r="E2057" s="120"/>
      <c r="F2057" s="120"/>
      <c r="G2057" s="120"/>
      <c r="H2057" s="120"/>
      <c r="I2057" s="120"/>
      <c r="J2057" s="120"/>
      <c r="K2057" s="120"/>
      <c r="L2057" s="120"/>
      <c r="M2057" s="120"/>
      <c r="N2057" s="587"/>
      <c r="O2057" s="120"/>
      <c r="P2057" s="120"/>
      <c r="Q2057" s="13"/>
      <c r="R2057" s="138"/>
      <c r="S2057" s="28">
        <v>1</v>
      </c>
      <c r="T2057" s="19" t="e">
        <f>VLOOKUP(Q2057,包材库存!B:E,4,0)</f>
        <v>#N/A</v>
      </c>
      <c r="U2057" s="46"/>
      <c r="V2057" s="19" t="e">
        <f>VLOOKUP(Q2057,包材库存!B:F,5,0)</f>
        <v>#N/A</v>
      </c>
      <c r="W2057" s="120"/>
      <c r="X2057" s="164" t="e">
        <f t="shared" si="180"/>
        <v>#N/A</v>
      </c>
      <c r="Y2057" s="169">
        <f t="shared" si="179"/>
        <v>0</v>
      </c>
    </row>
    <row r="2058" spans="2:25" ht="15">
      <c r="B2058" s="196"/>
      <c r="C2058" s="111"/>
      <c r="D2058" s="89" t="s">
        <v>11261</v>
      </c>
      <c r="E2058" s="89" t="s">
        <v>12085</v>
      </c>
      <c r="F2058" s="89"/>
      <c r="G2058" s="89"/>
      <c r="H2058" s="89"/>
      <c r="I2058" s="89"/>
      <c r="J2058" s="89"/>
      <c r="K2058" s="89"/>
      <c r="L2058" s="89"/>
      <c r="M2058" s="89">
        <f>J2058+K2058+L2058</f>
        <v>0</v>
      </c>
      <c r="N2058" s="559"/>
      <c r="O2058" s="89"/>
      <c r="P2058" s="89"/>
      <c r="Q2058" s="160" t="s">
        <v>9783</v>
      </c>
      <c r="R2058" s="199" t="s">
        <v>11262</v>
      </c>
      <c r="S2058" s="91"/>
      <c r="T2058" s="19" t="e">
        <f>VLOOKUP(Q2058,包材库存!B:E,4,0)</f>
        <v>#N/A</v>
      </c>
      <c r="U2058" s="46"/>
      <c r="V2058" s="19" t="e">
        <f>VLOOKUP(Q2058,包材库存!B:F,5,0)</f>
        <v>#N/A</v>
      </c>
      <c r="W2058" s="110"/>
      <c r="X2058" s="164" t="e">
        <f t="shared" si="180"/>
        <v>#N/A</v>
      </c>
      <c r="Y2058" s="169">
        <f t="shared" si="179"/>
        <v>3</v>
      </c>
    </row>
    <row r="2059" spans="2:25" ht="15">
      <c r="B2059" s="196"/>
      <c r="C2059" s="111"/>
      <c r="D2059" s="90"/>
      <c r="E2059" s="90"/>
      <c r="F2059" s="90"/>
      <c r="G2059" s="90"/>
      <c r="H2059" s="90"/>
      <c r="I2059" s="90"/>
      <c r="J2059" s="90"/>
      <c r="K2059" s="90"/>
      <c r="L2059" s="90"/>
      <c r="M2059" s="90"/>
      <c r="N2059" s="560"/>
      <c r="O2059" s="90"/>
      <c r="P2059" s="90"/>
      <c r="Q2059" s="160" t="s">
        <v>9784</v>
      </c>
      <c r="R2059" s="199" t="s">
        <v>11263</v>
      </c>
      <c r="S2059" s="91"/>
      <c r="T2059" s="19" t="e">
        <f>VLOOKUP(Q2059,包材库存!B:E,4,0)</f>
        <v>#N/A</v>
      </c>
      <c r="U2059" s="46"/>
      <c r="V2059" s="19" t="e">
        <f>VLOOKUP(Q2059,包材库存!B:F,5,0)</f>
        <v>#N/A</v>
      </c>
      <c r="W2059" s="111"/>
      <c r="X2059" s="164" t="e">
        <f t="shared" si="180"/>
        <v>#N/A</v>
      </c>
      <c r="Y2059" s="169">
        <f t="shared" si="179"/>
        <v>2</v>
      </c>
    </row>
    <row r="2060" spans="2:25" ht="15">
      <c r="B2060" s="196"/>
      <c r="C2060" s="111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561"/>
      <c r="O2060" s="15"/>
      <c r="P2060" s="15"/>
      <c r="Q2060" s="160"/>
      <c r="R2060" s="199" t="s">
        <v>11243</v>
      </c>
      <c r="S2060" s="28">
        <v>1</v>
      </c>
      <c r="T2060" s="19" t="e">
        <f>VLOOKUP(Q2060,包材库存!B:E,4,0)</f>
        <v>#N/A</v>
      </c>
      <c r="U2060" s="46"/>
      <c r="V2060" s="19" t="e">
        <f>VLOOKUP(Q2060,包材库存!B:F,5,0)</f>
        <v>#N/A</v>
      </c>
      <c r="W2060" s="112"/>
      <c r="X2060" s="164" t="e">
        <f t="shared" si="180"/>
        <v>#N/A</v>
      </c>
      <c r="Y2060" s="169">
        <f t="shared" si="179"/>
        <v>0</v>
      </c>
    </row>
    <row r="2061" spans="2:25" ht="15">
      <c r="B2061" s="196"/>
      <c r="C2061" s="111"/>
      <c r="D2061" s="89" t="s">
        <v>11264</v>
      </c>
      <c r="E2061" s="89" t="s">
        <v>12082</v>
      </c>
      <c r="F2061" s="89"/>
      <c r="G2061" s="89"/>
      <c r="H2061" s="89"/>
      <c r="I2061" s="89"/>
      <c r="J2061" s="89"/>
      <c r="K2061" s="89"/>
      <c r="L2061" s="89"/>
      <c r="M2061" s="89">
        <f>J2061+K2061+L2061</f>
        <v>0</v>
      </c>
      <c r="N2061" s="559"/>
      <c r="O2061" s="89"/>
      <c r="P2061" s="89"/>
      <c r="Q2061" s="194" t="s">
        <v>502</v>
      </c>
      <c r="R2061" s="195" t="s">
        <v>10577</v>
      </c>
      <c r="S2061" s="28">
        <v>1</v>
      </c>
      <c r="T2061" s="19">
        <f>VLOOKUP(Q2061,包材库存!B:E,4,0)</f>
        <v>123982</v>
      </c>
      <c r="U2061" s="46"/>
      <c r="V2061" s="19">
        <f>VLOOKUP(Q2061,包材库存!B:F,5,0)</f>
        <v>0</v>
      </c>
      <c r="W2061" s="110"/>
      <c r="X2061" s="164" t="e">
        <f t="shared" si="180"/>
        <v>#DIV/0!</v>
      </c>
      <c r="Y2061" s="169">
        <f t="shared" si="179"/>
        <v>5</v>
      </c>
    </row>
    <row r="2062" spans="2:25" ht="15">
      <c r="B2062" s="196"/>
      <c r="C2062" s="111"/>
      <c r="D2062" s="90"/>
      <c r="E2062" s="90"/>
      <c r="F2062" s="90"/>
      <c r="G2062" s="90"/>
      <c r="H2062" s="90"/>
      <c r="I2062" s="90"/>
      <c r="J2062" s="90"/>
      <c r="K2062" s="90"/>
      <c r="L2062" s="90"/>
      <c r="M2062" s="90"/>
      <c r="N2062" s="560"/>
      <c r="O2062" s="90"/>
      <c r="P2062" s="90"/>
      <c r="Q2062" s="194" t="s">
        <v>504</v>
      </c>
      <c r="R2062" s="195" t="s">
        <v>10578</v>
      </c>
      <c r="S2062" s="28">
        <v>1</v>
      </c>
      <c r="T2062" s="19">
        <f>VLOOKUP(Q2062,包材库存!B:E,4,0)</f>
        <v>106512</v>
      </c>
      <c r="U2062" s="46"/>
      <c r="V2062" s="19">
        <f>VLOOKUP(Q2062,包材库存!B:F,5,0)</f>
        <v>0</v>
      </c>
      <c r="W2062" s="111"/>
      <c r="X2062" s="164" t="e">
        <f t="shared" si="180"/>
        <v>#DIV/0!</v>
      </c>
      <c r="Y2062" s="169">
        <f t="shared" si="179"/>
        <v>5</v>
      </c>
    </row>
    <row r="2063" spans="2:25" ht="15">
      <c r="B2063" s="196"/>
      <c r="C2063" s="111"/>
      <c r="D2063" s="90"/>
      <c r="E2063" s="90"/>
      <c r="F2063" s="90"/>
      <c r="G2063" s="90"/>
      <c r="H2063" s="90"/>
      <c r="I2063" s="90"/>
      <c r="J2063" s="90"/>
      <c r="K2063" s="90"/>
      <c r="L2063" s="90"/>
      <c r="M2063" s="90"/>
      <c r="N2063" s="560"/>
      <c r="O2063" s="90"/>
      <c r="P2063" s="90"/>
      <c r="Q2063" s="194" t="s">
        <v>506</v>
      </c>
      <c r="R2063" s="201" t="s">
        <v>11265</v>
      </c>
      <c r="S2063" s="28">
        <v>1</v>
      </c>
      <c r="T2063" s="19">
        <f>VLOOKUP(Q2063,包材库存!B:E,4,0)</f>
        <v>9114</v>
      </c>
      <c r="U2063" s="46"/>
      <c r="V2063" s="19">
        <f>VLOOKUP(Q2063,包材库存!B:F,5,0)</f>
        <v>0</v>
      </c>
      <c r="W2063" s="111"/>
      <c r="X2063" s="164" t="e">
        <f t="shared" si="180"/>
        <v>#DIV/0!</v>
      </c>
      <c r="Y2063" s="169">
        <f t="shared" si="179"/>
        <v>2</v>
      </c>
    </row>
    <row r="2064" spans="2:25" ht="15">
      <c r="B2064" s="196"/>
      <c r="C2064" s="111"/>
      <c r="D2064" s="90"/>
      <c r="E2064" s="90"/>
      <c r="F2064" s="90"/>
      <c r="G2064" s="90"/>
      <c r="H2064" s="90"/>
      <c r="I2064" s="90"/>
      <c r="J2064" s="90"/>
      <c r="K2064" s="90"/>
      <c r="L2064" s="90"/>
      <c r="M2064" s="90"/>
      <c r="N2064" s="560"/>
      <c r="O2064" s="90"/>
      <c r="P2064" s="90"/>
      <c r="Q2064" s="194" t="s">
        <v>508</v>
      </c>
      <c r="R2064" s="195" t="s">
        <v>11266</v>
      </c>
      <c r="S2064" s="28">
        <v>1</v>
      </c>
      <c r="T2064" s="19">
        <f>VLOOKUP(Q2064,包材库存!B:E,4,0)</f>
        <v>8836</v>
      </c>
      <c r="U2064" s="46"/>
      <c r="V2064" s="19">
        <f>VLOOKUP(Q2064,包材库存!B:F,5,0)</f>
        <v>0</v>
      </c>
      <c r="W2064" s="111"/>
      <c r="X2064" s="164" t="e">
        <f t="shared" si="180"/>
        <v>#DIV/0!</v>
      </c>
      <c r="Y2064" s="169">
        <f t="shared" si="179"/>
        <v>2</v>
      </c>
    </row>
    <row r="2065" spans="2:25" ht="15">
      <c r="B2065" s="196"/>
      <c r="C2065" s="111"/>
      <c r="D2065" s="90"/>
      <c r="E2065" s="90"/>
      <c r="F2065" s="90"/>
      <c r="G2065" s="90"/>
      <c r="H2065" s="90"/>
      <c r="I2065" s="90"/>
      <c r="J2065" s="90"/>
      <c r="K2065" s="90"/>
      <c r="L2065" s="90"/>
      <c r="M2065" s="90"/>
      <c r="N2065" s="560"/>
      <c r="O2065" s="90"/>
      <c r="P2065" s="90"/>
      <c r="Q2065" s="14" t="s">
        <v>354</v>
      </c>
      <c r="R2065" s="14" t="s">
        <v>11267</v>
      </c>
      <c r="S2065" s="28">
        <v>1</v>
      </c>
      <c r="T2065" s="19" t="e">
        <f>VLOOKUP(Q2065,包材库存!B:E,4,0)</f>
        <v>#N/A</v>
      </c>
      <c r="U2065" s="46"/>
      <c r="V2065" s="19" t="e">
        <f>VLOOKUP(Q2065,包材库存!B:F,5,0)</f>
        <v>#N/A</v>
      </c>
      <c r="W2065" s="111"/>
      <c r="X2065" s="164" t="e">
        <f t="shared" si="180"/>
        <v>#N/A</v>
      </c>
      <c r="Y2065" s="169">
        <f t="shared" si="179"/>
        <v>4</v>
      </c>
    </row>
    <row r="2066" spans="2:25" ht="15">
      <c r="B2066" s="196"/>
      <c r="C2066" s="111"/>
      <c r="D2066" s="90"/>
      <c r="E2066" s="90"/>
      <c r="F2066" s="90"/>
      <c r="G2066" s="90"/>
      <c r="H2066" s="90"/>
      <c r="I2066" s="90"/>
      <c r="J2066" s="90"/>
      <c r="K2066" s="90"/>
      <c r="L2066" s="90"/>
      <c r="M2066" s="90"/>
      <c r="N2066" s="560"/>
      <c r="O2066" s="90"/>
      <c r="P2066" s="90"/>
      <c r="Q2066" s="160" t="s">
        <v>474</v>
      </c>
      <c r="R2066" s="199" t="s">
        <v>10580</v>
      </c>
      <c r="S2066" s="28">
        <v>1</v>
      </c>
      <c r="T2066" s="19">
        <f>VLOOKUP(Q2066,包材库存!B:E,4,0)</f>
        <v>80815</v>
      </c>
      <c r="U2066" s="46"/>
      <c r="V2066" s="19">
        <f>VLOOKUP(Q2066,包材库存!B:F,5,0)</f>
        <v>0</v>
      </c>
      <c r="W2066" s="111"/>
      <c r="X2066" s="164" t="e">
        <f t="shared" si="180"/>
        <v>#DIV/0!</v>
      </c>
      <c r="Y2066" s="169">
        <f t="shared" si="179"/>
        <v>23</v>
      </c>
    </row>
    <row r="2067" spans="2:25" ht="15">
      <c r="B2067" s="196"/>
      <c r="C2067" s="111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561"/>
      <c r="O2067" s="15"/>
      <c r="P2067" s="15"/>
      <c r="Q2067" s="200" t="s">
        <v>362</v>
      </c>
      <c r="R2067" s="201" t="s">
        <v>10579</v>
      </c>
      <c r="S2067" s="28">
        <v>1</v>
      </c>
      <c r="T2067" s="19">
        <f>VLOOKUP(Q2067,包材库存!B:E,4,0)</f>
        <v>172767</v>
      </c>
      <c r="U2067" s="46"/>
      <c r="V2067" s="19">
        <f>VLOOKUP(Q2067,包材库存!B:F,5,0)</f>
        <v>0</v>
      </c>
      <c r="W2067" s="112"/>
      <c r="X2067" s="164" t="e">
        <f t="shared" si="180"/>
        <v>#DIV/0!</v>
      </c>
      <c r="Y2067" s="169">
        <f t="shared" si="179"/>
        <v>7</v>
      </c>
    </row>
    <row r="2068" spans="2:25" ht="15">
      <c r="B2068" s="196"/>
      <c r="C2068" s="111"/>
      <c r="D2068" s="89" t="s">
        <v>11268</v>
      </c>
      <c r="E2068" s="89" t="s">
        <v>12083</v>
      </c>
      <c r="F2068" s="89"/>
      <c r="G2068" s="89"/>
      <c r="H2068" s="89"/>
      <c r="I2068" s="89"/>
      <c r="J2068" s="89"/>
      <c r="K2068" s="89"/>
      <c r="L2068" s="89"/>
      <c r="M2068" s="89">
        <f>J2068+K2068+L2068</f>
        <v>0</v>
      </c>
      <c r="N2068" s="559"/>
      <c r="O2068" s="89"/>
      <c r="P2068" s="89"/>
      <c r="Q2068" s="194" t="s">
        <v>561</v>
      </c>
      <c r="R2068" s="195" t="s">
        <v>10599</v>
      </c>
      <c r="S2068" s="28">
        <v>1</v>
      </c>
      <c r="T2068" s="19">
        <f>VLOOKUP(Q2068,包材库存!B:E,4,0)</f>
        <v>41485</v>
      </c>
      <c r="U2068" s="46"/>
      <c r="V2068" s="19">
        <f>VLOOKUP(Q2068,包材库存!B:F,5,0)</f>
        <v>0</v>
      </c>
      <c r="W2068" s="110"/>
      <c r="X2068" s="164" t="e">
        <f t="shared" si="180"/>
        <v>#DIV/0!</v>
      </c>
      <c r="Y2068" s="169">
        <f t="shared" si="179"/>
        <v>5</v>
      </c>
    </row>
    <row r="2069" spans="2:25" ht="15">
      <c r="B2069" s="196"/>
      <c r="C2069" s="111"/>
      <c r="D2069" s="90"/>
      <c r="E2069" s="90"/>
      <c r="F2069" s="90"/>
      <c r="G2069" s="90"/>
      <c r="H2069" s="90"/>
      <c r="I2069" s="90"/>
      <c r="J2069" s="90"/>
      <c r="K2069" s="90"/>
      <c r="L2069" s="90"/>
      <c r="M2069" s="90"/>
      <c r="N2069" s="560"/>
      <c r="O2069" s="90"/>
      <c r="P2069" s="90"/>
      <c r="Q2069" s="200" t="s">
        <v>563</v>
      </c>
      <c r="R2069" s="201" t="s">
        <v>10568</v>
      </c>
      <c r="S2069" s="28">
        <v>1</v>
      </c>
      <c r="T2069" s="19">
        <f>VLOOKUP(Q2069,包材库存!B:E,4,0)</f>
        <v>40019</v>
      </c>
      <c r="U2069" s="46"/>
      <c r="V2069" s="19">
        <f>VLOOKUP(Q2069,包材库存!B:F,5,0)</f>
        <v>0</v>
      </c>
      <c r="W2069" s="111"/>
      <c r="X2069" s="164" t="e">
        <f t="shared" si="180"/>
        <v>#DIV/0!</v>
      </c>
      <c r="Y2069" s="169">
        <f t="shared" si="179"/>
        <v>12</v>
      </c>
    </row>
    <row r="2070" spans="2:25" ht="15">
      <c r="B2070" s="196"/>
      <c r="C2070" s="111"/>
      <c r="D2070" s="90"/>
      <c r="E2070" s="90"/>
      <c r="F2070" s="90"/>
      <c r="G2070" s="90"/>
      <c r="H2070" s="90"/>
      <c r="I2070" s="90"/>
      <c r="J2070" s="90"/>
      <c r="K2070" s="90"/>
      <c r="L2070" s="90"/>
      <c r="M2070" s="90"/>
      <c r="N2070" s="560"/>
      <c r="O2070" s="90"/>
      <c r="P2070" s="90"/>
      <c r="Q2070" s="194" t="s">
        <v>565</v>
      </c>
      <c r="R2070" s="195" t="s">
        <v>11269</v>
      </c>
      <c r="S2070" s="28">
        <v>1</v>
      </c>
      <c r="T2070" s="19">
        <f>VLOOKUP(Q2070,包材库存!B:E,4,0)</f>
        <v>18831</v>
      </c>
      <c r="U2070" s="46"/>
      <c r="V2070" s="19">
        <f>VLOOKUP(Q2070,包材库存!B:F,5,0)</f>
        <v>0</v>
      </c>
      <c r="W2070" s="111"/>
      <c r="X2070" s="164" t="e">
        <f t="shared" si="180"/>
        <v>#DIV/0!</v>
      </c>
      <c r="Y2070" s="169">
        <f t="shared" si="179"/>
        <v>2</v>
      </c>
    </row>
    <row r="2071" spans="2:25" ht="15">
      <c r="B2071" s="196"/>
      <c r="C2071" s="111"/>
      <c r="D2071" s="90"/>
      <c r="E2071" s="90"/>
      <c r="F2071" s="90"/>
      <c r="G2071" s="90"/>
      <c r="H2071" s="90"/>
      <c r="I2071" s="90"/>
      <c r="J2071" s="90"/>
      <c r="K2071" s="90"/>
      <c r="L2071" s="90"/>
      <c r="M2071" s="90"/>
      <c r="N2071" s="560"/>
      <c r="O2071" s="90"/>
      <c r="P2071" s="90"/>
      <c r="Q2071" s="200" t="s">
        <v>566</v>
      </c>
      <c r="R2071" s="201" t="s">
        <v>11270</v>
      </c>
      <c r="S2071" s="28">
        <v>1</v>
      </c>
      <c r="T2071" s="19">
        <f>VLOOKUP(Q2071,包材库存!B:E,4,0)</f>
        <v>18778</v>
      </c>
      <c r="U2071" s="46"/>
      <c r="V2071" s="19">
        <f>VLOOKUP(Q2071,包材库存!B:F,5,0)</f>
        <v>0</v>
      </c>
      <c r="W2071" s="111"/>
      <c r="X2071" s="164" t="e">
        <f t="shared" si="180"/>
        <v>#DIV/0!</v>
      </c>
      <c r="Y2071" s="169">
        <f t="shared" si="179"/>
        <v>2</v>
      </c>
    </row>
    <row r="2072" spans="2:25" ht="15">
      <c r="B2072" s="196"/>
      <c r="C2072" s="111"/>
      <c r="D2072" s="90"/>
      <c r="E2072" s="90"/>
      <c r="F2072" s="90"/>
      <c r="G2072" s="90"/>
      <c r="H2072" s="90"/>
      <c r="I2072" s="90"/>
      <c r="J2072" s="90"/>
      <c r="K2072" s="90"/>
      <c r="L2072" s="90"/>
      <c r="M2072" s="90"/>
      <c r="N2072" s="560"/>
      <c r="O2072" s="90"/>
      <c r="P2072" s="90"/>
      <c r="Q2072" s="14" t="s">
        <v>403</v>
      </c>
      <c r="R2072" s="14" t="s">
        <v>11271</v>
      </c>
      <c r="S2072" s="28">
        <v>1</v>
      </c>
      <c r="T2072" s="19" t="e">
        <f>VLOOKUP(Q2072,包材库存!B:E,4,0)</f>
        <v>#N/A</v>
      </c>
      <c r="U2072" s="46"/>
      <c r="V2072" s="19" t="e">
        <f>VLOOKUP(Q2072,包材库存!B:F,5,0)</f>
        <v>#N/A</v>
      </c>
      <c r="W2072" s="111"/>
      <c r="X2072" s="164" t="e">
        <f t="shared" si="180"/>
        <v>#N/A</v>
      </c>
      <c r="Y2072" s="169">
        <f t="shared" si="179"/>
        <v>5</v>
      </c>
    </row>
    <row r="2073" spans="2:25" ht="15">
      <c r="B2073" s="196"/>
      <c r="C2073" s="111"/>
      <c r="D2073" s="90"/>
      <c r="E2073" s="90"/>
      <c r="F2073" s="90"/>
      <c r="G2073" s="90"/>
      <c r="H2073" s="90"/>
      <c r="I2073" s="90"/>
      <c r="J2073" s="90"/>
      <c r="K2073" s="90"/>
      <c r="L2073" s="90"/>
      <c r="M2073" s="90"/>
      <c r="N2073" s="560"/>
      <c r="O2073" s="90"/>
      <c r="P2073" s="90"/>
      <c r="Q2073" s="160" t="s">
        <v>474</v>
      </c>
      <c r="R2073" s="199" t="s">
        <v>10580</v>
      </c>
      <c r="S2073" s="28">
        <v>1</v>
      </c>
      <c r="T2073" s="19">
        <f>VLOOKUP(Q2073,包材库存!B:E,4,0)</f>
        <v>80815</v>
      </c>
      <c r="U2073" s="46"/>
      <c r="V2073" s="19">
        <f>VLOOKUP(Q2073,包材库存!B:F,5,0)</f>
        <v>0</v>
      </c>
      <c r="W2073" s="111"/>
      <c r="X2073" s="164" t="e">
        <f t="shared" si="180"/>
        <v>#DIV/0!</v>
      </c>
      <c r="Y2073" s="169">
        <f t="shared" si="179"/>
        <v>23</v>
      </c>
    </row>
    <row r="2074" spans="2:25" ht="15">
      <c r="B2074" s="196"/>
      <c r="C2074" s="111"/>
      <c r="D2074" s="90"/>
      <c r="E2074" s="90"/>
      <c r="F2074" s="90"/>
      <c r="G2074" s="90"/>
      <c r="H2074" s="90"/>
      <c r="I2074" s="90"/>
      <c r="J2074" s="90"/>
      <c r="K2074" s="90"/>
      <c r="L2074" s="90"/>
      <c r="M2074" s="90"/>
      <c r="N2074" s="560"/>
      <c r="O2074" s="90"/>
      <c r="P2074" s="90"/>
      <c r="Q2074" s="200" t="s">
        <v>401</v>
      </c>
      <c r="R2074" s="201" t="s">
        <v>10569</v>
      </c>
      <c r="S2074" s="28">
        <v>1</v>
      </c>
      <c r="T2074" s="19">
        <f>VLOOKUP(Q2074,包材库存!B:E,4,0)</f>
        <v>62823</v>
      </c>
      <c r="U2074" s="46"/>
      <c r="V2074" s="19">
        <f>VLOOKUP(Q2074,包材库存!B:F,5,0)</f>
        <v>-18</v>
      </c>
      <c r="W2074" s="111"/>
      <c r="X2074" s="164" t="e">
        <f t="shared" si="180"/>
        <v>#DIV/0!</v>
      </c>
      <c r="Y2074" s="169">
        <f t="shared" si="179"/>
        <v>16</v>
      </c>
    </row>
    <row r="2075" spans="2:25" ht="15">
      <c r="B2075" s="196"/>
      <c r="C2075" s="111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  <c r="N2075" s="561"/>
      <c r="O2075" s="15"/>
      <c r="P2075" s="15"/>
      <c r="Q2075" s="200" t="s">
        <v>760</v>
      </c>
      <c r="R2075" s="201" t="s">
        <v>10909</v>
      </c>
      <c r="S2075" s="28">
        <v>1</v>
      </c>
      <c r="T2075" s="19">
        <f>VLOOKUP(Q2075,包材库存!B:E,4,0)</f>
        <v>0</v>
      </c>
      <c r="U2075" s="46"/>
      <c r="V2075" s="19">
        <f>VLOOKUP(Q2075,包材库存!B:F,5,0)</f>
        <v>0</v>
      </c>
      <c r="W2075" s="112"/>
      <c r="X2075" s="164" t="e">
        <f t="shared" si="180"/>
        <v>#DIV/0!</v>
      </c>
      <c r="Y2075" s="169">
        <f t="shared" si="179"/>
        <v>5</v>
      </c>
    </row>
    <row r="2076" spans="2:25" ht="15">
      <c r="B2076" s="196"/>
      <c r="C2076" s="111"/>
      <c r="D2076" s="89" t="s">
        <v>11272</v>
      </c>
      <c r="E2076" s="89" t="s">
        <v>5897</v>
      </c>
      <c r="F2076" s="89"/>
      <c r="G2076" s="89"/>
      <c r="H2076" s="89"/>
      <c r="I2076" s="89"/>
      <c r="J2076" s="89"/>
      <c r="K2076" s="89"/>
      <c r="L2076" s="89"/>
      <c r="M2076" s="89">
        <f>J2076+K2076+L2076</f>
        <v>0</v>
      </c>
      <c r="N2076" s="559"/>
      <c r="O2076" s="89"/>
      <c r="P2076" s="89"/>
      <c r="Q2076" s="194" t="s">
        <v>612</v>
      </c>
      <c r="R2076" s="195" t="s">
        <v>11273</v>
      </c>
      <c r="S2076" s="28">
        <v>1</v>
      </c>
      <c r="T2076" s="19">
        <f>VLOOKUP(Q2076,包材库存!B:E,4,0)</f>
        <v>41978</v>
      </c>
      <c r="U2076" s="46"/>
      <c r="V2076" s="19">
        <f>VLOOKUP(Q2076,包材库存!B:F,5,0)</f>
        <v>0</v>
      </c>
      <c r="W2076" s="110"/>
      <c r="X2076" s="164" t="e">
        <f t="shared" si="180"/>
        <v>#DIV/0!</v>
      </c>
      <c r="Y2076" s="169">
        <f t="shared" si="179"/>
        <v>2</v>
      </c>
    </row>
    <row r="2077" spans="2:25" ht="15">
      <c r="B2077" s="196"/>
      <c r="C2077" s="111"/>
      <c r="D2077" s="90"/>
      <c r="E2077" s="90"/>
      <c r="F2077" s="90"/>
      <c r="G2077" s="90"/>
      <c r="H2077" s="90"/>
      <c r="I2077" s="90"/>
      <c r="J2077" s="90"/>
      <c r="K2077" s="90"/>
      <c r="L2077" s="90"/>
      <c r="M2077" s="90"/>
      <c r="N2077" s="560"/>
      <c r="O2077" s="90"/>
      <c r="P2077" s="90"/>
      <c r="Q2077" s="194" t="s">
        <v>416</v>
      </c>
      <c r="R2077" s="195" t="s">
        <v>11274</v>
      </c>
      <c r="S2077" s="28">
        <v>1</v>
      </c>
      <c r="T2077" s="19">
        <f>VLOOKUP(Q2077,包材库存!B:E,4,0)</f>
        <v>62592</v>
      </c>
      <c r="U2077" s="46"/>
      <c r="V2077" s="19">
        <f>VLOOKUP(Q2077,包材库存!B:F,5,0)</f>
        <v>0</v>
      </c>
      <c r="W2077" s="111"/>
      <c r="X2077" s="164" t="e">
        <f t="shared" si="180"/>
        <v>#DIV/0!</v>
      </c>
      <c r="Y2077" s="169">
        <f t="shared" si="179"/>
        <v>4</v>
      </c>
    </row>
    <row r="2078" spans="2:25" ht="15">
      <c r="B2078" s="196"/>
      <c r="C2078" s="111"/>
      <c r="D2078" s="90"/>
      <c r="E2078" s="90"/>
      <c r="F2078" s="90"/>
      <c r="G2078" s="90"/>
      <c r="H2078" s="90"/>
      <c r="I2078" s="90"/>
      <c r="J2078" s="90"/>
      <c r="K2078" s="90"/>
      <c r="L2078" s="90"/>
      <c r="M2078" s="90"/>
      <c r="N2078" s="560"/>
      <c r="O2078" s="90"/>
      <c r="P2078" s="90"/>
      <c r="Q2078" s="14" t="s">
        <v>618</v>
      </c>
      <c r="R2078" s="14" t="s">
        <v>10658</v>
      </c>
      <c r="S2078" s="28">
        <v>1</v>
      </c>
      <c r="T2078" s="19" t="e">
        <f>VLOOKUP(Q2078,包材库存!B:E,4,0)</f>
        <v>#N/A</v>
      </c>
      <c r="U2078" s="46"/>
      <c r="V2078" s="19" t="e">
        <f>VLOOKUP(Q2078,包材库存!B:F,5,0)</f>
        <v>#N/A</v>
      </c>
      <c r="W2078" s="111"/>
      <c r="X2078" s="164" t="e">
        <f t="shared" si="180"/>
        <v>#N/A</v>
      </c>
      <c r="Y2078" s="169">
        <f t="shared" si="179"/>
        <v>6</v>
      </c>
    </row>
    <row r="2079" spans="2:25" ht="15">
      <c r="B2079" s="196"/>
      <c r="C2079" s="111"/>
      <c r="D2079" s="90"/>
      <c r="E2079" s="90"/>
      <c r="F2079" s="90"/>
      <c r="G2079" s="90"/>
      <c r="H2079" s="90"/>
      <c r="I2079" s="90"/>
      <c r="J2079" s="90"/>
      <c r="K2079" s="90"/>
      <c r="L2079" s="90"/>
      <c r="M2079" s="90"/>
      <c r="N2079" s="560"/>
      <c r="O2079" s="90"/>
      <c r="P2079" s="90"/>
      <c r="Q2079" s="194" t="s">
        <v>614</v>
      </c>
      <c r="R2079" s="195" t="s">
        <v>11275</v>
      </c>
      <c r="S2079" s="28">
        <v>1</v>
      </c>
      <c r="T2079" s="19">
        <f>VLOOKUP(Q2079,包材库存!B:E,4,0)</f>
        <v>20688</v>
      </c>
      <c r="U2079" s="46"/>
      <c r="V2079" s="19">
        <f>VLOOKUP(Q2079,包材库存!B:F,5,0)</f>
        <v>0</v>
      </c>
      <c r="W2079" s="111"/>
      <c r="X2079" s="164" t="e">
        <f t="shared" si="180"/>
        <v>#DIV/0!</v>
      </c>
      <c r="Y2079" s="169">
        <f t="shared" si="179"/>
        <v>2</v>
      </c>
    </row>
    <row r="2080" spans="2:25" ht="15">
      <c r="B2080" s="196"/>
      <c r="C2080" s="111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561"/>
      <c r="O2080" s="15"/>
      <c r="P2080" s="15"/>
      <c r="Q2080" s="194" t="s">
        <v>616</v>
      </c>
      <c r="R2080" s="195" t="s">
        <v>11276</v>
      </c>
      <c r="S2080" s="28">
        <v>1</v>
      </c>
      <c r="T2080" s="19">
        <f>VLOOKUP(Q2080,包材库存!B:E,4,0)</f>
        <v>20693</v>
      </c>
      <c r="U2080" s="46"/>
      <c r="V2080" s="19">
        <f>VLOOKUP(Q2080,包材库存!B:F,5,0)</f>
        <v>0</v>
      </c>
      <c r="W2080" s="112"/>
      <c r="X2080" s="164" t="e">
        <f t="shared" si="180"/>
        <v>#DIV/0!</v>
      </c>
      <c r="Y2080" s="169">
        <f t="shared" si="179"/>
        <v>2</v>
      </c>
    </row>
    <row r="2081" spans="2:25" ht="15">
      <c r="B2081" s="196"/>
      <c r="C2081" s="111"/>
      <c r="D2081" s="89" t="s">
        <v>11169</v>
      </c>
      <c r="E2081" s="89" t="s">
        <v>12073</v>
      </c>
      <c r="F2081" s="89"/>
      <c r="G2081" s="89"/>
      <c r="H2081" s="89"/>
      <c r="I2081" s="89"/>
      <c r="J2081" s="89"/>
      <c r="K2081" s="89"/>
      <c r="L2081" s="89"/>
      <c r="M2081" s="89">
        <f>J2081+K2081+L2081</f>
        <v>0</v>
      </c>
      <c r="N2081" s="559"/>
      <c r="O2081" s="89"/>
      <c r="P2081" s="89"/>
      <c r="Q2081" s="209" t="s">
        <v>6856</v>
      </c>
      <c r="R2081" s="361" t="s">
        <v>10498</v>
      </c>
      <c r="S2081" s="28">
        <v>1</v>
      </c>
      <c r="T2081" s="19">
        <f>VLOOKUP(Q2081,包材库存!B:E,4,0)</f>
        <v>2070</v>
      </c>
      <c r="U2081" s="46"/>
      <c r="V2081" s="19">
        <f>VLOOKUP(Q2081,包材库存!B:F,5,0)</f>
        <v>0</v>
      </c>
      <c r="W2081" s="110"/>
      <c r="X2081" s="164" t="e">
        <f t="shared" si="180"/>
        <v>#DIV/0!</v>
      </c>
      <c r="Y2081" s="169">
        <f t="shared" si="179"/>
        <v>6</v>
      </c>
    </row>
    <row r="2082" spans="2:25" ht="15">
      <c r="B2082" s="196"/>
      <c r="C2082" s="111"/>
      <c r="D2082" s="90"/>
      <c r="E2082" s="90"/>
      <c r="F2082" s="90"/>
      <c r="G2082" s="90"/>
      <c r="H2082" s="90"/>
      <c r="I2082" s="90"/>
      <c r="J2082" s="90"/>
      <c r="K2082" s="90"/>
      <c r="L2082" s="90"/>
      <c r="M2082" s="90"/>
      <c r="N2082" s="560"/>
      <c r="O2082" s="90"/>
      <c r="P2082" s="90"/>
      <c r="Q2082" s="209" t="s">
        <v>7133</v>
      </c>
      <c r="R2082" s="361" t="s">
        <v>10499</v>
      </c>
      <c r="S2082" s="28">
        <v>1</v>
      </c>
      <c r="T2082" s="19">
        <f>VLOOKUP(Q2082,包材库存!B:E,4,0)</f>
        <v>2073</v>
      </c>
      <c r="U2082" s="46"/>
      <c r="V2082" s="19">
        <f>VLOOKUP(Q2082,包材库存!B:F,5,0)</f>
        <v>0</v>
      </c>
      <c r="W2082" s="111"/>
      <c r="X2082" s="164" t="e">
        <f t="shared" si="180"/>
        <v>#DIV/0!</v>
      </c>
      <c r="Y2082" s="169">
        <f t="shared" si="179"/>
        <v>6</v>
      </c>
    </row>
    <row r="2083" spans="2:25" ht="15">
      <c r="B2083" s="196"/>
      <c r="C2083" s="111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  <c r="N2083" s="561"/>
      <c r="O2083" s="15"/>
      <c r="P2083" s="15"/>
      <c r="Q2083" s="209" t="s">
        <v>9945</v>
      </c>
      <c r="R2083" s="361" t="s">
        <v>10552</v>
      </c>
      <c r="S2083" s="28">
        <v>1</v>
      </c>
      <c r="T2083" s="19">
        <f>VLOOKUP(Q2083,包材库存!B:E,4,0)</f>
        <v>0</v>
      </c>
      <c r="U2083" s="46"/>
      <c r="V2083" s="19">
        <f>VLOOKUP(Q2083,包材库存!B:F,5,0)</f>
        <v>0</v>
      </c>
      <c r="W2083" s="112"/>
      <c r="X2083" s="164" t="e">
        <f t="shared" si="180"/>
        <v>#DIV/0!</v>
      </c>
      <c r="Y2083" s="169">
        <f t="shared" si="179"/>
        <v>5</v>
      </c>
    </row>
    <row r="2084" spans="2:25" ht="15">
      <c r="B2084" s="196"/>
      <c r="C2084" s="111"/>
      <c r="D2084" s="89" t="s">
        <v>11133</v>
      </c>
      <c r="E2084" s="89" t="s">
        <v>12073</v>
      </c>
      <c r="F2084" s="89"/>
      <c r="G2084" s="89"/>
      <c r="H2084" s="89"/>
      <c r="I2084" s="89"/>
      <c r="J2084" s="89"/>
      <c r="K2084" s="89"/>
      <c r="L2084" s="89"/>
      <c r="M2084" s="89">
        <f>J2084+K2084+L2084</f>
        <v>0</v>
      </c>
      <c r="N2084" s="559"/>
      <c r="O2084" s="89"/>
      <c r="P2084" s="89"/>
      <c r="Q2084" s="209" t="s">
        <v>6382</v>
      </c>
      <c r="R2084" s="361" t="s">
        <v>10512</v>
      </c>
      <c r="S2084" s="28">
        <v>1</v>
      </c>
      <c r="T2084" s="19">
        <f>VLOOKUP(Q2084,包材库存!B:E,4,0)</f>
        <v>0</v>
      </c>
      <c r="U2084" s="46"/>
      <c r="V2084" s="19">
        <f>VLOOKUP(Q2084,包材库存!B:F,5,0)</f>
        <v>0</v>
      </c>
      <c r="W2084" s="110"/>
      <c r="X2084" s="164" t="e">
        <f t="shared" si="180"/>
        <v>#DIV/0!</v>
      </c>
      <c r="Y2084" s="169">
        <f t="shared" si="179"/>
        <v>5</v>
      </c>
    </row>
    <row r="2085" spans="2:25" ht="15">
      <c r="B2085" s="196"/>
      <c r="C2085" s="111"/>
      <c r="D2085" s="90"/>
      <c r="E2085" s="90"/>
      <c r="F2085" s="90"/>
      <c r="G2085" s="90"/>
      <c r="H2085" s="90"/>
      <c r="I2085" s="90"/>
      <c r="J2085" s="90"/>
      <c r="K2085" s="90"/>
      <c r="L2085" s="90"/>
      <c r="M2085" s="90"/>
      <c r="N2085" s="560"/>
      <c r="O2085" s="90"/>
      <c r="P2085" s="90"/>
      <c r="Q2085" s="209" t="s">
        <v>7123</v>
      </c>
      <c r="R2085" s="195" t="s">
        <v>10974</v>
      </c>
      <c r="S2085" s="28">
        <v>1</v>
      </c>
      <c r="T2085" s="19">
        <f>VLOOKUP(Q2085,包材库存!B:E,4,0)</f>
        <v>120397</v>
      </c>
      <c r="U2085" s="46"/>
      <c r="V2085" s="19">
        <f>VLOOKUP(Q2085,包材库存!B:F,5,0)</f>
        <v>0</v>
      </c>
      <c r="W2085" s="111"/>
      <c r="X2085" s="164" t="e">
        <f t="shared" si="180"/>
        <v>#DIV/0!</v>
      </c>
      <c r="Y2085" s="169">
        <f t="shared" si="179"/>
        <v>44</v>
      </c>
    </row>
    <row r="2086" spans="2:25" ht="15">
      <c r="B2086" s="196"/>
      <c r="C2086" s="111"/>
      <c r="D2086" s="90"/>
      <c r="E2086" s="90"/>
      <c r="F2086" s="90"/>
      <c r="G2086" s="90"/>
      <c r="H2086" s="90"/>
      <c r="I2086" s="90"/>
      <c r="J2086" s="90"/>
      <c r="K2086" s="90"/>
      <c r="L2086" s="90"/>
      <c r="M2086" s="90"/>
      <c r="N2086" s="560"/>
      <c r="O2086" s="90"/>
      <c r="P2086" s="90"/>
      <c r="Q2086" s="209" t="s">
        <v>9946</v>
      </c>
      <c r="R2086" s="361" t="s">
        <v>11134</v>
      </c>
      <c r="S2086" s="28">
        <v>1</v>
      </c>
      <c r="T2086" s="19">
        <f>VLOOKUP(Q2086,包材库存!B:E,4,0)</f>
        <v>3869</v>
      </c>
      <c r="U2086" s="46"/>
      <c r="V2086" s="19">
        <f>VLOOKUP(Q2086,包材库存!B:F,5,0)</f>
        <v>0</v>
      </c>
      <c r="W2086" s="111"/>
      <c r="X2086" s="164" t="e">
        <f t="shared" si="180"/>
        <v>#DIV/0!</v>
      </c>
      <c r="Y2086" s="169">
        <f t="shared" si="179"/>
        <v>3</v>
      </c>
    </row>
    <row r="2087" spans="2:25" ht="15">
      <c r="B2087" s="196"/>
      <c r="C2087" s="111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  <c r="N2087" s="561"/>
      <c r="O2087" s="15"/>
      <c r="P2087" s="15"/>
      <c r="Q2087" s="209" t="s">
        <v>8736</v>
      </c>
      <c r="R2087" s="361" t="s">
        <v>10509</v>
      </c>
      <c r="S2087" s="28">
        <v>1</v>
      </c>
      <c r="T2087" s="19">
        <f>VLOOKUP(Q2087,包材库存!B:E,4,0)</f>
        <v>106183</v>
      </c>
      <c r="U2087" s="46"/>
      <c r="V2087" s="19">
        <f>VLOOKUP(Q2087,包材库存!B:F,5,0)</f>
        <v>0</v>
      </c>
      <c r="W2087" s="112"/>
      <c r="X2087" s="164" t="e">
        <f t="shared" si="180"/>
        <v>#DIV/0!</v>
      </c>
      <c r="Y2087" s="169">
        <f t="shared" si="179"/>
        <v>58</v>
      </c>
    </row>
    <row r="2088" spans="2:25" ht="15">
      <c r="B2088" s="196"/>
      <c r="C2088" s="111"/>
      <c r="D2088" s="89" t="s">
        <v>11138</v>
      </c>
      <c r="E2088" s="89" t="s">
        <v>12086</v>
      </c>
      <c r="F2088" s="89"/>
      <c r="G2088" s="89"/>
      <c r="H2088" s="89"/>
      <c r="I2088" s="89"/>
      <c r="J2088" s="89"/>
      <c r="K2088" s="89"/>
      <c r="L2088" s="89"/>
      <c r="M2088" s="89">
        <f>J2088+K2088+L2088</f>
        <v>0</v>
      </c>
      <c r="N2088" s="559"/>
      <c r="O2088" s="89"/>
      <c r="P2088" s="89"/>
      <c r="Q2088" s="160" t="s">
        <v>6956</v>
      </c>
      <c r="R2088" s="199" t="s">
        <v>11277</v>
      </c>
      <c r="S2088" s="28">
        <v>1</v>
      </c>
      <c r="T2088" s="19">
        <f>VLOOKUP(Q2088,包材库存!B:E,4,0)</f>
        <v>0</v>
      </c>
      <c r="U2088" s="46"/>
      <c r="V2088" s="19">
        <f>VLOOKUP(Q2088,包材库存!B:F,5,0)</f>
        <v>0</v>
      </c>
      <c r="W2088" s="110"/>
      <c r="X2088" s="164" t="e">
        <f t="shared" si="180"/>
        <v>#DIV/0!</v>
      </c>
      <c r="Y2088" s="169">
        <f t="shared" si="179"/>
        <v>2</v>
      </c>
    </row>
    <row r="2089" spans="2:25" ht="15">
      <c r="B2089" s="196"/>
      <c r="C2089" s="111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561"/>
      <c r="O2089" s="15"/>
      <c r="P2089" s="15"/>
      <c r="Q2089" s="160" t="s">
        <v>9948</v>
      </c>
      <c r="R2089" s="199" t="s">
        <v>11140</v>
      </c>
      <c r="S2089" s="28">
        <v>1</v>
      </c>
      <c r="T2089" s="19">
        <f>VLOOKUP(Q2089,包材库存!B:E,4,0)</f>
        <v>0</v>
      </c>
      <c r="U2089" s="46"/>
      <c r="V2089" s="19">
        <f>VLOOKUP(Q2089,包材库存!B:F,5,0)</f>
        <v>0</v>
      </c>
      <c r="W2089" s="112"/>
      <c r="X2089" s="164" t="e">
        <f t="shared" si="180"/>
        <v>#DIV/0!</v>
      </c>
      <c r="Y2089" s="169">
        <f t="shared" si="179"/>
        <v>2</v>
      </c>
    </row>
    <row r="2090" spans="2:25" ht="15">
      <c r="B2090" s="196"/>
      <c r="C2090" s="111"/>
      <c r="D2090" s="89" t="s">
        <v>11135</v>
      </c>
      <c r="E2090" s="89" t="s">
        <v>12074</v>
      </c>
      <c r="F2090" s="89"/>
      <c r="G2090" s="89"/>
      <c r="H2090" s="89"/>
      <c r="I2090" s="89"/>
      <c r="J2090" s="89"/>
      <c r="K2090" s="89"/>
      <c r="L2090" s="89"/>
      <c r="M2090" s="89">
        <f>J2090+K2090+L2090</f>
        <v>0</v>
      </c>
      <c r="N2090" s="559"/>
      <c r="O2090" s="89"/>
      <c r="P2090" s="89"/>
      <c r="Q2090" s="209" t="s">
        <v>6378</v>
      </c>
      <c r="R2090" s="361" t="s">
        <v>11136</v>
      </c>
      <c r="S2090" s="28">
        <v>1</v>
      </c>
      <c r="T2090" s="19">
        <f>VLOOKUP(Q2090,包材库存!B:E,4,0)</f>
        <v>2366</v>
      </c>
      <c r="U2090" s="46"/>
      <c r="V2090" s="19">
        <f>VLOOKUP(Q2090,包材库存!B:F,5,0)</f>
        <v>0</v>
      </c>
      <c r="W2090" s="110"/>
      <c r="X2090" s="164" t="e">
        <f t="shared" si="180"/>
        <v>#DIV/0!</v>
      </c>
      <c r="Y2090" s="169">
        <f t="shared" si="179"/>
        <v>5</v>
      </c>
    </row>
    <row r="2091" spans="2:25" ht="15">
      <c r="B2091" s="196"/>
      <c r="C2091" s="111"/>
      <c r="D2091" s="90"/>
      <c r="E2091" s="90"/>
      <c r="F2091" s="90"/>
      <c r="G2091" s="90"/>
      <c r="H2091" s="90"/>
      <c r="I2091" s="90"/>
      <c r="J2091" s="90"/>
      <c r="K2091" s="90"/>
      <c r="L2091" s="90"/>
      <c r="M2091" s="90"/>
      <c r="N2091" s="560"/>
      <c r="O2091" s="90"/>
      <c r="P2091" s="90"/>
      <c r="Q2091" s="209" t="s">
        <v>7121</v>
      </c>
      <c r="R2091" s="361" t="s">
        <v>10537</v>
      </c>
      <c r="S2091" s="28">
        <v>1</v>
      </c>
      <c r="T2091" s="19">
        <f>VLOOKUP(Q2091,包材库存!B:E,4,0)</f>
        <v>7366</v>
      </c>
      <c r="U2091" s="46"/>
      <c r="V2091" s="19">
        <f>VLOOKUP(Q2091,包材库存!B:F,5,0)</f>
        <v>0</v>
      </c>
      <c r="W2091" s="111"/>
      <c r="X2091" s="164" t="e">
        <f t="shared" si="180"/>
        <v>#DIV/0!</v>
      </c>
      <c r="Y2091" s="169">
        <f t="shared" si="179"/>
        <v>18</v>
      </c>
    </row>
    <row r="2092" spans="2:25" ht="15">
      <c r="B2092" s="196"/>
      <c r="C2092" s="111"/>
      <c r="D2092" s="90"/>
      <c r="E2092" s="90"/>
      <c r="F2092" s="90"/>
      <c r="G2092" s="90"/>
      <c r="H2092" s="90"/>
      <c r="I2092" s="90"/>
      <c r="J2092" s="90"/>
      <c r="K2092" s="90"/>
      <c r="L2092" s="90"/>
      <c r="M2092" s="90"/>
      <c r="N2092" s="560"/>
      <c r="O2092" s="90"/>
      <c r="P2092" s="90"/>
      <c r="Q2092" s="209" t="s">
        <v>9949</v>
      </c>
      <c r="R2092" s="361" t="s">
        <v>11137</v>
      </c>
      <c r="S2092" s="28">
        <v>1</v>
      </c>
      <c r="T2092" s="19">
        <f>VLOOKUP(Q2092,包材库存!B:E,4,0)</f>
        <v>0</v>
      </c>
      <c r="U2092" s="46"/>
      <c r="V2092" s="19">
        <f>VLOOKUP(Q2092,包材库存!B:F,5,0)</f>
        <v>0</v>
      </c>
      <c r="W2092" s="111"/>
      <c r="X2092" s="164" t="e">
        <f t="shared" si="180"/>
        <v>#DIV/0!</v>
      </c>
      <c r="Y2092" s="169">
        <f t="shared" si="179"/>
        <v>3</v>
      </c>
    </row>
    <row r="2093" spans="2:25" ht="15">
      <c r="B2093" s="196"/>
      <c r="C2093" s="112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561"/>
      <c r="O2093" s="15"/>
      <c r="P2093" s="15"/>
      <c r="Q2093" s="200" t="s">
        <v>9436</v>
      </c>
      <c r="R2093" s="201" t="s">
        <v>10546</v>
      </c>
      <c r="S2093" s="28">
        <v>1</v>
      </c>
      <c r="T2093" s="19">
        <f>VLOOKUP(Q2093,包材库存!B:E,4,0)</f>
        <v>16087</v>
      </c>
      <c r="U2093" s="46"/>
      <c r="V2093" s="19">
        <f>VLOOKUP(Q2093,包材库存!B:F,5,0)</f>
        <v>0</v>
      </c>
      <c r="W2093" s="112"/>
      <c r="X2093" s="164" t="e">
        <f t="shared" si="180"/>
        <v>#DIV/0!</v>
      </c>
      <c r="Y2093" s="169">
        <f t="shared" si="179"/>
        <v>16</v>
      </c>
    </row>
    <row r="2094" spans="2:25" ht="15">
      <c r="B2094" s="196"/>
      <c r="C2094" s="89" t="s">
        <v>3412</v>
      </c>
      <c r="D2094" s="243" t="s">
        <v>11278</v>
      </c>
      <c r="E2094" s="243"/>
      <c r="F2094" s="243"/>
      <c r="G2094" s="243"/>
      <c r="H2094" s="243"/>
      <c r="I2094" s="243"/>
      <c r="J2094" s="243"/>
      <c r="K2094" s="243"/>
      <c r="L2094" s="243"/>
      <c r="M2094" s="243"/>
      <c r="N2094" s="575"/>
      <c r="O2094" s="243"/>
      <c r="P2094" s="243"/>
      <c r="Q2094" s="337"/>
      <c r="R2094" s="335"/>
      <c r="S2094" s="28">
        <v>1</v>
      </c>
      <c r="T2094" s="19" t="e">
        <f>VLOOKUP(Q2094,包材库存!B:E,4,0)</f>
        <v>#N/A</v>
      </c>
      <c r="U2094" s="46"/>
      <c r="V2094" s="19" t="e">
        <f>VLOOKUP(Q2094,包材库存!B:F,5,0)</f>
        <v>#N/A</v>
      </c>
      <c r="W2094" s="243"/>
      <c r="X2094" s="164" t="e">
        <f t="shared" si="180"/>
        <v>#N/A</v>
      </c>
      <c r="Y2094" s="169">
        <f t="shared" si="179"/>
        <v>0</v>
      </c>
    </row>
    <row r="2095" spans="2:25" ht="15">
      <c r="B2095" s="196"/>
      <c r="C2095" s="90"/>
      <c r="D2095" s="89" t="s">
        <v>11278</v>
      </c>
      <c r="E2095" s="89" t="s">
        <v>12085</v>
      </c>
      <c r="F2095" s="89"/>
      <c r="G2095" s="89"/>
      <c r="H2095" s="89"/>
      <c r="I2095" s="89"/>
      <c r="J2095" s="89"/>
      <c r="K2095" s="89"/>
      <c r="L2095" s="89"/>
      <c r="M2095" s="89">
        <f>J2095+K2095+L2095</f>
        <v>0</v>
      </c>
      <c r="N2095" s="559"/>
      <c r="O2095" s="89"/>
      <c r="P2095" s="89"/>
      <c r="Q2095" s="160" t="s">
        <v>9783</v>
      </c>
      <c r="R2095" s="199" t="s">
        <v>11262</v>
      </c>
      <c r="S2095" s="91"/>
      <c r="T2095" s="19" t="e">
        <f>VLOOKUP(Q2095,包材库存!B:E,4,0)</f>
        <v>#N/A</v>
      </c>
      <c r="U2095" s="46"/>
      <c r="V2095" s="19" t="e">
        <f>VLOOKUP(Q2095,包材库存!B:F,5,0)</f>
        <v>#N/A</v>
      </c>
      <c r="W2095" s="110"/>
      <c r="X2095" s="164" t="e">
        <f t="shared" si="180"/>
        <v>#N/A</v>
      </c>
      <c r="Y2095" s="169">
        <f t="shared" si="179"/>
        <v>3</v>
      </c>
    </row>
    <row r="2096" spans="2:25" ht="15">
      <c r="B2096" s="196"/>
      <c r="C2096" s="90"/>
      <c r="D2096" s="90"/>
      <c r="E2096" s="90"/>
      <c r="F2096" s="90"/>
      <c r="G2096" s="90"/>
      <c r="H2096" s="90"/>
      <c r="I2096" s="90"/>
      <c r="J2096" s="90"/>
      <c r="K2096" s="90"/>
      <c r="L2096" s="90"/>
      <c r="M2096" s="90"/>
      <c r="N2096" s="560"/>
      <c r="O2096" s="90"/>
      <c r="P2096" s="90"/>
      <c r="Q2096" s="160" t="s">
        <v>9784</v>
      </c>
      <c r="R2096" s="199" t="s">
        <v>11263</v>
      </c>
      <c r="S2096" s="91"/>
      <c r="T2096" s="19" t="e">
        <f>VLOOKUP(Q2096,包材库存!B:E,4,0)</f>
        <v>#N/A</v>
      </c>
      <c r="U2096" s="46"/>
      <c r="V2096" s="19" t="e">
        <f>VLOOKUP(Q2096,包材库存!B:F,5,0)</f>
        <v>#N/A</v>
      </c>
      <c r="W2096" s="111"/>
      <c r="X2096" s="164" t="e">
        <f t="shared" si="180"/>
        <v>#N/A</v>
      </c>
      <c r="Y2096" s="169">
        <f t="shared" si="179"/>
        <v>2</v>
      </c>
    </row>
    <row r="2097" spans="2:25" ht="15">
      <c r="B2097" s="196"/>
      <c r="C2097" s="90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561"/>
      <c r="O2097" s="15"/>
      <c r="P2097" s="15"/>
      <c r="Q2097" s="143"/>
      <c r="R2097" s="101" t="s">
        <v>11243</v>
      </c>
      <c r="S2097" s="28">
        <v>1</v>
      </c>
      <c r="T2097" s="19" t="e">
        <f>VLOOKUP(Q2097,包材库存!B:E,4,0)</f>
        <v>#N/A</v>
      </c>
      <c r="U2097" s="46"/>
      <c r="V2097" s="19" t="e">
        <f>VLOOKUP(Q2097,包材库存!B:F,5,0)</f>
        <v>#N/A</v>
      </c>
      <c r="W2097" s="112"/>
      <c r="X2097" s="164" t="e">
        <f t="shared" si="180"/>
        <v>#N/A</v>
      </c>
      <c r="Y2097" s="169">
        <f t="shared" si="179"/>
        <v>0</v>
      </c>
    </row>
    <row r="2098" spans="2:25" ht="15">
      <c r="B2098" s="196"/>
      <c r="C2098" s="90"/>
      <c r="D2098" s="89" t="s">
        <v>11157</v>
      </c>
      <c r="E2098" s="89" t="s">
        <v>12082</v>
      </c>
      <c r="F2098" s="89"/>
      <c r="G2098" s="89"/>
      <c r="H2098" s="89"/>
      <c r="I2098" s="89"/>
      <c r="J2098" s="89"/>
      <c r="K2098" s="89"/>
      <c r="L2098" s="89"/>
      <c r="M2098" s="89">
        <f>J2098+K2098+L2098</f>
        <v>0</v>
      </c>
      <c r="N2098" s="559"/>
      <c r="O2098" s="89"/>
      <c r="P2098" s="89"/>
      <c r="Q2098" s="215" t="s">
        <v>846</v>
      </c>
      <c r="R2098" s="319" t="s">
        <v>11279</v>
      </c>
      <c r="S2098" s="28">
        <v>1</v>
      </c>
      <c r="T2098" s="19">
        <f>VLOOKUP(Q2098,包材库存!B:E,4,0)</f>
        <v>25</v>
      </c>
      <c r="U2098" s="46"/>
      <c r="V2098" s="19">
        <f>VLOOKUP(Q2098,包材库存!B:F,5,0)</f>
        <v>0</v>
      </c>
      <c r="W2098" s="110"/>
      <c r="X2098" s="164" t="e">
        <f t="shared" si="180"/>
        <v>#DIV/0!</v>
      </c>
      <c r="Y2098" s="169">
        <f t="shared" si="179"/>
        <v>2</v>
      </c>
    </row>
    <row r="2099" spans="2:25" ht="15">
      <c r="B2099" s="196"/>
      <c r="C2099" s="90"/>
      <c r="D2099" s="90"/>
      <c r="E2099" s="90"/>
      <c r="F2099" s="90"/>
      <c r="G2099" s="90"/>
      <c r="H2099" s="90"/>
      <c r="I2099" s="90"/>
      <c r="J2099" s="90"/>
      <c r="K2099" s="90"/>
      <c r="L2099" s="90"/>
      <c r="M2099" s="90"/>
      <c r="N2099" s="560"/>
      <c r="O2099" s="90"/>
      <c r="P2099" s="90"/>
      <c r="Q2099" s="215" t="s">
        <v>848</v>
      </c>
      <c r="R2099" s="319" t="s">
        <v>11280</v>
      </c>
      <c r="S2099" s="28">
        <v>1</v>
      </c>
      <c r="T2099" s="19">
        <f>VLOOKUP(Q2099,包材库存!B:E,4,0)</f>
        <v>13009</v>
      </c>
      <c r="U2099" s="46"/>
      <c r="V2099" s="19">
        <f>VLOOKUP(Q2099,包材库存!B:F,5,0)</f>
        <v>0</v>
      </c>
      <c r="W2099" s="111"/>
      <c r="X2099" s="164" t="e">
        <f t="shared" si="180"/>
        <v>#DIV/0!</v>
      </c>
      <c r="Y2099" s="169">
        <f t="shared" si="179"/>
        <v>2</v>
      </c>
    </row>
    <row r="2100" spans="2:25" ht="15">
      <c r="B2100" s="196"/>
      <c r="C2100" s="90"/>
      <c r="D2100" s="90"/>
      <c r="E2100" s="90"/>
      <c r="F2100" s="90"/>
      <c r="G2100" s="90"/>
      <c r="H2100" s="90"/>
      <c r="I2100" s="90"/>
      <c r="J2100" s="90"/>
      <c r="K2100" s="90"/>
      <c r="L2100" s="90"/>
      <c r="M2100" s="90"/>
      <c r="N2100" s="560"/>
      <c r="O2100" s="90"/>
      <c r="P2100" s="90"/>
      <c r="Q2100" s="215" t="s">
        <v>849</v>
      </c>
      <c r="R2100" s="319" t="s">
        <v>11281</v>
      </c>
      <c r="S2100" s="28">
        <v>1</v>
      </c>
      <c r="T2100" s="19">
        <f>VLOOKUP(Q2100,包材库存!B:E,4,0)</f>
        <v>2575</v>
      </c>
      <c r="U2100" s="46"/>
      <c r="V2100" s="19">
        <f>VLOOKUP(Q2100,包材库存!B:F,5,0)</f>
        <v>30</v>
      </c>
      <c r="W2100" s="111"/>
      <c r="X2100" s="164" t="e">
        <f t="shared" si="180"/>
        <v>#DIV/0!</v>
      </c>
      <c r="Y2100" s="169">
        <f t="shared" si="179"/>
        <v>2</v>
      </c>
    </row>
    <row r="2101" spans="2:25" ht="15">
      <c r="B2101" s="196"/>
      <c r="C2101" s="90"/>
      <c r="D2101" s="90"/>
      <c r="E2101" s="90"/>
      <c r="F2101" s="90"/>
      <c r="G2101" s="90"/>
      <c r="H2101" s="90"/>
      <c r="I2101" s="90"/>
      <c r="J2101" s="90"/>
      <c r="K2101" s="90"/>
      <c r="L2101" s="90"/>
      <c r="M2101" s="90"/>
      <c r="N2101" s="560"/>
      <c r="O2101" s="90"/>
      <c r="P2101" s="90"/>
      <c r="Q2101" s="130" t="s">
        <v>9950</v>
      </c>
      <c r="R2101" s="376" t="s">
        <v>11282</v>
      </c>
      <c r="S2101" s="28">
        <v>1</v>
      </c>
      <c r="T2101" s="19" t="e">
        <f>VLOOKUP(Q2101,包材库存!B:E,4,0)</f>
        <v>#N/A</v>
      </c>
      <c r="U2101" s="46"/>
      <c r="V2101" s="19" t="e">
        <f>VLOOKUP(Q2101,包材库存!B:F,5,0)</f>
        <v>#N/A</v>
      </c>
      <c r="W2101" s="111"/>
      <c r="X2101" s="164" t="e">
        <f t="shared" si="180"/>
        <v>#N/A</v>
      </c>
      <c r="Y2101" s="169">
        <f t="shared" si="179"/>
        <v>9</v>
      </c>
    </row>
    <row r="2102" spans="2:25" ht="15">
      <c r="B2102" s="196"/>
      <c r="C2102" s="90"/>
      <c r="D2102" s="90"/>
      <c r="E2102" s="90"/>
      <c r="F2102" s="90"/>
      <c r="G2102" s="90"/>
      <c r="H2102" s="90"/>
      <c r="I2102" s="90"/>
      <c r="J2102" s="90"/>
      <c r="K2102" s="90"/>
      <c r="L2102" s="90"/>
      <c r="M2102" s="90"/>
      <c r="N2102" s="560"/>
      <c r="O2102" s="90"/>
      <c r="P2102" s="90"/>
      <c r="Q2102" s="215" t="s">
        <v>838</v>
      </c>
      <c r="R2102" s="319" t="s">
        <v>11283</v>
      </c>
      <c r="S2102" s="28">
        <v>1</v>
      </c>
      <c r="T2102" s="19">
        <f>VLOOKUP(Q2102,包材库存!B:E,4,0)</f>
        <v>85351</v>
      </c>
      <c r="U2102" s="46"/>
      <c r="V2102" s="19">
        <f>VLOOKUP(Q2102,包材库存!B:F,5,0)</f>
        <v>0</v>
      </c>
      <c r="W2102" s="111"/>
      <c r="X2102" s="164" t="e">
        <f t="shared" si="180"/>
        <v>#DIV/0!</v>
      </c>
      <c r="Y2102" s="169">
        <f t="shared" si="179"/>
        <v>11</v>
      </c>
    </row>
    <row r="2103" spans="2:25" ht="15">
      <c r="B2103" s="196"/>
      <c r="C2103" s="90"/>
      <c r="D2103" s="90"/>
      <c r="E2103" s="90"/>
      <c r="F2103" s="90"/>
      <c r="G2103" s="90"/>
      <c r="H2103" s="90"/>
      <c r="I2103" s="90"/>
      <c r="J2103" s="90"/>
      <c r="K2103" s="90"/>
      <c r="L2103" s="90"/>
      <c r="M2103" s="90"/>
      <c r="N2103" s="560"/>
      <c r="O2103" s="90"/>
      <c r="P2103" s="90"/>
      <c r="Q2103" s="215" t="s">
        <v>513</v>
      </c>
      <c r="R2103" s="319" t="s">
        <v>11284</v>
      </c>
      <c r="S2103" s="28">
        <v>1</v>
      </c>
      <c r="T2103" s="19">
        <f>VLOOKUP(Q2103,包材库存!B:E,4,0)</f>
        <v>88751</v>
      </c>
      <c r="U2103" s="46"/>
      <c r="V2103" s="19">
        <f>VLOOKUP(Q2103,包材库存!B:F,5,0)</f>
        <v>-18</v>
      </c>
      <c r="W2103" s="111"/>
      <c r="X2103" s="164" t="e">
        <f t="shared" si="180"/>
        <v>#DIV/0!</v>
      </c>
      <c r="Y2103" s="169">
        <f t="shared" si="179"/>
        <v>7</v>
      </c>
    </row>
    <row r="2104" spans="2:25" ht="24">
      <c r="B2104" s="196"/>
      <c r="C2104" s="90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  <c r="N2104" s="561"/>
      <c r="O2104" s="15"/>
      <c r="P2104" s="15"/>
      <c r="Q2104" s="215" t="s">
        <v>853</v>
      </c>
      <c r="R2104" s="319" t="s">
        <v>11285</v>
      </c>
      <c r="S2104" s="28">
        <v>1</v>
      </c>
      <c r="T2104" s="19">
        <f>VLOOKUP(Q2104,包材库存!B:E,4,0)</f>
        <v>3352</v>
      </c>
      <c r="U2104" s="46"/>
      <c r="V2104" s="19">
        <f>VLOOKUP(Q2104,包材库存!B:F,5,0)</f>
        <v>0</v>
      </c>
      <c r="W2104" s="112"/>
      <c r="X2104" s="164" t="e">
        <f t="shared" si="180"/>
        <v>#DIV/0!</v>
      </c>
      <c r="Y2104" s="169">
        <f t="shared" si="179"/>
        <v>2</v>
      </c>
    </row>
    <row r="2105" spans="2:25" ht="15">
      <c r="B2105" s="196"/>
      <c r="C2105" s="90"/>
      <c r="D2105" s="89" t="s">
        <v>11286</v>
      </c>
      <c r="E2105" s="89" t="s">
        <v>12052</v>
      </c>
      <c r="F2105" s="89"/>
      <c r="G2105" s="89"/>
      <c r="H2105" s="89"/>
      <c r="I2105" s="89"/>
      <c r="J2105" s="89"/>
      <c r="K2105" s="89"/>
      <c r="L2105" s="89"/>
      <c r="M2105" s="89">
        <f>J2105+K2105+L2105</f>
        <v>0</v>
      </c>
      <c r="N2105" s="559"/>
      <c r="O2105" s="89"/>
      <c r="P2105" s="89"/>
      <c r="Q2105" s="215" t="s">
        <v>855</v>
      </c>
      <c r="R2105" s="319" t="s">
        <v>11287</v>
      </c>
      <c r="S2105" s="28">
        <v>1</v>
      </c>
      <c r="T2105" s="19">
        <f>VLOOKUP(Q2105,包材库存!B:E,4,0)</f>
        <v>4555</v>
      </c>
      <c r="U2105" s="46"/>
      <c r="V2105" s="19">
        <f>VLOOKUP(Q2105,包材库存!B:F,5,0)</f>
        <v>0</v>
      </c>
      <c r="W2105" s="110"/>
      <c r="X2105" s="164" t="e">
        <f t="shared" si="180"/>
        <v>#DIV/0!</v>
      </c>
      <c r="Y2105" s="169">
        <f t="shared" si="179"/>
        <v>2</v>
      </c>
    </row>
    <row r="2106" spans="2:25" ht="15">
      <c r="B2106" s="196"/>
      <c r="C2106" s="90"/>
      <c r="D2106" s="90"/>
      <c r="E2106" s="90"/>
      <c r="F2106" s="90"/>
      <c r="G2106" s="90"/>
      <c r="H2106" s="90"/>
      <c r="I2106" s="90"/>
      <c r="J2106" s="90"/>
      <c r="K2106" s="90"/>
      <c r="L2106" s="90"/>
      <c r="M2106" s="90"/>
      <c r="N2106" s="560"/>
      <c r="O2106" s="90"/>
      <c r="P2106" s="90"/>
      <c r="Q2106" s="215" t="s">
        <v>857</v>
      </c>
      <c r="R2106" s="319" t="s">
        <v>11288</v>
      </c>
      <c r="S2106" s="28">
        <v>1</v>
      </c>
      <c r="T2106" s="19">
        <f>VLOOKUP(Q2106,包材库存!B:E,4,0)</f>
        <v>4528</v>
      </c>
      <c r="U2106" s="46"/>
      <c r="V2106" s="19">
        <f>VLOOKUP(Q2106,包材库存!B:F,5,0)</f>
        <v>0</v>
      </c>
      <c r="W2106" s="111"/>
      <c r="X2106" s="164" t="e">
        <f t="shared" si="180"/>
        <v>#DIV/0!</v>
      </c>
      <c r="Y2106" s="169">
        <f t="shared" si="179"/>
        <v>2</v>
      </c>
    </row>
    <row r="2107" spans="2:25" ht="15">
      <c r="B2107" s="196"/>
      <c r="C2107" s="90"/>
      <c r="D2107" s="90"/>
      <c r="E2107" s="90"/>
      <c r="F2107" s="90"/>
      <c r="G2107" s="90"/>
      <c r="H2107" s="90"/>
      <c r="I2107" s="90"/>
      <c r="J2107" s="90"/>
      <c r="K2107" s="90"/>
      <c r="L2107" s="90"/>
      <c r="M2107" s="90"/>
      <c r="N2107" s="560"/>
      <c r="O2107" s="90"/>
      <c r="P2107" s="90"/>
      <c r="Q2107" s="215" t="s">
        <v>859</v>
      </c>
      <c r="R2107" s="319" t="s">
        <v>11289</v>
      </c>
      <c r="S2107" s="28">
        <v>1</v>
      </c>
      <c r="T2107" s="19">
        <f>VLOOKUP(Q2107,包材库存!B:E,4,0)</f>
        <v>1301</v>
      </c>
      <c r="U2107" s="46"/>
      <c r="V2107" s="19">
        <f>VLOOKUP(Q2107,包材库存!B:F,5,0)</f>
        <v>30</v>
      </c>
      <c r="W2107" s="111"/>
      <c r="X2107" s="164" t="e">
        <f t="shared" si="180"/>
        <v>#DIV/0!</v>
      </c>
      <c r="Y2107" s="169">
        <f t="shared" si="179"/>
        <v>2</v>
      </c>
    </row>
    <row r="2108" spans="2:25" ht="15">
      <c r="B2108" s="196"/>
      <c r="C2108" s="90"/>
      <c r="D2108" s="90"/>
      <c r="E2108" s="90"/>
      <c r="F2108" s="90"/>
      <c r="G2108" s="90"/>
      <c r="H2108" s="90"/>
      <c r="I2108" s="90"/>
      <c r="J2108" s="90"/>
      <c r="K2108" s="90"/>
      <c r="L2108" s="90"/>
      <c r="M2108" s="90"/>
      <c r="N2108" s="560"/>
      <c r="O2108" s="90"/>
      <c r="P2108" s="90"/>
      <c r="Q2108" s="130" t="s">
        <v>9951</v>
      </c>
      <c r="R2108" s="376" t="s">
        <v>11290</v>
      </c>
      <c r="S2108" s="28">
        <v>1</v>
      </c>
      <c r="T2108" s="19" t="e">
        <f>VLOOKUP(Q2108,包材库存!B:E,4,0)</f>
        <v>#N/A</v>
      </c>
      <c r="U2108" s="46"/>
      <c r="V2108" s="19" t="e">
        <f>VLOOKUP(Q2108,包材库存!B:F,5,0)</f>
        <v>#N/A</v>
      </c>
      <c r="W2108" s="111"/>
      <c r="X2108" s="164" t="e">
        <f t="shared" si="180"/>
        <v>#N/A</v>
      </c>
      <c r="Y2108" s="169">
        <f t="shared" si="179"/>
        <v>8</v>
      </c>
    </row>
    <row r="2109" spans="2:25" ht="15">
      <c r="B2109" s="196"/>
      <c r="C2109" s="90"/>
      <c r="D2109" s="90"/>
      <c r="E2109" s="90"/>
      <c r="F2109" s="90"/>
      <c r="G2109" s="90"/>
      <c r="H2109" s="90"/>
      <c r="I2109" s="90"/>
      <c r="J2109" s="90"/>
      <c r="K2109" s="90"/>
      <c r="L2109" s="90"/>
      <c r="M2109" s="90"/>
      <c r="N2109" s="560"/>
      <c r="O2109" s="90"/>
      <c r="P2109" s="90"/>
      <c r="Q2109" s="215" t="s">
        <v>838</v>
      </c>
      <c r="R2109" s="319" t="s">
        <v>11283</v>
      </c>
      <c r="S2109" s="28">
        <v>1</v>
      </c>
      <c r="T2109" s="19">
        <f>VLOOKUP(Q2109,包材库存!B:E,4,0)</f>
        <v>85351</v>
      </c>
      <c r="U2109" s="46"/>
      <c r="V2109" s="19">
        <f>VLOOKUP(Q2109,包材库存!B:F,5,0)</f>
        <v>0</v>
      </c>
      <c r="W2109" s="111"/>
      <c r="X2109" s="164" t="e">
        <f t="shared" si="180"/>
        <v>#DIV/0!</v>
      </c>
      <c r="Y2109" s="169">
        <f t="shared" si="179"/>
        <v>11</v>
      </c>
    </row>
    <row r="2110" spans="2:25" ht="24">
      <c r="B2110" s="196"/>
      <c r="C2110" s="90"/>
      <c r="D2110" s="90"/>
      <c r="E2110" s="90"/>
      <c r="F2110" s="90"/>
      <c r="G2110" s="90"/>
      <c r="H2110" s="90"/>
      <c r="I2110" s="90"/>
      <c r="J2110" s="90"/>
      <c r="K2110" s="90"/>
      <c r="L2110" s="90"/>
      <c r="M2110" s="90"/>
      <c r="N2110" s="560"/>
      <c r="O2110" s="90"/>
      <c r="P2110" s="90"/>
      <c r="Q2110" s="215" t="s">
        <v>866</v>
      </c>
      <c r="R2110" s="319" t="s">
        <v>11291</v>
      </c>
      <c r="S2110" s="28">
        <v>1</v>
      </c>
      <c r="T2110" s="19">
        <f>VLOOKUP(Q2110,包材库存!B:E,4,0)</f>
        <v>1397</v>
      </c>
      <c r="U2110" s="46"/>
      <c r="V2110" s="19">
        <f>VLOOKUP(Q2110,包材库存!B:F,5,0)</f>
        <v>0</v>
      </c>
      <c r="W2110" s="111"/>
      <c r="X2110" s="164" t="e">
        <f t="shared" si="180"/>
        <v>#DIV/0!</v>
      </c>
      <c r="Y2110" s="169">
        <f t="shared" si="179"/>
        <v>2</v>
      </c>
    </row>
    <row r="2111" spans="2:25" ht="24">
      <c r="B2111" s="196"/>
      <c r="C2111" s="90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561"/>
      <c r="O2111" s="15"/>
      <c r="P2111" s="15"/>
      <c r="Q2111" s="215" t="s">
        <v>867</v>
      </c>
      <c r="R2111" s="319" t="s">
        <v>11292</v>
      </c>
      <c r="S2111" s="28">
        <v>1</v>
      </c>
      <c r="T2111" s="19">
        <f>VLOOKUP(Q2111,包材库存!B:E,4,0)</f>
        <v>1397</v>
      </c>
      <c r="U2111" s="46"/>
      <c r="V2111" s="19">
        <f>VLOOKUP(Q2111,包材库存!B:F,5,0)</f>
        <v>0</v>
      </c>
      <c r="W2111" s="112"/>
      <c r="X2111" s="164" t="e">
        <f t="shared" si="180"/>
        <v>#DIV/0!</v>
      </c>
      <c r="Y2111" s="169">
        <f t="shared" si="179"/>
        <v>2</v>
      </c>
    </row>
    <row r="2112" spans="2:25" ht="15">
      <c r="B2112" s="196"/>
      <c r="C2112" s="90"/>
      <c r="D2112" s="89" t="s">
        <v>11293</v>
      </c>
      <c r="E2112" s="89" t="s">
        <v>12072</v>
      </c>
      <c r="F2112" s="89"/>
      <c r="G2112" s="89"/>
      <c r="H2112" s="89"/>
      <c r="I2112" s="89"/>
      <c r="J2112" s="89"/>
      <c r="K2112" s="89"/>
      <c r="L2112" s="89"/>
      <c r="M2112" s="89">
        <f>J2112+K2112+L2112</f>
        <v>0</v>
      </c>
      <c r="N2112" s="559"/>
      <c r="O2112" s="89"/>
      <c r="P2112" s="89"/>
      <c r="Q2112" s="215" t="s">
        <v>911</v>
      </c>
      <c r="R2112" s="319" t="s">
        <v>11294</v>
      </c>
      <c r="S2112" s="28">
        <v>1</v>
      </c>
      <c r="T2112" s="19">
        <f>VLOOKUP(Q2112,包材库存!B:E,4,0)</f>
        <v>374</v>
      </c>
      <c r="U2112" s="46"/>
      <c r="V2112" s="19">
        <f>VLOOKUP(Q2112,包材库存!B:F,5,0)</f>
        <v>0</v>
      </c>
      <c r="W2112" s="110"/>
      <c r="X2112" s="164" t="e">
        <f t="shared" si="180"/>
        <v>#DIV/0!</v>
      </c>
      <c r="Y2112" s="169">
        <f t="shared" si="179"/>
        <v>2</v>
      </c>
    </row>
    <row r="2113" spans="2:25" ht="15">
      <c r="B2113" s="196"/>
      <c r="C2113" s="90"/>
      <c r="D2113" s="90"/>
      <c r="E2113" s="90"/>
      <c r="F2113" s="90"/>
      <c r="G2113" s="90"/>
      <c r="H2113" s="90"/>
      <c r="I2113" s="90"/>
      <c r="J2113" s="90"/>
      <c r="K2113" s="90"/>
      <c r="L2113" s="90"/>
      <c r="M2113" s="90"/>
      <c r="N2113" s="560"/>
      <c r="O2113" s="90"/>
      <c r="P2113" s="90"/>
      <c r="Q2113" s="215" t="s">
        <v>913</v>
      </c>
      <c r="R2113" s="319" t="s">
        <v>11295</v>
      </c>
      <c r="S2113" s="28">
        <v>1</v>
      </c>
      <c r="T2113" s="19">
        <f>VLOOKUP(Q2113,包材库存!B:E,4,0)</f>
        <v>1960</v>
      </c>
      <c r="U2113" s="46"/>
      <c r="V2113" s="19">
        <f>VLOOKUP(Q2113,包材库存!B:F,5,0)</f>
        <v>0</v>
      </c>
      <c r="W2113" s="111"/>
      <c r="X2113" s="164" t="e">
        <f t="shared" si="180"/>
        <v>#DIV/0!</v>
      </c>
      <c r="Y2113" s="169">
        <f t="shared" si="179"/>
        <v>2</v>
      </c>
    </row>
    <row r="2114" spans="2:25" ht="15">
      <c r="B2114" s="196"/>
      <c r="C2114" s="90"/>
      <c r="D2114" s="90"/>
      <c r="E2114" s="90"/>
      <c r="F2114" s="90"/>
      <c r="G2114" s="90"/>
      <c r="H2114" s="90"/>
      <c r="I2114" s="90"/>
      <c r="J2114" s="90"/>
      <c r="K2114" s="90"/>
      <c r="L2114" s="90"/>
      <c r="M2114" s="90"/>
      <c r="N2114" s="560"/>
      <c r="O2114" s="90"/>
      <c r="P2114" s="90"/>
      <c r="Q2114" s="215" t="s">
        <v>915</v>
      </c>
      <c r="R2114" s="319" t="s">
        <v>11296</v>
      </c>
      <c r="S2114" s="28">
        <v>1</v>
      </c>
      <c r="T2114" s="19">
        <f>VLOOKUP(Q2114,包材库存!B:E,4,0)</f>
        <v>532</v>
      </c>
      <c r="U2114" s="46"/>
      <c r="V2114" s="19">
        <f>VLOOKUP(Q2114,包材库存!B:F,5,0)</f>
        <v>30</v>
      </c>
      <c r="W2114" s="111"/>
      <c r="X2114" s="164" t="e">
        <f t="shared" si="180"/>
        <v>#DIV/0!</v>
      </c>
      <c r="Y2114" s="169">
        <f t="shared" si="179"/>
        <v>2</v>
      </c>
    </row>
    <row r="2115" spans="2:25" ht="15">
      <c r="B2115" s="196"/>
      <c r="C2115" s="90"/>
      <c r="D2115" s="90"/>
      <c r="E2115" s="90"/>
      <c r="F2115" s="90"/>
      <c r="G2115" s="90"/>
      <c r="H2115" s="90"/>
      <c r="I2115" s="90"/>
      <c r="J2115" s="90"/>
      <c r="K2115" s="90"/>
      <c r="L2115" s="90"/>
      <c r="M2115" s="90"/>
      <c r="N2115" s="560"/>
      <c r="O2115" s="90"/>
      <c r="P2115" s="90"/>
      <c r="Q2115" s="130" t="s">
        <v>535</v>
      </c>
      <c r="R2115" s="376" t="s">
        <v>11297</v>
      </c>
      <c r="S2115" s="28">
        <v>1</v>
      </c>
      <c r="T2115" s="19" t="e">
        <f>VLOOKUP(Q2115,包材库存!B:E,4,0)</f>
        <v>#N/A</v>
      </c>
      <c r="U2115" s="46"/>
      <c r="V2115" s="19" t="e">
        <f>VLOOKUP(Q2115,包材库存!B:F,5,0)</f>
        <v>#N/A</v>
      </c>
      <c r="W2115" s="111"/>
      <c r="X2115" s="164" t="e">
        <f t="shared" si="180"/>
        <v>#N/A</v>
      </c>
      <c r="Y2115" s="169">
        <f t="shared" si="179"/>
        <v>5</v>
      </c>
    </row>
    <row r="2116" spans="2:25" ht="15">
      <c r="B2116" s="196"/>
      <c r="C2116" s="90"/>
      <c r="D2116" s="90"/>
      <c r="E2116" s="90"/>
      <c r="F2116" s="90"/>
      <c r="G2116" s="90"/>
      <c r="H2116" s="90"/>
      <c r="I2116" s="90"/>
      <c r="J2116" s="90"/>
      <c r="K2116" s="90"/>
      <c r="L2116" s="90"/>
      <c r="M2116" s="90"/>
      <c r="N2116" s="560"/>
      <c r="O2116" s="90"/>
      <c r="P2116" s="90"/>
      <c r="Q2116" s="215" t="s">
        <v>838</v>
      </c>
      <c r="R2116" s="319" t="s">
        <v>11283</v>
      </c>
      <c r="S2116" s="28">
        <v>1</v>
      </c>
      <c r="T2116" s="19">
        <f>VLOOKUP(Q2116,包材库存!B:E,4,0)</f>
        <v>85351</v>
      </c>
      <c r="U2116" s="46"/>
      <c r="V2116" s="19">
        <f>VLOOKUP(Q2116,包材库存!B:F,5,0)</f>
        <v>0</v>
      </c>
      <c r="W2116" s="111"/>
      <c r="X2116" s="164" t="e">
        <f t="shared" si="180"/>
        <v>#DIV/0!</v>
      </c>
      <c r="Y2116" s="169">
        <f t="shared" si="179"/>
        <v>11</v>
      </c>
    </row>
    <row r="2117" spans="2:25" ht="24">
      <c r="B2117" s="196"/>
      <c r="C2117" s="90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561"/>
      <c r="O2117" s="15"/>
      <c r="P2117" s="15"/>
      <c r="Q2117" s="215" t="s">
        <v>921</v>
      </c>
      <c r="R2117" s="319" t="s">
        <v>11298</v>
      </c>
      <c r="S2117" s="28">
        <v>1</v>
      </c>
      <c r="T2117" s="19">
        <f>VLOOKUP(Q2117,包材库存!B:E,4,0)</f>
        <v>4658</v>
      </c>
      <c r="U2117" s="46"/>
      <c r="V2117" s="19">
        <f>VLOOKUP(Q2117,包材库存!B:F,5,0)</f>
        <v>0</v>
      </c>
      <c r="W2117" s="112"/>
      <c r="X2117" s="164" t="e">
        <f t="shared" si="180"/>
        <v>#DIV/0!</v>
      </c>
      <c r="Y2117" s="169">
        <f t="shared" ref="Y2117:Y2180" si="181">COUNTIF(Q:Q,Q2117)</f>
        <v>2</v>
      </c>
    </row>
    <row r="2118" spans="2:25" ht="15">
      <c r="B2118" s="196"/>
      <c r="C2118" s="90"/>
      <c r="D2118" s="89" t="s">
        <v>11299</v>
      </c>
      <c r="E2118" s="89" t="s">
        <v>12073</v>
      </c>
      <c r="F2118" s="89"/>
      <c r="G2118" s="89"/>
      <c r="H2118" s="89"/>
      <c r="I2118" s="89"/>
      <c r="J2118" s="89"/>
      <c r="K2118" s="89"/>
      <c r="L2118" s="89"/>
      <c r="M2118" s="89">
        <f>J2118+K2118+L2118</f>
        <v>0</v>
      </c>
      <c r="N2118" s="559"/>
      <c r="O2118" s="89"/>
      <c r="P2118" s="89"/>
      <c r="Q2118" s="209" t="s">
        <v>6952</v>
      </c>
      <c r="R2118" s="361" t="s">
        <v>11300</v>
      </c>
      <c r="S2118" s="28">
        <v>1</v>
      </c>
      <c r="T2118" s="19">
        <f>VLOOKUP(Q2118,包材库存!B:E,4,0)</f>
        <v>14112</v>
      </c>
      <c r="U2118" s="46"/>
      <c r="V2118" s="19">
        <f>VLOOKUP(Q2118,包材库存!B:F,5,0)</f>
        <v>0</v>
      </c>
      <c r="W2118" s="110"/>
      <c r="X2118" s="164" t="e">
        <f t="shared" ref="X2118:X2181" si="182">T2118/G2118</f>
        <v>#DIV/0!</v>
      </c>
      <c r="Y2118" s="169">
        <f t="shared" si="181"/>
        <v>2</v>
      </c>
    </row>
    <row r="2119" spans="2:25" ht="15">
      <c r="B2119" s="196"/>
      <c r="C2119" s="90"/>
      <c r="D2119" s="90"/>
      <c r="E2119" s="90"/>
      <c r="F2119" s="90"/>
      <c r="G2119" s="90"/>
      <c r="H2119" s="90"/>
      <c r="I2119" s="90"/>
      <c r="J2119" s="90"/>
      <c r="K2119" s="90"/>
      <c r="L2119" s="90"/>
      <c r="M2119" s="90"/>
      <c r="N2119" s="560"/>
      <c r="O2119" s="90"/>
      <c r="P2119" s="90"/>
      <c r="Q2119" s="209" t="s">
        <v>7279</v>
      </c>
      <c r="R2119" s="361" t="s">
        <v>11143</v>
      </c>
      <c r="S2119" s="28">
        <v>1</v>
      </c>
      <c r="T2119" s="19">
        <f>VLOOKUP(Q2119,包材库存!B:E,4,0)</f>
        <v>13905</v>
      </c>
      <c r="U2119" s="46"/>
      <c r="V2119" s="19">
        <f>VLOOKUP(Q2119,包材库存!B:F,5,0)</f>
        <v>0</v>
      </c>
      <c r="W2119" s="111"/>
      <c r="X2119" s="164" t="e">
        <f t="shared" si="182"/>
        <v>#DIV/0!</v>
      </c>
      <c r="Y2119" s="169">
        <f t="shared" si="181"/>
        <v>2</v>
      </c>
    </row>
    <row r="2120" spans="2:25" ht="15">
      <c r="B2120" s="196"/>
      <c r="C2120" s="90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  <c r="N2120" s="561"/>
      <c r="O2120" s="15"/>
      <c r="P2120" s="15"/>
      <c r="Q2120" s="209" t="s">
        <v>9952</v>
      </c>
      <c r="R2120" s="361" t="s">
        <v>11144</v>
      </c>
      <c r="S2120" s="28">
        <v>1</v>
      </c>
      <c r="T2120" s="19">
        <f>VLOOKUP(Q2120,包材库存!B:E,4,0)</f>
        <v>0</v>
      </c>
      <c r="U2120" s="46"/>
      <c r="V2120" s="19">
        <f>VLOOKUP(Q2120,包材库存!B:F,5,0)</f>
        <v>0</v>
      </c>
      <c r="W2120" s="112"/>
      <c r="X2120" s="164" t="e">
        <f t="shared" si="182"/>
        <v>#DIV/0!</v>
      </c>
      <c r="Y2120" s="169">
        <f t="shared" si="181"/>
        <v>2</v>
      </c>
    </row>
    <row r="2121" spans="2:25" ht="15">
      <c r="B2121" s="196"/>
      <c r="C2121" s="90"/>
      <c r="D2121" s="89" t="s">
        <v>11301</v>
      </c>
      <c r="E2121" s="89" t="s">
        <v>12074</v>
      </c>
      <c r="F2121" s="89"/>
      <c r="G2121" s="89"/>
      <c r="H2121" s="89"/>
      <c r="I2121" s="89"/>
      <c r="J2121" s="89"/>
      <c r="K2121" s="89"/>
      <c r="L2121" s="89"/>
      <c r="M2121" s="89">
        <f>J2121+K2121+L2121</f>
        <v>0</v>
      </c>
      <c r="N2121" s="559"/>
      <c r="O2121" s="89"/>
      <c r="P2121" s="89"/>
      <c r="Q2121" s="143" t="s">
        <v>6561</v>
      </c>
      <c r="R2121" s="101" t="s">
        <v>11302</v>
      </c>
      <c r="S2121" s="28">
        <v>1</v>
      </c>
      <c r="T2121" s="19">
        <f>VLOOKUP(Q2121,包材库存!B:E,4,0)</f>
        <v>3470</v>
      </c>
      <c r="U2121" s="46"/>
      <c r="V2121" s="19">
        <f>VLOOKUP(Q2121,包材库存!B:F,5,0)</f>
        <v>0</v>
      </c>
      <c r="W2121" s="110"/>
      <c r="X2121" s="164" t="e">
        <f t="shared" si="182"/>
        <v>#DIV/0!</v>
      </c>
      <c r="Y2121" s="169">
        <f t="shared" si="181"/>
        <v>2</v>
      </c>
    </row>
    <row r="2122" spans="2:25" ht="15">
      <c r="B2122" s="196"/>
      <c r="C2122" s="90"/>
      <c r="D2122" s="90"/>
      <c r="E2122" s="90"/>
      <c r="F2122" s="90"/>
      <c r="G2122" s="90"/>
      <c r="H2122" s="90"/>
      <c r="I2122" s="90"/>
      <c r="J2122" s="90"/>
      <c r="K2122" s="90"/>
      <c r="L2122" s="90"/>
      <c r="M2122" s="90"/>
      <c r="N2122" s="560"/>
      <c r="O2122" s="90"/>
      <c r="P2122" s="90"/>
      <c r="Q2122" s="143" t="s">
        <v>7277</v>
      </c>
      <c r="R2122" s="101" t="s">
        <v>11151</v>
      </c>
      <c r="S2122" s="28">
        <v>1</v>
      </c>
      <c r="T2122" s="19">
        <f>VLOOKUP(Q2122,包材库存!B:E,4,0)</f>
        <v>9545</v>
      </c>
      <c r="U2122" s="46"/>
      <c r="V2122" s="19">
        <f>VLOOKUP(Q2122,包材库存!B:F,5,0)</f>
        <v>0</v>
      </c>
      <c r="W2122" s="111"/>
      <c r="X2122" s="164" t="e">
        <f t="shared" si="182"/>
        <v>#DIV/0!</v>
      </c>
      <c r="Y2122" s="169">
        <f t="shared" si="181"/>
        <v>3</v>
      </c>
    </row>
    <row r="2123" spans="2:25" ht="15">
      <c r="B2123" s="196"/>
      <c r="C2123" s="90"/>
      <c r="D2123" s="90"/>
      <c r="E2123" s="90"/>
      <c r="F2123" s="90"/>
      <c r="G2123" s="90"/>
      <c r="H2123" s="90"/>
      <c r="I2123" s="90"/>
      <c r="J2123" s="90"/>
      <c r="K2123" s="90"/>
      <c r="L2123" s="90"/>
      <c r="M2123" s="90"/>
      <c r="N2123" s="560"/>
      <c r="O2123" s="90"/>
      <c r="P2123" s="90"/>
      <c r="Q2123" s="143" t="s">
        <v>9953</v>
      </c>
      <c r="R2123" s="101" t="s">
        <v>11152</v>
      </c>
      <c r="S2123" s="28">
        <v>1</v>
      </c>
      <c r="T2123" s="19">
        <f>VLOOKUP(Q2123,包材库存!B:E,4,0)</f>
        <v>3782</v>
      </c>
      <c r="U2123" s="46"/>
      <c r="V2123" s="19">
        <f>VLOOKUP(Q2123,包材库存!B:F,5,0)</f>
        <v>0</v>
      </c>
      <c r="W2123" s="111"/>
      <c r="X2123" s="164" t="e">
        <f t="shared" si="182"/>
        <v>#DIV/0!</v>
      </c>
      <c r="Y2123" s="169">
        <f t="shared" si="181"/>
        <v>2</v>
      </c>
    </row>
    <row r="2124" spans="2:25" ht="15">
      <c r="B2124" s="196"/>
      <c r="C2124" s="90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  <c r="N2124" s="561"/>
      <c r="O2124" s="15"/>
      <c r="P2124" s="15"/>
      <c r="Q2124" s="143" t="s">
        <v>9438</v>
      </c>
      <c r="R2124" s="101" t="s">
        <v>11153</v>
      </c>
      <c r="S2124" s="28">
        <v>1</v>
      </c>
      <c r="T2124" s="19">
        <f>VLOOKUP(Q2124,包材库存!B:E,4,0)</f>
        <v>9050</v>
      </c>
      <c r="U2124" s="46"/>
      <c r="V2124" s="19">
        <f>VLOOKUP(Q2124,包材库存!B:F,5,0)</f>
        <v>0</v>
      </c>
      <c r="W2124" s="112"/>
      <c r="X2124" s="164" t="e">
        <f t="shared" si="182"/>
        <v>#DIV/0!</v>
      </c>
      <c r="Y2124" s="169">
        <f t="shared" si="181"/>
        <v>3</v>
      </c>
    </row>
    <row r="2125" spans="2:25" ht="15">
      <c r="B2125" s="196"/>
      <c r="C2125" s="90"/>
      <c r="D2125" s="89" t="s">
        <v>11303</v>
      </c>
      <c r="E2125" s="89" t="s">
        <v>12073</v>
      </c>
      <c r="F2125" s="89"/>
      <c r="G2125" s="89"/>
      <c r="H2125" s="89"/>
      <c r="I2125" s="89"/>
      <c r="J2125" s="89"/>
      <c r="K2125" s="89"/>
      <c r="L2125" s="89"/>
      <c r="M2125" s="89">
        <f>J2125+K2125+L2125</f>
        <v>0</v>
      </c>
      <c r="N2125" s="559"/>
      <c r="O2125" s="89"/>
      <c r="P2125" s="89"/>
      <c r="Q2125" s="143" t="s">
        <v>9954</v>
      </c>
      <c r="R2125" s="101" t="s">
        <v>11304</v>
      </c>
      <c r="S2125" s="28">
        <v>1</v>
      </c>
      <c r="T2125" s="19">
        <f>VLOOKUP(Q2125,包材库存!B:E,4,0)</f>
        <v>10660</v>
      </c>
      <c r="U2125" s="46"/>
      <c r="V2125" s="19">
        <f>VLOOKUP(Q2125,包材库存!B:F,5,0)</f>
        <v>0</v>
      </c>
      <c r="W2125" s="110"/>
      <c r="X2125" s="164" t="e">
        <f t="shared" si="182"/>
        <v>#DIV/0!</v>
      </c>
      <c r="Y2125" s="169">
        <f t="shared" si="181"/>
        <v>2</v>
      </c>
    </row>
    <row r="2126" spans="2:25" ht="15">
      <c r="B2126" s="196"/>
      <c r="C2126" s="90"/>
      <c r="D2126" s="90"/>
      <c r="E2126" s="90"/>
      <c r="F2126" s="90"/>
      <c r="G2126" s="90"/>
      <c r="H2126" s="90"/>
      <c r="I2126" s="90"/>
      <c r="J2126" s="90"/>
      <c r="K2126" s="90"/>
      <c r="L2126" s="90"/>
      <c r="M2126" s="90"/>
      <c r="N2126" s="560"/>
      <c r="O2126" s="90"/>
      <c r="P2126" s="90"/>
      <c r="Q2126" s="143" t="s">
        <v>9955</v>
      </c>
      <c r="R2126" s="101" t="s">
        <v>11147</v>
      </c>
      <c r="S2126" s="28">
        <v>1</v>
      </c>
      <c r="T2126" s="19">
        <f>VLOOKUP(Q2126,包材库存!B:E,4,0)</f>
        <v>31226</v>
      </c>
      <c r="U2126" s="46"/>
      <c r="V2126" s="19">
        <f>VLOOKUP(Q2126,包材库存!B:F,5,0)</f>
        <v>0</v>
      </c>
      <c r="W2126" s="111"/>
      <c r="X2126" s="164" t="e">
        <f t="shared" si="182"/>
        <v>#DIV/0!</v>
      </c>
      <c r="Y2126" s="169">
        <f t="shared" si="181"/>
        <v>3</v>
      </c>
    </row>
    <row r="2127" spans="2:25" ht="15">
      <c r="B2127" s="196"/>
      <c r="C2127" s="90"/>
      <c r="D2127" s="90"/>
      <c r="E2127" s="90"/>
      <c r="F2127" s="90"/>
      <c r="G2127" s="90"/>
      <c r="H2127" s="90"/>
      <c r="I2127" s="90"/>
      <c r="J2127" s="90"/>
      <c r="K2127" s="90"/>
      <c r="L2127" s="90"/>
      <c r="M2127" s="90"/>
      <c r="N2127" s="560"/>
      <c r="O2127" s="90"/>
      <c r="P2127" s="90"/>
      <c r="Q2127" s="143" t="s">
        <v>9956</v>
      </c>
      <c r="R2127" s="101" t="s">
        <v>11148</v>
      </c>
      <c r="S2127" s="28">
        <v>1</v>
      </c>
      <c r="T2127" s="19">
        <f>VLOOKUP(Q2127,包材库存!B:E,4,0)</f>
        <v>2038</v>
      </c>
      <c r="U2127" s="46"/>
      <c r="V2127" s="19">
        <f>VLOOKUP(Q2127,包材库存!B:F,5,0)</f>
        <v>0</v>
      </c>
      <c r="W2127" s="111"/>
      <c r="X2127" s="164" t="e">
        <f t="shared" si="182"/>
        <v>#DIV/0!</v>
      </c>
      <c r="Y2127" s="169">
        <f t="shared" si="181"/>
        <v>2</v>
      </c>
    </row>
    <row r="2128" spans="2:25" ht="15">
      <c r="B2128" s="196"/>
      <c r="C2128" s="90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  <c r="N2128" s="561"/>
      <c r="O2128" s="15"/>
      <c r="P2128" s="15"/>
      <c r="Q2128" s="209" t="s">
        <v>8736</v>
      </c>
      <c r="R2128" s="361" t="s">
        <v>10509</v>
      </c>
      <c r="S2128" s="28">
        <v>1</v>
      </c>
      <c r="T2128" s="19">
        <f>VLOOKUP(Q2128,包材库存!B:E,4,0)</f>
        <v>106183</v>
      </c>
      <c r="U2128" s="46"/>
      <c r="V2128" s="19">
        <f>VLOOKUP(Q2128,包材库存!B:F,5,0)</f>
        <v>0</v>
      </c>
      <c r="W2128" s="112"/>
      <c r="X2128" s="164" t="e">
        <f t="shared" si="182"/>
        <v>#DIV/0!</v>
      </c>
      <c r="Y2128" s="169">
        <f t="shared" si="181"/>
        <v>58</v>
      </c>
    </row>
    <row r="2129" spans="2:25" ht="15">
      <c r="B2129" s="196"/>
      <c r="C2129" s="90"/>
      <c r="D2129" s="89" t="s">
        <v>11305</v>
      </c>
      <c r="E2129" s="89" t="s">
        <v>12086</v>
      </c>
      <c r="F2129" s="89"/>
      <c r="G2129" s="89"/>
      <c r="H2129" s="89"/>
      <c r="I2129" s="89"/>
      <c r="J2129" s="89"/>
      <c r="K2129" s="89"/>
      <c r="L2129" s="89"/>
      <c r="M2129" s="89">
        <f>J2129+K2129+L2129</f>
        <v>0</v>
      </c>
      <c r="N2129" s="559"/>
      <c r="O2129" s="89"/>
      <c r="P2129" s="89"/>
      <c r="Q2129" s="209" t="s">
        <v>6954</v>
      </c>
      <c r="R2129" s="361" t="s">
        <v>11306</v>
      </c>
      <c r="S2129" s="28">
        <v>1</v>
      </c>
      <c r="T2129" s="19">
        <f>VLOOKUP(Q2129,包材库存!B:E,4,0)</f>
        <v>5554</v>
      </c>
      <c r="U2129" s="46"/>
      <c r="V2129" s="19">
        <f>VLOOKUP(Q2129,包材库存!B:F,5,0)</f>
        <v>0</v>
      </c>
      <c r="W2129" s="110"/>
      <c r="X2129" s="164" t="e">
        <f t="shared" si="182"/>
        <v>#DIV/0!</v>
      </c>
      <c r="Y2129" s="169">
        <f t="shared" si="181"/>
        <v>2</v>
      </c>
    </row>
    <row r="2130" spans="2:25" ht="15">
      <c r="B2130" s="196"/>
      <c r="C2130" s="15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561"/>
      <c r="O2130" s="15"/>
      <c r="P2130" s="15"/>
      <c r="Q2130" s="363" t="s">
        <v>9957</v>
      </c>
      <c r="R2130" s="377" t="s">
        <v>11307</v>
      </c>
      <c r="S2130" s="28">
        <v>1</v>
      </c>
      <c r="T2130" s="19">
        <f>VLOOKUP(Q2130,包材库存!B:E,4,0)</f>
        <v>0</v>
      </c>
      <c r="U2130" s="46"/>
      <c r="V2130" s="19">
        <f>VLOOKUP(Q2130,包材库存!B:F,5,0)</f>
        <v>0</v>
      </c>
      <c r="W2130" s="112"/>
      <c r="X2130" s="164" t="e">
        <f t="shared" si="182"/>
        <v>#DIV/0!</v>
      </c>
      <c r="Y2130" s="169">
        <f t="shared" si="181"/>
        <v>2</v>
      </c>
    </row>
    <row r="2131" spans="2:25" ht="15">
      <c r="B2131" s="196"/>
      <c r="C2131" s="89" t="s">
        <v>3414</v>
      </c>
      <c r="D2131" s="243" t="s">
        <v>11308</v>
      </c>
      <c r="E2131" s="243"/>
      <c r="F2131" s="243"/>
      <c r="G2131" s="243"/>
      <c r="H2131" s="243"/>
      <c r="I2131" s="243"/>
      <c r="J2131" s="243"/>
      <c r="K2131" s="243"/>
      <c r="L2131" s="243"/>
      <c r="M2131" s="243"/>
      <c r="N2131" s="575"/>
      <c r="O2131" s="243"/>
      <c r="P2131" s="243"/>
      <c r="Q2131" s="337"/>
      <c r="R2131" s="335"/>
      <c r="S2131" s="28">
        <v>1</v>
      </c>
      <c r="T2131" s="19" t="e">
        <f>VLOOKUP(Q2131,包材库存!B:E,4,0)</f>
        <v>#N/A</v>
      </c>
      <c r="U2131" s="46"/>
      <c r="V2131" s="19" t="e">
        <f>VLOOKUP(Q2131,包材库存!B:F,5,0)</f>
        <v>#N/A</v>
      </c>
      <c r="W2131" s="243"/>
      <c r="X2131" s="164" t="e">
        <f t="shared" si="182"/>
        <v>#N/A</v>
      </c>
      <c r="Y2131" s="169">
        <f t="shared" si="181"/>
        <v>0</v>
      </c>
    </row>
    <row r="2132" spans="2:25" ht="15">
      <c r="B2132" s="196"/>
      <c r="C2132" s="90"/>
      <c r="D2132" s="89" t="s">
        <v>11309</v>
      </c>
      <c r="E2132" s="89" t="s">
        <v>9958</v>
      </c>
      <c r="F2132" s="89"/>
      <c r="G2132" s="89"/>
      <c r="H2132" s="89"/>
      <c r="I2132" s="89"/>
      <c r="J2132" s="89"/>
      <c r="K2132" s="89"/>
      <c r="L2132" s="89"/>
      <c r="M2132" s="89">
        <f>J2132+K2132+L2132</f>
        <v>0</v>
      </c>
      <c r="N2132" s="559"/>
      <c r="O2132" s="89"/>
      <c r="P2132" s="89"/>
      <c r="Q2132" s="144" t="s">
        <v>9783</v>
      </c>
      <c r="R2132" s="378" t="s">
        <v>11310</v>
      </c>
      <c r="S2132" s="91"/>
      <c r="T2132" s="19" t="e">
        <f>VLOOKUP(Q2132,包材库存!B:E,4,0)</f>
        <v>#N/A</v>
      </c>
      <c r="U2132" s="46"/>
      <c r="V2132" s="19" t="e">
        <f>VLOOKUP(Q2132,包材库存!B:F,5,0)</f>
        <v>#N/A</v>
      </c>
      <c r="W2132" s="89"/>
      <c r="X2132" s="164" t="e">
        <f t="shared" si="182"/>
        <v>#N/A</v>
      </c>
      <c r="Y2132" s="169">
        <f t="shared" si="181"/>
        <v>3</v>
      </c>
    </row>
    <row r="2133" spans="2:25" ht="15">
      <c r="B2133" s="196"/>
      <c r="C2133" s="90"/>
      <c r="D2133" s="90"/>
      <c r="E2133" s="90"/>
      <c r="F2133" s="90"/>
      <c r="G2133" s="90"/>
      <c r="H2133" s="90"/>
      <c r="I2133" s="90"/>
      <c r="J2133" s="90"/>
      <c r="K2133" s="90"/>
      <c r="L2133" s="90"/>
      <c r="M2133" s="90"/>
      <c r="N2133" s="560"/>
      <c r="O2133" s="90"/>
      <c r="P2133" s="90"/>
      <c r="Q2133" s="144" t="s">
        <v>9786</v>
      </c>
      <c r="R2133" s="378" t="s">
        <v>11311</v>
      </c>
      <c r="S2133" s="91"/>
      <c r="T2133" s="19" t="e">
        <f>VLOOKUP(Q2133,包材库存!B:E,4,0)</f>
        <v>#N/A</v>
      </c>
      <c r="U2133" s="46"/>
      <c r="V2133" s="19" t="e">
        <f>VLOOKUP(Q2133,包材库存!B:F,5,0)</f>
        <v>#N/A</v>
      </c>
      <c r="W2133" s="90"/>
      <c r="X2133" s="164" t="e">
        <f t="shared" si="182"/>
        <v>#N/A</v>
      </c>
      <c r="Y2133" s="169">
        <f t="shared" si="181"/>
        <v>1</v>
      </c>
    </row>
    <row r="2134" spans="2:25" ht="15">
      <c r="B2134" s="196"/>
      <c r="C2134" s="90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  <c r="N2134" s="561"/>
      <c r="O2134" s="15"/>
      <c r="P2134" s="15"/>
      <c r="Q2134" s="143"/>
      <c r="R2134" s="101" t="s">
        <v>11243</v>
      </c>
      <c r="S2134" s="28">
        <v>1</v>
      </c>
      <c r="T2134" s="19" t="e">
        <f>VLOOKUP(Q2134,包材库存!B:E,4,0)</f>
        <v>#N/A</v>
      </c>
      <c r="U2134" s="46"/>
      <c r="V2134" s="19" t="e">
        <f>VLOOKUP(Q2134,包材库存!B:F,5,0)</f>
        <v>#N/A</v>
      </c>
      <c r="W2134" s="15"/>
      <c r="X2134" s="164" t="e">
        <f t="shared" si="182"/>
        <v>#N/A</v>
      </c>
      <c r="Y2134" s="169">
        <f t="shared" si="181"/>
        <v>0</v>
      </c>
    </row>
    <row r="2135" spans="2:25" ht="15">
      <c r="B2135" s="196"/>
      <c r="C2135" s="90"/>
      <c r="D2135" s="89" t="s">
        <v>10914</v>
      </c>
      <c r="E2135" s="89" t="s">
        <v>639</v>
      </c>
      <c r="F2135" s="89"/>
      <c r="G2135" s="89"/>
      <c r="H2135" s="89"/>
      <c r="I2135" s="89"/>
      <c r="J2135" s="89"/>
      <c r="K2135" s="89"/>
      <c r="L2135" s="89"/>
      <c r="M2135" s="89">
        <f>J2135+K2135+L2135</f>
        <v>0</v>
      </c>
      <c r="N2135" s="559"/>
      <c r="O2135" s="89"/>
      <c r="P2135" s="89"/>
      <c r="Q2135" s="149" t="s">
        <v>640</v>
      </c>
      <c r="R2135" s="99" t="s">
        <v>11312</v>
      </c>
      <c r="S2135" s="28">
        <v>1</v>
      </c>
      <c r="T2135" s="19">
        <f>VLOOKUP(Q2135,包材库存!B:E,4,0)</f>
        <v>20</v>
      </c>
      <c r="U2135" s="46"/>
      <c r="V2135" s="19">
        <f>VLOOKUP(Q2135,包材库存!B:F,5,0)</f>
        <v>0</v>
      </c>
      <c r="W2135" s="89"/>
      <c r="X2135" s="164" t="e">
        <f t="shared" si="182"/>
        <v>#DIV/0!</v>
      </c>
      <c r="Y2135" s="169">
        <f t="shared" si="181"/>
        <v>2</v>
      </c>
    </row>
    <row r="2136" spans="2:25" ht="15">
      <c r="B2136" s="196"/>
      <c r="C2136" s="90"/>
      <c r="D2136" s="90"/>
      <c r="E2136" s="90"/>
      <c r="F2136" s="90"/>
      <c r="G2136" s="90"/>
      <c r="H2136" s="90"/>
      <c r="I2136" s="90"/>
      <c r="J2136" s="90"/>
      <c r="K2136" s="90"/>
      <c r="L2136" s="90"/>
      <c r="M2136" s="90"/>
      <c r="N2136" s="560"/>
      <c r="O2136" s="90"/>
      <c r="P2136" s="90"/>
      <c r="Q2136" s="149" t="s">
        <v>644</v>
      </c>
      <c r="R2136" s="99" t="s">
        <v>11313</v>
      </c>
      <c r="S2136" s="28">
        <v>1</v>
      </c>
      <c r="T2136" s="19">
        <f>VLOOKUP(Q2136,包材库存!B:E,4,0)</f>
        <v>26876</v>
      </c>
      <c r="U2136" s="46"/>
      <c r="V2136" s="19">
        <f>VLOOKUP(Q2136,包材库存!B:F,5,0)</f>
        <v>0</v>
      </c>
      <c r="W2136" s="90"/>
      <c r="X2136" s="164" t="e">
        <f t="shared" si="182"/>
        <v>#DIV/0!</v>
      </c>
      <c r="Y2136" s="169">
        <f t="shared" si="181"/>
        <v>2</v>
      </c>
    </row>
    <row r="2137" spans="2:25" ht="15">
      <c r="B2137" s="196"/>
      <c r="C2137" s="90"/>
      <c r="D2137" s="90"/>
      <c r="E2137" s="90"/>
      <c r="F2137" s="90"/>
      <c r="G2137" s="90"/>
      <c r="H2137" s="90"/>
      <c r="I2137" s="90"/>
      <c r="J2137" s="90"/>
      <c r="K2137" s="90"/>
      <c r="L2137" s="90"/>
      <c r="M2137" s="90"/>
      <c r="N2137" s="560"/>
      <c r="O2137" s="90"/>
      <c r="P2137" s="90"/>
      <c r="Q2137" s="149" t="s">
        <v>9959</v>
      </c>
      <c r="R2137" s="99" t="s">
        <v>10398</v>
      </c>
      <c r="S2137" s="28">
        <v>1</v>
      </c>
      <c r="T2137" s="19">
        <f>VLOOKUP(Q2137,包材库存!B:E,4,0)</f>
        <v>58271</v>
      </c>
      <c r="U2137" s="46"/>
      <c r="V2137" s="19">
        <f>VLOOKUP(Q2137,包材库存!B:F,5,0)</f>
        <v>0</v>
      </c>
      <c r="W2137" s="90"/>
      <c r="X2137" s="164" t="e">
        <f t="shared" si="182"/>
        <v>#DIV/0!</v>
      </c>
      <c r="Y2137" s="169">
        <f t="shared" si="181"/>
        <v>2</v>
      </c>
    </row>
    <row r="2138" spans="2:25" ht="15">
      <c r="B2138" s="196"/>
      <c r="C2138" s="90"/>
      <c r="D2138" s="90"/>
      <c r="E2138" s="90"/>
      <c r="F2138" s="90"/>
      <c r="G2138" s="90"/>
      <c r="H2138" s="90"/>
      <c r="I2138" s="90"/>
      <c r="J2138" s="90"/>
      <c r="K2138" s="90"/>
      <c r="L2138" s="90"/>
      <c r="M2138" s="90"/>
      <c r="N2138" s="560"/>
      <c r="O2138" s="90"/>
      <c r="P2138" s="90"/>
      <c r="Q2138" s="143" t="s">
        <v>648</v>
      </c>
      <c r="R2138" s="101" t="s">
        <v>11314</v>
      </c>
      <c r="S2138" s="28">
        <v>1</v>
      </c>
      <c r="T2138" s="19" t="e">
        <f>VLOOKUP(Q2138,包材库存!B:E,4,0)</f>
        <v>#N/A</v>
      </c>
      <c r="U2138" s="46"/>
      <c r="V2138" s="19" t="e">
        <f>VLOOKUP(Q2138,包材库存!B:F,5,0)</f>
        <v>#N/A</v>
      </c>
      <c r="W2138" s="90"/>
      <c r="X2138" s="164" t="e">
        <f t="shared" si="182"/>
        <v>#N/A</v>
      </c>
      <c r="Y2138" s="169">
        <f t="shared" si="181"/>
        <v>2</v>
      </c>
    </row>
    <row r="2139" spans="2:25" ht="15">
      <c r="B2139" s="196"/>
      <c r="C2139" s="90"/>
      <c r="D2139" s="90"/>
      <c r="E2139" s="90"/>
      <c r="F2139" s="90"/>
      <c r="G2139" s="90"/>
      <c r="H2139" s="90"/>
      <c r="I2139" s="90"/>
      <c r="J2139" s="90"/>
      <c r="K2139" s="90"/>
      <c r="L2139" s="90"/>
      <c r="M2139" s="90"/>
      <c r="N2139" s="560"/>
      <c r="O2139" s="90"/>
      <c r="P2139" s="90"/>
      <c r="Q2139" s="143" t="s">
        <v>9960</v>
      </c>
      <c r="R2139" s="103" t="s">
        <v>11315</v>
      </c>
      <c r="S2139" s="28">
        <v>1</v>
      </c>
      <c r="T2139" s="19">
        <f>VLOOKUP(Q2139,包材库存!B:E,4,0)</f>
        <v>34380</v>
      </c>
      <c r="U2139" s="46"/>
      <c r="V2139" s="19">
        <f>VLOOKUP(Q2139,包材库存!B:F,5,0)</f>
        <v>0</v>
      </c>
      <c r="W2139" s="90"/>
      <c r="X2139" s="164" t="e">
        <f t="shared" si="182"/>
        <v>#DIV/0!</v>
      </c>
      <c r="Y2139" s="169">
        <f t="shared" si="181"/>
        <v>14</v>
      </c>
    </row>
    <row r="2140" spans="2:25" ht="15">
      <c r="B2140" s="196"/>
      <c r="C2140" s="90"/>
      <c r="D2140" s="90"/>
      <c r="E2140" s="90"/>
      <c r="F2140" s="90"/>
      <c r="G2140" s="90"/>
      <c r="H2140" s="90"/>
      <c r="I2140" s="90"/>
      <c r="J2140" s="90"/>
      <c r="K2140" s="90"/>
      <c r="L2140" s="90"/>
      <c r="M2140" s="90"/>
      <c r="N2140" s="560"/>
      <c r="O2140" s="90"/>
      <c r="P2140" s="90"/>
      <c r="Q2140" s="149" t="s">
        <v>642</v>
      </c>
      <c r="R2140" s="102" t="s">
        <v>11316</v>
      </c>
      <c r="S2140" s="28">
        <v>1</v>
      </c>
      <c r="T2140" s="19">
        <f>VLOOKUP(Q2140,包材库存!B:E,4,0)</f>
        <v>29974</v>
      </c>
      <c r="U2140" s="46"/>
      <c r="V2140" s="19">
        <f>VLOOKUP(Q2140,包材库存!B:F,5,0)</f>
        <v>0</v>
      </c>
      <c r="W2140" s="90"/>
      <c r="X2140" s="164" t="e">
        <f t="shared" si="182"/>
        <v>#DIV/0!</v>
      </c>
      <c r="Y2140" s="169">
        <f t="shared" si="181"/>
        <v>2</v>
      </c>
    </row>
    <row r="2141" spans="2:25" ht="15">
      <c r="B2141" s="196"/>
      <c r="C2141" s="90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561"/>
      <c r="O2141" s="15"/>
      <c r="P2141" s="15"/>
      <c r="Q2141" s="143" t="s">
        <v>9961</v>
      </c>
      <c r="R2141" s="103" t="s">
        <v>11317</v>
      </c>
      <c r="S2141" s="28">
        <v>1</v>
      </c>
      <c r="T2141" s="19">
        <f>VLOOKUP(Q2141,包材库存!B:E,4,0)</f>
        <v>28174</v>
      </c>
      <c r="U2141" s="46"/>
      <c r="V2141" s="19">
        <f>VLOOKUP(Q2141,包材库存!B:F,5,0)</f>
        <v>0</v>
      </c>
      <c r="W2141" s="15"/>
      <c r="X2141" s="164" t="e">
        <f t="shared" si="182"/>
        <v>#DIV/0!</v>
      </c>
      <c r="Y2141" s="169">
        <f t="shared" si="181"/>
        <v>3</v>
      </c>
    </row>
    <row r="2142" spans="2:25" ht="15">
      <c r="B2142" s="196"/>
      <c r="C2142" s="90"/>
      <c r="D2142" s="89" t="s">
        <v>10916</v>
      </c>
      <c r="E2142" s="89" t="s">
        <v>71</v>
      </c>
      <c r="F2142" s="89"/>
      <c r="G2142" s="89"/>
      <c r="H2142" s="89"/>
      <c r="I2142" s="89"/>
      <c r="J2142" s="89"/>
      <c r="K2142" s="89"/>
      <c r="L2142" s="89"/>
      <c r="M2142" s="89">
        <f>J2142+K2142+L2142</f>
        <v>0</v>
      </c>
      <c r="N2142" s="559"/>
      <c r="O2142" s="89"/>
      <c r="P2142" s="89"/>
      <c r="Q2142" s="149" t="s">
        <v>649</v>
      </c>
      <c r="R2142" s="99" t="s">
        <v>10906</v>
      </c>
      <c r="S2142" s="28">
        <v>1</v>
      </c>
      <c r="T2142" s="19">
        <f>VLOOKUP(Q2142,包材库存!B:E,4,0)</f>
        <v>10691</v>
      </c>
      <c r="U2142" s="46"/>
      <c r="V2142" s="19">
        <f>VLOOKUP(Q2142,包材库存!B:F,5,0)</f>
        <v>0</v>
      </c>
      <c r="W2142" s="89"/>
      <c r="X2142" s="164" t="e">
        <f t="shared" si="182"/>
        <v>#DIV/0!</v>
      </c>
      <c r="Y2142" s="169">
        <f t="shared" si="181"/>
        <v>3</v>
      </c>
    </row>
    <row r="2143" spans="2:25" ht="15">
      <c r="B2143" s="196"/>
      <c r="C2143" s="90"/>
      <c r="D2143" s="90"/>
      <c r="E2143" s="90"/>
      <c r="F2143" s="90"/>
      <c r="G2143" s="90"/>
      <c r="H2143" s="90"/>
      <c r="I2143" s="90"/>
      <c r="J2143" s="90"/>
      <c r="K2143" s="90"/>
      <c r="L2143" s="90"/>
      <c r="M2143" s="90"/>
      <c r="N2143" s="560"/>
      <c r="O2143" s="90"/>
      <c r="P2143" s="90"/>
      <c r="Q2143" s="149" t="s">
        <v>651</v>
      </c>
      <c r="R2143" s="99" t="s">
        <v>10373</v>
      </c>
      <c r="S2143" s="28">
        <v>1</v>
      </c>
      <c r="T2143" s="19">
        <f>VLOOKUP(Q2143,包材库存!B:E,4,0)</f>
        <v>27329</v>
      </c>
      <c r="U2143" s="46"/>
      <c r="V2143" s="19">
        <f>VLOOKUP(Q2143,包材库存!B:F,5,0)</f>
        <v>0</v>
      </c>
      <c r="W2143" s="90"/>
      <c r="X2143" s="164" t="e">
        <f t="shared" si="182"/>
        <v>#DIV/0!</v>
      </c>
      <c r="Y2143" s="169">
        <f t="shared" si="181"/>
        <v>5</v>
      </c>
    </row>
    <row r="2144" spans="2:25" ht="15">
      <c r="B2144" s="196"/>
      <c r="C2144" s="90"/>
      <c r="D2144" s="90"/>
      <c r="E2144" s="90"/>
      <c r="F2144" s="90"/>
      <c r="G2144" s="90"/>
      <c r="H2144" s="90"/>
      <c r="I2144" s="90"/>
      <c r="J2144" s="90"/>
      <c r="K2144" s="90"/>
      <c r="L2144" s="90"/>
      <c r="M2144" s="90"/>
      <c r="N2144" s="560"/>
      <c r="O2144" s="90"/>
      <c r="P2144" s="90"/>
      <c r="Q2144" s="143" t="s">
        <v>678</v>
      </c>
      <c r="R2144" s="102" t="s">
        <v>10907</v>
      </c>
      <c r="S2144" s="28">
        <v>1</v>
      </c>
      <c r="T2144" s="19">
        <f>VLOOKUP(Q2144,包材库存!B:E,4,0)</f>
        <v>11387</v>
      </c>
      <c r="U2144" s="46"/>
      <c r="V2144" s="19">
        <f>VLOOKUP(Q2144,包材库存!B:F,5,0)</f>
        <v>0</v>
      </c>
      <c r="W2144" s="90"/>
      <c r="X2144" s="164" t="e">
        <f t="shared" si="182"/>
        <v>#DIV/0!</v>
      </c>
      <c r="Y2144" s="169">
        <f t="shared" si="181"/>
        <v>3</v>
      </c>
    </row>
    <row r="2145" spans="2:25" ht="15">
      <c r="B2145" s="196"/>
      <c r="C2145" s="90"/>
      <c r="D2145" s="90"/>
      <c r="E2145" s="90"/>
      <c r="F2145" s="90"/>
      <c r="G2145" s="90"/>
      <c r="H2145" s="90"/>
      <c r="I2145" s="90"/>
      <c r="J2145" s="90"/>
      <c r="K2145" s="90"/>
      <c r="L2145" s="90"/>
      <c r="M2145" s="90"/>
      <c r="N2145" s="560"/>
      <c r="O2145" s="90"/>
      <c r="P2145" s="90"/>
      <c r="Q2145" s="130" t="s">
        <v>654</v>
      </c>
      <c r="R2145" s="376" t="s">
        <v>11318</v>
      </c>
      <c r="S2145" s="28">
        <v>1</v>
      </c>
      <c r="T2145" s="19" t="e">
        <f>VLOOKUP(Q2145,包材库存!B:E,4,0)</f>
        <v>#N/A</v>
      </c>
      <c r="U2145" s="46"/>
      <c r="V2145" s="19" t="e">
        <f>VLOOKUP(Q2145,包材库存!B:F,5,0)</f>
        <v>#N/A</v>
      </c>
      <c r="W2145" s="90"/>
      <c r="X2145" s="164" t="e">
        <f t="shared" si="182"/>
        <v>#N/A</v>
      </c>
      <c r="Y2145" s="169">
        <f t="shared" si="181"/>
        <v>4</v>
      </c>
    </row>
    <row r="2146" spans="2:25" ht="15">
      <c r="B2146" s="196"/>
      <c r="C2146" s="90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561"/>
      <c r="O2146" s="15"/>
      <c r="P2146" s="15"/>
      <c r="Q2146" s="143" t="s">
        <v>10399</v>
      </c>
      <c r="R2146" s="103" t="s">
        <v>11315</v>
      </c>
      <c r="S2146" s="28">
        <v>1</v>
      </c>
      <c r="T2146" s="19">
        <f>VLOOKUP(Q2146,包材库存!B:E,4,0)</f>
        <v>34380</v>
      </c>
      <c r="U2146" s="46"/>
      <c r="V2146" s="19">
        <f>VLOOKUP(Q2146,包材库存!B:F,5,0)</f>
        <v>0</v>
      </c>
      <c r="W2146" s="15"/>
      <c r="X2146" s="164" t="e">
        <f t="shared" si="182"/>
        <v>#DIV/0!</v>
      </c>
      <c r="Y2146" s="169">
        <f t="shared" si="181"/>
        <v>14</v>
      </c>
    </row>
    <row r="2147" spans="2:25" ht="15">
      <c r="B2147" s="196"/>
      <c r="C2147" s="90"/>
      <c r="D2147" s="89" t="s">
        <v>10915</v>
      </c>
      <c r="E2147" s="89" t="s">
        <v>53</v>
      </c>
      <c r="F2147" s="89"/>
      <c r="G2147" s="89"/>
      <c r="H2147" s="89"/>
      <c r="I2147" s="89"/>
      <c r="J2147" s="89"/>
      <c r="K2147" s="89"/>
      <c r="L2147" s="89"/>
      <c r="M2147" s="89">
        <f>J2147+K2147+L2147</f>
        <v>0</v>
      </c>
      <c r="N2147" s="559"/>
      <c r="O2147" s="89"/>
      <c r="P2147" s="89"/>
      <c r="Q2147" s="149" t="s">
        <v>655</v>
      </c>
      <c r="R2147" s="99" t="s">
        <v>11319</v>
      </c>
      <c r="S2147" s="28">
        <v>1</v>
      </c>
      <c r="T2147" s="19">
        <f>VLOOKUP(Q2147,包材库存!B:E,4,0)</f>
        <v>10098</v>
      </c>
      <c r="U2147" s="46"/>
      <c r="V2147" s="19">
        <f>VLOOKUP(Q2147,包材库存!B:F,5,0)</f>
        <v>0</v>
      </c>
      <c r="W2147" s="89"/>
      <c r="X2147" s="164" t="e">
        <f t="shared" si="182"/>
        <v>#DIV/0!</v>
      </c>
      <c r="Y2147" s="169">
        <f t="shared" si="181"/>
        <v>2</v>
      </c>
    </row>
    <row r="2148" spans="2:25" ht="15">
      <c r="B2148" s="196"/>
      <c r="C2148" s="90"/>
      <c r="D2148" s="90"/>
      <c r="E2148" s="90"/>
      <c r="F2148" s="90"/>
      <c r="G2148" s="90"/>
      <c r="H2148" s="90"/>
      <c r="I2148" s="90"/>
      <c r="J2148" s="90"/>
      <c r="K2148" s="90"/>
      <c r="L2148" s="90"/>
      <c r="M2148" s="90"/>
      <c r="N2148" s="560"/>
      <c r="O2148" s="90"/>
      <c r="P2148" s="90"/>
      <c r="Q2148" s="149" t="s">
        <v>657</v>
      </c>
      <c r="R2148" s="99" t="s">
        <v>10372</v>
      </c>
      <c r="S2148" s="28">
        <v>1</v>
      </c>
      <c r="T2148" s="19">
        <f>VLOOKUP(Q2148,包材库存!B:E,4,0)</f>
        <v>25891</v>
      </c>
      <c r="U2148" s="46"/>
      <c r="V2148" s="19">
        <f>VLOOKUP(Q2148,包材库存!B:F,5,0)</f>
        <v>0</v>
      </c>
      <c r="W2148" s="90"/>
      <c r="X2148" s="164" t="e">
        <f t="shared" si="182"/>
        <v>#DIV/0!</v>
      </c>
      <c r="Y2148" s="169">
        <f t="shared" si="181"/>
        <v>4</v>
      </c>
    </row>
    <row r="2149" spans="2:25" ht="15">
      <c r="B2149" s="196"/>
      <c r="C2149" s="90"/>
      <c r="D2149" s="90"/>
      <c r="E2149" s="90"/>
      <c r="F2149" s="90"/>
      <c r="G2149" s="90"/>
      <c r="H2149" s="90"/>
      <c r="I2149" s="90"/>
      <c r="J2149" s="90"/>
      <c r="K2149" s="90"/>
      <c r="L2149" s="90"/>
      <c r="M2149" s="90"/>
      <c r="N2149" s="560"/>
      <c r="O2149" s="90"/>
      <c r="P2149" s="90"/>
      <c r="Q2149" s="149" t="s">
        <v>661</v>
      </c>
      <c r="R2149" s="99" t="s">
        <v>11320</v>
      </c>
      <c r="S2149" s="28">
        <v>1</v>
      </c>
      <c r="T2149" s="19">
        <f>VLOOKUP(Q2149,包材库存!B:E,4,0)</f>
        <v>0</v>
      </c>
      <c r="U2149" s="46"/>
      <c r="V2149" s="19">
        <f>VLOOKUP(Q2149,包材库存!B:F,5,0)</f>
        <v>0</v>
      </c>
      <c r="W2149" s="90"/>
      <c r="X2149" s="164" t="e">
        <f t="shared" si="182"/>
        <v>#DIV/0!</v>
      </c>
      <c r="Y2149" s="169">
        <f t="shared" si="181"/>
        <v>2</v>
      </c>
    </row>
    <row r="2150" spans="2:25" ht="15">
      <c r="B2150" s="196"/>
      <c r="C2150" s="90"/>
      <c r="D2150" s="90"/>
      <c r="E2150" s="90"/>
      <c r="F2150" s="90"/>
      <c r="G2150" s="90"/>
      <c r="H2150" s="90"/>
      <c r="I2150" s="90"/>
      <c r="J2150" s="90"/>
      <c r="K2150" s="90"/>
      <c r="L2150" s="90"/>
      <c r="M2150" s="90"/>
      <c r="N2150" s="560"/>
      <c r="O2150" s="90"/>
      <c r="P2150" s="90"/>
      <c r="Q2150" s="130" t="s">
        <v>9962</v>
      </c>
      <c r="R2150" s="376" t="s">
        <v>11321</v>
      </c>
      <c r="S2150" s="28">
        <v>1</v>
      </c>
      <c r="T2150" s="19" t="e">
        <f>VLOOKUP(Q2150,包材库存!B:E,4,0)</f>
        <v>#N/A</v>
      </c>
      <c r="U2150" s="46"/>
      <c r="V2150" s="19" t="e">
        <f>VLOOKUP(Q2150,包材库存!B:F,5,0)</f>
        <v>#N/A</v>
      </c>
      <c r="W2150" s="90"/>
      <c r="X2150" s="164" t="e">
        <f t="shared" si="182"/>
        <v>#N/A</v>
      </c>
      <c r="Y2150" s="169">
        <f t="shared" si="181"/>
        <v>3</v>
      </c>
    </row>
    <row r="2151" spans="2:25" ht="15">
      <c r="B2151" s="196"/>
      <c r="C2151" s="90"/>
      <c r="D2151" s="90"/>
      <c r="E2151" s="90"/>
      <c r="F2151" s="90"/>
      <c r="G2151" s="90"/>
      <c r="H2151" s="90"/>
      <c r="I2151" s="90"/>
      <c r="J2151" s="90"/>
      <c r="K2151" s="90"/>
      <c r="L2151" s="90"/>
      <c r="M2151" s="90"/>
      <c r="N2151" s="560"/>
      <c r="O2151" s="90"/>
      <c r="P2151" s="90"/>
      <c r="Q2151" s="143" t="s">
        <v>10399</v>
      </c>
      <c r="R2151" s="103" t="s">
        <v>11315</v>
      </c>
      <c r="S2151" s="28">
        <v>1</v>
      </c>
      <c r="T2151" s="19">
        <f>VLOOKUP(Q2151,包材库存!B:E,4,0)</f>
        <v>34380</v>
      </c>
      <c r="U2151" s="46"/>
      <c r="V2151" s="19">
        <f>VLOOKUP(Q2151,包材库存!B:F,5,0)</f>
        <v>0</v>
      </c>
      <c r="W2151" s="90"/>
      <c r="X2151" s="164" t="e">
        <f t="shared" si="182"/>
        <v>#DIV/0!</v>
      </c>
      <c r="Y2151" s="169">
        <f t="shared" si="181"/>
        <v>14</v>
      </c>
    </row>
    <row r="2152" spans="2:25" ht="15">
      <c r="B2152" s="196"/>
      <c r="C2152" s="90"/>
      <c r="D2152" s="90"/>
      <c r="E2152" s="90"/>
      <c r="F2152" s="90"/>
      <c r="G2152" s="90"/>
      <c r="H2152" s="90"/>
      <c r="I2152" s="90"/>
      <c r="J2152" s="90"/>
      <c r="K2152" s="90"/>
      <c r="L2152" s="90"/>
      <c r="M2152" s="90"/>
      <c r="N2152" s="560"/>
      <c r="O2152" s="90"/>
      <c r="P2152" s="90"/>
      <c r="Q2152" s="149" t="s">
        <v>659</v>
      </c>
      <c r="R2152" s="99" t="s">
        <v>10904</v>
      </c>
      <c r="S2152" s="28">
        <v>1</v>
      </c>
      <c r="T2152" s="19">
        <f>VLOOKUP(Q2152,包材库存!B:E,4,0)</f>
        <v>24987</v>
      </c>
      <c r="U2152" s="46"/>
      <c r="V2152" s="19">
        <f>VLOOKUP(Q2152,包材库存!B:F,5,0)</f>
        <v>0</v>
      </c>
      <c r="W2152" s="90"/>
      <c r="X2152" s="164" t="e">
        <f t="shared" si="182"/>
        <v>#DIV/0!</v>
      </c>
      <c r="Y2152" s="169">
        <f t="shared" si="181"/>
        <v>4</v>
      </c>
    </row>
    <row r="2153" spans="2:25" ht="15">
      <c r="B2153" s="196"/>
      <c r="C2153" s="90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  <c r="N2153" s="561"/>
      <c r="O2153" s="15"/>
      <c r="P2153" s="15"/>
      <c r="Q2153" s="146" t="s">
        <v>61</v>
      </c>
      <c r="R2153" s="179" t="s">
        <v>11257</v>
      </c>
      <c r="S2153" s="28">
        <v>1</v>
      </c>
      <c r="T2153" s="19">
        <f>VLOOKUP(Q2153,包材库存!B:E,4,0)</f>
        <v>89897</v>
      </c>
      <c r="U2153" s="46"/>
      <c r="V2153" s="19">
        <f>VLOOKUP(Q2153,包材库存!B:F,5,0)</f>
        <v>0</v>
      </c>
      <c r="W2153" s="15"/>
      <c r="X2153" s="164" t="e">
        <f t="shared" si="182"/>
        <v>#DIV/0!</v>
      </c>
      <c r="Y2153" s="169">
        <f t="shared" si="181"/>
        <v>13</v>
      </c>
    </row>
    <row r="2154" spans="2:25" ht="15">
      <c r="B2154" s="196"/>
      <c r="C2154" s="90"/>
      <c r="D2154" s="89" t="s">
        <v>10717</v>
      </c>
      <c r="E2154" s="89" t="s">
        <v>71</v>
      </c>
      <c r="F2154" s="89"/>
      <c r="G2154" s="89"/>
      <c r="H2154" s="89"/>
      <c r="I2154" s="89"/>
      <c r="J2154" s="89"/>
      <c r="K2154" s="89"/>
      <c r="L2154" s="89"/>
      <c r="M2154" s="89">
        <f>J2154+K2154+L2154</f>
        <v>0</v>
      </c>
      <c r="N2154" s="559"/>
      <c r="O2154" s="89"/>
      <c r="P2154" s="89"/>
      <c r="Q2154" s="149" t="s">
        <v>825</v>
      </c>
      <c r="R2154" s="99" t="s">
        <v>11322</v>
      </c>
      <c r="S2154" s="28">
        <v>1</v>
      </c>
      <c r="T2154" s="19">
        <f>VLOOKUP(Q2154,包材库存!B:E,4,0)</f>
        <v>10108</v>
      </c>
      <c r="U2154" s="46"/>
      <c r="V2154" s="19">
        <f>VLOOKUP(Q2154,包材库存!B:F,5,0)</f>
        <v>0</v>
      </c>
      <c r="W2154" s="89"/>
      <c r="X2154" s="164" t="e">
        <f t="shared" si="182"/>
        <v>#DIV/0!</v>
      </c>
      <c r="Y2154" s="169">
        <f t="shared" si="181"/>
        <v>2</v>
      </c>
    </row>
    <row r="2155" spans="2:25" ht="15">
      <c r="B2155" s="196"/>
      <c r="C2155" s="90"/>
      <c r="D2155" s="90"/>
      <c r="E2155" s="90"/>
      <c r="F2155" s="90"/>
      <c r="G2155" s="90"/>
      <c r="H2155" s="90"/>
      <c r="I2155" s="90"/>
      <c r="J2155" s="90"/>
      <c r="K2155" s="90"/>
      <c r="L2155" s="90"/>
      <c r="M2155" s="90"/>
      <c r="N2155" s="560"/>
      <c r="O2155" s="90"/>
      <c r="P2155" s="90"/>
      <c r="Q2155" s="149" t="s">
        <v>651</v>
      </c>
      <c r="R2155" s="99" t="s">
        <v>10373</v>
      </c>
      <c r="S2155" s="28">
        <v>1</v>
      </c>
      <c r="T2155" s="19">
        <f>VLOOKUP(Q2155,包材库存!B:E,4,0)</f>
        <v>27329</v>
      </c>
      <c r="U2155" s="46"/>
      <c r="V2155" s="19">
        <f>VLOOKUP(Q2155,包材库存!B:F,5,0)</f>
        <v>0</v>
      </c>
      <c r="W2155" s="90"/>
      <c r="X2155" s="164" t="e">
        <f t="shared" si="182"/>
        <v>#DIV/0!</v>
      </c>
      <c r="Y2155" s="169">
        <f t="shared" si="181"/>
        <v>5</v>
      </c>
    </row>
    <row r="2156" spans="2:25" ht="15">
      <c r="B2156" s="196"/>
      <c r="C2156" s="90"/>
      <c r="D2156" s="90"/>
      <c r="E2156" s="90"/>
      <c r="F2156" s="90"/>
      <c r="G2156" s="90"/>
      <c r="H2156" s="90"/>
      <c r="I2156" s="90"/>
      <c r="J2156" s="90"/>
      <c r="K2156" s="90"/>
      <c r="L2156" s="90"/>
      <c r="M2156" s="90"/>
      <c r="N2156" s="560"/>
      <c r="O2156" s="90"/>
      <c r="P2156" s="90"/>
      <c r="Q2156" s="149" t="s">
        <v>827</v>
      </c>
      <c r="R2156" s="99" t="s">
        <v>10400</v>
      </c>
      <c r="S2156" s="28">
        <v>1</v>
      </c>
      <c r="T2156" s="19">
        <f>VLOOKUP(Q2156,包材库存!B:E,4,0)</f>
        <v>11635</v>
      </c>
      <c r="U2156" s="46"/>
      <c r="V2156" s="19">
        <f>VLOOKUP(Q2156,包材库存!B:F,5,0)</f>
        <v>0</v>
      </c>
      <c r="W2156" s="90"/>
      <c r="X2156" s="164" t="e">
        <f t="shared" si="182"/>
        <v>#DIV/0!</v>
      </c>
      <c r="Y2156" s="169">
        <f t="shared" si="181"/>
        <v>2</v>
      </c>
    </row>
    <row r="2157" spans="2:25" ht="15">
      <c r="B2157" s="196"/>
      <c r="C2157" s="90"/>
      <c r="D2157" s="90"/>
      <c r="E2157" s="90"/>
      <c r="F2157" s="90"/>
      <c r="G2157" s="90"/>
      <c r="H2157" s="90"/>
      <c r="I2157" s="90"/>
      <c r="J2157" s="90"/>
      <c r="K2157" s="90"/>
      <c r="L2157" s="90"/>
      <c r="M2157" s="90"/>
      <c r="N2157" s="560"/>
      <c r="O2157" s="90"/>
      <c r="P2157" s="90"/>
      <c r="Q2157" s="130" t="s">
        <v>654</v>
      </c>
      <c r="R2157" s="376" t="s">
        <v>11318</v>
      </c>
      <c r="S2157" s="28">
        <v>1</v>
      </c>
      <c r="T2157" s="19" t="e">
        <f>VLOOKUP(Q2157,包材库存!B:E,4,0)</f>
        <v>#N/A</v>
      </c>
      <c r="U2157" s="46"/>
      <c r="V2157" s="19" t="e">
        <f>VLOOKUP(Q2157,包材库存!B:F,5,0)</f>
        <v>#N/A</v>
      </c>
      <c r="W2157" s="90"/>
      <c r="X2157" s="164" t="e">
        <f t="shared" si="182"/>
        <v>#N/A</v>
      </c>
      <c r="Y2157" s="169">
        <f t="shared" si="181"/>
        <v>4</v>
      </c>
    </row>
    <row r="2158" spans="2:25" ht="15">
      <c r="B2158" s="196"/>
      <c r="C2158" s="90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561"/>
      <c r="O2158" s="15"/>
      <c r="P2158" s="15"/>
      <c r="Q2158" s="143" t="s">
        <v>10399</v>
      </c>
      <c r="R2158" s="103" t="s">
        <v>11315</v>
      </c>
      <c r="S2158" s="28">
        <v>1</v>
      </c>
      <c r="T2158" s="19">
        <f>VLOOKUP(Q2158,包材库存!B:E,4,0)</f>
        <v>34380</v>
      </c>
      <c r="U2158" s="46"/>
      <c r="V2158" s="19">
        <f>VLOOKUP(Q2158,包材库存!B:F,5,0)</f>
        <v>0</v>
      </c>
      <c r="W2158" s="15"/>
      <c r="X2158" s="164" t="e">
        <f t="shared" si="182"/>
        <v>#DIV/0!</v>
      </c>
      <c r="Y2158" s="169">
        <f t="shared" si="181"/>
        <v>14</v>
      </c>
    </row>
    <row r="2159" spans="2:25" ht="15">
      <c r="B2159" s="196"/>
      <c r="C2159" s="90"/>
      <c r="D2159" s="89" t="s">
        <v>10681</v>
      </c>
      <c r="E2159" s="89" t="s">
        <v>83</v>
      </c>
      <c r="F2159" s="89"/>
      <c r="G2159" s="89"/>
      <c r="H2159" s="89"/>
      <c r="I2159" s="89"/>
      <c r="J2159" s="89"/>
      <c r="K2159" s="89"/>
      <c r="L2159" s="89"/>
      <c r="M2159" s="89">
        <f>J2159+K2159+L2159</f>
        <v>0</v>
      </c>
      <c r="N2159" s="559"/>
      <c r="O2159" s="89"/>
      <c r="P2159" s="89"/>
      <c r="Q2159" s="253" t="s">
        <v>6881</v>
      </c>
      <c r="R2159" s="254" t="s">
        <v>10682</v>
      </c>
      <c r="S2159" s="28">
        <v>1</v>
      </c>
      <c r="T2159" s="19">
        <f>VLOOKUP(Q2159,包材库存!B:E,4,0)</f>
        <v>4333</v>
      </c>
      <c r="U2159" s="46"/>
      <c r="V2159" s="19">
        <f>VLOOKUP(Q2159,包材库存!B:F,5,0)</f>
        <v>0</v>
      </c>
      <c r="W2159" s="89"/>
      <c r="X2159" s="164" t="e">
        <f t="shared" si="182"/>
        <v>#DIV/0!</v>
      </c>
      <c r="Y2159" s="169">
        <f t="shared" si="181"/>
        <v>6</v>
      </c>
    </row>
    <row r="2160" spans="2:25" ht="15">
      <c r="B2160" s="196"/>
      <c r="C2160" s="90"/>
      <c r="D2160" s="90"/>
      <c r="E2160" s="90"/>
      <c r="F2160" s="90"/>
      <c r="G2160" s="90"/>
      <c r="H2160" s="90"/>
      <c r="I2160" s="90"/>
      <c r="J2160" s="90"/>
      <c r="K2160" s="90"/>
      <c r="L2160" s="90"/>
      <c r="M2160" s="90"/>
      <c r="N2160" s="560"/>
      <c r="O2160" s="90"/>
      <c r="P2160" s="90"/>
      <c r="Q2160" s="253" t="s">
        <v>7192</v>
      </c>
      <c r="R2160" s="254" t="s">
        <v>10683</v>
      </c>
      <c r="S2160" s="28">
        <v>1</v>
      </c>
      <c r="T2160" s="19">
        <f>VLOOKUP(Q2160,包材库存!B:E,4,0)</f>
        <v>4333</v>
      </c>
      <c r="U2160" s="46"/>
      <c r="V2160" s="19">
        <f>VLOOKUP(Q2160,包材库存!B:F,5,0)</f>
        <v>0</v>
      </c>
      <c r="W2160" s="90"/>
      <c r="X2160" s="164" t="e">
        <f t="shared" si="182"/>
        <v>#DIV/0!</v>
      </c>
      <c r="Y2160" s="169">
        <f t="shared" si="181"/>
        <v>6</v>
      </c>
    </row>
    <row r="2161" spans="2:25" ht="15">
      <c r="B2161" s="196"/>
      <c r="C2161" s="90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  <c r="N2161" s="561"/>
      <c r="O2161" s="15"/>
      <c r="P2161" s="15"/>
      <c r="Q2161" s="14" t="s">
        <v>9963</v>
      </c>
      <c r="R2161" s="103" t="s">
        <v>11179</v>
      </c>
      <c r="S2161" s="28">
        <v>1</v>
      </c>
      <c r="T2161" s="19">
        <f>VLOOKUP(Q2161,包材库存!B:E,4,0)</f>
        <v>0</v>
      </c>
      <c r="U2161" s="46"/>
      <c r="V2161" s="19">
        <f>VLOOKUP(Q2161,包材库存!B:F,5,0)</f>
        <v>0</v>
      </c>
      <c r="W2161" s="90"/>
      <c r="X2161" s="164" t="e">
        <f t="shared" si="182"/>
        <v>#DIV/0!</v>
      </c>
      <c r="Y2161" s="169">
        <f t="shared" si="181"/>
        <v>2</v>
      </c>
    </row>
    <row r="2162" spans="2:25" ht="15">
      <c r="B2162" s="196"/>
      <c r="C2162" s="90"/>
      <c r="D2162" s="89" t="s">
        <v>11181</v>
      </c>
      <c r="E2162" s="89" t="s">
        <v>748</v>
      </c>
      <c r="F2162" s="89"/>
      <c r="G2162" s="89"/>
      <c r="H2162" s="89"/>
      <c r="I2162" s="89"/>
      <c r="J2162" s="89"/>
      <c r="K2162" s="89"/>
      <c r="L2162" s="89"/>
      <c r="M2162" s="89">
        <f>J2162+K2162+L2162</f>
        <v>0</v>
      </c>
      <c r="N2162" s="559"/>
      <c r="O2162" s="89"/>
      <c r="P2162" s="89"/>
      <c r="Q2162" s="149" t="s">
        <v>6460</v>
      </c>
      <c r="R2162" s="127" t="s">
        <v>11079</v>
      </c>
      <c r="S2162" s="28">
        <v>1</v>
      </c>
      <c r="T2162" s="19">
        <f>VLOOKUP(Q2162,包材库存!B:E,4,0)</f>
        <v>3446</v>
      </c>
      <c r="U2162" s="46"/>
      <c r="V2162" s="19">
        <f>VLOOKUP(Q2162,包材库存!B:F,5,0)</f>
        <v>0</v>
      </c>
      <c r="W2162" s="89"/>
      <c r="X2162" s="164" t="e">
        <f t="shared" si="182"/>
        <v>#DIV/0!</v>
      </c>
      <c r="Y2162" s="169">
        <f t="shared" si="181"/>
        <v>4</v>
      </c>
    </row>
    <row r="2163" spans="2:25" ht="15">
      <c r="B2163" s="196"/>
      <c r="C2163" s="90"/>
      <c r="D2163" s="90"/>
      <c r="E2163" s="90"/>
      <c r="F2163" s="90"/>
      <c r="G2163" s="90"/>
      <c r="H2163" s="90"/>
      <c r="I2163" s="90"/>
      <c r="J2163" s="90"/>
      <c r="K2163" s="90"/>
      <c r="L2163" s="90"/>
      <c r="M2163" s="90"/>
      <c r="N2163" s="560"/>
      <c r="O2163" s="90"/>
      <c r="P2163" s="90"/>
      <c r="Q2163" s="149" t="s">
        <v>751</v>
      </c>
      <c r="R2163" s="127" t="s">
        <v>10374</v>
      </c>
      <c r="S2163" s="28">
        <v>1</v>
      </c>
      <c r="T2163" s="19">
        <f>VLOOKUP(Q2163,包材库存!B:E,4,0)</f>
        <v>8280</v>
      </c>
      <c r="U2163" s="46"/>
      <c r="V2163" s="19">
        <f>VLOOKUP(Q2163,包材库存!B:F,5,0)</f>
        <v>0</v>
      </c>
      <c r="W2163" s="90"/>
      <c r="X2163" s="164" t="e">
        <f t="shared" si="182"/>
        <v>#DIV/0!</v>
      </c>
      <c r="Y2163" s="169">
        <f t="shared" si="181"/>
        <v>8</v>
      </c>
    </row>
    <row r="2164" spans="2:25" ht="15">
      <c r="B2164" s="196"/>
      <c r="C2164" s="15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561"/>
      <c r="O2164" s="15"/>
      <c r="P2164" s="15"/>
      <c r="Q2164" s="143" t="s">
        <v>9964</v>
      </c>
      <c r="R2164" s="103" t="s">
        <v>11184</v>
      </c>
      <c r="S2164" s="28">
        <v>1</v>
      </c>
      <c r="T2164" s="19">
        <f>VLOOKUP(Q2164,包材库存!B:E,4,0)</f>
        <v>0</v>
      </c>
      <c r="U2164" s="46"/>
      <c r="V2164" s="19">
        <f>VLOOKUP(Q2164,包材库存!B:F,5,0)</f>
        <v>0</v>
      </c>
      <c r="W2164" s="15"/>
      <c r="X2164" s="164" t="e">
        <f t="shared" si="182"/>
        <v>#DIV/0!</v>
      </c>
      <c r="Y2164" s="169">
        <f t="shared" si="181"/>
        <v>2</v>
      </c>
    </row>
    <row r="2165" spans="2:25" ht="15">
      <c r="B2165" s="196"/>
      <c r="C2165" s="89"/>
      <c r="D2165" s="243" t="s">
        <v>11199</v>
      </c>
      <c r="E2165" s="243"/>
      <c r="F2165" s="243"/>
      <c r="G2165" s="243"/>
      <c r="H2165" s="243"/>
      <c r="I2165" s="243"/>
      <c r="J2165" s="243"/>
      <c r="K2165" s="243"/>
      <c r="L2165" s="243"/>
      <c r="M2165" s="243"/>
      <c r="N2165" s="575"/>
      <c r="O2165" s="243"/>
      <c r="P2165" s="243"/>
      <c r="Q2165" s="337"/>
      <c r="R2165" s="335"/>
      <c r="S2165" s="28">
        <v>1</v>
      </c>
      <c r="T2165" s="19" t="e">
        <f>VLOOKUP(Q2165,包材库存!B:E,4,0)</f>
        <v>#N/A</v>
      </c>
      <c r="U2165" s="46"/>
      <c r="V2165" s="19" t="e">
        <f>VLOOKUP(Q2165,包材库存!B:F,5,0)</f>
        <v>#N/A</v>
      </c>
      <c r="W2165" s="243"/>
      <c r="X2165" s="164" t="e">
        <f t="shared" si="182"/>
        <v>#N/A</v>
      </c>
      <c r="Y2165" s="169">
        <f t="shared" si="181"/>
        <v>0</v>
      </c>
    </row>
    <row r="2166" spans="2:25" ht="15">
      <c r="B2166" s="196"/>
      <c r="C2166" s="90"/>
      <c r="D2166" s="89" t="s">
        <v>11199</v>
      </c>
      <c r="E2166" s="89" t="s">
        <v>12078</v>
      </c>
      <c r="F2166" s="89"/>
      <c r="G2166" s="89"/>
      <c r="H2166" s="89"/>
      <c r="I2166" s="89"/>
      <c r="J2166" s="89"/>
      <c r="K2166" s="89"/>
      <c r="L2166" s="89"/>
      <c r="M2166" s="89">
        <f>J2166+K2166+L2166</f>
        <v>0</v>
      </c>
      <c r="N2166" s="559"/>
      <c r="O2166" s="89"/>
      <c r="P2166" s="89"/>
      <c r="Q2166" s="160" t="s">
        <v>9779</v>
      </c>
      <c r="R2166" s="132" t="s">
        <v>11200</v>
      </c>
      <c r="S2166" s="28">
        <v>1</v>
      </c>
      <c r="T2166" s="19" t="e">
        <f>VLOOKUP(Q2166,包材库存!B:E,4,0)</f>
        <v>#N/A</v>
      </c>
      <c r="U2166" s="46"/>
      <c r="V2166" s="19" t="e">
        <f>VLOOKUP(Q2166,包材库存!B:F,5,0)</f>
        <v>#N/A</v>
      </c>
      <c r="W2166" s="110"/>
      <c r="X2166" s="164" t="e">
        <f t="shared" si="182"/>
        <v>#N/A</v>
      </c>
      <c r="Y2166" s="169">
        <f t="shared" si="181"/>
        <v>2</v>
      </c>
    </row>
    <row r="2167" spans="2:25" ht="15">
      <c r="B2167" s="196"/>
      <c r="C2167" s="90"/>
      <c r="D2167" s="90"/>
      <c r="E2167" s="90"/>
      <c r="F2167" s="90"/>
      <c r="G2167" s="90"/>
      <c r="H2167" s="90"/>
      <c r="I2167" s="90"/>
      <c r="J2167" s="90"/>
      <c r="K2167" s="90"/>
      <c r="L2167" s="90"/>
      <c r="M2167" s="90"/>
      <c r="N2167" s="560"/>
      <c r="O2167" s="90"/>
      <c r="P2167" s="90"/>
      <c r="Q2167" s="144"/>
      <c r="R2167" s="131"/>
      <c r="S2167" s="28">
        <v>1</v>
      </c>
      <c r="T2167" s="19" t="e">
        <f>VLOOKUP(Q2167,包材库存!B:E,4,0)</f>
        <v>#N/A</v>
      </c>
      <c r="U2167" s="46"/>
      <c r="V2167" s="19" t="e">
        <f>VLOOKUP(Q2167,包材库存!B:F,5,0)</f>
        <v>#N/A</v>
      </c>
      <c r="W2167" s="111"/>
      <c r="X2167" s="164" t="e">
        <f t="shared" si="182"/>
        <v>#N/A</v>
      </c>
      <c r="Y2167" s="169">
        <f t="shared" si="181"/>
        <v>0</v>
      </c>
    </row>
    <row r="2168" spans="2:25" ht="15">
      <c r="B2168" s="196"/>
      <c r="C2168" s="90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  <c r="N2168" s="561"/>
      <c r="O2168" s="15"/>
      <c r="P2168" s="15"/>
      <c r="Q2168" s="143"/>
      <c r="R2168" s="102"/>
      <c r="S2168" s="28">
        <v>1</v>
      </c>
      <c r="T2168" s="19" t="e">
        <f>VLOOKUP(Q2168,包材库存!B:E,4,0)</f>
        <v>#N/A</v>
      </c>
      <c r="U2168" s="46"/>
      <c r="V2168" s="19" t="e">
        <f>VLOOKUP(Q2168,包材库存!B:F,5,0)</f>
        <v>#N/A</v>
      </c>
      <c r="W2168" s="112"/>
      <c r="X2168" s="164" t="e">
        <f t="shared" si="182"/>
        <v>#N/A</v>
      </c>
      <c r="Y2168" s="169">
        <f t="shared" si="181"/>
        <v>0</v>
      </c>
    </row>
    <row r="2169" spans="2:25" ht="15">
      <c r="B2169" s="196"/>
      <c r="C2169" s="90"/>
      <c r="D2169" s="89" t="s">
        <v>11193</v>
      </c>
      <c r="E2169" s="89" t="s">
        <v>12073</v>
      </c>
      <c r="F2169" s="89"/>
      <c r="G2169" s="89"/>
      <c r="H2169" s="89"/>
      <c r="I2169" s="89"/>
      <c r="J2169" s="89"/>
      <c r="K2169" s="89"/>
      <c r="L2169" s="89"/>
      <c r="M2169" s="89">
        <f>J2169+K2169+L2169</f>
        <v>0</v>
      </c>
      <c r="N2169" s="559"/>
      <c r="O2169" s="89"/>
      <c r="P2169" s="89"/>
      <c r="Q2169" s="160" t="s">
        <v>6595</v>
      </c>
      <c r="R2169" s="199" t="s">
        <v>11194</v>
      </c>
      <c r="S2169" s="28">
        <v>1</v>
      </c>
      <c r="T2169" s="19">
        <f>VLOOKUP(Q2169,包材库存!B:E,4,0)</f>
        <v>50090</v>
      </c>
      <c r="U2169" s="46"/>
      <c r="V2169" s="19">
        <f>VLOOKUP(Q2169,包材库存!B:F,5,0)</f>
        <v>0</v>
      </c>
      <c r="W2169" s="89"/>
      <c r="X2169" s="164" t="e">
        <f t="shared" si="182"/>
        <v>#DIV/0!</v>
      </c>
      <c r="Y2169" s="169">
        <f t="shared" si="181"/>
        <v>7</v>
      </c>
    </row>
    <row r="2170" spans="2:25" ht="15">
      <c r="B2170" s="196"/>
      <c r="C2170" s="90"/>
      <c r="D2170" s="90"/>
      <c r="E2170" s="90"/>
      <c r="F2170" s="90"/>
      <c r="G2170" s="90"/>
      <c r="H2170" s="90"/>
      <c r="I2170" s="90"/>
      <c r="J2170" s="90"/>
      <c r="K2170" s="90"/>
      <c r="L2170" s="90"/>
      <c r="M2170" s="90"/>
      <c r="N2170" s="560"/>
      <c r="O2170" s="90"/>
      <c r="P2170" s="90"/>
      <c r="Q2170" s="160" t="s">
        <v>7315</v>
      </c>
      <c r="R2170" s="199" t="s">
        <v>11323</v>
      </c>
      <c r="S2170" s="28">
        <v>1</v>
      </c>
      <c r="T2170" s="19">
        <f>VLOOKUP(Q2170,包材库存!B:E,4,0)</f>
        <v>34523</v>
      </c>
      <c r="U2170" s="46"/>
      <c r="V2170" s="19">
        <f>VLOOKUP(Q2170,包材库存!B:F,5,0)</f>
        <v>0</v>
      </c>
      <c r="W2170" s="90"/>
      <c r="X2170" s="164" t="e">
        <f t="shared" si="182"/>
        <v>#DIV/0!</v>
      </c>
      <c r="Y2170" s="169">
        <f t="shared" si="181"/>
        <v>3</v>
      </c>
    </row>
    <row r="2171" spans="2:25" ht="15">
      <c r="B2171" s="196"/>
      <c r="C2171" s="90"/>
      <c r="D2171" s="90"/>
      <c r="E2171" s="90"/>
      <c r="F2171" s="90"/>
      <c r="G2171" s="90"/>
      <c r="H2171" s="90"/>
      <c r="I2171" s="90"/>
      <c r="J2171" s="90"/>
      <c r="K2171" s="90"/>
      <c r="L2171" s="90"/>
      <c r="M2171" s="90"/>
      <c r="N2171" s="560"/>
      <c r="O2171" s="90"/>
      <c r="P2171" s="90"/>
      <c r="Q2171" s="160" t="s">
        <v>8736</v>
      </c>
      <c r="R2171" s="132" t="s">
        <v>11192</v>
      </c>
      <c r="S2171" s="28">
        <v>1</v>
      </c>
      <c r="T2171" s="19">
        <f>VLOOKUP(Q2171,包材库存!B:E,4,0)</f>
        <v>106183</v>
      </c>
      <c r="U2171" s="46"/>
      <c r="V2171" s="19">
        <f>VLOOKUP(Q2171,包材库存!B:F,5,0)</f>
        <v>0</v>
      </c>
      <c r="W2171" s="90"/>
      <c r="X2171" s="164" t="e">
        <f t="shared" si="182"/>
        <v>#DIV/0!</v>
      </c>
      <c r="Y2171" s="169">
        <f t="shared" si="181"/>
        <v>58</v>
      </c>
    </row>
    <row r="2172" spans="2:25" ht="15">
      <c r="B2172" s="196"/>
      <c r="C2172" s="90"/>
      <c r="D2172" s="90"/>
      <c r="E2172" s="90"/>
      <c r="F2172" s="90"/>
      <c r="G2172" s="90"/>
      <c r="H2172" s="90"/>
      <c r="I2172" s="90"/>
      <c r="J2172" s="90"/>
      <c r="K2172" s="90"/>
      <c r="L2172" s="90"/>
      <c r="M2172" s="90"/>
      <c r="N2172" s="560"/>
      <c r="O2172" s="90"/>
      <c r="P2172" s="90"/>
      <c r="Q2172" s="160" t="s">
        <v>9966</v>
      </c>
      <c r="R2172" s="199" t="s">
        <v>11201</v>
      </c>
      <c r="S2172" s="91"/>
      <c r="T2172" s="19">
        <f>VLOOKUP(Q2172,包材库存!B:E,4,0)</f>
        <v>1957</v>
      </c>
      <c r="U2172" s="46"/>
      <c r="V2172" s="19">
        <f>VLOOKUP(Q2172,包材库存!B:F,5,0)</f>
        <v>0</v>
      </c>
      <c r="W2172" s="90"/>
      <c r="X2172" s="164" t="e">
        <f t="shared" si="182"/>
        <v>#DIV/0!</v>
      </c>
      <c r="Y2172" s="169">
        <f t="shared" si="181"/>
        <v>202</v>
      </c>
    </row>
    <row r="2173" spans="2:25" ht="15">
      <c r="B2173" s="196"/>
      <c r="C2173" s="90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561"/>
      <c r="O2173" s="15"/>
      <c r="P2173" s="15"/>
      <c r="Q2173" s="160" t="s">
        <v>9967</v>
      </c>
      <c r="R2173" s="132" t="s">
        <v>11202</v>
      </c>
      <c r="S2173" s="28">
        <v>1</v>
      </c>
      <c r="T2173" s="19">
        <f>VLOOKUP(Q2173,包材库存!B:E,4,0)</f>
        <v>261785</v>
      </c>
      <c r="U2173" s="46"/>
      <c r="V2173" s="19">
        <f>VLOOKUP(Q2173,包材库存!B:F,5,0)</f>
        <v>0</v>
      </c>
      <c r="W2173" s="15"/>
      <c r="X2173" s="164" t="e">
        <f t="shared" si="182"/>
        <v>#DIV/0!</v>
      </c>
      <c r="Y2173" s="169">
        <f t="shared" si="181"/>
        <v>16</v>
      </c>
    </row>
    <row r="2174" spans="2:25" ht="15">
      <c r="B2174" s="196"/>
      <c r="C2174" s="90"/>
      <c r="D2174" s="89" t="s">
        <v>11195</v>
      </c>
      <c r="E2174" s="89" t="s">
        <v>12074</v>
      </c>
      <c r="F2174" s="89"/>
      <c r="G2174" s="89"/>
      <c r="H2174" s="89"/>
      <c r="I2174" s="89"/>
      <c r="J2174" s="89"/>
      <c r="K2174" s="89"/>
      <c r="L2174" s="89"/>
      <c r="M2174" s="89">
        <f>J2174+K2174+L2174</f>
        <v>0</v>
      </c>
      <c r="N2174" s="559"/>
      <c r="O2174" s="89"/>
      <c r="P2174" s="89"/>
      <c r="Q2174" s="160" t="s">
        <v>9969</v>
      </c>
      <c r="R2174" s="199" t="s">
        <v>11196</v>
      </c>
      <c r="S2174" s="28">
        <v>1</v>
      </c>
      <c r="T2174" s="19">
        <f>VLOOKUP(Q2174,包材库存!B:E,4,0)</f>
        <v>9532</v>
      </c>
      <c r="U2174" s="46"/>
      <c r="V2174" s="19">
        <f>VLOOKUP(Q2174,包材库存!B:F,5,0)</f>
        <v>0</v>
      </c>
      <c r="W2174" s="89"/>
      <c r="X2174" s="164" t="e">
        <f t="shared" si="182"/>
        <v>#DIV/0!</v>
      </c>
      <c r="Y2174" s="169">
        <f t="shared" si="181"/>
        <v>5</v>
      </c>
    </row>
    <row r="2175" spans="2:25" ht="15">
      <c r="B2175" s="196"/>
      <c r="C2175" s="90"/>
      <c r="D2175" s="90"/>
      <c r="E2175" s="90"/>
      <c r="F2175" s="90"/>
      <c r="G2175" s="90"/>
      <c r="H2175" s="90"/>
      <c r="I2175" s="90"/>
      <c r="J2175" s="90"/>
      <c r="K2175" s="90"/>
      <c r="L2175" s="90"/>
      <c r="M2175" s="90"/>
      <c r="N2175" s="560"/>
      <c r="O2175" s="90"/>
      <c r="P2175" s="90"/>
      <c r="Q2175" s="160" t="s">
        <v>7313</v>
      </c>
      <c r="R2175" s="199" t="s">
        <v>11197</v>
      </c>
      <c r="S2175" s="28">
        <v>1</v>
      </c>
      <c r="T2175" s="19">
        <f>VLOOKUP(Q2175,包材库存!B:E,4,0)</f>
        <v>9290</v>
      </c>
      <c r="U2175" s="46"/>
      <c r="V2175" s="19">
        <f>VLOOKUP(Q2175,包材库存!B:F,5,0)</f>
        <v>0</v>
      </c>
      <c r="W2175" s="90"/>
      <c r="X2175" s="164" t="e">
        <f t="shared" si="182"/>
        <v>#DIV/0!</v>
      </c>
      <c r="Y2175" s="169">
        <f t="shared" si="181"/>
        <v>6</v>
      </c>
    </row>
    <row r="2176" spans="2:25" ht="15">
      <c r="B2176" s="196"/>
      <c r="C2176" s="90"/>
      <c r="D2176" s="90"/>
      <c r="E2176" s="90"/>
      <c r="F2176" s="90"/>
      <c r="G2176" s="90"/>
      <c r="H2176" s="90"/>
      <c r="I2176" s="90"/>
      <c r="J2176" s="90"/>
      <c r="K2176" s="90"/>
      <c r="L2176" s="90"/>
      <c r="M2176" s="90"/>
      <c r="N2176" s="560"/>
      <c r="O2176" s="90"/>
      <c r="P2176" s="90"/>
      <c r="Q2176" s="160" t="s">
        <v>9966</v>
      </c>
      <c r="R2176" s="199" t="s">
        <v>11203</v>
      </c>
      <c r="S2176" s="91"/>
      <c r="T2176" s="19">
        <f>VLOOKUP(Q2176,包材库存!B:E,4,0)</f>
        <v>1957</v>
      </c>
      <c r="U2176" s="46"/>
      <c r="V2176" s="19">
        <f>VLOOKUP(Q2176,包材库存!B:F,5,0)</f>
        <v>0</v>
      </c>
      <c r="W2176" s="90"/>
      <c r="X2176" s="164" t="e">
        <f t="shared" si="182"/>
        <v>#DIV/0!</v>
      </c>
      <c r="Y2176" s="169">
        <f t="shared" si="181"/>
        <v>202</v>
      </c>
    </row>
    <row r="2177" spans="2:25" ht="15">
      <c r="B2177" s="196"/>
      <c r="C2177" s="90"/>
      <c r="D2177" s="90"/>
      <c r="E2177" s="90"/>
      <c r="F2177" s="90"/>
      <c r="G2177" s="90"/>
      <c r="H2177" s="90"/>
      <c r="I2177" s="90"/>
      <c r="J2177" s="90"/>
      <c r="K2177" s="90"/>
      <c r="L2177" s="90"/>
      <c r="M2177" s="90"/>
      <c r="N2177" s="560"/>
      <c r="O2177" s="90"/>
      <c r="P2177" s="90"/>
      <c r="Q2177" s="366" t="s">
        <v>9436</v>
      </c>
      <c r="R2177" s="367" t="s">
        <v>10546</v>
      </c>
      <c r="S2177" s="28">
        <v>1</v>
      </c>
      <c r="T2177" s="19">
        <f>VLOOKUP(Q2177,包材库存!B:E,4,0)</f>
        <v>16087</v>
      </c>
      <c r="U2177" s="46"/>
      <c r="V2177" s="19">
        <f>VLOOKUP(Q2177,包材库存!B:F,5,0)</f>
        <v>0</v>
      </c>
      <c r="W2177" s="90"/>
      <c r="X2177" s="164" t="e">
        <f t="shared" si="182"/>
        <v>#DIV/0!</v>
      </c>
      <c r="Y2177" s="169">
        <f t="shared" si="181"/>
        <v>16</v>
      </c>
    </row>
    <row r="2178" spans="2:25" ht="15">
      <c r="B2178" s="196"/>
      <c r="C2178" s="90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  <c r="N2178" s="561"/>
      <c r="O2178" s="15"/>
      <c r="P2178" s="15"/>
      <c r="Q2178" s="160" t="s">
        <v>9970</v>
      </c>
      <c r="R2178" s="132" t="s">
        <v>11204</v>
      </c>
      <c r="S2178" s="28">
        <v>1</v>
      </c>
      <c r="T2178" s="19">
        <f>VLOOKUP(Q2178,包材库存!B:E,4,0)</f>
        <v>0</v>
      </c>
      <c r="U2178" s="46"/>
      <c r="V2178" s="19">
        <f>VLOOKUP(Q2178,包材库存!B:F,5,0)</f>
        <v>0</v>
      </c>
      <c r="W2178" s="15"/>
      <c r="X2178" s="164" t="e">
        <f t="shared" si="182"/>
        <v>#DIV/0!</v>
      </c>
      <c r="Y2178" s="169">
        <f t="shared" si="181"/>
        <v>4</v>
      </c>
    </row>
    <row r="2179" spans="2:25" ht="15">
      <c r="B2179" s="196"/>
      <c r="C2179" s="90"/>
      <c r="D2179" s="89" t="s">
        <v>11190</v>
      </c>
      <c r="E2179" s="89" t="s">
        <v>12073</v>
      </c>
      <c r="F2179" s="89"/>
      <c r="G2179" s="89"/>
      <c r="H2179" s="89"/>
      <c r="I2179" s="89"/>
      <c r="J2179" s="89"/>
      <c r="K2179" s="89"/>
      <c r="L2179" s="89"/>
      <c r="M2179" s="89">
        <f>J2179+K2179+L2179</f>
        <v>0</v>
      </c>
      <c r="N2179" s="559"/>
      <c r="O2179" s="89"/>
      <c r="P2179" s="89"/>
      <c r="Q2179" s="160" t="s">
        <v>6599</v>
      </c>
      <c r="R2179" s="199" t="s">
        <v>11191</v>
      </c>
      <c r="S2179" s="28">
        <v>1</v>
      </c>
      <c r="T2179" s="19">
        <f>VLOOKUP(Q2179,包材库存!B:E,4,0)</f>
        <v>8848</v>
      </c>
      <c r="U2179" s="46"/>
      <c r="V2179" s="19">
        <f>VLOOKUP(Q2179,包材库存!B:F,5,0)</f>
        <v>0</v>
      </c>
      <c r="W2179" s="89"/>
      <c r="X2179" s="164" t="e">
        <f t="shared" si="182"/>
        <v>#DIV/0!</v>
      </c>
      <c r="Y2179" s="169">
        <f t="shared" si="181"/>
        <v>10</v>
      </c>
    </row>
    <row r="2180" spans="2:25" ht="15">
      <c r="B2180" s="196"/>
      <c r="C2180" s="90"/>
      <c r="D2180" s="90"/>
      <c r="E2180" s="90"/>
      <c r="F2180" s="90"/>
      <c r="G2180" s="90"/>
      <c r="H2180" s="90"/>
      <c r="I2180" s="90"/>
      <c r="J2180" s="90"/>
      <c r="K2180" s="90"/>
      <c r="L2180" s="90"/>
      <c r="M2180" s="90"/>
      <c r="N2180" s="560"/>
      <c r="O2180" s="90"/>
      <c r="P2180" s="90"/>
      <c r="Q2180" s="160" t="s">
        <v>7315</v>
      </c>
      <c r="R2180" s="199" t="s">
        <v>11323</v>
      </c>
      <c r="S2180" s="28">
        <v>1</v>
      </c>
      <c r="T2180" s="19">
        <f>VLOOKUP(Q2180,包材库存!B:E,4,0)</f>
        <v>34523</v>
      </c>
      <c r="U2180" s="46"/>
      <c r="V2180" s="19">
        <f>VLOOKUP(Q2180,包材库存!B:F,5,0)</f>
        <v>0</v>
      </c>
      <c r="W2180" s="90"/>
      <c r="X2180" s="164" t="e">
        <f t="shared" si="182"/>
        <v>#DIV/0!</v>
      </c>
      <c r="Y2180" s="169">
        <f t="shared" si="181"/>
        <v>3</v>
      </c>
    </row>
    <row r="2181" spans="2:25" ht="15">
      <c r="B2181" s="196"/>
      <c r="C2181" s="90"/>
      <c r="D2181" s="90"/>
      <c r="E2181" s="90"/>
      <c r="F2181" s="90"/>
      <c r="G2181" s="90"/>
      <c r="H2181" s="90"/>
      <c r="I2181" s="90"/>
      <c r="J2181" s="90"/>
      <c r="K2181" s="90"/>
      <c r="L2181" s="90"/>
      <c r="M2181" s="90"/>
      <c r="N2181" s="560"/>
      <c r="O2181" s="90"/>
      <c r="P2181" s="90"/>
      <c r="Q2181" s="160" t="s">
        <v>8736</v>
      </c>
      <c r="R2181" s="132" t="s">
        <v>11192</v>
      </c>
      <c r="S2181" s="28">
        <v>1</v>
      </c>
      <c r="T2181" s="19">
        <f>VLOOKUP(Q2181,包材库存!B:E,4,0)</f>
        <v>106183</v>
      </c>
      <c r="U2181" s="46"/>
      <c r="V2181" s="19">
        <f>VLOOKUP(Q2181,包材库存!B:F,5,0)</f>
        <v>0</v>
      </c>
      <c r="W2181" s="90"/>
      <c r="X2181" s="164" t="e">
        <f t="shared" si="182"/>
        <v>#DIV/0!</v>
      </c>
      <c r="Y2181" s="169">
        <f t="shared" ref="Y2181:Y2244" si="183">COUNTIF(Q:Q,Q2181)</f>
        <v>58</v>
      </c>
    </row>
    <row r="2182" spans="2:25" ht="15">
      <c r="B2182" s="196"/>
      <c r="C2182" s="90"/>
      <c r="D2182" s="90"/>
      <c r="E2182" s="90"/>
      <c r="F2182" s="90"/>
      <c r="G2182" s="90"/>
      <c r="H2182" s="90"/>
      <c r="I2182" s="90"/>
      <c r="J2182" s="90"/>
      <c r="K2182" s="90"/>
      <c r="L2182" s="90"/>
      <c r="M2182" s="90"/>
      <c r="N2182" s="560"/>
      <c r="O2182" s="90"/>
      <c r="P2182" s="90"/>
      <c r="Q2182" s="160" t="s">
        <v>9966</v>
      </c>
      <c r="R2182" s="199" t="s">
        <v>11201</v>
      </c>
      <c r="S2182" s="91"/>
      <c r="T2182" s="19">
        <f>VLOOKUP(Q2182,包材库存!B:E,4,0)</f>
        <v>1957</v>
      </c>
      <c r="U2182" s="46"/>
      <c r="V2182" s="19">
        <f>VLOOKUP(Q2182,包材库存!B:F,5,0)</f>
        <v>0</v>
      </c>
      <c r="W2182" s="90"/>
      <c r="X2182" s="164" t="e">
        <f t="shared" ref="X2182:X2245" si="184">T2182/G2182</f>
        <v>#DIV/0!</v>
      </c>
      <c r="Y2182" s="169">
        <f t="shared" si="183"/>
        <v>202</v>
      </c>
    </row>
    <row r="2183" spans="2:25" ht="15">
      <c r="B2183" s="196"/>
      <c r="C2183" s="90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  <c r="N2183" s="561"/>
      <c r="O2183" s="15"/>
      <c r="P2183" s="15"/>
      <c r="Q2183" s="160" t="s">
        <v>9967</v>
      </c>
      <c r="R2183" s="132" t="s">
        <v>11202</v>
      </c>
      <c r="S2183" s="28">
        <v>1</v>
      </c>
      <c r="T2183" s="19">
        <f>VLOOKUP(Q2183,包材库存!B:E,4,0)</f>
        <v>261785</v>
      </c>
      <c r="U2183" s="46"/>
      <c r="V2183" s="19">
        <f>VLOOKUP(Q2183,包材库存!B:F,5,0)</f>
        <v>0</v>
      </c>
      <c r="W2183" s="15"/>
      <c r="X2183" s="164" t="e">
        <f t="shared" si="184"/>
        <v>#DIV/0!</v>
      </c>
      <c r="Y2183" s="169">
        <f t="shared" si="183"/>
        <v>16</v>
      </c>
    </row>
    <row r="2184" spans="2:25" ht="15">
      <c r="B2184" s="196"/>
      <c r="C2184" s="90"/>
      <c r="D2184" s="89" t="s">
        <v>11186</v>
      </c>
      <c r="E2184" s="89" t="s">
        <v>12077</v>
      </c>
      <c r="F2184" s="89"/>
      <c r="G2184" s="89"/>
      <c r="H2184" s="89"/>
      <c r="I2184" s="89"/>
      <c r="J2184" s="89"/>
      <c r="K2184" s="89"/>
      <c r="L2184" s="89"/>
      <c r="M2184" s="89">
        <f>J2184+K2184+L2184</f>
        <v>0</v>
      </c>
      <c r="N2184" s="559"/>
      <c r="O2184" s="89"/>
      <c r="P2184" s="89"/>
      <c r="Q2184" s="160" t="s">
        <v>9971</v>
      </c>
      <c r="R2184" s="199" t="s">
        <v>11187</v>
      </c>
      <c r="S2184" s="28">
        <v>1</v>
      </c>
      <c r="T2184" s="19">
        <f>VLOOKUP(Q2184,包材库存!B:E,4,0)</f>
        <v>4752</v>
      </c>
      <c r="U2184" s="46"/>
      <c r="V2184" s="19">
        <f>VLOOKUP(Q2184,包材库存!B:F,5,0)</f>
        <v>0</v>
      </c>
      <c r="W2184" s="89"/>
      <c r="X2184" s="164" t="e">
        <f t="shared" si="184"/>
        <v>#DIV/0!</v>
      </c>
      <c r="Y2184" s="169">
        <f t="shared" si="183"/>
        <v>8</v>
      </c>
    </row>
    <row r="2185" spans="2:25" ht="15">
      <c r="B2185" s="196"/>
      <c r="C2185" s="90"/>
      <c r="D2185" s="90"/>
      <c r="E2185" s="90"/>
      <c r="F2185" s="90"/>
      <c r="G2185" s="90"/>
      <c r="H2185" s="90"/>
      <c r="I2185" s="90"/>
      <c r="J2185" s="90"/>
      <c r="K2185" s="90"/>
      <c r="L2185" s="90"/>
      <c r="M2185" s="90"/>
      <c r="N2185" s="560"/>
      <c r="O2185" s="90"/>
      <c r="P2185" s="90"/>
      <c r="Q2185" s="160" t="s">
        <v>7317</v>
      </c>
      <c r="R2185" s="199" t="s">
        <v>11188</v>
      </c>
      <c r="S2185" s="28">
        <v>1</v>
      </c>
      <c r="T2185" s="19">
        <f>VLOOKUP(Q2185,包材库存!B:E,4,0)</f>
        <v>133</v>
      </c>
      <c r="U2185" s="46"/>
      <c r="V2185" s="19">
        <f>VLOOKUP(Q2185,包材库存!B:F,5,0)</f>
        <v>0</v>
      </c>
      <c r="W2185" s="90"/>
      <c r="X2185" s="164" t="e">
        <f t="shared" si="184"/>
        <v>#DIV/0!</v>
      </c>
      <c r="Y2185" s="169">
        <f t="shared" si="183"/>
        <v>8</v>
      </c>
    </row>
    <row r="2186" spans="2:25" ht="15">
      <c r="B2186" s="196"/>
      <c r="C2186" s="90"/>
      <c r="D2186" s="90"/>
      <c r="E2186" s="90"/>
      <c r="F2186" s="90"/>
      <c r="G2186" s="90"/>
      <c r="H2186" s="90"/>
      <c r="I2186" s="90"/>
      <c r="J2186" s="90"/>
      <c r="K2186" s="90"/>
      <c r="L2186" s="90"/>
      <c r="M2186" s="90"/>
      <c r="N2186" s="560"/>
      <c r="O2186" s="90"/>
      <c r="P2186" s="90"/>
      <c r="Q2186" s="160" t="s">
        <v>9966</v>
      </c>
      <c r="R2186" s="199" t="s">
        <v>11205</v>
      </c>
      <c r="S2186" s="91"/>
      <c r="T2186" s="19">
        <f>VLOOKUP(Q2186,包材库存!B:E,4,0)</f>
        <v>1957</v>
      </c>
      <c r="U2186" s="46"/>
      <c r="V2186" s="19">
        <f>VLOOKUP(Q2186,包材库存!B:F,5,0)</f>
        <v>0</v>
      </c>
      <c r="W2186" s="90"/>
      <c r="X2186" s="164" t="e">
        <f t="shared" si="184"/>
        <v>#DIV/0!</v>
      </c>
      <c r="Y2186" s="169">
        <f t="shared" si="183"/>
        <v>202</v>
      </c>
    </row>
    <row r="2187" spans="2:25" ht="15">
      <c r="B2187" s="196"/>
      <c r="C2187" s="15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  <c r="N2187" s="561"/>
      <c r="O2187" s="15"/>
      <c r="P2187" s="15"/>
      <c r="Q2187" s="160" t="s">
        <v>9967</v>
      </c>
      <c r="R2187" s="132" t="s">
        <v>11202</v>
      </c>
      <c r="S2187" s="28">
        <v>1</v>
      </c>
      <c r="T2187" s="19">
        <f>VLOOKUP(Q2187,包材库存!B:E,4,0)</f>
        <v>261785</v>
      </c>
      <c r="U2187" s="46"/>
      <c r="V2187" s="19">
        <f>VLOOKUP(Q2187,包材库存!B:F,5,0)</f>
        <v>0</v>
      </c>
      <c r="W2187" s="15"/>
      <c r="X2187" s="164" t="e">
        <f t="shared" si="184"/>
        <v>#DIV/0!</v>
      </c>
      <c r="Y2187" s="169">
        <f t="shared" si="183"/>
        <v>16</v>
      </c>
    </row>
    <row r="2188" spans="2:25" ht="15">
      <c r="B2188" s="196"/>
      <c r="C2188" s="89"/>
      <c r="D2188" s="243" t="s">
        <v>11206</v>
      </c>
      <c r="E2188" s="243"/>
      <c r="F2188" s="243"/>
      <c r="G2188" s="243"/>
      <c r="H2188" s="243"/>
      <c r="I2188" s="243"/>
      <c r="J2188" s="243"/>
      <c r="K2188" s="243"/>
      <c r="L2188" s="243"/>
      <c r="M2188" s="243"/>
      <c r="N2188" s="575"/>
      <c r="O2188" s="243"/>
      <c r="P2188" s="243"/>
      <c r="Q2188" s="337"/>
      <c r="R2188" s="335"/>
      <c r="S2188" s="28">
        <v>1</v>
      </c>
      <c r="T2188" s="19" t="e">
        <f>VLOOKUP(Q2188,包材库存!B:E,4,0)</f>
        <v>#N/A</v>
      </c>
      <c r="U2188" s="46"/>
      <c r="V2188" s="19" t="e">
        <f>VLOOKUP(Q2188,包材库存!B:F,5,0)</f>
        <v>#N/A</v>
      </c>
      <c r="W2188" s="243"/>
      <c r="X2188" s="164" t="e">
        <f t="shared" si="184"/>
        <v>#N/A</v>
      </c>
      <c r="Y2188" s="169">
        <f t="shared" si="183"/>
        <v>0</v>
      </c>
    </row>
    <row r="2189" spans="2:25" ht="15">
      <c r="B2189" s="196"/>
      <c r="C2189" s="90"/>
      <c r="D2189" s="89" t="s">
        <v>11206</v>
      </c>
      <c r="E2189" s="89" t="s">
        <v>12079</v>
      </c>
      <c r="F2189" s="89"/>
      <c r="G2189" s="89"/>
      <c r="H2189" s="89"/>
      <c r="I2189" s="89"/>
      <c r="J2189" s="89"/>
      <c r="K2189" s="89"/>
      <c r="L2189" s="89"/>
      <c r="M2189" s="89">
        <f>J2189+K2189+L2189</f>
        <v>0</v>
      </c>
      <c r="N2189" s="559"/>
      <c r="O2189" s="89"/>
      <c r="P2189" s="89"/>
      <c r="Q2189" s="160" t="s">
        <v>9780</v>
      </c>
      <c r="R2189" s="132" t="s">
        <v>11207</v>
      </c>
      <c r="S2189" s="28">
        <v>1</v>
      </c>
      <c r="T2189" s="19" t="e">
        <f>VLOOKUP(Q2189,包材库存!B:E,4,0)</f>
        <v>#N/A</v>
      </c>
      <c r="U2189" s="46"/>
      <c r="V2189" s="19" t="e">
        <f>VLOOKUP(Q2189,包材库存!B:F,5,0)</f>
        <v>#N/A</v>
      </c>
      <c r="W2189" s="89"/>
      <c r="X2189" s="164" t="e">
        <f t="shared" si="184"/>
        <v>#N/A</v>
      </c>
      <c r="Y2189" s="169">
        <f t="shared" si="183"/>
        <v>2</v>
      </c>
    </row>
    <row r="2190" spans="2:25" ht="15">
      <c r="B2190" s="196"/>
      <c r="C2190" s="90"/>
      <c r="D2190" s="90"/>
      <c r="E2190" s="90"/>
      <c r="F2190" s="90"/>
      <c r="G2190" s="90"/>
      <c r="H2190" s="90"/>
      <c r="I2190" s="90"/>
      <c r="J2190" s="90"/>
      <c r="K2190" s="90"/>
      <c r="L2190" s="90"/>
      <c r="M2190" s="90"/>
      <c r="N2190" s="560"/>
      <c r="O2190" s="90"/>
      <c r="P2190" s="90"/>
      <c r="Q2190" s="143"/>
      <c r="R2190" s="101"/>
      <c r="S2190" s="28">
        <v>1</v>
      </c>
      <c r="T2190" s="19" t="e">
        <f>VLOOKUP(Q2190,包材库存!B:E,4,0)</f>
        <v>#N/A</v>
      </c>
      <c r="U2190" s="46"/>
      <c r="V2190" s="19" t="e">
        <f>VLOOKUP(Q2190,包材库存!B:F,5,0)</f>
        <v>#N/A</v>
      </c>
      <c r="W2190" s="90"/>
      <c r="X2190" s="164" t="e">
        <f t="shared" si="184"/>
        <v>#N/A</v>
      </c>
      <c r="Y2190" s="169">
        <f t="shared" si="183"/>
        <v>0</v>
      </c>
    </row>
    <row r="2191" spans="2:25" ht="15">
      <c r="B2191" s="196"/>
      <c r="C2191" s="90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  <c r="N2191" s="561"/>
      <c r="O2191" s="15"/>
      <c r="P2191" s="15"/>
      <c r="Q2191" s="143"/>
      <c r="R2191" s="101"/>
      <c r="S2191" s="28">
        <v>1</v>
      </c>
      <c r="T2191" s="19" t="e">
        <f>VLOOKUP(Q2191,包材库存!B:E,4,0)</f>
        <v>#N/A</v>
      </c>
      <c r="U2191" s="46"/>
      <c r="V2191" s="19" t="e">
        <f>VLOOKUP(Q2191,包材库存!B:F,5,0)</f>
        <v>#N/A</v>
      </c>
      <c r="W2191" s="15"/>
      <c r="X2191" s="164" t="e">
        <f t="shared" si="184"/>
        <v>#N/A</v>
      </c>
      <c r="Y2191" s="169">
        <f t="shared" si="183"/>
        <v>0</v>
      </c>
    </row>
    <row r="2192" spans="2:25" ht="15">
      <c r="B2192" s="196"/>
      <c r="C2192" s="90"/>
      <c r="D2192" s="89" t="s">
        <v>11190</v>
      </c>
      <c r="E2192" s="89" t="s">
        <v>12080</v>
      </c>
      <c r="F2192" s="89"/>
      <c r="G2192" s="89"/>
      <c r="H2192" s="89"/>
      <c r="I2192" s="89"/>
      <c r="J2192" s="89"/>
      <c r="K2192" s="89"/>
      <c r="L2192" s="89"/>
      <c r="M2192" s="89">
        <f>J2192+K2192+L2192</f>
        <v>0</v>
      </c>
      <c r="N2192" s="559"/>
      <c r="O2192" s="89"/>
      <c r="P2192" s="89"/>
      <c r="Q2192" s="160" t="s">
        <v>6599</v>
      </c>
      <c r="R2192" s="199" t="s">
        <v>11191</v>
      </c>
      <c r="S2192" s="28">
        <v>1</v>
      </c>
      <c r="T2192" s="19">
        <f>VLOOKUP(Q2192,包材库存!B:E,4,0)</f>
        <v>8848</v>
      </c>
      <c r="U2192" s="46"/>
      <c r="V2192" s="19">
        <f>VLOOKUP(Q2192,包材库存!B:F,5,0)</f>
        <v>0</v>
      </c>
      <c r="W2192" s="89"/>
      <c r="X2192" s="164" t="e">
        <f t="shared" si="184"/>
        <v>#DIV/0!</v>
      </c>
      <c r="Y2192" s="169">
        <f t="shared" si="183"/>
        <v>10</v>
      </c>
    </row>
    <row r="2193" spans="2:25" ht="15">
      <c r="B2193" s="196"/>
      <c r="C2193" s="90"/>
      <c r="D2193" s="90"/>
      <c r="E2193" s="90"/>
      <c r="F2193" s="90"/>
      <c r="G2193" s="90"/>
      <c r="H2193" s="90"/>
      <c r="I2193" s="90"/>
      <c r="J2193" s="90"/>
      <c r="K2193" s="90"/>
      <c r="L2193" s="90"/>
      <c r="M2193" s="90"/>
      <c r="N2193" s="560"/>
      <c r="O2193" s="90"/>
      <c r="P2193" s="90"/>
      <c r="Q2193" s="160" t="s">
        <v>7315</v>
      </c>
      <c r="R2193" s="199" t="s">
        <v>11323</v>
      </c>
      <c r="S2193" s="28">
        <v>1</v>
      </c>
      <c r="T2193" s="19">
        <f>VLOOKUP(Q2193,包材库存!B:E,4,0)</f>
        <v>34523</v>
      </c>
      <c r="U2193" s="46"/>
      <c r="V2193" s="19">
        <f>VLOOKUP(Q2193,包材库存!B:F,5,0)</f>
        <v>0</v>
      </c>
      <c r="W2193" s="90"/>
      <c r="X2193" s="164" t="e">
        <f t="shared" si="184"/>
        <v>#DIV/0!</v>
      </c>
      <c r="Y2193" s="169">
        <f t="shared" si="183"/>
        <v>3</v>
      </c>
    </row>
    <row r="2194" spans="2:25" ht="15">
      <c r="B2194" s="196"/>
      <c r="C2194" s="90"/>
      <c r="D2194" s="90"/>
      <c r="E2194" s="90"/>
      <c r="F2194" s="90"/>
      <c r="G2194" s="90"/>
      <c r="H2194" s="90"/>
      <c r="I2194" s="90"/>
      <c r="J2194" s="90"/>
      <c r="K2194" s="90"/>
      <c r="L2194" s="90"/>
      <c r="M2194" s="90"/>
      <c r="N2194" s="560"/>
      <c r="O2194" s="90"/>
      <c r="P2194" s="90"/>
      <c r="Q2194" s="160" t="s">
        <v>8736</v>
      </c>
      <c r="R2194" s="132" t="s">
        <v>11192</v>
      </c>
      <c r="S2194" s="28">
        <v>1</v>
      </c>
      <c r="T2194" s="19">
        <f>VLOOKUP(Q2194,包材库存!B:E,4,0)</f>
        <v>106183</v>
      </c>
      <c r="U2194" s="46"/>
      <c r="V2194" s="19">
        <f>VLOOKUP(Q2194,包材库存!B:F,5,0)</f>
        <v>0</v>
      </c>
      <c r="W2194" s="90"/>
      <c r="X2194" s="164" t="e">
        <f t="shared" si="184"/>
        <v>#DIV/0!</v>
      </c>
      <c r="Y2194" s="169">
        <f t="shared" si="183"/>
        <v>58</v>
      </c>
    </row>
    <row r="2195" spans="2:25" ht="15">
      <c r="B2195" s="196"/>
      <c r="C2195" s="90"/>
      <c r="D2195" s="90"/>
      <c r="E2195" s="90"/>
      <c r="F2195" s="90"/>
      <c r="G2195" s="90"/>
      <c r="H2195" s="90"/>
      <c r="I2195" s="90"/>
      <c r="J2195" s="90"/>
      <c r="K2195" s="90"/>
      <c r="L2195" s="90"/>
      <c r="M2195" s="90"/>
      <c r="N2195" s="560"/>
      <c r="O2195" s="90"/>
      <c r="P2195" s="90"/>
      <c r="Q2195" s="160" t="s">
        <v>9966</v>
      </c>
      <c r="R2195" s="199" t="s">
        <v>11201</v>
      </c>
      <c r="S2195" s="91"/>
      <c r="T2195" s="19">
        <f>VLOOKUP(Q2195,包材库存!B:E,4,0)</f>
        <v>1957</v>
      </c>
      <c r="U2195" s="46"/>
      <c r="V2195" s="19">
        <f>VLOOKUP(Q2195,包材库存!B:F,5,0)</f>
        <v>0</v>
      </c>
      <c r="W2195" s="90"/>
      <c r="X2195" s="164" t="e">
        <f t="shared" si="184"/>
        <v>#DIV/0!</v>
      </c>
      <c r="Y2195" s="169">
        <f t="shared" si="183"/>
        <v>202</v>
      </c>
    </row>
    <row r="2196" spans="2:25" ht="15">
      <c r="B2196" s="196"/>
      <c r="C2196" s="90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561"/>
      <c r="O2196" s="15"/>
      <c r="P2196" s="15"/>
      <c r="Q2196" s="160" t="s">
        <v>9967</v>
      </c>
      <c r="R2196" s="132" t="s">
        <v>11202</v>
      </c>
      <c r="S2196" s="28">
        <v>1</v>
      </c>
      <c r="T2196" s="19">
        <f>VLOOKUP(Q2196,包材库存!B:E,4,0)</f>
        <v>261785</v>
      </c>
      <c r="U2196" s="46"/>
      <c r="V2196" s="19">
        <f>VLOOKUP(Q2196,包材库存!B:F,5,0)</f>
        <v>0</v>
      </c>
      <c r="W2196" s="15"/>
      <c r="X2196" s="164" t="e">
        <f t="shared" si="184"/>
        <v>#DIV/0!</v>
      </c>
      <c r="Y2196" s="169">
        <f t="shared" si="183"/>
        <v>16</v>
      </c>
    </row>
    <row r="2197" spans="2:25" ht="15">
      <c r="B2197" s="196"/>
      <c r="C2197" s="90"/>
      <c r="D2197" s="89" t="s">
        <v>11186</v>
      </c>
      <c r="E2197" s="89" t="s">
        <v>12077</v>
      </c>
      <c r="F2197" s="89"/>
      <c r="G2197" s="89"/>
      <c r="H2197" s="89"/>
      <c r="I2197" s="89"/>
      <c r="J2197" s="89"/>
      <c r="K2197" s="89"/>
      <c r="L2197" s="89"/>
      <c r="M2197" s="89">
        <f>J2197+K2197+L2197</f>
        <v>0</v>
      </c>
      <c r="N2197" s="559"/>
      <c r="O2197" s="89"/>
      <c r="P2197" s="89"/>
      <c r="Q2197" s="160" t="s">
        <v>9971</v>
      </c>
      <c r="R2197" s="199" t="s">
        <v>11187</v>
      </c>
      <c r="S2197" s="28">
        <v>1</v>
      </c>
      <c r="T2197" s="19">
        <f>VLOOKUP(Q2197,包材库存!B:E,4,0)</f>
        <v>4752</v>
      </c>
      <c r="U2197" s="46"/>
      <c r="V2197" s="19">
        <f>VLOOKUP(Q2197,包材库存!B:F,5,0)</f>
        <v>0</v>
      </c>
      <c r="W2197" s="89"/>
      <c r="X2197" s="164" t="e">
        <f t="shared" si="184"/>
        <v>#DIV/0!</v>
      </c>
      <c r="Y2197" s="169">
        <f t="shared" si="183"/>
        <v>8</v>
      </c>
    </row>
    <row r="2198" spans="2:25" ht="15">
      <c r="B2198" s="196"/>
      <c r="C2198" s="90"/>
      <c r="D2198" s="90"/>
      <c r="E2198" s="90"/>
      <c r="F2198" s="90"/>
      <c r="G2198" s="90"/>
      <c r="H2198" s="90"/>
      <c r="I2198" s="90"/>
      <c r="J2198" s="90"/>
      <c r="K2198" s="90"/>
      <c r="L2198" s="90"/>
      <c r="M2198" s="90"/>
      <c r="N2198" s="560"/>
      <c r="O2198" s="90"/>
      <c r="P2198" s="90"/>
      <c r="Q2198" s="160" t="s">
        <v>7317</v>
      </c>
      <c r="R2198" s="199" t="s">
        <v>11188</v>
      </c>
      <c r="S2198" s="28">
        <v>1</v>
      </c>
      <c r="T2198" s="19">
        <f>VLOOKUP(Q2198,包材库存!B:E,4,0)</f>
        <v>133</v>
      </c>
      <c r="U2198" s="46"/>
      <c r="V2198" s="19">
        <f>VLOOKUP(Q2198,包材库存!B:F,5,0)</f>
        <v>0</v>
      </c>
      <c r="W2198" s="90"/>
      <c r="X2198" s="164" t="e">
        <f t="shared" si="184"/>
        <v>#DIV/0!</v>
      </c>
      <c r="Y2198" s="169">
        <f t="shared" si="183"/>
        <v>8</v>
      </c>
    </row>
    <row r="2199" spans="2:25" ht="15">
      <c r="B2199" s="196"/>
      <c r="C2199" s="90"/>
      <c r="D2199" s="90"/>
      <c r="E2199" s="90"/>
      <c r="F2199" s="90"/>
      <c r="G2199" s="90"/>
      <c r="H2199" s="90"/>
      <c r="I2199" s="90"/>
      <c r="J2199" s="90"/>
      <c r="K2199" s="90"/>
      <c r="L2199" s="90"/>
      <c r="M2199" s="90"/>
      <c r="N2199" s="560"/>
      <c r="O2199" s="90"/>
      <c r="P2199" s="90"/>
      <c r="Q2199" s="160" t="s">
        <v>9966</v>
      </c>
      <c r="R2199" s="199" t="s">
        <v>11205</v>
      </c>
      <c r="S2199" s="91"/>
      <c r="T2199" s="19">
        <f>VLOOKUP(Q2199,包材库存!B:E,4,0)</f>
        <v>1957</v>
      </c>
      <c r="U2199" s="46"/>
      <c r="V2199" s="19">
        <f>VLOOKUP(Q2199,包材库存!B:F,5,0)</f>
        <v>0</v>
      </c>
      <c r="W2199" s="90"/>
      <c r="X2199" s="164" t="e">
        <f t="shared" si="184"/>
        <v>#DIV/0!</v>
      </c>
      <c r="Y2199" s="169">
        <f t="shared" si="183"/>
        <v>202</v>
      </c>
    </row>
    <row r="2200" spans="2:25" ht="15">
      <c r="B2200" s="196"/>
      <c r="C2200" s="15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  <c r="N2200" s="561"/>
      <c r="O2200" s="15"/>
      <c r="P2200" s="15"/>
      <c r="Q2200" s="160" t="s">
        <v>9967</v>
      </c>
      <c r="R2200" s="132" t="s">
        <v>11202</v>
      </c>
      <c r="S2200" s="28">
        <v>1</v>
      </c>
      <c r="T2200" s="19">
        <f>VLOOKUP(Q2200,包材库存!B:E,4,0)</f>
        <v>261785</v>
      </c>
      <c r="U2200" s="46"/>
      <c r="V2200" s="19">
        <f>VLOOKUP(Q2200,包材库存!B:F,5,0)</f>
        <v>0</v>
      </c>
      <c r="W2200" s="15"/>
      <c r="X2200" s="164" t="e">
        <f t="shared" si="184"/>
        <v>#DIV/0!</v>
      </c>
      <c r="Y2200" s="169">
        <f t="shared" si="183"/>
        <v>16</v>
      </c>
    </row>
    <row r="2201" spans="2:25" ht="15">
      <c r="B2201" s="196"/>
      <c r="C2201" s="268"/>
      <c r="D2201" s="379" t="s">
        <v>11324</v>
      </c>
      <c r="E2201" s="379" t="s">
        <v>12087</v>
      </c>
      <c r="F2201" s="379"/>
      <c r="G2201" s="379"/>
      <c r="H2201" s="379"/>
      <c r="I2201" s="379"/>
      <c r="J2201" s="379"/>
      <c r="K2201" s="379"/>
      <c r="L2201" s="379"/>
      <c r="M2201" s="379">
        <f>J2201+K2201+L2201</f>
        <v>0</v>
      </c>
      <c r="N2201" s="608"/>
      <c r="O2201" s="379"/>
      <c r="P2201" s="379"/>
      <c r="Q2201" s="160" t="s">
        <v>9972</v>
      </c>
      <c r="R2201" s="199" t="s">
        <v>11325</v>
      </c>
      <c r="S2201" s="28">
        <v>1</v>
      </c>
      <c r="T2201" s="19">
        <f>VLOOKUP(Q2201,包材库存!B:E,4,0)</f>
        <v>2916</v>
      </c>
      <c r="U2201" s="46"/>
      <c r="V2201" s="19">
        <f>VLOOKUP(Q2201,包材库存!B:F,5,0)</f>
        <v>0</v>
      </c>
      <c r="W2201" s="89"/>
      <c r="X2201" s="164" t="e">
        <f t="shared" si="184"/>
        <v>#DIV/0!</v>
      </c>
      <c r="Y2201" s="169">
        <f t="shared" si="183"/>
        <v>2</v>
      </c>
    </row>
    <row r="2202" spans="2:25" ht="15">
      <c r="B2202" s="196"/>
      <c r="C2202" s="268"/>
      <c r="D2202" s="380"/>
      <c r="E2202" s="380"/>
      <c r="F2202" s="380"/>
      <c r="G2202" s="380"/>
      <c r="H2202" s="380"/>
      <c r="I2202" s="380"/>
      <c r="J2202" s="380"/>
      <c r="K2202" s="380"/>
      <c r="L2202" s="380"/>
      <c r="M2202" s="380"/>
      <c r="N2202" s="609"/>
      <c r="O2202" s="380"/>
      <c r="P2202" s="380"/>
      <c r="Q2202" s="160" t="s">
        <v>7297</v>
      </c>
      <c r="R2202" s="199" t="s">
        <v>11326</v>
      </c>
      <c r="S2202" s="28">
        <v>1</v>
      </c>
      <c r="T2202" s="19">
        <f>VLOOKUP(Q2202,包材库存!B:E,4,0)</f>
        <v>25529</v>
      </c>
      <c r="U2202" s="46"/>
      <c r="V2202" s="19">
        <f>VLOOKUP(Q2202,包材库存!B:F,5,0)</f>
        <v>0</v>
      </c>
      <c r="W2202" s="90"/>
      <c r="X2202" s="164" t="e">
        <f t="shared" si="184"/>
        <v>#DIV/0!</v>
      </c>
      <c r="Y2202" s="169">
        <f t="shared" si="183"/>
        <v>14</v>
      </c>
    </row>
    <row r="2203" spans="2:25" ht="15">
      <c r="B2203" s="196"/>
      <c r="C2203" s="268"/>
      <c r="D2203" s="381"/>
      <c r="E2203" s="381"/>
      <c r="F2203" s="381"/>
      <c r="G2203" s="381"/>
      <c r="H2203" s="381"/>
      <c r="I2203" s="381"/>
      <c r="J2203" s="381"/>
      <c r="K2203" s="381"/>
      <c r="L2203" s="381"/>
      <c r="M2203" s="381"/>
      <c r="N2203" s="610"/>
      <c r="O2203" s="381"/>
      <c r="P2203" s="381"/>
      <c r="Q2203" s="160"/>
      <c r="R2203" s="199"/>
      <c r="S2203" s="28">
        <v>1</v>
      </c>
      <c r="T2203" s="19" t="e">
        <f>VLOOKUP(Q2203,包材库存!B:E,4,0)</f>
        <v>#N/A</v>
      </c>
      <c r="U2203" s="46"/>
      <c r="V2203" s="19" t="e">
        <f>VLOOKUP(Q2203,包材库存!B:F,5,0)</f>
        <v>#N/A</v>
      </c>
      <c r="W2203" s="15"/>
      <c r="X2203" s="164" t="e">
        <f t="shared" si="184"/>
        <v>#N/A</v>
      </c>
      <c r="Y2203" s="169">
        <f t="shared" si="183"/>
        <v>0</v>
      </c>
    </row>
    <row r="2204" spans="2:25" ht="15">
      <c r="B2204" s="196"/>
      <c r="C2204" s="268"/>
      <c r="D2204" s="379" t="s">
        <v>11176</v>
      </c>
      <c r="E2204" s="379" t="s">
        <v>12087</v>
      </c>
      <c r="F2204" s="379"/>
      <c r="G2204" s="379"/>
      <c r="H2204" s="379"/>
      <c r="I2204" s="379"/>
      <c r="J2204" s="379"/>
      <c r="K2204" s="379"/>
      <c r="L2204" s="379"/>
      <c r="M2204" s="379">
        <f>J2204+K2204+L2204</f>
        <v>0</v>
      </c>
      <c r="N2204" s="608"/>
      <c r="O2204" s="379"/>
      <c r="P2204" s="379"/>
      <c r="Q2204" s="160" t="s">
        <v>6965</v>
      </c>
      <c r="R2204" s="199" t="s">
        <v>11327</v>
      </c>
      <c r="S2204" s="28">
        <v>1</v>
      </c>
      <c r="T2204" s="19">
        <f>VLOOKUP(Q2204,包材库存!B:E,4,0)</f>
        <v>0</v>
      </c>
      <c r="U2204" s="46"/>
      <c r="V2204" s="19">
        <f>VLOOKUP(Q2204,包材库存!B:F,5,0)</f>
        <v>0</v>
      </c>
      <c r="W2204" s="89"/>
      <c r="X2204" s="164" t="e">
        <f t="shared" si="184"/>
        <v>#DIV/0!</v>
      </c>
      <c r="Y2204" s="169">
        <f t="shared" si="183"/>
        <v>2</v>
      </c>
    </row>
    <row r="2205" spans="2:25" ht="15">
      <c r="B2205" s="196"/>
      <c r="C2205" s="268"/>
      <c r="D2205" s="380"/>
      <c r="E2205" s="380"/>
      <c r="F2205" s="380"/>
      <c r="G2205" s="380"/>
      <c r="H2205" s="380"/>
      <c r="I2205" s="380"/>
      <c r="J2205" s="380"/>
      <c r="K2205" s="380"/>
      <c r="L2205" s="380"/>
      <c r="M2205" s="380"/>
      <c r="N2205" s="609"/>
      <c r="O2205" s="380"/>
      <c r="P2205" s="380"/>
      <c r="Q2205" s="160" t="s">
        <v>7297</v>
      </c>
      <c r="R2205" s="199" t="s">
        <v>11326</v>
      </c>
      <c r="S2205" s="28">
        <v>1</v>
      </c>
      <c r="T2205" s="19">
        <f>VLOOKUP(Q2205,包材库存!B:E,4,0)</f>
        <v>25529</v>
      </c>
      <c r="U2205" s="46"/>
      <c r="V2205" s="19">
        <f>VLOOKUP(Q2205,包材库存!B:F,5,0)</f>
        <v>0</v>
      </c>
      <c r="W2205" s="90"/>
      <c r="X2205" s="164" t="e">
        <f t="shared" si="184"/>
        <v>#DIV/0!</v>
      </c>
      <c r="Y2205" s="169">
        <f t="shared" si="183"/>
        <v>14</v>
      </c>
    </row>
    <row r="2206" spans="2:25" ht="15">
      <c r="B2206" s="196"/>
      <c r="C2206" s="268"/>
      <c r="D2206" s="381"/>
      <c r="E2206" s="381"/>
      <c r="F2206" s="381"/>
      <c r="G2206" s="381"/>
      <c r="H2206" s="381"/>
      <c r="I2206" s="381"/>
      <c r="J2206" s="381"/>
      <c r="K2206" s="381"/>
      <c r="L2206" s="381"/>
      <c r="M2206" s="381"/>
      <c r="N2206" s="610"/>
      <c r="O2206" s="381"/>
      <c r="P2206" s="381"/>
      <c r="Q2206" s="160"/>
      <c r="R2206" s="199"/>
      <c r="S2206" s="28">
        <v>1</v>
      </c>
      <c r="T2206" s="19" t="e">
        <f>VLOOKUP(Q2206,包材库存!B:E,4,0)</f>
        <v>#N/A</v>
      </c>
      <c r="U2206" s="46"/>
      <c r="V2206" s="19" t="e">
        <f>VLOOKUP(Q2206,包材库存!B:F,5,0)</f>
        <v>#N/A</v>
      </c>
      <c r="W2206" s="15"/>
      <c r="X2206" s="164" t="e">
        <f t="shared" si="184"/>
        <v>#N/A</v>
      </c>
      <c r="Y2206" s="169">
        <f t="shared" si="183"/>
        <v>0</v>
      </c>
    </row>
    <row r="2207" spans="2:25" ht="15">
      <c r="B2207" s="196"/>
      <c r="C2207" s="268"/>
      <c r="D2207" s="379" t="s">
        <v>11328</v>
      </c>
      <c r="E2207" s="379" t="s">
        <v>12087</v>
      </c>
      <c r="F2207" s="379"/>
      <c r="G2207" s="379"/>
      <c r="H2207" s="379"/>
      <c r="I2207" s="379"/>
      <c r="J2207" s="379"/>
      <c r="K2207" s="379"/>
      <c r="L2207" s="379"/>
      <c r="M2207" s="379">
        <f>J2207+K2207+L2207</f>
        <v>0</v>
      </c>
      <c r="N2207" s="608"/>
      <c r="O2207" s="379"/>
      <c r="P2207" s="379"/>
      <c r="Q2207" s="160" t="s">
        <v>6967</v>
      </c>
      <c r="R2207" s="199" t="s">
        <v>11329</v>
      </c>
      <c r="S2207" s="28">
        <v>1</v>
      </c>
      <c r="T2207" s="19">
        <f>VLOOKUP(Q2207,包材库存!B:E,4,0)</f>
        <v>6550</v>
      </c>
      <c r="U2207" s="46"/>
      <c r="V2207" s="19">
        <f>VLOOKUP(Q2207,包材库存!B:F,5,0)</f>
        <v>0</v>
      </c>
      <c r="W2207" s="89"/>
      <c r="X2207" s="164" t="e">
        <f t="shared" si="184"/>
        <v>#DIV/0!</v>
      </c>
      <c r="Y2207" s="169">
        <f t="shared" si="183"/>
        <v>3</v>
      </c>
    </row>
    <row r="2208" spans="2:25" ht="15">
      <c r="B2208" s="196"/>
      <c r="C2208" s="268"/>
      <c r="D2208" s="380"/>
      <c r="E2208" s="380"/>
      <c r="F2208" s="380"/>
      <c r="G2208" s="380"/>
      <c r="H2208" s="380"/>
      <c r="I2208" s="380"/>
      <c r="J2208" s="380"/>
      <c r="K2208" s="380"/>
      <c r="L2208" s="380"/>
      <c r="M2208" s="380"/>
      <c r="N2208" s="609"/>
      <c r="O2208" s="380"/>
      <c r="P2208" s="380"/>
      <c r="Q2208" s="160" t="s">
        <v>7301</v>
      </c>
      <c r="R2208" s="199" t="s">
        <v>11330</v>
      </c>
      <c r="S2208" s="28">
        <v>1</v>
      </c>
      <c r="T2208" s="19">
        <f>VLOOKUP(Q2208,包材库存!B:E,4,0)</f>
        <v>0</v>
      </c>
      <c r="U2208" s="46"/>
      <c r="V2208" s="19">
        <f>VLOOKUP(Q2208,包材库存!B:F,5,0)</f>
        <v>0</v>
      </c>
      <c r="W2208" s="90"/>
      <c r="X2208" s="164" t="e">
        <f t="shared" si="184"/>
        <v>#DIV/0!</v>
      </c>
      <c r="Y2208" s="169">
        <f t="shared" si="183"/>
        <v>3</v>
      </c>
    </row>
    <row r="2209" spans="2:25" ht="15">
      <c r="B2209" s="196"/>
      <c r="C2209" s="268"/>
      <c r="D2209" s="381"/>
      <c r="E2209" s="381"/>
      <c r="F2209" s="381"/>
      <c r="G2209" s="381"/>
      <c r="H2209" s="381"/>
      <c r="I2209" s="381"/>
      <c r="J2209" s="381"/>
      <c r="K2209" s="381"/>
      <c r="L2209" s="381"/>
      <c r="M2209" s="381"/>
      <c r="N2209" s="610"/>
      <c r="O2209" s="381"/>
      <c r="P2209" s="381"/>
      <c r="Q2209" s="160"/>
      <c r="R2209" s="199"/>
      <c r="S2209" s="28">
        <v>1</v>
      </c>
      <c r="T2209" s="19" t="e">
        <f>VLOOKUP(Q2209,包材库存!B:E,4,0)</f>
        <v>#N/A</v>
      </c>
      <c r="U2209" s="46"/>
      <c r="V2209" s="19" t="e">
        <f>VLOOKUP(Q2209,包材库存!B:F,5,0)</f>
        <v>#N/A</v>
      </c>
      <c r="W2209" s="15"/>
      <c r="X2209" s="164" t="e">
        <f t="shared" si="184"/>
        <v>#N/A</v>
      </c>
      <c r="Y2209" s="169">
        <f t="shared" si="183"/>
        <v>0</v>
      </c>
    </row>
    <row r="2210" spans="2:25" ht="15">
      <c r="B2210" s="196"/>
      <c r="C2210" s="268"/>
      <c r="D2210" s="379" t="s">
        <v>11331</v>
      </c>
      <c r="E2210" s="379" t="s">
        <v>12087</v>
      </c>
      <c r="F2210" s="379"/>
      <c r="G2210" s="379"/>
      <c r="H2210" s="379"/>
      <c r="I2210" s="379"/>
      <c r="J2210" s="379"/>
      <c r="K2210" s="379"/>
      <c r="L2210" s="379"/>
      <c r="M2210" s="379">
        <f>J2210+K2210+L2210</f>
        <v>0</v>
      </c>
      <c r="N2210" s="608"/>
      <c r="O2210" s="379"/>
      <c r="P2210" s="379"/>
      <c r="Q2210" s="160" t="s">
        <v>6969</v>
      </c>
      <c r="R2210" s="199" t="s">
        <v>11332</v>
      </c>
      <c r="S2210" s="28">
        <v>1</v>
      </c>
      <c r="T2210" s="19">
        <f>VLOOKUP(Q2210,包材库存!B:E,4,0)</f>
        <v>20016</v>
      </c>
      <c r="U2210" s="46"/>
      <c r="V2210" s="19">
        <f>VLOOKUP(Q2210,包材库存!B:F,5,0)</f>
        <v>0</v>
      </c>
      <c r="W2210" s="89"/>
      <c r="X2210" s="164" t="e">
        <f t="shared" si="184"/>
        <v>#DIV/0!</v>
      </c>
      <c r="Y2210" s="169">
        <f t="shared" si="183"/>
        <v>3</v>
      </c>
    </row>
    <row r="2211" spans="2:25" ht="15">
      <c r="B2211" s="196"/>
      <c r="C2211" s="268"/>
      <c r="D2211" s="380"/>
      <c r="E2211" s="380"/>
      <c r="F2211" s="380"/>
      <c r="G2211" s="380"/>
      <c r="H2211" s="380"/>
      <c r="I2211" s="380"/>
      <c r="J2211" s="380"/>
      <c r="K2211" s="380"/>
      <c r="L2211" s="380"/>
      <c r="M2211" s="380"/>
      <c r="N2211" s="609"/>
      <c r="O2211" s="380"/>
      <c r="P2211" s="380"/>
      <c r="Q2211" s="160" t="s">
        <v>7299</v>
      </c>
      <c r="R2211" s="199" t="s">
        <v>11333</v>
      </c>
      <c r="S2211" s="28">
        <v>1</v>
      </c>
      <c r="T2211" s="19">
        <f>VLOOKUP(Q2211,包材库存!B:E,4,0)</f>
        <v>18976</v>
      </c>
      <c r="U2211" s="46"/>
      <c r="V2211" s="19">
        <f>VLOOKUP(Q2211,包材库存!B:F,5,0)</f>
        <v>0</v>
      </c>
      <c r="W2211" s="90"/>
      <c r="X2211" s="164" t="e">
        <f t="shared" si="184"/>
        <v>#DIV/0!</v>
      </c>
      <c r="Y2211" s="169">
        <f t="shared" si="183"/>
        <v>3</v>
      </c>
    </row>
    <row r="2212" spans="2:25" ht="15">
      <c r="B2212" s="196"/>
      <c r="C2212" s="268"/>
      <c r="D2212" s="381"/>
      <c r="E2212" s="381"/>
      <c r="F2212" s="381"/>
      <c r="G2212" s="381"/>
      <c r="H2212" s="381"/>
      <c r="I2212" s="381"/>
      <c r="J2212" s="381"/>
      <c r="K2212" s="381"/>
      <c r="L2212" s="381"/>
      <c r="M2212" s="381"/>
      <c r="N2212" s="610"/>
      <c r="O2212" s="381"/>
      <c r="P2212" s="381"/>
      <c r="Q2212" s="160"/>
      <c r="R2212" s="199"/>
      <c r="S2212" s="28">
        <v>1</v>
      </c>
      <c r="T2212" s="19" t="e">
        <f>VLOOKUP(Q2212,包材库存!B:E,4,0)</f>
        <v>#N/A</v>
      </c>
      <c r="U2212" s="46"/>
      <c r="V2212" s="19" t="e">
        <f>VLOOKUP(Q2212,包材库存!B:F,5,0)</f>
        <v>#N/A</v>
      </c>
      <c r="W2212" s="15"/>
      <c r="X2212" s="164" t="e">
        <f t="shared" si="184"/>
        <v>#N/A</v>
      </c>
      <c r="Y2212" s="169">
        <f t="shared" si="183"/>
        <v>0</v>
      </c>
    </row>
    <row r="2213" spans="2:25" ht="15">
      <c r="B2213" s="196"/>
      <c r="C2213" s="268"/>
      <c r="D2213" s="382"/>
      <c r="E2213" s="382"/>
      <c r="F2213" s="382"/>
      <c r="G2213" s="382"/>
      <c r="H2213" s="382"/>
      <c r="I2213" s="382"/>
      <c r="J2213" s="382"/>
      <c r="K2213" s="382"/>
      <c r="L2213" s="382"/>
      <c r="M2213" s="382"/>
      <c r="N2213" s="611"/>
      <c r="O2213" s="382"/>
      <c r="P2213" s="382"/>
      <c r="Q2213" s="383"/>
      <c r="R2213" s="137"/>
      <c r="S2213" s="28">
        <v>1</v>
      </c>
      <c r="T2213" s="19" t="e">
        <f>VLOOKUP(Q2213,包材库存!B:E,4,0)</f>
        <v>#N/A</v>
      </c>
      <c r="U2213" s="46"/>
      <c r="V2213" s="19" t="e">
        <f>VLOOKUP(Q2213,包材库存!B:F,5,0)</f>
        <v>#N/A</v>
      </c>
      <c r="W2213" s="268"/>
      <c r="X2213" s="164" t="e">
        <f t="shared" si="184"/>
        <v>#N/A</v>
      </c>
      <c r="Y2213" s="169">
        <f t="shared" si="183"/>
        <v>0</v>
      </c>
    </row>
    <row r="2214" spans="2:25" ht="15">
      <c r="B2214" s="196"/>
      <c r="C2214" s="268"/>
      <c r="D2214" s="382"/>
      <c r="E2214" s="382"/>
      <c r="F2214" s="382"/>
      <c r="G2214" s="382"/>
      <c r="H2214" s="382"/>
      <c r="I2214" s="382"/>
      <c r="J2214" s="382"/>
      <c r="K2214" s="382"/>
      <c r="L2214" s="382"/>
      <c r="M2214" s="382"/>
      <c r="N2214" s="611"/>
      <c r="O2214" s="382"/>
      <c r="P2214" s="382"/>
      <c r="Q2214" s="383"/>
      <c r="R2214" s="137"/>
      <c r="S2214" s="28">
        <v>1</v>
      </c>
      <c r="T2214" s="19" t="e">
        <f>VLOOKUP(Q2214,包材库存!B:E,4,0)</f>
        <v>#N/A</v>
      </c>
      <c r="U2214" s="46"/>
      <c r="V2214" s="19" t="e">
        <f>VLOOKUP(Q2214,包材库存!B:F,5,0)</f>
        <v>#N/A</v>
      </c>
      <c r="W2214" s="268"/>
      <c r="X2214" s="164" t="e">
        <f t="shared" si="184"/>
        <v>#N/A</v>
      </c>
      <c r="Y2214" s="169">
        <f t="shared" si="183"/>
        <v>0</v>
      </c>
    </row>
    <row r="2215" spans="2:25" ht="15">
      <c r="B2215" s="196"/>
      <c r="C2215" s="268"/>
      <c r="D2215" s="379" t="s">
        <v>11334</v>
      </c>
      <c r="E2215" s="379" t="s">
        <v>12073</v>
      </c>
      <c r="F2215" s="379"/>
      <c r="G2215" s="379"/>
      <c r="H2215" s="379"/>
      <c r="I2215" s="379"/>
      <c r="J2215" s="379"/>
      <c r="K2215" s="379"/>
      <c r="L2215" s="379"/>
      <c r="M2215" s="379">
        <f>J2215+K2215+L2215</f>
        <v>0</v>
      </c>
      <c r="N2215" s="608"/>
      <c r="O2215" s="379"/>
      <c r="P2215" s="379"/>
      <c r="Q2215" s="160" t="s">
        <v>6583</v>
      </c>
      <c r="R2215" s="199" t="s">
        <v>11335</v>
      </c>
      <c r="S2215" s="28">
        <v>1</v>
      </c>
      <c r="T2215" s="19">
        <f>VLOOKUP(Q2215,包材库存!B:E,4,0)</f>
        <v>2241</v>
      </c>
      <c r="U2215" s="46"/>
      <c r="V2215" s="19">
        <f>VLOOKUP(Q2215,包材库存!B:F,5,0)</f>
        <v>0</v>
      </c>
      <c r="W2215" s="89"/>
      <c r="X2215" s="164" t="e">
        <f t="shared" si="184"/>
        <v>#DIV/0!</v>
      </c>
      <c r="Y2215" s="169">
        <f t="shared" si="183"/>
        <v>2</v>
      </c>
    </row>
    <row r="2216" spans="2:25" ht="15">
      <c r="B2216" s="196"/>
      <c r="C2216" s="268"/>
      <c r="D2216" s="380"/>
      <c r="E2216" s="380"/>
      <c r="F2216" s="380"/>
      <c r="G2216" s="380"/>
      <c r="H2216" s="380"/>
      <c r="I2216" s="380"/>
      <c r="J2216" s="380"/>
      <c r="K2216" s="380"/>
      <c r="L2216" s="380"/>
      <c r="M2216" s="380"/>
      <c r="N2216" s="609"/>
      <c r="O2216" s="380"/>
      <c r="P2216" s="380"/>
      <c r="Q2216" s="160" t="s">
        <v>7309</v>
      </c>
      <c r="R2216" s="199" t="s">
        <v>11336</v>
      </c>
      <c r="S2216" s="28">
        <v>1</v>
      </c>
      <c r="T2216" s="19">
        <f>VLOOKUP(Q2216,包材库存!B:E,4,0)</f>
        <v>1824</v>
      </c>
      <c r="U2216" s="46"/>
      <c r="V2216" s="19">
        <f>VLOOKUP(Q2216,包材库存!B:F,5,0)</f>
        <v>0</v>
      </c>
      <c r="W2216" s="90"/>
      <c r="X2216" s="164" t="e">
        <f t="shared" si="184"/>
        <v>#DIV/0!</v>
      </c>
      <c r="Y2216" s="169">
        <f t="shared" si="183"/>
        <v>4</v>
      </c>
    </row>
    <row r="2217" spans="2:25" ht="15">
      <c r="B2217" s="196"/>
      <c r="C2217" s="268"/>
      <c r="D2217" s="381"/>
      <c r="E2217" s="381"/>
      <c r="F2217" s="381"/>
      <c r="G2217" s="381"/>
      <c r="H2217" s="381"/>
      <c r="I2217" s="381"/>
      <c r="J2217" s="381"/>
      <c r="K2217" s="381"/>
      <c r="L2217" s="381"/>
      <c r="M2217" s="381"/>
      <c r="N2217" s="610"/>
      <c r="O2217" s="381"/>
      <c r="P2217" s="381"/>
      <c r="Q2217" s="160" t="s">
        <v>8736</v>
      </c>
      <c r="R2217" s="199" t="s">
        <v>11192</v>
      </c>
      <c r="S2217" s="28">
        <v>1</v>
      </c>
      <c r="T2217" s="19">
        <f>VLOOKUP(Q2217,包材库存!B:E,4,0)</f>
        <v>106183</v>
      </c>
      <c r="U2217" s="46"/>
      <c r="V2217" s="19">
        <f>VLOOKUP(Q2217,包材库存!B:F,5,0)</f>
        <v>0</v>
      </c>
      <c r="W2217" s="15"/>
      <c r="X2217" s="164" t="e">
        <f t="shared" si="184"/>
        <v>#DIV/0!</v>
      </c>
      <c r="Y2217" s="169">
        <f t="shared" si="183"/>
        <v>58</v>
      </c>
    </row>
    <row r="2218" spans="2:25" ht="15">
      <c r="B2218" s="196"/>
      <c r="C2218" s="268"/>
      <c r="D2218" s="379" t="s">
        <v>11337</v>
      </c>
      <c r="E2218" s="379" t="s">
        <v>12073</v>
      </c>
      <c r="F2218" s="379"/>
      <c r="G2218" s="379"/>
      <c r="H2218" s="379"/>
      <c r="I2218" s="379"/>
      <c r="J2218" s="379"/>
      <c r="K2218" s="379"/>
      <c r="L2218" s="379"/>
      <c r="M2218" s="379">
        <f>J2218+K2218+L2218</f>
        <v>0</v>
      </c>
      <c r="N2218" s="608"/>
      <c r="O2218" s="379"/>
      <c r="P2218" s="379"/>
      <c r="Q2218" s="160" t="s">
        <v>6585</v>
      </c>
      <c r="R2218" s="199" t="s">
        <v>11338</v>
      </c>
      <c r="S2218" s="28">
        <v>1</v>
      </c>
      <c r="T2218" s="19">
        <f>VLOOKUP(Q2218,包材库存!B:E,4,0)</f>
        <v>186</v>
      </c>
      <c r="U2218" s="46"/>
      <c r="V2218" s="19">
        <f>VLOOKUP(Q2218,包材库存!B:F,5,0)</f>
        <v>0</v>
      </c>
      <c r="W2218" s="89"/>
      <c r="X2218" s="164" t="e">
        <f t="shared" si="184"/>
        <v>#DIV/0!</v>
      </c>
      <c r="Y2218" s="169">
        <f t="shared" si="183"/>
        <v>2</v>
      </c>
    </row>
    <row r="2219" spans="2:25" ht="15">
      <c r="B2219" s="196"/>
      <c r="C2219" s="268"/>
      <c r="D2219" s="380"/>
      <c r="E2219" s="380"/>
      <c r="F2219" s="380"/>
      <c r="G2219" s="380"/>
      <c r="H2219" s="380"/>
      <c r="I2219" s="380"/>
      <c r="J2219" s="380"/>
      <c r="K2219" s="380"/>
      <c r="L2219" s="380"/>
      <c r="M2219" s="380"/>
      <c r="N2219" s="609"/>
      <c r="O2219" s="380"/>
      <c r="P2219" s="380"/>
      <c r="Q2219" s="160" t="s">
        <v>7309</v>
      </c>
      <c r="R2219" s="199" t="s">
        <v>11336</v>
      </c>
      <c r="S2219" s="28">
        <v>1</v>
      </c>
      <c r="T2219" s="19">
        <f>VLOOKUP(Q2219,包材库存!B:E,4,0)</f>
        <v>1824</v>
      </c>
      <c r="U2219" s="46"/>
      <c r="V2219" s="19">
        <f>VLOOKUP(Q2219,包材库存!B:F,5,0)</f>
        <v>0</v>
      </c>
      <c r="W2219" s="90"/>
      <c r="X2219" s="164" t="e">
        <f t="shared" si="184"/>
        <v>#DIV/0!</v>
      </c>
      <c r="Y2219" s="169">
        <f t="shared" si="183"/>
        <v>4</v>
      </c>
    </row>
    <row r="2220" spans="2:25" ht="15">
      <c r="B2220" s="196"/>
      <c r="C2220" s="268"/>
      <c r="D2220" s="381"/>
      <c r="E2220" s="381"/>
      <c r="F2220" s="381"/>
      <c r="G2220" s="381"/>
      <c r="H2220" s="381"/>
      <c r="I2220" s="381"/>
      <c r="J2220" s="381"/>
      <c r="K2220" s="381"/>
      <c r="L2220" s="381"/>
      <c r="M2220" s="381"/>
      <c r="N2220" s="610"/>
      <c r="O2220" s="381"/>
      <c r="P2220" s="381"/>
      <c r="Q2220" s="160" t="s">
        <v>8736</v>
      </c>
      <c r="R2220" s="199" t="s">
        <v>11192</v>
      </c>
      <c r="S2220" s="28">
        <v>1</v>
      </c>
      <c r="T2220" s="19">
        <f>VLOOKUP(Q2220,包材库存!B:E,4,0)</f>
        <v>106183</v>
      </c>
      <c r="U2220" s="46"/>
      <c r="V2220" s="19">
        <f>VLOOKUP(Q2220,包材库存!B:F,5,0)</f>
        <v>0</v>
      </c>
      <c r="W2220" s="15"/>
      <c r="X2220" s="164" t="e">
        <f t="shared" si="184"/>
        <v>#DIV/0!</v>
      </c>
      <c r="Y2220" s="169">
        <f t="shared" si="183"/>
        <v>58</v>
      </c>
    </row>
    <row r="2221" spans="2:25" ht="24.75">
      <c r="B2221" s="196"/>
      <c r="C2221" s="89" t="s">
        <v>9973</v>
      </c>
      <c r="D2221" s="379" t="s">
        <v>11339</v>
      </c>
      <c r="E2221" s="379" t="s">
        <v>12088</v>
      </c>
      <c r="F2221" s="379"/>
      <c r="G2221" s="379"/>
      <c r="H2221" s="379"/>
      <c r="I2221" s="379"/>
      <c r="J2221" s="379"/>
      <c r="K2221" s="379"/>
      <c r="L2221" s="379"/>
      <c r="M2221" s="379">
        <f>J2221+K2221+L2221</f>
        <v>0</v>
      </c>
      <c r="N2221" s="608"/>
      <c r="O2221" s="379"/>
      <c r="P2221" s="379"/>
      <c r="Q2221" s="138" t="s">
        <v>6971</v>
      </c>
      <c r="R2221" s="384" t="s">
        <v>11340</v>
      </c>
      <c r="S2221" s="28">
        <v>1</v>
      </c>
      <c r="T2221" s="19">
        <f>VLOOKUP(Q2221,包材库存!B:E,4,0)</f>
        <v>4610</v>
      </c>
      <c r="U2221" s="46"/>
      <c r="V2221" s="19">
        <f>VLOOKUP(Q2221,包材库存!B:F,5,0)</f>
        <v>0</v>
      </c>
      <c r="W2221" s="89"/>
      <c r="X2221" s="164" t="e">
        <f t="shared" si="184"/>
        <v>#DIV/0!</v>
      </c>
      <c r="Y2221" s="169">
        <f t="shared" si="183"/>
        <v>1</v>
      </c>
    </row>
    <row r="2222" spans="2:25" ht="15">
      <c r="B2222" s="196"/>
      <c r="C2222" s="90"/>
      <c r="D2222" s="380"/>
      <c r="E2222" s="380"/>
      <c r="F2222" s="380"/>
      <c r="G2222" s="380"/>
      <c r="H2222" s="380"/>
      <c r="I2222" s="380"/>
      <c r="J2222" s="380"/>
      <c r="K2222" s="380"/>
      <c r="L2222" s="380"/>
      <c r="M2222" s="380"/>
      <c r="N2222" s="609"/>
      <c r="O2222" s="380"/>
      <c r="P2222" s="380"/>
      <c r="Q2222" s="385" t="s">
        <v>457</v>
      </c>
      <c r="R2222" s="386" t="s">
        <v>10401</v>
      </c>
      <c r="S2222" s="91"/>
      <c r="T2222" s="19">
        <f>VLOOKUP(Q2222,包材库存!B:E,4,0)</f>
        <v>1957</v>
      </c>
      <c r="U2222" s="46"/>
      <c r="V2222" s="19">
        <f>VLOOKUP(Q2222,包材库存!B:F,5,0)</f>
        <v>0</v>
      </c>
      <c r="W2222" s="90"/>
      <c r="X2222" s="164" t="e">
        <f t="shared" si="184"/>
        <v>#DIV/0!</v>
      </c>
      <c r="Y2222" s="169">
        <f t="shared" si="183"/>
        <v>202</v>
      </c>
    </row>
    <row r="2223" spans="2:25" ht="15">
      <c r="B2223" s="196"/>
      <c r="C2223" s="15"/>
      <c r="D2223" s="381"/>
      <c r="E2223" s="381"/>
      <c r="F2223" s="381"/>
      <c r="G2223" s="381"/>
      <c r="H2223" s="381"/>
      <c r="I2223" s="381"/>
      <c r="J2223" s="381"/>
      <c r="K2223" s="381"/>
      <c r="L2223" s="381"/>
      <c r="M2223" s="381"/>
      <c r="N2223" s="610"/>
      <c r="O2223" s="381"/>
      <c r="P2223" s="381"/>
      <c r="Q2223" s="385" t="s">
        <v>8805</v>
      </c>
      <c r="R2223" s="386" t="s">
        <v>10382</v>
      </c>
      <c r="S2223" s="28">
        <v>1</v>
      </c>
      <c r="T2223" s="19">
        <f>VLOOKUP(Q2223,包材库存!B:E,4,0)</f>
        <v>7665</v>
      </c>
      <c r="U2223" s="46"/>
      <c r="V2223" s="19">
        <f>VLOOKUP(Q2223,包材库存!B:F,5,0)</f>
        <v>0</v>
      </c>
      <c r="W2223" s="15"/>
      <c r="X2223" s="164" t="e">
        <f t="shared" si="184"/>
        <v>#DIV/0!</v>
      </c>
      <c r="Y2223" s="169">
        <f t="shared" si="183"/>
        <v>149</v>
      </c>
    </row>
    <row r="2224" spans="2:25" ht="15">
      <c r="B2224" s="196"/>
      <c r="C2224" s="89" t="s">
        <v>9974</v>
      </c>
      <c r="D2224" s="379" t="s">
        <v>11341</v>
      </c>
      <c r="E2224" s="379" t="s">
        <v>12089</v>
      </c>
      <c r="F2224" s="379"/>
      <c r="G2224" s="379"/>
      <c r="H2224" s="379"/>
      <c r="I2224" s="379"/>
      <c r="J2224" s="379"/>
      <c r="K2224" s="379"/>
      <c r="L2224" s="379"/>
      <c r="M2224" s="379">
        <f>J2224+K2224+L2224</f>
        <v>0</v>
      </c>
      <c r="N2224" s="608"/>
      <c r="O2224" s="379"/>
      <c r="P2224" s="379"/>
      <c r="Q2224" s="160" t="s">
        <v>6587</v>
      </c>
      <c r="R2224" s="199" t="s">
        <v>11342</v>
      </c>
      <c r="S2224" s="28">
        <v>1</v>
      </c>
      <c r="T2224" s="19">
        <f>VLOOKUP(Q2224,包材库存!B:E,4,0)</f>
        <v>1052</v>
      </c>
      <c r="U2224" s="46"/>
      <c r="V2224" s="19">
        <f>VLOOKUP(Q2224,包材库存!B:F,5,0)</f>
        <v>0</v>
      </c>
      <c r="W2224" s="89"/>
      <c r="X2224" s="164" t="e">
        <f t="shared" si="184"/>
        <v>#DIV/0!</v>
      </c>
      <c r="Y2224" s="169">
        <f t="shared" si="183"/>
        <v>1</v>
      </c>
    </row>
    <row r="2225" spans="2:25" ht="15">
      <c r="B2225" s="196"/>
      <c r="C2225" s="90"/>
      <c r="D2225" s="380"/>
      <c r="E2225" s="380"/>
      <c r="F2225" s="380"/>
      <c r="G2225" s="380"/>
      <c r="H2225" s="380"/>
      <c r="I2225" s="380"/>
      <c r="J2225" s="380"/>
      <c r="K2225" s="380"/>
      <c r="L2225" s="380"/>
      <c r="M2225" s="380"/>
      <c r="N2225" s="609"/>
      <c r="O2225" s="380"/>
      <c r="P2225" s="380"/>
      <c r="Q2225" s="160" t="s">
        <v>7303</v>
      </c>
      <c r="R2225" s="199" t="s">
        <v>11343</v>
      </c>
      <c r="S2225" s="28">
        <v>1</v>
      </c>
      <c r="T2225" s="19">
        <f>VLOOKUP(Q2225,包材库存!B:E,4,0)</f>
        <v>1904</v>
      </c>
      <c r="U2225" s="46"/>
      <c r="V2225" s="19">
        <f>VLOOKUP(Q2225,包材库存!B:F,5,0)</f>
        <v>0</v>
      </c>
      <c r="W2225" s="90"/>
      <c r="X2225" s="164" t="e">
        <f t="shared" si="184"/>
        <v>#DIV/0!</v>
      </c>
      <c r="Y2225" s="169">
        <f t="shared" si="183"/>
        <v>1</v>
      </c>
    </row>
    <row r="2226" spans="2:25" ht="15">
      <c r="B2226" s="196"/>
      <c r="C2226" s="90"/>
      <c r="D2226" s="380"/>
      <c r="E2226" s="380"/>
      <c r="F2226" s="380"/>
      <c r="G2226" s="380"/>
      <c r="H2226" s="380"/>
      <c r="I2226" s="380"/>
      <c r="J2226" s="380"/>
      <c r="K2226" s="380"/>
      <c r="L2226" s="380"/>
      <c r="M2226" s="380"/>
      <c r="N2226" s="609"/>
      <c r="O2226" s="380"/>
      <c r="P2226" s="380"/>
      <c r="Q2226" s="387" t="s">
        <v>9966</v>
      </c>
      <c r="R2226" s="388" t="s">
        <v>11344</v>
      </c>
      <c r="S2226" s="91"/>
      <c r="T2226" s="19">
        <f>VLOOKUP(Q2226,包材库存!B:E,4,0)</f>
        <v>1957</v>
      </c>
      <c r="U2226" s="46"/>
      <c r="V2226" s="19">
        <f>VLOOKUP(Q2226,包材库存!B:F,5,0)</f>
        <v>0</v>
      </c>
      <c r="W2226" s="90"/>
      <c r="X2226" s="164" t="e">
        <f t="shared" si="184"/>
        <v>#DIV/0!</v>
      </c>
      <c r="Y2226" s="169">
        <f t="shared" si="183"/>
        <v>202</v>
      </c>
    </row>
    <row r="2227" spans="2:25" ht="15">
      <c r="B2227" s="196"/>
      <c r="C2227" s="15"/>
      <c r="D2227" s="381"/>
      <c r="E2227" s="381"/>
      <c r="F2227" s="381"/>
      <c r="G2227" s="381"/>
      <c r="H2227" s="381"/>
      <c r="I2227" s="381"/>
      <c r="J2227" s="381"/>
      <c r="K2227" s="381"/>
      <c r="L2227" s="381"/>
      <c r="M2227" s="381"/>
      <c r="N2227" s="610"/>
      <c r="O2227" s="381"/>
      <c r="P2227" s="381"/>
      <c r="Q2227" s="387" t="s">
        <v>8805</v>
      </c>
      <c r="R2227" s="388" t="s">
        <v>10382</v>
      </c>
      <c r="S2227" s="28">
        <v>1</v>
      </c>
      <c r="T2227" s="19">
        <f>VLOOKUP(Q2227,包材库存!B:E,4,0)</f>
        <v>7665</v>
      </c>
      <c r="U2227" s="46"/>
      <c r="V2227" s="19">
        <f>VLOOKUP(Q2227,包材库存!B:F,5,0)</f>
        <v>0</v>
      </c>
      <c r="W2227" s="15"/>
      <c r="X2227" s="164" t="e">
        <f t="shared" si="184"/>
        <v>#DIV/0!</v>
      </c>
      <c r="Y2227" s="169">
        <f t="shared" si="183"/>
        <v>149</v>
      </c>
    </row>
    <row r="2228" spans="2:25" ht="15">
      <c r="B2228" s="196"/>
      <c r="C2228" s="89" t="s">
        <v>9975</v>
      </c>
      <c r="D2228" s="379" t="s">
        <v>11345</v>
      </c>
      <c r="E2228" s="379" t="s">
        <v>12088</v>
      </c>
      <c r="F2228" s="379"/>
      <c r="G2228" s="379"/>
      <c r="H2228" s="379"/>
      <c r="I2228" s="379"/>
      <c r="J2228" s="379"/>
      <c r="K2228" s="379"/>
      <c r="L2228" s="379"/>
      <c r="M2228" s="379">
        <f>J2228+K2228+L2228</f>
        <v>0</v>
      </c>
      <c r="N2228" s="608"/>
      <c r="O2228" s="379"/>
      <c r="P2228" s="379"/>
      <c r="Q2228" s="138" t="s">
        <v>6973</v>
      </c>
      <c r="R2228" s="384" t="s">
        <v>11346</v>
      </c>
      <c r="S2228" s="28">
        <v>1</v>
      </c>
      <c r="T2228" s="19">
        <f>VLOOKUP(Q2228,包材库存!B:E,4,0)</f>
        <v>0</v>
      </c>
      <c r="U2228" s="46"/>
      <c r="V2228" s="19">
        <f>VLOOKUP(Q2228,包材库存!B:F,5,0)</f>
        <v>0</v>
      </c>
      <c r="W2228" s="89"/>
      <c r="X2228" s="164" t="e">
        <f t="shared" si="184"/>
        <v>#DIV/0!</v>
      </c>
      <c r="Y2228" s="169">
        <f t="shared" si="183"/>
        <v>1</v>
      </c>
    </row>
    <row r="2229" spans="2:25" ht="15">
      <c r="B2229" s="196"/>
      <c r="C2229" s="90"/>
      <c r="D2229" s="380"/>
      <c r="E2229" s="380"/>
      <c r="F2229" s="380"/>
      <c r="G2229" s="380"/>
      <c r="H2229" s="380"/>
      <c r="I2229" s="380"/>
      <c r="J2229" s="380"/>
      <c r="K2229" s="380"/>
      <c r="L2229" s="380"/>
      <c r="M2229" s="380"/>
      <c r="N2229" s="609"/>
      <c r="O2229" s="380"/>
      <c r="P2229" s="380"/>
      <c r="Q2229" s="385" t="s">
        <v>457</v>
      </c>
      <c r="R2229" s="386" t="s">
        <v>10401</v>
      </c>
      <c r="S2229" s="91"/>
      <c r="T2229" s="19">
        <f>VLOOKUP(Q2229,包材库存!B:E,4,0)</f>
        <v>1957</v>
      </c>
      <c r="U2229" s="46"/>
      <c r="V2229" s="19">
        <f>VLOOKUP(Q2229,包材库存!B:F,5,0)</f>
        <v>0</v>
      </c>
      <c r="W2229" s="90"/>
      <c r="X2229" s="164" t="e">
        <f t="shared" si="184"/>
        <v>#DIV/0!</v>
      </c>
      <c r="Y2229" s="169">
        <f t="shared" si="183"/>
        <v>202</v>
      </c>
    </row>
    <row r="2230" spans="2:25" ht="15">
      <c r="B2230" s="196"/>
      <c r="C2230" s="15"/>
      <c r="D2230" s="381"/>
      <c r="E2230" s="381"/>
      <c r="F2230" s="381"/>
      <c r="G2230" s="381"/>
      <c r="H2230" s="381"/>
      <c r="I2230" s="381"/>
      <c r="J2230" s="381"/>
      <c r="K2230" s="381"/>
      <c r="L2230" s="381"/>
      <c r="M2230" s="381"/>
      <c r="N2230" s="610"/>
      <c r="O2230" s="381"/>
      <c r="P2230" s="381"/>
      <c r="Q2230" s="385" t="s">
        <v>8805</v>
      </c>
      <c r="R2230" s="386" t="s">
        <v>10382</v>
      </c>
      <c r="S2230" s="28">
        <v>1</v>
      </c>
      <c r="T2230" s="19">
        <f>VLOOKUP(Q2230,包材库存!B:E,4,0)</f>
        <v>7665</v>
      </c>
      <c r="U2230" s="46"/>
      <c r="V2230" s="19">
        <f>VLOOKUP(Q2230,包材库存!B:F,5,0)</f>
        <v>0</v>
      </c>
      <c r="W2230" s="15"/>
      <c r="X2230" s="164" t="e">
        <f t="shared" si="184"/>
        <v>#DIV/0!</v>
      </c>
      <c r="Y2230" s="169">
        <f t="shared" si="183"/>
        <v>149</v>
      </c>
    </row>
    <row r="2231" spans="2:25" ht="15">
      <c r="B2231" s="196"/>
      <c r="C2231" s="89" t="s">
        <v>9976</v>
      </c>
      <c r="D2231" s="379" t="s">
        <v>11347</v>
      </c>
      <c r="E2231" s="379" t="s">
        <v>12066</v>
      </c>
      <c r="F2231" s="379"/>
      <c r="G2231" s="379"/>
      <c r="H2231" s="379"/>
      <c r="I2231" s="379"/>
      <c r="J2231" s="379"/>
      <c r="K2231" s="379"/>
      <c r="L2231" s="379"/>
      <c r="M2231" s="379">
        <f>J2231+K2231+L2231</f>
        <v>0</v>
      </c>
      <c r="N2231" s="608"/>
      <c r="O2231" s="379"/>
      <c r="P2231" s="379"/>
      <c r="Q2231" s="160" t="s">
        <v>6591</v>
      </c>
      <c r="R2231" s="199" t="s">
        <v>11348</v>
      </c>
      <c r="S2231" s="28">
        <v>1</v>
      </c>
      <c r="T2231" s="19">
        <f>VLOOKUP(Q2231,包材库存!B:E,4,0)</f>
        <v>2250</v>
      </c>
      <c r="U2231" s="46"/>
      <c r="V2231" s="19">
        <f>VLOOKUP(Q2231,包材库存!B:F,5,0)</f>
        <v>0</v>
      </c>
      <c r="W2231" s="89"/>
      <c r="X2231" s="164" t="e">
        <f t="shared" si="184"/>
        <v>#DIV/0!</v>
      </c>
      <c r="Y2231" s="169">
        <f t="shared" si="183"/>
        <v>1</v>
      </c>
    </row>
    <row r="2232" spans="2:25" ht="15">
      <c r="B2232" s="196"/>
      <c r="C2232" s="90"/>
      <c r="D2232" s="380"/>
      <c r="E2232" s="380"/>
      <c r="F2232" s="380"/>
      <c r="G2232" s="380"/>
      <c r="H2232" s="380"/>
      <c r="I2232" s="380"/>
      <c r="J2232" s="380"/>
      <c r="K2232" s="380"/>
      <c r="L2232" s="380"/>
      <c r="M2232" s="380"/>
      <c r="N2232" s="609"/>
      <c r="O2232" s="380"/>
      <c r="P2232" s="380"/>
      <c r="Q2232" s="160" t="s">
        <v>7305</v>
      </c>
      <c r="R2232" s="199" t="s">
        <v>11349</v>
      </c>
      <c r="S2232" s="28">
        <v>1</v>
      </c>
      <c r="T2232" s="19">
        <f>VLOOKUP(Q2232,包材库存!B:E,4,0)</f>
        <v>1358</v>
      </c>
      <c r="U2232" s="46"/>
      <c r="V2232" s="19">
        <f>VLOOKUP(Q2232,包材库存!B:F,5,0)</f>
        <v>0</v>
      </c>
      <c r="W2232" s="90"/>
      <c r="X2232" s="164" t="e">
        <f t="shared" si="184"/>
        <v>#DIV/0!</v>
      </c>
      <c r="Y2232" s="169">
        <f t="shared" si="183"/>
        <v>1</v>
      </c>
    </row>
    <row r="2233" spans="2:25" ht="15">
      <c r="B2233" s="196"/>
      <c r="C2233" s="90"/>
      <c r="D2233" s="380"/>
      <c r="E2233" s="380"/>
      <c r="F2233" s="380"/>
      <c r="G2233" s="380"/>
      <c r="H2233" s="380"/>
      <c r="I2233" s="380"/>
      <c r="J2233" s="380"/>
      <c r="K2233" s="380"/>
      <c r="L2233" s="380"/>
      <c r="M2233" s="380"/>
      <c r="N2233" s="609"/>
      <c r="O2233" s="380"/>
      <c r="P2233" s="380"/>
      <c r="Q2233" s="387" t="s">
        <v>457</v>
      </c>
      <c r="R2233" s="388" t="s">
        <v>10401</v>
      </c>
      <c r="S2233" s="91"/>
      <c r="T2233" s="19">
        <f>VLOOKUP(Q2233,包材库存!B:E,4,0)</f>
        <v>1957</v>
      </c>
      <c r="U2233" s="46"/>
      <c r="V2233" s="19">
        <f>VLOOKUP(Q2233,包材库存!B:F,5,0)</f>
        <v>0</v>
      </c>
      <c r="W2233" s="90"/>
      <c r="X2233" s="164" t="e">
        <f t="shared" si="184"/>
        <v>#DIV/0!</v>
      </c>
      <c r="Y2233" s="169">
        <f t="shared" si="183"/>
        <v>202</v>
      </c>
    </row>
    <row r="2234" spans="2:25" ht="15">
      <c r="B2234" s="196"/>
      <c r="C2234" s="15"/>
      <c r="D2234" s="381"/>
      <c r="E2234" s="381"/>
      <c r="F2234" s="381"/>
      <c r="G2234" s="381"/>
      <c r="H2234" s="381"/>
      <c r="I2234" s="381"/>
      <c r="J2234" s="381"/>
      <c r="K2234" s="381"/>
      <c r="L2234" s="381"/>
      <c r="M2234" s="381"/>
      <c r="N2234" s="610"/>
      <c r="O2234" s="381"/>
      <c r="P2234" s="381"/>
      <c r="Q2234" s="387" t="s">
        <v>8805</v>
      </c>
      <c r="R2234" s="388" t="s">
        <v>10382</v>
      </c>
      <c r="S2234" s="28">
        <v>1</v>
      </c>
      <c r="T2234" s="19">
        <f>VLOOKUP(Q2234,包材库存!B:E,4,0)</f>
        <v>7665</v>
      </c>
      <c r="U2234" s="46"/>
      <c r="V2234" s="19">
        <f>VLOOKUP(Q2234,包材库存!B:F,5,0)</f>
        <v>0</v>
      </c>
      <c r="W2234" s="15"/>
      <c r="X2234" s="164" t="e">
        <f t="shared" si="184"/>
        <v>#DIV/0!</v>
      </c>
      <c r="Y2234" s="169">
        <f t="shared" si="183"/>
        <v>149</v>
      </c>
    </row>
    <row r="2235" spans="2:25" ht="15">
      <c r="B2235" s="196"/>
      <c r="C2235" s="89" t="s">
        <v>9977</v>
      </c>
      <c r="D2235" s="379" t="s">
        <v>11350</v>
      </c>
      <c r="E2235" s="379" t="s">
        <v>12090</v>
      </c>
      <c r="F2235" s="379"/>
      <c r="G2235" s="379"/>
      <c r="H2235" s="379"/>
      <c r="I2235" s="379"/>
      <c r="J2235" s="379"/>
      <c r="K2235" s="379"/>
      <c r="L2235" s="379"/>
      <c r="M2235" s="379">
        <f>J2235+K2235+L2235</f>
        <v>0</v>
      </c>
      <c r="N2235" s="608"/>
      <c r="O2235" s="379"/>
      <c r="P2235" s="379"/>
      <c r="Q2235" s="160" t="s">
        <v>6593</v>
      </c>
      <c r="R2235" s="199" t="s">
        <v>11351</v>
      </c>
      <c r="S2235" s="28">
        <v>1</v>
      </c>
      <c r="T2235" s="19">
        <f>VLOOKUP(Q2235,包材库存!B:E,4,0)</f>
        <v>0</v>
      </c>
      <c r="U2235" s="46"/>
      <c r="V2235" s="19">
        <f>VLOOKUP(Q2235,包材库存!B:F,5,0)</f>
        <v>0</v>
      </c>
      <c r="W2235" s="89"/>
      <c r="X2235" s="164" t="e">
        <f t="shared" si="184"/>
        <v>#DIV/0!</v>
      </c>
      <c r="Y2235" s="169">
        <f t="shared" si="183"/>
        <v>1</v>
      </c>
    </row>
    <row r="2236" spans="2:25" ht="15">
      <c r="B2236" s="196"/>
      <c r="C2236" s="90"/>
      <c r="D2236" s="380"/>
      <c r="E2236" s="380"/>
      <c r="F2236" s="380"/>
      <c r="G2236" s="380"/>
      <c r="H2236" s="380"/>
      <c r="I2236" s="380"/>
      <c r="J2236" s="380"/>
      <c r="K2236" s="380"/>
      <c r="L2236" s="380"/>
      <c r="M2236" s="380"/>
      <c r="N2236" s="609"/>
      <c r="O2236" s="380"/>
      <c r="P2236" s="380"/>
      <c r="Q2236" s="160" t="s">
        <v>9978</v>
      </c>
      <c r="R2236" s="199" t="s">
        <v>11352</v>
      </c>
      <c r="S2236" s="28">
        <v>1</v>
      </c>
      <c r="T2236" s="19">
        <f>VLOOKUP(Q2236,包材库存!B:E,4,0)</f>
        <v>0</v>
      </c>
      <c r="U2236" s="46"/>
      <c r="V2236" s="19">
        <f>VLOOKUP(Q2236,包材库存!B:F,5,0)</f>
        <v>0</v>
      </c>
      <c r="W2236" s="90"/>
      <c r="X2236" s="164" t="e">
        <f t="shared" si="184"/>
        <v>#DIV/0!</v>
      </c>
      <c r="Y2236" s="169">
        <f t="shared" si="183"/>
        <v>1</v>
      </c>
    </row>
    <row r="2237" spans="2:25" ht="15">
      <c r="B2237" s="196"/>
      <c r="C2237" s="90"/>
      <c r="D2237" s="380"/>
      <c r="E2237" s="380"/>
      <c r="F2237" s="380"/>
      <c r="G2237" s="380"/>
      <c r="H2237" s="380"/>
      <c r="I2237" s="380"/>
      <c r="J2237" s="380"/>
      <c r="K2237" s="380"/>
      <c r="L2237" s="380"/>
      <c r="M2237" s="380"/>
      <c r="N2237" s="609"/>
      <c r="O2237" s="380"/>
      <c r="P2237" s="380"/>
      <c r="Q2237" s="160" t="s">
        <v>8083</v>
      </c>
      <c r="R2237" s="199" t="s">
        <v>11353</v>
      </c>
      <c r="S2237" s="28">
        <v>1</v>
      </c>
      <c r="T2237" s="19">
        <f>VLOOKUP(Q2237,包材库存!B:E,4,0)</f>
        <v>0</v>
      </c>
      <c r="U2237" s="46"/>
      <c r="V2237" s="19">
        <f>VLOOKUP(Q2237,包材库存!B:F,5,0)</f>
        <v>0</v>
      </c>
      <c r="W2237" s="90"/>
      <c r="X2237" s="164" t="e">
        <f t="shared" si="184"/>
        <v>#DIV/0!</v>
      </c>
      <c r="Y2237" s="169">
        <f t="shared" si="183"/>
        <v>1</v>
      </c>
    </row>
    <row r="2238" spans="2:25" ht="15">
      <c r="B2238" s="196"/>
      <c r="C2238" s="90"/>
      <c r="D2238" s="380"/>
      <c r="E2238" s="380"/>
      <c r="F2238" s="380"/>
      <c r="G2238" s="380"/>
      <c r="H2238" s="380"/>
      <c r="I2238" s="380"/>
      <c r="J2238" s="380"/>
      <c r="K2238" s="380"/>
      <c r="L2238" s="380"/>
      <c r="M2238" s="380"/>
      <c r="N2238" s="609"/>
      <c r="O2238" s="380"/>
      <c r="P2238" s="380"/>
      <c r="Q2238" s="160" t="s">
        <v>9979</v>
      </c>
      <c r="R2238" s="199" t="s">
        <v>9980</v>
      </c>
      <c r="S2238" s="28">
        <v>1</v>
      </c>
      <c r="T2238" s="19" t="e">
        <f>VLOOKUP(Q2238,包材库存!B:E,4,0)</f>
        <v>#N/A</v>
      </c>
      <c r="U2238" s="46"/>
      <c r="V2238" s="19" t="e">
        <f>VLOOKUP(Q2238,包材库存!B:F,5,0)</f>
        <v>#N/A</v>
      </c>
      <c r="W2238" s="90"/>
      <c r="X2238" s="164" t="e">
        <f t="shared" si="184"/>
        <v>#N/A</v>
      </c>
      <c r="Y2238" s="169">
        <f t="shared" si="183"/>
        <v>1</v>
      </c>
    </row>
    <row r="2239" spans="2:25" ht="15">
      <c r="B2239" s="196"/>
      <c r="C2239" s="15"/>
      <c r="D2239" s="381"/>
      <c r="E2239" s="381"/>
      <c r="F2239" s="381"/>
      <c r="G2239" s="381"/>
      <c r="H2239" s="381"/>
      <c r="I2239" s="381"/>
      <c r="J2239" s="381"/>
      <c r="K2239" s="381"/>
      <c r="L2239" s="381"/>
      <c r="M2239" s="381"/>
      <c r="N2239" s="610"/>
      <c r="O2239" s="381"/>
      <c r="P2239" s="381"/>
      <c r="Q2239" s="160" t="s">
        <v>9981</v>
      </c>
      <c r="R2239" s="132" t="s">
        <v>11354</v>
      </c>
      <c r="S2239" s="91"/>
      <c r="T2239" s="19">
        <f>VLOOKUP(Q2239,包材库存!B:E,4,0)</f>
        <v>0</v>
      </c>
      <c r="U2239" s="46"/>
      <c r="V2239" s="19">
        <f>VLOOKUP(Q2239,包材库存!B:F,5,0)</f>
        <v>0</v>
      </c>
      <c r="W2239" s="15"/>
      <c r="X2239" s="164" t="e">
        <f t="shared" si="184"/>
        <v>#DIV/0!</v>
      </c>
      <c r="Y2239" s="169">
        <f t="shared" si="183"/>
        <v>1</v>
      </c>
    </row>
    <row r="2240" spans="2:25" ht="15">
      <c r="B2240" s="196"/>
      <c r="C2240" s="89" t="s">
        <v>9982</v>
      </c>
      <c r="D2240" s="379" t="s">
        <v>11355</v>
      </c>
      <c r="E2240" s="379" t="s">
        <v>12084</v>
      </c>
      <c r="F2240" s="379"/>
      <c r="G2240" s="379"/>
      <c r="H2240" s="379"/>
      <c r="I2240" s="379"/>
      <c r="J2240" s="379"/>
      <c r="K2240" s="379"/>
      <c r="L2240" s="379"/>
      <c r="M2240" s="379">
        <f>J2240+K2240+L2240</f>
        <v>0</v>
      </c>
      <c r="N2240" s="608"/>
      <c r="O2240" s="379"/>
      <c r="P2240" s="379"/>
      <c r="Q2240" s="160" t="s">
        <v>8084</v>
      </c>
      <c r="R2240" s="199" t="s">
        <v>11356</v>
      </c>
      <c r="S2240" s="28">
        <v>1</v>
      </c>
      <c r="T2240" s="19">
        <f>VLOOKUP(Q2240,包材库存!B:E,4,0)</f>
        <v>0</v>
      </c>
      <c r="U2240" s="46"/>
      <c r="V2240" s="19">
        <f>VLOOKUP(Q2240,包材库存!B:F,5,0)</f>
        <v>0</v>
      </c>
      <c r="W2240" s="89"/>
      <c r="X2240" s="164" t="e">
        <f t="shared" si="184"/>
        <v>#DIV/0!</v>
      </c>
      <c r="Y2240" s="169">
        <f t="shared" si="183"/>
        <v>2</v>
      </c>
    </row>
    <row r="2241" spans="2:25" ht="15">
      <c r="B2241" s="196"/>
      <c r="C2241" s="15"/>
      <c r="D2241" s="381"/>
      <c r="E2241" s="381"/>
      <c r="F2241" s="381"/>
      <c r="G2241" s="381"/>
      <c r="H2241" s="381"/>
      <c r="I2241" s="381"/>
      <c r="J2241" s="381"/>
      <c r="K2241" s="381"/>
      <c r="L2241" s="381"/>
      <c r="M2241" s="381"/>
      <c r="N2241" s="610"/>
      <c r="O2241" s="381"/>
      <c r="P2241" s="381"/>
      <c r="Q2241" s="160"/>
      <c r="R2241" s="199" t="s">
        <v>11357</v>
      </c>
      <c r="S2241" s="28">
        <v>1</v>
      </c>
      <c r="T2241" s="19" t="e">
        <f>VLOOKUP(Q2241,包材库存!B:E,4,0)</f>
        <v>#N/A</v>
      </c>
      <c r="U2241" s="46"/>
      <c r="V2241" s="19" t="e">
        <f>VLOOKUP(Q2241,包材库存!B:F,5,0)</f>
        <v>#N/A</v>
      </c>
      <c r="W2241" s="15"/>
      <c r="X2241" s="164" t="e">
        <f t="shared" si="184"/>
        <v>#N/A</v>
      </c>
      <c r="Y2241" s="169">
        <f t="shared" si="183"/>
        <v>0</v>
      </c>
    </row>
    <row r="2242" spans="2:25" ht="15">
      <c r="B2242" s="196"/>
      <c r="C2242" s="89" t="s">
        <v>9983</v>
      </c>
      <c r="D2242" s="379" t="s">
        <v>11358</v>
      </c>
      <c r="E2242" s="379" t="s">
        <v>12084</v>
      </c>
      <c r="F2242" s="379"/>
      <c r="G2242" s="379"/>
      <c r="H2242" s="379"/>
      <c r="I2242" s="379"/>
      <c r="J2242" s="379"/>
      <c r="K2242" s="379"/>
      <c r="L2242" s="379"/>
      <c r="M2242" s="379">
        <f>J2242+K2242+L2242</f>
        <v>0</v>
      </c>
      <c r="N2242" s="608"/>
      <c r="O2242" s="379"/>
      <c r="P2242" s="379"/>
      <c r="Q2242" s="160" t="s">
        <v>8084</v>
      </c>
      <c r="R2242" s="199" t="s">
        <v>11356</v>
      </c>
      <c r="S2242" s="28">
        <v>1</v>
      </c>
      <c r="T2242" s="19">
        <f>VLOOKUP(Q2242,包材库存!B:E,4,0)</f>
        <v>0</v>
      </c>
      <c r="U2242" s="46"/>
      <c r="V2242" s="19">
        <f>VLOOKUP(Q2242,包材库存!B:F,5,0)</f>
        <v>0</v>
      </c>
      <c r="W2242" s="89"/>
      <c r="X2242" s="164" t="e">
        <f t="shared" si="184"/>
        <v>#DIV/0!</v>
      </c>
      <c r="Y2242" s="169">
        <f t="shared" si="183"/>
        <v>2</v>
      </c>
    </row>
    <row r="2243" spans="2:25" ht="15">
      <c r="B2243" s="196"/>
      <c r="C2243" s="15"/>
      <c r="D2243" s="381"/>
      <c r="E2243" s="381"/>
      <c r="F2243" s="381"/>
      <c r="G2243" s="381"/>
      <c r="H2243" s="381"/>
      <c r="I2243" s="381"/>
      <c r="J2243" s="381"/>
      <c r="K2243" s="381"/>
      <c r="L2243" s="381"/>
      <c r="M2243" s="381"/>
      <c r="N2243" s="610"/>
      <c r="O2243" s="381"/>
      <c r="P2243" s="381"/>
      <c r="Q2243" s="160"/>
      <c r="R2243" s="199" t="s">
        <v>11357</v>
      </c>
      <c r="S2243" s="28">
        <v>1</v>
      </c>
      <c r="T2243" s="19" t="e">
        <f>VLOOKUP(Q2243,包材库存!B:E,4,0)</f>
        <v>#N/A</v>
      </c>
      <c r="U2243" s="46"/>
      <c r="V2243" s="19" t="e">
        <f>VLOOKUP(Q2243,包材库存!B:F,5,0)</f>
        <v>#N/A</v>
      </c>
      <c r="W2243" s="15"/>
      <c r="X2243" s="164" t="e">
        <f t="shared" si="184"/>
        <v>#N/A</v>
      </c>
      <c r="Y2243" s="169">
        <f t="shared" si="183"/>
        <v>0</v>
      </c>
    </row>
    <row r="2244" spans="2:25" ht="24.75">
      <c r="B2244" s="196"/>
      <c r="C2244" s="89" t="s">
        <v>9984</v>
      </c>
      <c r="D2244" s="379" t="s">
        <v>11359</v>
      </c>
      <c r="E2244" s="379" t="s">
        <v>12091</v>
      </c>
      <c r="F2244" s="379"/>
      <c r="G2244" s="379"/>
      <c r="H2244" s="379"/>
      <c r="I2244" s="379"/>
      <c r="J2244" s="379"/>
      <c r="K2244" s="379"/>
      <c r="L2244" s="379"/>
      <c r="M2244" s="379">
        <f>J2244+K2244+L2244</f>
        <v>0</v>
      </c>
      <c r="N2244" s="608"/>
      <c r="O2244" s="379"/>
      <c r="P2244" s="379"/>
      <c r="Q2244" s="160" t="s">
        <v>8086</v>
      </c>
      <c r="R2244" s="199" t="s">
        <v>11360</v>
      </c>
      <c r="S2244" s="28">
        <v>1</v>
      </c>
      <c r="T2244" s="19">
        <f>VLOOKUP(Q2244,包材库存!B:E,4,0)</f>
        <v>0</v>
      </c>
      <c r="U2244" s="46"/>
      <c r="V2244" s="19">
        <f>VLOOKUP(Q2244,包材库存!B:F,5,0)</f>
        <v>0</v>
      </c>
      <c r="W2244" s="89"/>
      <c r="X2244" s="164" t="e">
        <f t="shared" si="184"/>
        <v>#DIV/0!</v>
      </c>
      <c r="Y2244" s="169">
        <f t="shared" si="183"/>
        <v>1</v>
      </c>
    </row>
    <row r="2245" spans="2:25" ht="15">
      <c r="B2245" s="196"/>
      <c r="C2245" s="15"/>
      <c r="D2245" s="381"/>
      <c r="E2245" s="381"/>
      <c r="F2245" s="381"/>
      <c r="G2245" s="381"/>
      <c r="H2245" s="381"/>
      <c r="I2245" s="381"/>
      <c r="J2245" s="381"/>
      <c r="K2245" s="381"/>
      <c r="L2245" s="381"/>
      <c r="M2245" s="381"/>
      <c r="N2245" s="610"/>
      <c r="O2245" s="381"/>
      <c r="P2245" s="381"/>
      <c r="Q2245" s="160"/>
      <c r="R2245" s="199" t="s">
        <v>11357</v>
      </c>
      <c r="S2245" s="28">
        <v>1</v>
      </c>
      <c r="T2245" s="19" t="e">
        <f>VLOOKUP(Q2245,包材库存!B:E,4,0)</f>
        <v>#N/A</v>
      </c>
      <c r="U2245" s="46"/>
      <c r="V2245" s="19" t="e">
        <f>VLOOKUP(Q2245,包材库存!B:F,5,0)</f>
        <v>#N/A</v>
      </c>
      <c r="W2245" s="15"/>
      <c r="X2245" s="164" t="e">
        <f t="shared" si="184"/>
        <v>#N/A</v>
      </c>
      <c r="Y2245" s="169">
        <f t="shared" ref="Y2245:Y2308" si="185">COUNTIF(Q:Q,Q2245)</f>
        <v>0</v>
      </c>
    </row>
    <row r="2246" spans="2:25" ht="25.5">
      <c r="B2246" s="196"/>
      <c r="C2246" s="89" t="s">
        <v>9985</v>
      </c>
      <c r="D2246" s="379" t="s">
        <v>11361</v>
      </c>
      <c r="E2246" s="379" t="s">
        <v>12092</v>
      </c>
      <c r="F2246" s="379"/>
      <c r="G2246" s="379"/>
      <c r="H2246" s="379"/>
      <c r="I2246" s="379"/>
      <c r="J2246" s="379"/>
      <c r="K2246" s="379"/>
      <c r="L2246" s="379"/>
      <c r="M2246" s="379">
        <f>J2246+K2246+L2246</f>
        <v>0</v>
      </c>
      <c r="N2246" s="608"/>
      <c r="O2246" s="379"/>
      <c r="P2246" s="379"/>
      <c r="Q2246" s="160" t="s">
        <v>8088</v>
      </c>
      <c r="R2246" s="199" t="s">
        <v>11362</v>
      </c>
      <c r="S2246" s="28">
        <v>1</v>
      </c>
      <c r="T2246" s="19">
        <f>VLOOKUP(Q2246,包材库存!B:E,4,0)</f>
        <v>0</v>
      </c>
      <c r="U2246" s="46"/>
      <c r="V2246" s="19">
        <f>VLOOKUP(Q2246,包材库存!B:F,5,0)</f>
        <v>0</v>
      </c>
      <c r="W2246" s="89"/>
      <c r="X2246" s="164" t="e">
        <f t="shared" ref="X2246:X2309" si="186">T2246/G2246</f>
        <v>#DIV/0!</v>
      </c>
      <c r="Y2246" s="169">
        <f t="shared" si="185"/>
        <v>2</v>
      </c>
    </row>
    <row r="2247" spans="2:25" ht="15">
      <c r="B2247" s="196"/>
      <c r="C2247" s="15"/>
      <c r="D2247" s="381"/>
      <c r="E2247" s="381"/>
      <c r="F2247" s="381"/>
      <c r="G2247" s="381"/>
      <c r="H2247" s="381"/>
      <c r="I2247" s="381"/>
      <c r="J2247" s="381"/>
      <c r="K2247" s="381"/>
      <c r="L2247" s="381"/>
      <c r="M2247" s="381"/>
      <c r="N2247" s="610"/>
      <c r="O2247" s="381"/>
      <c r="P2247" s="381"/>
      <c r="Q2247" s="160"/>
      <c r="R2247" s="199" t="s">
        <v>11357</v>
      </c>
      <c r="S2247" s="28">
        <v>1</v>
      </c>
      <c r="T2247" s="19" t="e">
        <f>VLOOKUP(Q2247,包材库存!B:E,4,0)</f>
        <v>#N/A</v>
      </c>
      <c r="U2247" s="46"/>
      <c r="V2247" s="19" t="e">
        <f>VLOOKUP(Q2247,包材库存!B:F,5,0)</f>
        <v>#N/A</v>
      </c>
      <c r="W2247" s="15"/>
      <c r="X2247" s="164" t="e">
        <f t="shared" si="186"/>
        <v>#N/A</v>
      </c>
      <c r="Y2247" s="169">
        <f t="shared" si="185"/>
        <v>0</v>
      </c>
    </row>
    <row r="2248" spans="2:25" ht="25.5">
      <c r="B2248" s="196"/>
      <c r="C2248" s="89" t="s">
        <v>9986</v>
      </c>
      <c r="D2248" s="379" t="s">
        <v>11363</v>
      </c>
      <c r="E2248" s="379" t="s">
        <v>12092</v>
      </c>
      <c r="F2248" s="379"/>
      <c r="G2248" s="379"/>
      <c r="H2248" s="379"/>
      <c r="I2248" s="379"/>
      <c r="J2248" s="379"/>
      <c r="K2248" s="379"/>
      <c r="L2248" s="379"/>
      <c r="M2248" s="379">
        <f>J2248+K2248+L2248</f>
        <v>0</v>
      </c>
      <c r="N2248" s="608"/>
      <c r="O2248" s="379"/>
      <c r="P2248" s="379"/>
      <c r="Q2248" s="160" t="s">
        <v>8088</v>
      </c>
      <c r="R2248" s="199" t="s">
        <v>11362</v>
      </c>
      <c r="S2248" s="28">
        <v>1</v>
      </c>
      <c r="T2248" s="19">
        <f>VLOOKUP(Q2248,包材库存!B:E,4,0)</f>
        <v>0</v>
      </c>
      <c r="U2248" s="46"/>
      <c r="V2248" s="19">
        <f>VLOOKUP(Q2248,包材库存!B:F,5,0)</f>
        <v>0</v>
      </c>
      <c r="W2248" s="89"/>
      <c r="X2248" s="164" t="e">
        <f t="shared" si="186"/>
        <v>#DIV/0!</v>
      </c>
      <c r="Y2248" s="169">
        <f t="shared" si="185"/>
        <v>2</v>
      </c>
    </row>
    <row r="2249" spans="2:25" ht="15">
      <c r="B2249" s="196"/>
      <c r="C2249" s="15"/>
      <c r="D2249" s="381"/>
      <c r="E2249" s="381"/>
      <c r="F2249" s="381"/>
      <c r="G2249" s="381"/>
      <c r="H2249" s="381"/>
      <c r="I2249" s="381"/>
      <c r="J2249" s="381"/>
      <c r="K2249" s="381"/>
      <c r="L2249" s="381"/>
      <c r="M2249" s="381"/>
      <c r="N2249" s="610"/>
      <c r="O2249" s="381"/>
      <c r="P2249" s="381"/>
      <c r="Q2249" s="160"/>
      <c r="R2249" s="199" t="s">
        <v>11357</v>
      </c>
      <c r="S2249" s="28">
        <v>1</v>
      </c>
      <c r="T2249" s="19" t="e">
        <f>VLOOKUP(Q2249,包材库存!B:E,4,0)</f>
        <v>#N/A</v>
      </c>
      <c r="U2249" s="46"/>
      <c r="V2249" s="19" t="e">
        <f>VLOOKUP(Q2249,包材库存!B:F,5,0)</f>
        <v>#N/A</v>
      </c>
      <c r="W2249" s="15"/>
      <c r="X2249" s="164" t="e">
        <f t="shared" si="186"/>
        <v>#N/A</v>
      </c>
      <c r="Y2249" s="169">
        <f t="shared" si="185"/>
        <v>0</v>
      </c>
    </row>
    <row r="2250" spans="2:25" ht="24.75">
      <c r="B2250" s="196"/>
      <c r="C2250" s="89" t="s">
        <v>9987</v>
      </c>
      <c r="D2250" s="89" t="s">
        <v>11364</v>
      </c>
      <c r="E2250" s="89" t="s">
        <v>12093</v>
      </c>
      <c r="F2250" s="89"/>
      <c r="G2250" s="89"/>
      <c r="H2250" s="89"/>
      <c r="I2250" s="89"/>
      <c r="J2250" s="89"/>
      <c r="K2250" s="89"/>
      <c r="L2250" s="89"/>
      <c r="M2250" s="89">
        <f>J2250+K2250+L2250</f>
        <v>0</v>
      </c>
      <c r="N2250" s="559"/>
      <c r="O2250" s="89"/>
      <c r="P2250" s="89"/>
      <c r="Q2250" s="160" t="s">
        <v>9988</v>
      </c>
      <c r="R2250" s="132" t="s">
        <v>11365</v>
      </c>
      <c r="S2250" s="28">
        <v>1</v>
      </c>
      <c r="T2250" s="19">
        <f>VLOOKUP(Q2250,包材库存!B:E,4,0)</f>
        <v>0</v>
      </c>
      <c r="U2250" s="46"/>
      <c r="V2250" s="19">
        <f>VLOOKUP(Q2250,包材库存!B:F,5,0)</f>
        <v>0</v>
      </c>
      <c r="W2250" s="110"/>
      <c r="X2250" s="164" t="e">
        <f t="shared" si="186"/>
        <v>#DIV/0!</v>
      </c>
      <c r="Y2250" s="169">
        <f t="shared" si="185"/>
        <v>3</v>
      </c>
    </row>
    <row r="2251" spans="2:25" ht="15">
      <c r="B2251" s="196"/>
      <c r="C2251" s="15"/>
      <c r="D2251" s="15"/>
      <c r="E2251" s="15"/>
      <c r="F2251" s="15"/>
      <c r="G2251" s="15"/>
      <c r="H2251" s="15"/>
      <c r="I2251" s="15"/>
      <c r="J2251" s="15"/>
      <c r="K2251" s="15"/>
      <c r="L2251" s="15"/>
      <c r="M2251" s="15"/>
      <c r="N2251" s="561"/>
      <c r="O2251" s="15"/>
      <c r="P2251" s="15"/>
      <c r="Q2251" s="144" t="s">
        <v>8620</v>
      </c>
      <c r="R2251" s="389" t="s">
        <v>11366</v>
      </c>
      <c r="S2251" s="91"/>
      <c r="T2251" s="19">
        <f>VLOOKUP(Q2251,包材库存!B:E,4,0)</f>
        <v>0</v>
      </c>
      <c r="U2251" s="46"/>
      <c r="V2251" s="19">
        <f>VLOOKUP(Q2251,包材库存!B:F,5,0)</f>
        <v>0</v>
      </c>
      <c r="W2251" s="112"/>
      <c r="X2251" s="164" t="e">
        <f t="shared" si="186"/>
        <v>#DIV/0!</v>
      </c>
      <c r="Y2251" s="169">
        <f t="shared" si="185"/>
        <v>2</v>
      </c>
    </row>
    <row r="2252" spans="2:25" ht="25.5">
      <c r="B2252" s="196"/>
      <c r="C2252" s="89" t="s">
        <v>9989</v>
      </c>
      <c r="D2252" s="379" t="s">
        <v>11367</v>
      </c>
      <c r="E2252" s="379" t="s">
        <v>10421</v>
      </c>
      <c r="F2252" s="379"/>
      <c r="G2252" s="379"/>
      <c r="H2252" s="379"/>
      <c r="I2252" s="379"/>
      <c r="J2252" s="379"/>
      <c r="K2252" s="379"/>
      <c r="L2252" s="379"/>
      <c r="M2252" s="379">
        <f>J2252+K2252+L2252</f>
        <v>0</v>
      </c>
      <c r="N2252" s="608"/>
      <c r="O2252" s="379"/>
      <c r="P2252" s="379"/>
      <c r="Q2252" s="160" t="s">
        <v>8063</v>
      </c>
      <c r="R2252" s="199" t="s">
        <v>11368</v>
      </c>
      <c r="S2252" s="28">
        <v>1</v>
      </c>
      <c r="T2252" s="19">
        <f>VLOOKUP(Q2252,包材库存!B:E,4,0)</f>
        <v>0</v>
      </c>
      <c r="U2252" s="46"/>
      <c r="V2252" s="19">
        <f>VLOOKUP(Q2252,包材库存!B:F,5,0)</f>
        <v>0</v>
      </c>
      <c r="W2252" s="89"/>
      <c r="X2252" s="164" t="e">
        <f t="shared" si="186"/>
        <v>#DIV/0!</v>
      </c>
      <c r="Y2252" s="169">
        <f t="shared" si="185"/>
        <v>2</v>
      </c>
    </row>
    <row r="2253" spans="2:25" ht="15">
      <c r="B2253" s="196"/>
      <c r="C2253" s="15"/>
      <c r="D2253" s="381"/>
      <c r="E2253" s="381"/>
      <c r="F2253" s="381"/>
      <c r="G2253" s="381"/>
      <c r="H2253" s="381"/>
      <c r="I2253" s="381"/>
      <c r="J2253" s="381"/>
      <c r="K2253" s="381"/>
      <c r="L2253" s="381"/>
      <c r="M2253" s="381"/>
      <c r="N2253" s="610"/>
      <c r="O2253" s="381"/>
      <c r="P2253" s="381"/>
      <c r="Q2253" s="160"/>
      <c r="R2253" s="199" t="s">
        <v>11357</v>
      </c>
      <c r="S2253" s="28">
        <v>1</v>
      </c>
      <c r="T2253" s="19" t="e">
        <f>VLOOKUP(Q2253,包材库存!B:E,4,0)</f>
        <v>#N/A</v>
      </c>
      <c r="U2253" s="46"/>
      <c r="V2253" s="19" t="e">
        <f>VLOOKUP(Q2253,包材库存!B:F,5,0)</f>
        <v>#N/A</v>
      </c>
      <c r="W2253" s="15"/>
      <c r="X2253" s="164" t="e">
        <f t="shared" si="186"/>
        <v>#N/A</v>
      </c>
      <c r="Y2253" s="169">
        <f t="shared" si="185"/>
        <v>0</v>
      </c>
    </row>
    <row r="2254" spans="2:25" ht="25.5">
      <c r="B2254" s="196"/>
      <c r="C2254" s="89" t="s">
        <v>9990</v>
      </c>
      <c r="D2254" s="379" t="s">
        <v>11369</v>
      </c>
      <c r="E2254" s="379" t="s">
        <v>10421</v>
      </c>
      <c r="F2254" s="379"/>
      <c r="G2254" s="379"/>
      <c r="H2254" s="379"/>
      <c r="I2254" s="379"/>
      <c r="J2254" s="379"/>
      <c r="K2254" s="379"/>
      <c r="L2254" s="379"/>
      <c r="M2254" s="379">
        <f>J2254+K2254+L2254</f>
        <v>0</v>
      </c>
      <c r="N2254" s="608"/>
      <c r="O2254" s="379"/>
      <c r="P2254" s="379"/>
      <c r="Q2254" s="160" t="s">
        <v>8063</v>
      </c>
      <c r="R2254" s="199" t="s">
        <v>11368</v>
      </c>
      <c r="S2254" s="28">
        <v>1</v>
      </c>
      <c r="T2254" s="19">
        <f>VLOOKUP(Q2254,包材库存!B:E,4,0)</f>
        <v>0</v>
      </c>
      <c r="U2254" s="46"/>
      <c r="V2254" s="19">
        <f>VLOOKUP(Q2254,包材库存!B:F,5,0)</f>
        <v>0</v>
      </c>
      <c r="W2254" s="89"/>
      <c r="X2254" s="164" t="e">
        <f t="shared" si="186"/>
        <v>#DIV/0!</v>
      </c>
      <c r="Y2254" s="169">
        <f t="shared" si="185"/>
        <v>2</v>
      </c>
    </row>
    <row r="2255" spans="2:25" ht="15">
      <c r="B2255" s="196"/>
      <c r="C2255" s="15"/>
      <c r="D2255" s="381"/>
      <c r="E2255" s="381"/>
      <c r="F2255" s="381"/>
      <c r="G2255" s="381"/>
      <c r="H2255" s="381"/>
      <c r="I2255" s="381"/>
      <c r="J2255" s="381"/>
      <c r="K2255" s="381"/>
      <c r="L2255" s="381"/>
      <c r="M2255" s="381"/>
      <c r="N2255" s="610"/>
      <c r="O2255" s="381"/>
      <c r="P2255" s="381"/>
      <c r="Q2255" s="160"/>
      <c r="R2255" s="199" t="s">
        <v>11357</v>
      </c>
      <c r="S2255" s="28">
        <v>1</v>
      </c>
      <c r="T2255" s="19" t="e">
        <f>VLOOKUP(Q2255,包材库存!B:E,4,0)</f>
        <v>#N/A</v>
      </c>
      <c r="U2255" s="46"/>
      <c r="V2255" s="19" t="e">
        <f>VLOOKUP(Q2255,包材库存!B:F,5,0)</f>
        <v>#N/A</v>
      </c>
      <c r="W2255" s="15"/>
      <c r="X2255" s="164" t="e">
        <f t="shared" si="186"/>
        <v>#N/A</v>
      </c>
      <c r="Y2255" s="169">
        <f t="shared" si="185"/>
        <v>0</v>
      </c>
    </row>
    <row r="2256" spans="2:25" ht="15">
      <c r="B2256" s="196"/>
      <c r="C2256" s="89" t="s">
        <v>9991</v>
      </c>
      <c r="D2256" s="243" t="s">
        <v>11370</v>
      </c>
      <c r="E2256" s="243"/>
      <c r="F2256" s="243"/>
      <c r="G2256" s="243"/>
      <c r="H2256" s="243"/>
      <c r="I2256" s="243"/>
      <c r="J2256" s="243"/>
      <c r="K2256" s="243"/>
      <c r="L2256" s="243"/>
      <c r="M2256" s="243"/>
      <c r="N2256" s="575"/>
      <c r="O2256" s="243"/>
      <c r="P2256" s="243"/>
      <c r="Q2256" s="337"/>
      <c r="R2256" s="335"/>
      <c r="S2256" s="28">
        <v>1</v>
      </c>
      <c r="T2256" s="19" t="e">
        <f>VLOOKUP(Q2256,包材库存!B:E,4,0)</f>
        <v>#N/A</v>
      </c>
      <c r="U2256" s="46"/>
      <c r="V2256" s="19" t="e">
        <f>VLOOKUP(Q2256,包材库存!B:F,5,0)</f>
        <v>#N/A</v>
      </c>
      <c r="W2256" s="243"/>
      <c r="X2256" s="164" t="e">
        <f t="shared" si="186"/>
        <v>#N/A</v>
      </c>
      <c r="Y2256" s="169">
        <f t="shared" si="185"/>
        <v>0</v>
      </c>
    </row>
    <row r="2257" spans="2:25" ht="15">
      <c r="B2257" s="196"/>
      <c r="C2257" s="90"/>
      <c r="D2257" s="379" t="s">
        <v>11371</v>
      </c>
      <c r="E2257" s="379" t="s">
        <v>9965</v>
      </c>
      <c r="F2257" s="379"/>
      <c r="G2257" s="379"/>
      <c r="H2257" s="379"/>
      <c r="I2257" s="379"/>
      <c r="J2257" s="379"/>
      <c r="K2257" s="379"/>
      <c r="L2257" s="379"/>
      <c r="M2257" s="379">
        <f>J2257+K2257+L2257</f>
        <v>0</v>
      </c>
      <c r="N2257" s="608"/>
      <c r="O2257" s="379"/>
      <c r="P2257" s="379"/>
      <c r="Q2257" s="160" t="s">
        <v>9615</v>
      </c>
      <c r="R2257" s="132" t="s">
        <v>11372</v>
      </c>
      <c r="S2257" s="28">
        <v>1</v>
      </c>
      <c r="T2257" s="19">
        <f>VLOOKUP(Q2257,包材库存!B:E,4,0)</f>
        <v>587</v>
      </c>
      <c r="U2257" s="46"/>
      <c r="V2257" s="19">
        <f>VLOOKUP(Q2257,包材库存!B:F,5,0)</f>
        <v>0</v>
      </c>
      <c r="W2257" s="89"/>
      <c r="X2257" s="164" t="e">
        <f t="shared" si="186"/>
        <v>#DIV/0!</v>
      </c>
      <c r="Y2257" s="169">
        <f t="shared" si="185"/>
        <v>1</v>
      </c>
    </row>
    <row r="2258" spans="2:25" ht="15">
      <c r="B2258" s="196"/>
      <c r="C2258" s="90"/>
      <c r="D2258" s="380"/>
      <c r="E2258" s="380"/>
      <c r="F2258" s="380"/>
      <c r="G2258" s="380"/>
      <c r="H2258" s="380"/>
      <c r="I2258" s="380"/>
      <c r="J2258" s="380"/>
      <c r="K2258" s="380"/>
      <c r="L2258" s="380"/>
      <c r="M2258" s="380"/>
      <c r="N2258" s="609"/>
      <c r="O2258" s="380"/>
      <c r="P2258" s="380"/>
      <c r="Q2258" s="160" t="s">
        <v>9617</v>
      </c>
      <c r="R2258" s="132" t="s">
        <v>11373</v>
      </c>
      <c r="S2258" s="28">
        <v>1</v>
      </c>
      <c r="T2258" s="19">
        <f>VLOOKUP(Q2258,包材库存!B:E,4,0)</f>
        <v>579</v>
      </c>
      <c r="U2258" s="46"/>
      <c r="V2258" s="19">
        <f>VLOOKUP(Q2258,包材库存!B:F,5,0)</f>
        <v>0</v>
      </c>
      <c r="W2258" s="90"/>
      <c r="X2258" s="164" t="e">
        <f t="shared" si="186"/>
        <v>#DIV/0!</v>
      </c>
      <c r="Y2258" s="169">
        <f t="shared" si="185"/>
        <v>1</v>
      </c>
    </row>
    <row r="2259" spans="2:25" ht="15">
      <c r="B2259" s="196"/>
      <c r="C2259" s="90"/>
      <c r="D2259" s="380"/>
      <c r="E2259" s="380"/>
      <c r="F2259" s="380"/>
      <c r="G2259" s="380"/>
      <c r="H2259" s="380"/>
      <c r="I2259" s="380"/>
      <c r="J2259" s="380"/>
      <c r="K2259" s="380"/>
      <c r="L2259" s="380"/>
      <c r="M2259" s="380"/>
      <c r="N2259" s="609"/>
      <c r="O2259" s="380"/>
      <c r="P2259" s="380"/>
      <c r="Q2259" s="160" t="s">
        <v>9966</v>
      </c>
      <c r="R2259" s="132" t="s">
        <v>11374</v>
      </c>
      <c r="S2259" s="91"/>
      <c r="T2259" s="19">
        <f>VLOOKUP(Q2259,包材库存!B:E,4,0)</f>
        <v>1957</v>
      </c>
      <c r="U2259" s="46"/>
      <c r="V2259" s="19">
        <f>VLOOKUP(Q2259,包材库存!B:F,5,0)</f>
        <v>0</v>
      </c>
      <c r="W2259" s="90"/>
      <c r="X2259" s="164" t="e">
        <f t="shared" si="186"/>
        <v>#DIV/0!</v>
      </c>
      <c r="Y2259" s="169">
        <f t="shared" si="185"/>
        <v>202</v>
      </c>
    </row>
    <row r="2260" spans="2:25" ht="15">
      <c r="B2260" s="196"/>
      <c r="C2260" s="90"/>
      <c r="D2260" s="381"/>
      <c r="E2260" s="381"/>
      <c r="F2260" s="381"/>
      <c r="G2260" s="381"/>
      <c r="H2260" s="381"/>
      <c r="I2260" s="381"/>
      <c r="J2260" s="381"/>
      <c r="K2260" s="381"/>
      <c r="L2260" s="381"/>
      <c r="M2260" s="381"/>
      <c r="N2260" s="610"/>
      <c r="O2260" s="381"/>
      <c r="P2260" s="381"/>
      <c r="Q2260" s="160" t="s">
        <v>9787</v>
      </c>
      <c r="R2260" s="199" t="s">
        <v>11375</v>
      </c>
      <c r="S2260" s="28">
        <v>1</v>
      </c>
      <c r="T2260" s="19" t="e">
        <f>VLOOKUP(Q2260,包材库存!B:E,4,0)</f>
        <v>#N/A</v>
      </c>
      <c r="U2260" s="46"/>
      <c r="V2260" s="19" t="e">
        <f>VLOOKUP(Q2260,包材库存!B:F,5,0)</f>
        <v>#N/A</v>
      </c>
      <c r="W2260" s="15"/>
      <c r="X2260" s="164" t="e">
        <f t="shared" si="186"/>
        <v>#N/A</v>
      </c>
      <c r="Y2260" s="169">
        <f t="shared" si="185"/>
        <v>1</v>
      </c>
    </row>
    <row r="2261" spans="2:25" ht="15">
      <c r="B2261" s="196"/>
      <c r="C2261" s="90"/>
      <c r="D2261" s="379" t="s">
        <v>11376</v>
      </c>
      <c r="E2261" s="379" t="s">
        <v>6007</v>
      </c>
      <c r="F2261" s="379"/>
      <c r="G2261" s="379"/>
      <c r="H2261" s="379"/>
      <c r="I2261" s="379"/>
      <c r="J2261" s="379"/>
      <c r="K2261" s="379"/>
      <c r="L2261" s="379"/>
      <c r="M2261" s="379">
        <f>J2261+K2261+L2261</f>
        <v>0</v>
      </c>
      <c r="N2261" s="608"/>
      <c r="O2261" s="379"/>
      <c r="P2261" s="379"/>
      <c r="Q2261" s="160" t="s">
        <v>6577</v>
      </c>
      <c r="R2261" s="132" t="s">
        <v>11377</v>
      </c>
      <c r="S2261" s="28">
        <v>1</v>
      </c>
      <c r="T2261" s="19">
        <f>VLOOKUP(Q2261,包材库存!B:E,4,0)</f>
        <v>0</v>
      </c>
      <c r="U2261" s="46"/>
      <c r="V2261" s="19">
        <f>VLOOKUP(Q2261,包材库存!B:F,5,0)</f>
        <v>0</v>
      </c>
      <c r="W2261" s="110"/>
      <c r="X2261" s="164" t="e">
        <f t="shared" si="186"/>
        <v>#DIV/0!</v>
      </c>
      <c r="Y2261" s="169">
        <f t="shared" si="185"/>
        <v>1</v>
      </c>
    </row>
    <row r="2262" spans="2:25" ht="15">
      <c r="B2262" s="196"/>
      <c r="C2262" s="90"/>
      <c r="D2262" s="381"/>
      <c r="E2262" s="381"/>
      <c r="F2262" s="381"/>
      <c r="G2262" s="381"/>
      <c r="H2262" s="381"/>
      <c r="I2262" s="381"/>
      <c r="J2262" s="381"/>
      <c r="K2262" s="381"/>
      <c r="L2262" s="381"/>
      <c r="M2262" s="381"/>
      <c r="N2262" s="610"/>
      <c r="O2262" s="381"/>
      <c r="P2262" s="381"/>
      <c r="Q2262" s="160" t="s">
        <v>9992</v>
      </c>
      <c r="R2262" s="132" t="s">
        <v>11378</v>
      </c>
      <c r="S2262" s="28">
        <v>1</v>
      </c>
      <c r="T2262" s="19">
        <f>VLOOKUP(Q2262,包材库存!B:E,4,0)</f>
        <v>0</v>
      </c>
      <c r="U2262" s="46"/>
      <c r="V2262" s="19">
        <f>VLOOKUP(Q2262,包材库存!B:F,5,0)</f>
        <v>0</v>
      </c>
      <c r="W2262" s="112"/>
      <c r="X2262" s="164" t="e">
        <f t="shared" si="186"/>
        <v>#DIV/0!</v>
      </c>
      <c r="Y2262" s="169">
        <f t="shared" si="185"/>
        <v>2</v>
      </c>
    </row>
    <row r="2263" spans="2:25" ht="15">
      <c r="B2263" s="196"/>
      <c r="C2263" s="90"/>
      <c r="D2263" s="379" t="s">
        <v>11379</v>
      </c>
      <c r="E2263" s="379" t="s">
        <v>6007</v>
      </c>
      <c r="F2263" s="379"/>
      <c r="G2263" s="379"/>
      <c r="H2263" s="379"/>
      <c r="I2263" s="379"/>
      <c r="J2263" s="379"/>
      <c r="K2263" s="379"/>
      <c r="L2263" s="379"/>
      <c r="M2263" s="379">
        <f>J2263+K2263+L2263</f>
        <v>0</v>
      </c>
      <c r="N2263" s="608"/>
      <c r="O2263" s="379"/>
      <c r="P2263" s="379"/>
      <c r="Q2263" s="160" t="s">
        <v>6579</v>
      </c>
      <c r="R2263" s="132" t="s">
        <v>11380</v>
      </c>
      <c r="S2263" s="28">
        <v>1</v>
      </c>
      <c r="T2263" s="19">
        <f>VLOOKUP(Q2263,包材库存!B:E,4,0)</f>
        <v>0</v>
      </c>
      <c r="U2263" s="46"/>
      <c r="V2263" s="19">
        <f>VLOOKUP(Q2263,包材库存!B:F,5,0)</f>
        <v>0</v>
      </c>
      <c r="W2263" s="110"/>
      <c r="X2263" s="164" t="e">
        <f t="shared" si="186"/>
        <v>#DIV/0!</v>
      </c>
      <c r="Y2263" s="169">
        <f t="shared" si="185"/>
        <v>1</v>
      </c>
    </row>
    <row r="2264" spans="2:25" ht="15">
      <c r="B2264" s="196"/>
      <c r="C2264" s="90"/>
      <c r="D2264" s="381"/>
      <c r="E2264" s="381"/>
      <c r="F2264" s="381"/>
      <c r="G2264" s="381"/>
      <c r="H2264" s="381"/>
      <c r="I2264" s="381"/>
      <c r="J2264" s="381"/>
      <c r="K2264" s="381"/>
      <c r="L2264" s="381"/>
      <c r="M2264" s="381"/>
      <c r="N2264" s="610"/>
      <c r="O2264" s="381"/>
      <c r="P2264" s="381"/>
      <c r="Q2264" s="160" t="s">
        <v>9992</v>
      </c>
      <c r="R2264" s="132" t="s">
        <v>11378</v>
      </c>
      <c r="S2264" s="28">
        <v>1</v>
      </c>
      <c r="T2264" s="19">
        <f>VLOOKUP(Q2264,包材库存!B:E,4,0)</f>
        <v>0</v>
      </c>
      <c r="U2264" s="46"/>
      <c r="V2264" s="19">
        <f>VLOOKUP(Q2264,包材库存!B:F,5,0)</f>
        <v>0</v>
      </c>
      <c r="W2264" s="112"/>
      <c r="X2264" s="164" t="e">
        <f t="shared" si="186"/>
        <v>#DIV/0!</v>
      </c>
      <c r="Y2264" s="169">
        <f t="shared" si="185"/>
        <v>2</v>
      </c>
    </row>
    <row r="2265" spans="2:25" ht="15">
      <c r="B2265" s="196"/>
      <c r="C2265" s="90"/>
      <c r="D2265" s="379" t="s">
        <v>11381</v>
      </c>
      <c r="E2265" s="379" t="s">
        <v>9968</v>
      </c>
      <c r="F2265" s="379"/>
      <c r="G2265" s="379"/>
      <c r="H2265" s="379"/>
      <c r="I2265" s="379"/>
      <c r="J2265" s="379"/>
      <c r="K2265" s="379"/>
      <c r="L2265" s="379"/>
      <c r="M2265" s="379">
        <f>J2265+K2265+L2265</f>
        <v>0</v>
      </c>
      <c r="N2265" s="608"/>
      <c r="O2265" s="379"/>
      <c r="P2265" s="379"/>
      <c r="Q2265" s="160" t="s">
        <v>9993</v>
      </c>
      <c r="R2265" s="132" t="s">
        <v>11382</v>
      </c>
      <c r="S2265" s="28">
        <v>1</v>
      </c>
      <c r="T2265" s="19">
        <f>VLOOKUP(Q2265,包材库存!B:E,4,0)</f>
        <v>0</v>
      </c>
      <c r="U2265" s="46"/>
      <c r="V2265" s="19">
        <f>VLOOKUP(Q2265,包材库存!B:F,5,0)</f>
        <v>0</v>
      </c>
      <c r="W2265" s="110"/>
      <c r="X2265" s="164" t="e">
        <f t="shared" si="186"/>
        <v>#DIV/0!</v>
      </c>
      <c r="Y2265" s="169">
        <f t="shared" si="185"/>
        <v>1</v>
      </c>
    </row>
    <row r="2266" spans="2:25" ht="15">
      <c r="B2266" s="196"/>
      <c r="C2266" s="90"/>
      <c r="D2266" s="381"/>
      <c r="E2266" s="381"/>
      <c r="F2266" s="381"/>
      <c r="G2266" s="381"/>
      <c r="H2266" s="381"/>
      <c r="I2266" s="381"/>
      <c r="J2266" s="381"/>
      <c r="K2266" s="381"/>
      <c r="L2266" s="381"/>
      <c r="M2266" s="381"/>
      <c r="N2266" s="610"/>
      <c r="O2266" s="381"/>
      <c r="P2266" s="381"/>
      <c r="Q2266" s="160" t="s">
        <v>7293</v>
      </c>
      <c r="R2266" s="132" t="s">
        <v>11383</v>
      </c>
      <c r="S2266" s="28">
        <v>1</v>
      </c>
      <c r="T2266" s="19">
        <f>VLOOKUP(Q2266,包材库存!B:E,4,0)</f>
        <v>0</v>
      </c>
      <c r="U2266" s="46"/>
      <c r="V2266" s="19">
        <f>VLOOKUP(Q2266,包材库存!B:F,5,0)</f>
        <v>0</v>
      </c>
      <c r="W2266" s="112"/>
      <c r="X2266" s="164" t="e">
        <f t="shared" si="186"/>
        <v>#DIV/0!</v>
      </c>
      <c r="Y2266" s="169">
        <f t="shared" si="185"/>
        <v>1</v>
      </c>
    </row>
    <row r="2267" spans="2:25" ht="15">
      <c r="B2267" s="196"/>
      <c r="C2267" s="90"/>
      <c r="D2267" s="379" t="s">
        <v>11384</v>
      </c>
      <c r="E2267" s="379" t="s">
        <v>6007</v>
      </c>
      <c r="F2267" s="379"/>
      <c r="G2267" s="379"/>
      <c r="H2267" s="379"/>
      <c r="I2267" s="379"/>
      <c r="J2267" s="379"/>
      <c r="K2267" s="379"/>
      <c r="L2267" s="379"/>
      <c r="M2267" s="379">
        <f>J2267+K2267+L2267</f>
        <v>0</v>
      </c>
      <c r="N2267" s="608"/>
      <c r="O2267" s="379"/>
      <c r="P2267" s="379"/>
      <c r="Q2267" s="160" t="s">
        <v>9994</v>
      </c>
      <c r="R2267" s="132" t="s">
        <v>11385</v>
      </c>
      <c r="S2267" s="28">
        <v>1</v>
      </c>
      <c r="T2267" s="19">
        <f>VLOOKUP(Q2267,包材库存!B:E,4,0)</f>
        <v>0</v>
      </c>
      <c r="U2267" s="46"/>
      <c r="V2267" s="19">
        <f>VLOOKUP(Q2267,包材库存!B:F,5,0)</f>
        <v>0</v>
      </c>
      <c r="W2267" s="110"/>
      <c r="X2267" s="164" t="e">
        <f t="shared" si="186"/>
        <v>#DIV/0!</v>
      </c>
      <c r="Y2267" s="169">
        <f t="shared" si="185"/>
        <v>1</v>
      </c>
    </row>
    <row r="2268" spans="2:25" ht="15">
      <c r="B2268" s="196"/>
      <c r="C2268" s="15"/>
      <c r="D2268" s="381"/>
      <c r="E2268" s="381"/>
      <c r="F2268" s="381"/>
      <c r="G2268" s="381"/>
      <c r="H2268" s="381"/>
      <c r="I2268" s="381"/>
      <c r="J2268" s="381"/>
      <c r="K2268" s="381"/>
      <c r="L2268" s="381"/>
      <c r="M2268" s="381"/>
      <c r="N2268" s="610"/>
      <c r="O2268" s="381"/>
      <c r="P2268" s="381"/>
      <c r="Q2268" s="160" t="s">
        <v>7295</v>
      </c>
      <c r="R2268" s="132" t="s">
        <v>11386</v>
      </c>
      <c r="S2268" s="28">
        <v>1</v>
      </c>
      <c r="T2268" s="19">
        <f>VLOOKUP(Q2268,包材库存!B:E,4,0)</f>
        <v>0</v>
      </c>
      <c r="U2268" s="46"/>
      <c r="V2268" s="19">
        <f>VLOOKUP(Q2268,包材库存!B:F,5,0)</f>
        <v>0</v>
      </c>
      <c r="W2268" s="112"/>
      <c r="X2268" s="164" t="e">
        <f t="shared" si="186"/>
        <v>#DIV/0!</v>
      </c>
      <c r="Y2268" s="169">
        <f t="shared" si="185"/>
        <v>1</v>
      </c>
    </row>
    <row r="2269" spans="2:25" ht="15">
      <c r="B2269" s="196"/>
      <c r="C2269" s="89" t="s">
        <v>9995</v>
      </c>
      <c r="D2269" s="89" t="s">
        <v>11387</v>
      </c>
      <c r="E2269" s="89" t="s">
        <v>10432</v>
      </c>
      <c r="F2269" s="89"/>
      <c r="G2269" s="89"/>
      <c r="H2269" s="89"/>
      <c r="I2269" s="89"/>
      <c r="J2269" s="89"/>
      <c r="K2269" s="89"/>
      <c r="L2269" s="89"/>
      <c r="M2269" s="89">
        <f>J2269+K2269+L2269</f>
        <v>0</v>
      </c>
      <c r="N2269" s="559"/>
      <c r="O2269" s="89"/>
      <c r="P2269" s="89"/>
      <c r="Q2269" s="160" t="s">
        <v>6601</v>
      </c>
      <c r="R2269" s="199" t="s">
        <v>11388</v>
      </c>
      <c r="S2269" s="28">
        <v>1</v>
      </c>
      <c r="T2269" s="19">
        <f>VLOOKUP(Q2269,包材库存!B:E,4,0)</f>
        <v>19406</v>
      </c>
      <c r="U2269" s="46"/>
      <c r="V2269" s="19">
        <f>VLOOKUP(Q2269,包材库存!B:F,5,0)</f>
        <v>0</v>
      </c>
      <c r="W2269" s="110"/>
      <c r="X2269" s="164" t="e">
        <f t="shared" si="186"/>
        <v>#DIV/0!</v>
      </c>
      <c r="Y2269" s="169">
        <f t="shared" si="185"/>
        <v>2</v>
      </c>
    </row>
    <row r="2270" spans="2:25" ht="15">
      <c r="B2270" s="196"/>
      <c r="C2270" s="90"/>
      <c r="D2270" s="90"/>
      <c r="E2270" s="90"/>
      <c r="F2270" s="90"/>
      <c r="G2270" s="90"/>
      <c r="H2270" s="90"/>
      <c r="I2270" s="90"/>
      <c r="J2270" s="90"/>
      <c r="K2270" s="90"/>
      <c r="L2270" s="90"/>
      <c r="M2270" s="90"/>
      <c r="N2270" s="560"/>
      <c r="O2270" s="90"/>
      <c r="P2270" s="90"/>
      <c r="Q2270" s="160" t="s">
        <v>9996</v>
      </c>
      <c r="R2270" s="199" t="s">
        <v>11389</v>
      </c>
      <c r="S2270" s="28">
        <v>1</v>
      </c>
      <c r="T2270" s="19">
        <f>VLOOKUP(Q2270,包材库存!B:E,4,0)</f>
        <v>18783</v>
      </c>
      <c r="U2270" s="46"/>
      <c r="V2270" s="19">
        <f>VLOOKUP(Q2270,包材库存!B:F,5,0)</f>
        <v>0</v>
      </c>
      <c r="W2270" s="111"/>
      <c r="X2270" s="164" t="e">
        <f t="shared" si="186"/>
        <v>#DIV/0!</v>
      </c>
      <c r="Y2270" s="169">
        <f t="shared" si="185"/>
        <v>2</v>
      </c>
    </row>
    <row r="2271" spans="2:25" ht="15">
      <c r="B2271" s="196"/>
      <c r="C2271" s="15"/>
      <c r="D2271" s="15"/>
      <c r="E2271" s="15"/>
      <c r="F2271" s="15"/>
      <c r="G2271" s="15"/>
      <c r="H2271" s="15"/>
      <c r="I2271" s="15"/>
      <c r="J2271" s="15"/>
      <c r="K2271" s="15"/>
      <c r="L2271" s="15"/>
      <c r="M2271" s="15"/>
      <c r="N2271" s="561"/>
      <c r="O2271" s="15"/>
      <c r="P2271" s="15"/>
      <c r="Q2271" s="160"/>
      <c r="R2271" s="199"/>
      <c r="S2271" s="28">
        <v>1</v>
      </c>
      <c r="T2271" s="19" t="e">
        <f>VLOOKUP(Q2271,包材库存!B:E,4,0)</f>
        <v>#N/A</v>
      </c>
      <c r="U2271" s="46"/>
      <c r="V2271" s="19" t="e">
        <f>VLOOKUP(Q2271,包材库存!B:F,5,0)</f>
        <v>#N/A</v>
      </c>
      <c r="W2271" s="112"/>
      <c r="X2271" s="164" t="e">
        <f t="shared" si="186"/>
        <v>#N/A</v>
      </c>
      <c r="Y2271" s="169">
        <f t="shared" si="185"/>
        <v>0</v>
      </c>
    </row>
    <row r="2272" spans="2:25" ht="15">
      <c r="B2272" s="196"/>
      <c r="C2272" s="89" t="s">
        <v>1536</v>
      </c>
      <c r="D2272" s="89" t="s">
        <v>11390</v>
      </c>
      <c r="E2272" s="89" t="s">
        <v>10431</v>
      </c>
      <c r="F2272" s="89"/>
      <c r="G2272" s="89"/>
      <c r="H2272" s="89"/>
      <c r="I2272" s="89"/>
      <c r="J2272" s="89"/>
      <c r="K2272" s="89"/>
      <c r="L2272" s="89"/>
      <c r="M2272" s="89">
        <f>J2272+K2272+L2272</f>
        <v>0</v>
      </c>
      <c r="N2272" s="559"/>
      <c r="O2272" s="89"/>
      <c r="P2272" s="89"/>
      <c r="Q2272" s="105" t="s">
        <v>6977</v>
      </c>
      <c r="R2272" s="127" t="s">
        <v>11391</v>
      </c>
      <c r="S2272" s="28">
        <v>1</v>
      </c>
      <c r="T2272" s="19">
        <f>VLOOKUP(Q2272,包材库存!B:E,4,0)</f>
        <v>60</v>
      </c>
      <c r="U2272" s="46"/>
      <c r="V2272" s="19">
        <f>VLOOKUP(Q2272,包材库存!B:F,5,0)</f>
        <v>0</v>
      </c>
      <c r="W2272" s="89"/>
      <c r="X2272" s="164" t="e">
        <f t="shared" si="186"/>
        <v>#DIV/0!</v>
      </c>
      <c r="Y2272" s="169">
        <f t="shared" si="185"/>
        <v>2</v>
      </c>
    </row>
    <row r="2273" spans="2:25" ht="15">
      <c r="B2273" s="196"/>
      <c r="C2273" s="90"/>
      <c r="D2273" s="90"/>
      <c r="E2273" s="90"/>
      <c r="F2273" s="90"/>
      <c r="G2273" s="90"/>
      <c r="H2273" s="90"/>
      <c r="I2273" s="90"/>
      <c r="J2273" s="90"/>
      <c r="K2273" s="90"/>
      <c r="L2273" s="90"/>
      <c r="M2273" s="90"/>
      <c r="N2273" s="560"/>
      <c r="O2273" s="90"/>
      <c r="P2273" s="90"/>
      <c r="Q2273" s="179" t="s">
        <v>8805</v>
      </c>
      <c r="R2273" s="124" t="s">
        <v>10382</v>
      </c>
      <c r="S2273" s="28">
        <v>1</v>
      </c>
      <c r="T2273" s="19">
        <f>VLOOKUP(Q2273,包材库存!B:E,4,0)</f>
        <v>7665</v>
      </c>
      <c r="U2273" s="46"/>
      <c r="V2273" s="19">
        <f>VLOOKUP(Q2273,包材库存!B:F,5,0)</f>
        <v>0</v>
      </c>
      <c r="W2273" s="90"/>
      <c r="X2273" s="164" t="e">
        <f t="shared" si="186"/>
        <v>#DIV/0!</v>
      </c>
      <c r="Y2273" s="169">
        <f t="shared" si="185"/>
        <v>149</v>
      </c>
    </row>
    <row r="2274" spans="2:25" ht="15">
      <c r="B2274" s="196"/>
      <c r="C2274" s="15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  <c r="N2274" s="561"/>
      <c r="O2274" s="15"/>
      <c r="P2274" s="15"/>
      <c r="Q2274" s="179" t="s">
        <v>457</v>
      </c>
      <c r="R2274" s="124" t="s">
        <v>11392</v>
      </c>
      <c r="S2274" s="91"/>
      <c r="T2274" s="19">
        <f>VLOOKUP(Q2274,包材库存!B:E,4,0)</f>
        <v>1957</v>
      </c>
      <c r="U2274" s="46"/>
      <c r="V2274" s="19">
        <f>VLOOKUP(Q2274,包材库存!B:F,5,0)</f>
        <v>0</v>
      </c>
      <c r="W2274" s="15"/>
      <c r="X2274" s="164" t="e">
        <f t="shared" si="186"/>
        <v>#DIV/0!</v>
      </c>
      <c r="Y2274" s="169">
        <f t="shared" si="185"/>
        <v>202</v>
      </c>
    </row>
    <row r="2275" spans="2:25" ht="15">
      <c r="B2275" s="196"/>
      <c r="C2275" s="89" t="s">
        <v>9998</v>
      </c>
      <c r="D2275" s="89" t="s">
        <v>11186</v>
      </c>
      <c r="E2275" s="89" t="s">
        <v>12094</v>
      </c>
      <c r="F2275" s="89"/>
      <c r="G2275" s="89"/>
      <c r="H2275" s="89"/>
      <c r="I2275" s="89"/>
      <c r="J2275" s="89"/>
      <c r="K2275" s="89"/>
      <c r="L2275" s="89"/>
      <c r="M2275" s="89">
        <f>J2275+K2275+L2275</f>
        <v>0</v>
      </c>
      <c r="N2275" s="559"/>
      <c r="O2275" s="89"/>
      <c r="P2275" s="89"/>
      <c r="Q2275" s="160" t="s">
        <v>9971</v>
      </c>
      <c r="R2275" s="199" t="s">
        <v>11187</v>
      </c>
      <c r="S2275" s="28">
        <v>1</v>
      </c>
      <c r="T2275" s="19">
        <f>VLOOKUP(Q2275,包材库存!B:E,4,0)</f>
        <v>4752</v>
      </c>
      <c r="U2275" s="46"/>
      <c r="V2275" s="19">
        <f>VLOOKUP(Q2275,包材库存!B:F,5,0)</f>
        <v>0</v>
      </c>
      <c r="W2275" s="89"/>
      <c r="X2275" s="164" t="e">
        <f t="shared" si="186"/>
        <v>#DIV/0!</v>
      </c>
      <c r="Y2275" s="169">
        <f t="shared" si="185"/>
        <v>8</v>
      </c>
    </row>
    <row r="2276" spans="2:25" ht="15">
      <c r="B2276" s="196"/>
      <c r="C2276" s="15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  <c r="N2276" s="561"/>
      <c r="O2276" s="15"/>
      <c r="P2276" s="15"/>
      <c r="Q2276" s="160" t="s">
        <v>7317</v>
      </c>
      <c r="R2276" s="199" t="s">
        <v>11188</v>
      </c>
      <c r="S2276" s="28">
        <v>1</v>
      </c>
      <c r="T2276" s="19">
        <f>VLOOKUP(Q2276,包材库存!B:E,4,0)</f>
        <v>133</v>
      </c>
      <c r="U2276" s="46"/>
      <c r="V2276" s="19">
        <f>VLOOKUP(Q2276,包材库存!B:F,5,0)</f>
        <v>0</v>
      </c>
      <c r="W2276" s="15"/>
      <c r="X2276" s="164" t="e">
        <f t="shared" si="186"/>
        <v>#DIV/0!</v>
      </c>
      <c r="Y2276" s="169">
        <f t="shared" si="185"/>
        <v>8</v>
      </c>
    </row>
    <row r="2277" spans="2:25" ht="15">
      <c r="B2277" s="196"/>
      <c r="C2277" s="110" t="s">
        <v>9999</v>
      </c>
      <c r="D2277" s="89" t="s">
        <v>11190</v>
      </c>
      <c r="E2277" s="89" t="s">
        <v>10419</v>
      </c>
      <c r="F2277" s="89"/>
      <c r="G2277" s="89"/>
      <c r="H2277" s="89"/>
      <c r="I2277" s="89"/>
      <c r="J2277" s="89"/>
      <c r="K2277" s="89"/>
      <c r="L2277" s="89"/>
      <c r="M2277" s="89">
        <f>J2277+K2277+L2277</f>
        <v>0</v>
      </c>
      <c r="N2277" s="559"/>
      <c r="O2277" s="89"/>
      <c r="P2277" s="89"/>
      <c r="Q2277" s="160" t="s">
        <v>6599</v>
      </c>
      <c r="R2277" s="199" t="s">
        <v>11191</v>
      </c>
      <c r="S2277" s="28">
        <v>1</v>
      </c>
      <c r="T2277" s="19">
        <f>VLOOKUP(Q2277,包材库存!B:E,4,0)</f>
        <v>8848</v>
      </c>
      <c r="U2277" s="46"/>
      <c r="V2277" s="19">
        <f>VLOOKUP(Q2277,包材库存!B:F,5,0)</f>
        <v>0</v>
      </c>
      <c r="W2277" s="110"/>
      <c r="X2277" s="164" t="e">
        <f t="shared" si="186"/>
        <v>#DIV/0!</v>
      </c>
      <c r="Y2277" s="169">
        <f t="shared" si="185"/>
        <v>10</v>
      </c>
    </row>
    <row r="2278" spans="2:25" ht="15">
      <c r="B2278" s="196"/>
      <c r="C2278" s="111"/>
      <c r="D2278" s="90"/>
      <c r="E2278" s="90"/>
      <c r="F2278" s="90"/>
      <c r="G2278" s="90"/>
      <c r="H2278" s="90"/>
      <c r="I2278" s="90"/>
      <c r="J2278" s="90"/>
      <c r="K2278" s="90"/>
      <c r="L2278" s="90"/>
      <c r="M2278" s="90"/>
      <c r="N2278" s="560"/>
      <c r="O2278" s="90"/>
      <c r="P2278" s="90"/>
      <c r="Q2278" s="160" t="s">
        <v>10000</v>
      </c>
      <c r="R2278" s="195" t="s">
        <v>10974</v>
      </c>
      <c r="S2278" s="28">
        <v>1</v>
      </c>
      <c r="T2278" s="19">
        <f>VLOOKUP(Q2278,包材库存!B:E,4,0)</f>
        <v>120397</v>
      </c>
      <c r="U2278" s="46"/>
      <c r="V2278" s="19">
        <f>VLOOKUP(Q2278,包材库存!B:F,5,0)</f>
        <v>0</v>
      </c>
      <c r="W2278" s="111"/>
      <c r="X2278" s="164" t="e">
        <f t="shared" si="186"/>
        <v>#DIV/0!</v>
      </c>
      <c r="Y2278" s="169">
        <f t="shared" si="185"/>
        <v>44</v>
      </c>
    </row>
    <row r="2279" spans="2:25" ht="15">
      <c r="B2279" s="196"/>
      <c r="C2279" s="112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561"/>
      <c r="O2279" s="15"/>
      <c r="P2279" s="15"/>
      <c r="Q2279" s="160" t="s">
        <v>8736</v>
      </c>
      <c r="R2279" s="199" t="s">
        <v>11192</v>
      </c>
      <c r="S2279" s="28">
        <v>1</v>
      </c>
      <c r="T2279" s="19">
        <f>VLOOKUP(Q2279,包材库存!B:E,4,0)</f>
        <v>106183</v>
      </c>
      <c r="U2279" s="46"/>
      <c r="V2279" s="19">
        <f>VLOOKUP(Q2279,包材库存!B:F,5,0)</f>
        <v>0</v>
      </c>
      <c r="W2279" s="112"/>
      <c r="X2279" s="164" t="e">
        <f t="shared" si="186"/>
        <v>#DIV/0!</v>
      </c>
      <c r="Y2279" s="169">
        <f t="shared" si="185"/>
        <v>58</v>
      </c>
    </row>
    <row r="2280" spans="2:25" ht="15">
      <c r="B2280" s="196"/>
      <c r="C2280" s="110" t="s">
        <v>10001</v>
      </c>
      <c r="D2280" s="89" t="s">
        <v>11193</v>
      </c>
      <c r="E2280" s="89" t="s">
        <v>10419</v>
      </c>
      <c r="F2280" s="89"/>
      <c r="G2280" s="89"/>
      <c r="H2280" s="89"/>
      <c r="I2280" s="89"/>
      <c r="J2280" s="89"/>
      <c r="K2280" s="89"/>
      <c r="L2280" s="89"/>
      <c r="M2280" s="89">
        <f>J2280+K2280+L2280</f>
        <v>0</v>
      </c>
      <c r="N2280" s="559"/>
      <c r="O2280" s="89"/>
      <c r="P2280" s="89"/>
      <c r="Q2280" s="160" t="s">
        <v>6595</v>
      </c>
      <c r="R2280" s="199" t="s">
        <v>11194</v>
      </c>
      <c r="S2280" s="28">
        <v>1</v>
      </c>
      <c r="T2280" s="19">
        <f>VLOOKUP(Q2280,包材库存!B:E,4,0)</f>
        <v>50090</v>
      </c>
      <c r="U2280" s="46"/>
      <c r="V2280" s="19">
        <f>VLOOKUP(Q2280,包材库存!B:F,5,0)</f>
        <v>0</v>
      </c>
      <c r="W2280" s="110"/>
      <c r="X2280" s="164" t="e">
        <f t="shared" si="186"/>
        <v>#DIV/0!</v>
      </c>
      <c r="Y2280" s="169">
        <f t="shared" si="185"/>
        <v>7</v>
      </c>
    </row>
    <row r="2281" spans="2:25" ht="15">
      <c r="B2281" s="196"/>
      <c r="C2281" s="111"/>
      <c r="D2281" s="90"/>
      <c r="E2281" s="90"/>
      <c r="F2281" s="90"/>
      <c r="G2281" s="90"/>
      <c r="H2281" s="90"/>
      <c r="I2281" s="90"/>
      <c r="J2281" s="90"/>
      <c r="K2281" s="90"/>
      <c r="L2281" s="90"/>
      <c r="M2281" s="90"/>
      <c r="N2281" s="560"/>
      <c r="O2281" s="90"/>
      <c r="P2281" s="90"/>
      <c r="Q2281" s="160" t="s">
        <v>10000</v>
      </c>
      <c r="R2281" s="195" t="s">
        <v>10974</v>
      </c>
      <c r="S2281" s="28">
        <v>1</v>
      </c>
      <c r="T2281" s="19">
        <f>VLOOKUP(Q2281,包材库存!B:E,4,0)</f>
        <v>120397</v>
      </c>
      <c r="U2281" s="46"/>
      <c r="V2281" s="19">
        <f>VLOOKUP(Q2281,包材库存!B:F,5,0)</f>
        <v>0</v>
      </c>
      <c r="W2281" s="111"/>
      <c r="X2281" s="164" t="e">
        <f t="shared" si="186"/>
        <v>#DIV/0!</v>
      </c>
      <c r="Y2281" s="169">
        <f t="shared" si="185"/>
        <v>44</v>
      </c>
    </row>
    <row r="2282" spans="2:25" ht="15">
      <c r="B2282" s="196"/>
      <c r="C2282" s="112"/>
      <c r="D2282" s="15"/>
      <c r="E2282" s="15"/>
      <c r="F2282" s="15"/>
      <c r="G2282" s="15"/>
      <c r="H2282" s="15"/>
      <c r="I2282" s="15"/>
      <c r="J2282" s="15"/>
      <c r="K2282" s="15"/>
      <c r="L2282" s="15"/>
      <c r="M2282" s="15"/>
      <c r="N2282" s="561"/>
      <c r="O2282" s="15"/>
      <c r="P2282" s="15"/>
      <c r="Q2282" s="160" t="s">
        <v>8736</v>
      </c>
      <c r="R2282" s="199" t="s">
        <v>11192</v>
      </c>
      <c r="S2282" s="28">
        <v>1</v>
      </c>
      <c r="T2282" s="19">
        <f>VLOOKUP(Q2282,包材库存!B:E,4,0)</f>
        <v>106183</v>
      </c>
      <c r="U2282" s="46"/>
      <c r="V2282" s="19">
        <f>VLOOKUP(Q2282,包材库存!B:F,5,0)</f>
        <v>0</v>
      </c>
      <c r="W2282" s="112"/>
      <c r="X2282" s="164" t="e">
        <f t="shared" si="186"/>
        <v>#DIV/0!</v>
      </c>
      <c r="Y2282" s="169">
        <f t="shared" si="185"/>
        <v>58</v>
      </c>
    </row>
    <row r="2283" spans="2:25" ht="15">
      <c r="B2283" s="196"/>
      <c r="C2283" s="89" t="s">
        <v>10002</v>
      </c>
      <c r="D2283" s="89" t="s">
        <v>11195</v>
      </c>
      <c r="E2283" s="89" t="s">
        <v>12095</v>
      </c>
      <c r="F2283" s="89"/>
      <c r="G2283" s="89"/>
      <c r="H2283" s="89"/>
      <c r="I2283" s="89"/>
      <c r="J2283" s="89"/>
      <c r="K2283" s="89"/>
      <c r="L2283" s="89"/>
      <c r="M2283" s="89">
        <f>J2283+K2283+L2283</f>
        <v>0</v>
      </c>
      <c r="N2283" s="559"/>
      <c r="O2283" s="89"/>
      <c r="P2283" s="89"/>
      <c r="Q2283" s="158" t="s">
        <v>9969</v>
      </c>
      <c r="R2283" s="132" t="s">
        <v>11196</v>
      </c>
      <c r="S2283" s="28">
        <v>1</v>
      </c>
      <c r="T2283" s="19">
        <f>VLOOKUP(Q2283,包材库存!B:E,4,0)</f>
        <v>9532</v>
      </c>
      <c r="U2283" s="46"/>
      <c r="V2283" s="19">
        <f>VLOOKUP(Q2283,包材库存!B:F,5,0)</f>
        <v>0</v>
      </c>
      <c r="W2283" s="89"/>
      <c r="X2283" s="164" t="e">
        <f t="shared" si="186"/>
        <v>#DIV/0!</v>
      </c>
      <c r="Y2283" s="169">
        <f t="shared" si="185"/>
        <v>5</v>
      </c>
    </row>
    <row r="2284" spans="2:25" ht="15">
      <c r="B2284" s="196"/>
      <c r="C2284" s="90"/>
      <c r="D2284" s="90"/>
      <c r="E2284" s="90"/>
      <c r="F2284" s="90"/>
      <c r="G2284" s="90"/>
      <c r="H2284" s="90"/>
      <c r="I2284" s="90"/>
      <c r="J2284" s="90"/>
      <c r="K2284" s="90"/>
      <c r="L2284" s="90"/>
      <c r="M2284" s="90"/>
      <c r="N2284" s="560"/>
      <c r="O2284" s="90"/>
      <c r="P2284" s="90"/>
      <c r="Q2284" s="158" t="s">
        <v>7313</v>
      </c>
      <c r="R2284" s="132" t="s">
        <v>11197</v>
      </c>
      <c r="S2284" s="28">
        <v>1</v>
      </c>
      <c r="T2284" s="19">
        <f>VLOOKUP(Q2284,包材库存!B:E,4,0)</f>
        <v>9290</v>
      </c>
      <c r="U2284" s="46"/>
      <c r="V2284" s="19">
        <f>VLOOKUP(Q2284,包材库存!B:F,5,0)</f>
        <v>0</v>
      </c>
      <c r="W2284" s="90"/>
      <c r="X2284" s="164" t="e">
        <f t="shared" si="186"/>
        <v>#DIV/0!</v>
      </c>
      <c r="Y2284" s="169">
        <f t="shared" si="185"/>
        <v>6</v>
      </c>
    </row>
    <row r="2285" spans="2:25" ht="15">
      <c r="B2285" s="196"/>
      <c r="C2285" s="90"/>
      <c r="D2285" s="90"/>
      <c r="E2285" s="90"/>
      <c r="F2285" s="90"/>
      <c r="G2285" s="90"/>
      <c r="H2285" s="90"/>
      <c r="I2285" s="90"/>
      <c r="J2285" s="90"/>
      <c r="K2285" s="90"/>
      <c r="L2285" s="90"/>
      <c r="M2285" s="90"/>
      <c r="N2285" s="560"/>
      <c r="O2285" s="90"/>
      <c r="P2285" s="90"/>
      <c r="Q2285" s="390" t="s">
        <v>9436</v>
      </c>
      <c r="R2285" s="367" t="s">
        <v>10546</v>
      </c>
      <c r="S2285" s="28">
        <v>1</v>
      </c>
      <c r="T2285" s="19">
        <f>VLOOKUP(Q2285,包材库存!B:E,4,0)</f>
        <v>16087</v>
      </c>
      <c r="U2285" s="46"/>
      <c r="V2285" s="19">
        <f>VLOOKUP(Q2285,包材库存!B:F,5,0)</f>
        <v>0</v>
      </c>
      <c r="W2285" s="90"/>
      <c r="X2285" s="164" t="e">
        <f t="shared" si="186"/>
        <v>#DIV/0!</v>
      </c>
      <c r="Y2285" s="169">
        <f t="shared" si="185"/>
        <v>16</v>
      </c>
    </row>
    <row r="2286" spans="2:25" ht="15">
      <c r="B2286" s="196"/>
      <c r="C2286" s="15"/>
      <c r="D2286" s="15"/>
      <c r="E2286" s="15"/>
      <c r="F2286" s="15"/>
      <c r="G2286" s="15"/>
      <c r="H2286" s="15"/>
      <c r="I2286" s="15"/>
      <c r="J2286" s="15"/>
      <c r="K2286" s="15"/>
      <c r="L2286" s="15"/>
      <c r="M2286" s="15"/>
      <c r="N2286" s="561"/>
      <c r="O2286" s="15"/>
      <c r="P2286" s="15"/>
      <c r="Q2286" s="158" t="s">
        <v>8808</v>
      </c>
      <c r="R2286" s="132" t="s">
        <v>11198</v>
      </c>
      <c r="S2286" s="28">
        <v>1</v>
      </c>
      <c r="T2286" s="19">
        <f>VLOOKUP(Q2286,包材库存!B:E,4,0)</f>
        <v>0</v>
      </c>
      <c r="U2286" s="46"/>
      <c r="V2286" s="19">
        <f>VLOOKUP(Q2286,包材库存!B:F,5,0)</f>
        <v>0</v>
      </c>
      <c r="W2286" s="15"/>
      <c r="X2286" s="164" t="e">
        <f t="shared" si="186"/>
        <v>#DIV/0!</v>
      </c>
      <c r="Y2286" s="169">
        <f t="shared" si="185"/>
        <v>4</v>
      </c>
    </row>
    <row r="2287" spans="2:25" ht="15">
      <c r="B2287" s="196"/>
      <c r="C2287" s="391"/>
      <c r="D2287" s="392" t="s">
        <v>11393</v>
      </c>
      <c r="E2287" s="392" t="s">
        <v>12096</v>
      </c>
      <c r="F2287" s="392"/>
      <c r="G2287" s="392"/>
      <c r="H2287" s="392"/>
      <c r="I2287" s="392"/>
      <c r="J2287" s="392"/>
      <c r="K2287" s="392"/>
      <c r="L2287" s="392"/>
      <c r="M2287" s="392">
        <f>J2287+K2287+L2287</f>
        <v>0</v>
      </c>
      <c r="N2287" s="612"/>
      <c r="O2287" s="392"/>
      <c r="P2287" s="392"/>
      <c r="Q2287" s="394" t="s">
        <v>10003</v>
      </c>
      <c r="R2287" s="395" t="s">
        <v>11394</v>
      </c>
      <c r="S2287" s="28">
        <v>1</v>
      </c>
      <c r="T2287" s="19">
        <f>VLOOKUP(Q2287,包材库存!B:E,4,0)</f>
        <v>45548</v>
      </c>
      <c r="U2287" s="46"/>
      <c r="V2287" s="19">
        <f>VLOOKUP(Q2287,包材库存!B:F,5,0)</f>
        <v>0</v>
      </c>
      <c r="W2287" s="393"/>
      <c r="X2287" s="164" t="e">
        <f t="shared" si="186"/>
        <v>#DIV/0!</v>
      </c>
      <c r="Y2287" s="169">
        <f t="shared" si="185"/>
        <v>3</v>
      </c>
    </row>
    <row r="2288" spans="2:25" ht="15">
      <c r="B2288" s="196"/>
      <c r="C2288" s="110" t="s">
        <v>10004</v>
      </c>
      <c r="D2288" s="120" t="s">
        <v>11395</v>
      </c>
      <c r="E2288" s="120"/>
      <c r="F2288" s="120"/>
      <c r="G2288" s="120"/>
      <c r="H2288" s="120"/>
      <c r="I2288" s="120"/>
      <c r="J2288" s="120"/>
      <c r="K2288" s="120"/>
      <c r="L2288" s="120"/>
      <c r="M2288" s="120"/>
      <c r="N2288" s="587"/>
      <c r="O2288" s="120"/>
      <c r="P2288" s="120"/>
      <c r="Q2288" s="13"/>
      <c r="R2288" s="138"/>
      <c r="S2288" s="28">
        <v>1</v>
      </c>
      <c r="T2288" s="19" t="e">
        <f>VLOOKUP(Q2288,包材库存!B:E,4,0)</f>
        <v>#N/A</v>
      </c>
      <c r="U2288" s="46"/>
      <c r="V2288" s="19" t="e">
        <f>VLOOKUP(Q2288,包材库存!B:F,5,0)</f>
        <v>#N/A</v>
      </c>
      <c r="W2288" s="120"/>
      <c r="X2288" s="164" t="e">
        <f t="shared" si="186"/>
        <v>#N/A</v>
      </c>
      <c r="Y2288" s="169">
        <f t="shared" si="185"/>
        <v>0</v>
      </c>
    </row>
    <row r="2289" spans="2:25" ht="15">
      <c r="B2289" s="196"/>
      <c r="C2289" s="111"/>
      <c r="D2289" s="89" t="s">
        <v>11396</v>
      </c>
      <c r="E2289" s="89" t="s">
        <v>10415</v>
      </c>
      <c r="F2289" s="89"/>
      <c r="G2289" s="89"/>
      <c r="H2289" s="89"/>
      <c r="I2289" s="89"/>
      <c r="J2289" s="89"/>
      <c r="K2289" s="89"/>
      <c r="L2289" s="89"/>
      <c r="M2289" s="89">
        <f>J2289+K2289+L2289</f>
        <v>0</v>
      </c>
      <c r="N2289" s="559"/>
      <c r="O2289" s="89"/>
      <c r="P2289" s="89"/>
      <c r="Q2289" s="160" t="s">
        <v>10005</v>
      </c>
      <c r="R2289" s="199" t="s">
        <v>11397</v>
      </c>
      <c r="S2289" s="28">
        <v>1</v>
      </c>
      <c r="T2289" s="19">
        <f>VLOOKUP(Q2289,包材库存!B:E,4,0)</f>
        <v>0</v>
      </c>
      <c r="U2289" s="46"/>
      <c r="V2289" s="19">
        <f>VLOOKUP(Q2289,包材库存!B:F,5,0)</f>
        <v>0</v>
      </c>
      <c r="W2289" s="110"/>
      <c r="X2289" s="164" t="e">
        <f t="shared" si="186"/>
        <v>#DIV/0!</v>
      </c>
      <c r="Y2289" s="169">
        <f t="shared" si="185"/>
        <v>1</v>
      </c>
    </row>
    <row r="2290" spans="2:25" ht="15">
      <c r="B2290" s="196"/>
      <c r="C2290" s="111"/>
      <c r="D2290" s="15"/>
      <c r="E2290" s="15"/>
      <c r="F2290" s="15"/>
      <c r="G2290" s="15"/>
      <c r="H2290" s="15"/>
      <c r="I2290" s="15"/>
      <c r="J2290" s="15"/>
      <c r="K2290" s="15"/>
      <c r="L2290" s="15"/>
      <c r="M2290" s="15"/>
      <c r="N2290" s="561"/>
      <c r="O2290" s="15"/>
      <c r="P2290" s="15"/>
      <c r="Q2290" s="144" t="s">
        <v>8622</v>
      </c>
      <c r="R2290" s="368" t="s">
        <v>11398</v>
      </c>
      <c r="S2290" s="91"/>
      <c r="T2290" s="19">
        <f>VLOOKUP(Q2290,包材库存!B:E,4,0)</f>
        <v>598</v>
      </c>
      <c r="U2290" s="46"/>
      <c r="V2290" s="19">
        <f>VLOOKUP(Q2290,包材库存!B:F,5,0)</f>
        <v>0</v>
      </c>
      <c r="W2290" s="112"/>
      <c r="X2290" s="164" t="e">
        <f t="shared" si="186"/>
        <v>#DIV/0!</v>
      </c>
      <c r="Y2290" s="169">
        <f t="shared" si="185"/>
        <v>9</v>
      </c>
    </row>
    <row r="2291" spans="2:25" ht="15">
      <c r="B2291" s="196"/>
      <c r="C2291" s="111"/>
      <c r="D2291" s="379" t="s">
        <v>11176</v>
      </c>
      <c r="E2291" s="379" t="s">
        <v>12097</v>
      </c>
      <c r="F2291" s="379"/>
      <c r="G2291" s="379"/>
      <c r="H2291" s="379"/>
      <c r="I2291" s="379"/>
      <c r="J2291" s="379"/>
      <c r="K2291" s="379"/>
      <c r="L2291" s="379"/>
      <c r="M2291" s="379">
        <f>J2291+K2291+L2291</f>
        <v>0</v>
      </c>
      <c r="N2291" s="608"/>
      <c r="O2291" s="379"/>
      <c r="P2291" s="379"/>
      <c r="Q2291" s="160" t="s">
        <v>6965</v>
      </c>
      <c r="R2291" s="199" t="s">
        <v>11327</v>
      </c>
      <c r="S2291" s="28">
        <v>1</v>
      </c>
      <c r="T2291" s="19">
        <f>VLOOKUP(Q2291,包材库存!B:E,4,0)</f>
        <v>0</v>
      </c>
      <c r="U2291" s="46"/>
      <c r="V2291" s="19">
        <f>VLOOKUP(Q2291,包材库存!B:F,5,0)</f>
        <v>0</v>
      </c>
      <c r="W2291" s="110"/>
      <c r="X2291" s="164" t="e">
        <f t="shared" si="186"/>
        <v>#DIV/0!</v>
      </c>
      <c r="Y2291" s="169">
        <f t="shared" si="185"/>
        <v>2</v>
      </c>
    </row>
    <row r="2292" spans="2:25" ht="15">
      <c r="B2292" s="196"/>
      <c r="C2292" s="111"/>
      <c r="D2292" s="381"/>
      <c r="E2292" s="381"/>
      <c r="F2292" s="381"/>
      <c r="G2292" s="381"/>
      <c r="H2292" s="381"/>
      <c r="I2292" s="381"/>
      <c r="J2292" s="381"/>
      <c r="K2292" s="381"/>
      <c r="L2292" s="381"/>
      <c r="M2292" s="381"/>
      <c r="N2292" s="610"/>
      <c r="O2292" s="381"/>
      <c r="P2292" s="381"/>
      <c r="Q2292" s="160" t="s">
        <v>7297</v>
      </c>
      <c r="R2292" s="199" t="s">
        <v>11326</v>
      </c>
      <c r="S2292" s="28">
        <v>1</v>
      </c>
      <c r="T2292" s="19">
        <f>VLOOKUP(Q2292,包材库存!B:E,4,0)</f>
        <v>25529</v>
      </c>
      <c r="U2292" s="46"/>
      <c r="V2292" s="19">
        <f>VLOOKUP(Q2292,包材库存!B:F,5,0)</f>
        <v>0</v>
      </c>
      <c r="W2292" s="112"/>
      <c r="X2292" s="164" t="e">
        <f t="shared" si="186"/>
        <v>#DIV/0!</v>
      </c>
      <c r="Y2292" s="169">
        <f t="shared" si="185"/>
        <v>14</v>
      </c>
    </row>
    <row r="2293" spans="2:25" ht="15">
      <c r="B2293" s="196"/>
      <c r="C2293" s="111"/>
      <c r="D2293" s="89" t="s">
        <v>11399</v>
      </c>
      <c r="E2293" s="89" t="s">
        <v>10419</v>
      </c>
      <c r="F2293" s="89"/>
      <c r="G2293" s="89"/>
      <c r="H2293" s="89"/>
      <c r="I2293" s="89"/>
      <c r="J2293" s="89"/>
      <c r="K2293" s="89"/>
      <c r="L2293" s="89"/>
      <c r="M2293" s="89">
        <f>J2293+K2293+L2293</f>
        <v>0</v>
      </c>
      <c r="N2293" s="559"/>
      <c r="O2293" s="89"/>
      <c r="P2293" s="89"/>
      <c r="Q2293" s="160" t="s">
        <v>6458</v>
      </c>
      <c r="R2293" s="199" t="s">
        <v>11400</v>
      </c>
      <c r="S2293" s="28">
        <v>1</v>
      </c>
      <c r="T2293" s="19">
        <f>VLOOKUP(Q2293,包材库存!B:E,4,0)</f>
        <v>162</v>
      </c>
      <c r="U2293" s="46"/>
      <c r="V2293" s="19">
        <f>VLOOKUP(Q2293,包材库存!B:F,5,0)</f>
        <v>0</v>
      </c>
      <c r="W2293" s="110"/>
      <c r="X2293" s="164" t="e">
        <f t="shared" si="186"/>
        <v>#DIV/0!</v>
      </c>
      <c r="Y2293" s="169">
        <f t="shared" si="185"/>
        <v>1</v>
      </c>
    </row>
    <row r="2294" spans="2:25" ht="15">
      <c r="B2294" s="196"/>
      <c r="C2294" s="111"/>
      <c r="D2294" s="90"/>
      <c r="E2294" s="90"/>
      <c r="F2294" s="90"/>
      <c r="G2294" s="90"/>
      <c r="H2294" s="90"/>
      <c r="I2294" s="90"/>
      <c r="J2294" s="90"/>
      <c r="K2294" s="90"/>
      <c r="L2294" s="90"/>
      <c r="M2294" s="90"/>
      <c r="N2294" s="560"/>
      <c r="O2294" s="90"/>
      <c r="P2294" s="90"/>
      <c r="Q2294" s="160" t="s">
        <v>8736</v>
      </c>
      <c r="R2294" s="199" t="s">
        <v>11192</v>
      </c>
      <c r="S2294" s="28">
        <v>1</v>
      </c>
      <c r="T2294" s="19">
        <f>VLOOKUP(Q2294,包材库存!B:E,4,0)</f>
        <v>106183</v>
      </c>
      <c r="U2294" s="46"/>
      <c r="V2294" s="19">
        <f>VLOOKUP(Q2294,包材库存!B:F,5,0)</f>
        <v>0</v>
      </c>
      <c r="W2294" s="111"/>
      <c r="X2294" s="164" t="e">
        <f t="shared" si="186"/>
        <v>#DIV/0!</v>
      </c>
      <c r="Y2294" s="169">
        <f t="shared" si="185"/>
        <v>58</v>
      </c>
    </row>
    <row r="2295" spans="2:25" ht="15">
      <c r="B2295" s="196"/>
      <c r="C2295" s="111"/>
      <c r="D2295" s="15"/>
      <c r="E2295" s="15"/>
      <c r="F2295" s="15"/>
      <c r="G2295" s="15"/>
      <c r="H2295" s="15"/>
      <c r="I2295" s="15"/>
      <c r="J2295" s="15"/>
      <c r="K2295" s="15"/>
      <c r="L2295" s="15"/>
      <c r="M2295" s="15"/>
      <c r="N2295" s="561"/>
      <c r="O2295" s="15"/>
      <c r="P2295" s="15"/>
      <c r="Q2295" s="160" t="s">
        <v>10000</v>
      </c>
      <c r="R2295" s="195" t="s">
        <v>10974</v>
      </c>
      <c r="S2295" s="28">
        <v>1</v>
      </c>
      <c r="T2295" s="19">
        <f>VLOOKUP(Q2295,包材库存!B:E,4,0)</f>
        <v>120397</v>
      </c>
      <c r="U2295" s="46"/>
      <c r="V2295" s="19">
        <f>VLOOKUP(Q2295,包材库存!B:F,5,0)</f>
        <v>0</v>
      </c>
      <c r="W2295" s="112"/>
      <c r="X2295" s="164" t="e">
        <f t="shared" si="186"/>
        <v>#DIV/0!</v>
      </c>
      <c r="Y2295" s="169">
        <f t="shared" si="185"/>
        <v>44</v>
      </c>
    </row>
    <row r="2296" spans="2:25" ht="15">
      <c r="B2296" s="196"/>
      <c r="C2296" s="111"/>
      <c r="D2296" s="89" t="s">
        <v>11401</v>
      </c>
      <c r="E2296" s="89" t="s">
        <v>10419</v>
      </c>
      <c r="F2296" s="89"/>
      <c r="G2296" s="89"/>
      <c r="H2296" s="89"/>
      <c r="I2296" s="89"/>
      <c r="J2296" s="89"/>
      <c r="K2296" s="89"/>
      <c r="L2296" s="89"/>
      <c r="M2296" s="89">
        <f>J2296+K2296+L2296</f>
        <v>0</v>
      </c>
      <c r="N2296" s="559"/>
      <c r="O2296" s="89"/>
      <c r="P2296" s="89"/>
      <c r="Q2296" s="160" t="s">
        <v>6456</v>
      </c>
      <c r="R2296" s="199" t="s">
        <v>11402</v>
      </c>
      <c r="S2296" s="28">
        <v>1</v>
      </c>
      <c r="T2296" s="19">
        <f>VLOOKUP(Q2296,包材库存!B:E,4,0)</f>
        <v>229</v>
      </c>
      <c r="U2296" s="46"/>
      <c r="V2296" s="19">
        <f>VLOOKUP(Q2296,包材库存!B:F,5,0)</f>
        <v>0</v>
      </c>
      <c r="W2296" s="110"/>
      <c r="X2296" s="164" t="e">
        <f t="shared" si="186"/>
        <v>#DIV/0!</v>
      </c>
      <c r="Y2296" s="169">
        <f t="shared" si="185"/>
        <v>1</v>
      </c>
    </row>
    <row r="2297" spans="2:25" ht="15">
      <c r="B2297" s="196"/>
      <c r="C2297" s="111"/>
      <c r="D2297" s="90"/>
      <c r="E2297" s="90"/>
      <c r="F2297" s="90"/>
      <c r="G2297" s="90"/>
      <c r="H2297" s="90"/>
      <c r="I2297" s="90"/>
      <c r="J2297" s="90"/>
      <c r="K2297" s="90"/>
      <c r="L2297" s="90"/>
      <c r="M2297" s="90"/>
      <c r="N2297" s="560"/>
      <c r="O2297" s="90"/>
      <c r="P2297" s="90"/>
      <c r="Q2297" s="160" t="s">
        <v>8736</v>
      </c>
      <c r="R2297" s="199" t="s">
        <v>11192</v>
      </c>
      <c r="S2297" s="28">
        <v>1</v>
      </c>
      <c r="T2297" s="19">
        <f>VLOOKUP(Q2297,包材库存!B:E,4,0)</f>
        <v>106183</v>
      </c>
      <c r="U2297" s="46"/>
      <c r="V2297" s="19">
        <f>VLOOKUP(Q2297,包材库存!B:F,5,0)</f>
        <v>0</v>
      </c>
      <c r="W2297" s="111"/>
      <c r="X2297" s="164" t="e">
        <f t="shared" si="186"/>
        <v>#DIV/0!</v>
      </c>
      <c r="Y2297" s="169">
        <f t="shared" si="185"/>
        <v>58</v>
      </c>
    </row>
    <row r="2298" spans="2:25" ht="15">
      <c r="B2298" s="196"/>
      <c r="C2298" s="112"/>
      <c r="D2298" s="15"/>
      <c r="E2298" s="15"/>
      <c r="F2298" s="15"/>
      <c r="G2298" s="15"/>
      <c r="H2298" s="15"/>
      <c r="I2298" s="15"/>
      <c r="J2298" s="15"/>
      <c r="K2298" s="15"/>
      <c r="L2298" s="15"/>
      <c r="M2298" s="15"/>
      <c r="N2298" s="561"/>
      <c r="O2298" s="15"/>
      <c r="P2298" s="15"/>
      <c r="Q2298" s="160" t="s">
        <v>10000</v>
      </c>
      <c r="R2298" s="195" t="s">
        <v>10974</v>
      </c>
      <c r="S2298" s="28">
        <v>1</v>
      </c>
      <c r="T2298" s="19">
        <f>VLOOKUP(Q2298,包材库存!B:E,4,0)</f>
        <v>120397</v>
      </c>
      <c r="U2298" s="46"/>
      <c r="V2298" s="19">
        <f>VLOOKUP(Q2298,包材库存!B:F,5,0)</f>
        <v>0</v>
      </c>
      <c r="W2298" s="112"/>
      <c r="X2298" s="164" t="e">
        <f t="shared" si="186"/>
        <v>#DIV/0!</v>
      </c>
      <c r="Y2298" s="169">
        <f t="shared" si="185"/>
        <v>44</v>
      </c>
    </row>
    <row r="2299" spans="2:25" ht="15">
      <c r="B2299" s="196"/>
      <c r="C2299" s="89" t="s">
        <v>9789</v>
      </c>
      <c r="D2299" s="243" t="s">
        <v>11403</v>
      </c>
      <c r="E2299" s="243"/>
      <c r="F2299" s="243"/>
      <c r="G2299" s="243"/>
      <c r="H2299" s="243"/>
      <c r="I2299" s="243"/>
      <c r="J2299" s="243"/>
      <c r="K2299" s="243"/>
      <c r="L2299" s="243"/>
      <c r="M2299" s="243"/>
      <c r="N2299" s="575"/>
      <c r="O2299" s="243"/>
      <c r="P2299" s="243"/>
      <c r="Q2299" s="337"/>
      <c r="R2299" s="335"/>
      <c r="S2299" s="28">
        <v>1</v>
      </c>
      <c r="T2299" s="19" t="e">
        <f>VLOOKUP(Q2299,包材库存!B:E,4,0)</f>
        <v>#N/A</v>
      </c>
      <c r="U2299" s="46"/>
      <c r="V2299" s="19" t="e">
        <f>VLOOKUP(Q2299,包材库存!B:F,5,0)</f>
        <v>#N/A</v>
      </c>
      <c r="W2299" s="243"/>
      <c r="X2299" s="164" t="e">
        <f t="shared" si="186"/>
        <v>#N/A</v>
      </c>
      <c r="Y2299" s="169">
        <f t="shared" si="185"/>
        <v>0</v>
      </c>
    </row>
    <row r="2300" spans="2:25" ht="15">
      <c r="B2300" s="196"/>
      <c r="C2300" s="90"/>
      <c r="D2300" s="89" t="s">
        <v>11404</v>
      </c>
      <c r="E2300" s="89" t="s">
        <v>10415</v>
      </c>
      <c r="F2300" s="89"/>
      <c r="G2300" s="89"/>
      <c r="H2300" s="89"/>
      <c r="I2300" s="89"/>
      <c r="J2300" s="89"/>
      <c r="K2300" s="89"/>
      <c r="L2300" s="89"/>
      <c r="M2300" s="89">
        <f>J2300+K2300+L2300</f>
        <v>0</v>
      </c>
      <c r="N2300" s="559"/>
      <c r="O2300" s="89"/>
      <c r="P2300" s="89"/>
      <c r="Q2300" s="160" t="s">
        <v>10006</v>
      </c>
      <c r="R2300" s="199" t="s">
        <v>11405</v>
      </c>
      <c r="S2300" s="28">
        <v>1</v>
      </c>
      <c r="T2300" s="19">
        <f>VLOOKUP(Q2300,包材库存!B:E,4,0)</f>
        <v>4351</v>
      </c>
      <c r="U2300" s="46"/>
      <c r="V2300" s="19">
        <f>VLOOKUP(Q2300,包材库存!B:F,5,0)</f>
        <v>0</v>
      </c>
      <c r="W2300" s="110"/>
      <c r="X2300" s="164" t="e">
        <f t="shared" si="186"/>
        <v>#DIV/0!</v>
      </c>
      <c r="Y2300" s="169">
        <f t="shared" si="185"/>
        <v>1</v>
      </c>
    </row>
    <row r="2301" spans="2:25" ht="15">
      <c r="B2301" s="196"/>
      <c r="C2301" s="90"/>
      <c r="D2301" s="15"/>
      <c r="E2301" s="15"/>
      <c r="F2301" s="15"/>
      <c r="G2301" s="15"/>
      <c r="H2301" s="15"/>
      <c r="I2301" s="15"/>
      <c r="J2301" s="15"/>
      <c r="K2301" s="15"/>
      <c r="L2301" s="15"/>
      <c r="M2301" s="15"/>
      <c r="N2301" s="561"/>
      <c r="O2301" s="15"/>
      <c r="P2301" s="15"/>
      <c r="Q2301" s="144" t="s">
        <v>8622</v>
      </c>
      <c r="R2301" s="131" t="s">
        <v>11398</v>
      </c>
      <c r="S2301" s="91"/>
      <c r="T2301" s="19">
        <f>VLOOKUP(Q2301,包材库存!B:E,4,0)</f>
        <v>598</v>
      </c>
      <c r="U2301" s="46"/>
      <c r="V2301" s="19">
        <f>VLOOKUP(Q2301,包材库存!B:F,5,0)</f>
        <v>0</v>
      </c>
      <c r="W2301" s="112"/>
      <c r="X2301" s="164" t="e">
        <f t="shared" si="186"/>
        <v>#DIV/0!</v>
      </c>
      <c r="Y2301" s="169">
        <f t="shared" si="185"/>
        <v>9</v>
      </c>
    </row>
    <row r="2302" spans="2:25" ht="15">
      <c r="B2302" s="196"/>
      <c r="C2302" s="90"/>
      <c r="D2302" s="379" t="s">
        <v>11328</v>
      </c>
      <c r="E2302" s="379" t="s">
        <v>12097</v>
      </c>
      <c r="F2302" s="379"/>
      <c r="G2302" s="379"/>
      <c r="H2302" s="379"/>
      <c r="I2302" s="379"/>
      <c r="J2302" s="379"/>
      <c r="K2302" s="379"/>
      <c r="L2302" s="379"/>
      <c r="M2302" s="379">
        <f>J2302+K2302+L2302</f>
        <v>0</v>
      </c>
      <c r="N2302" s="608"/>
      <c r="O2302" s="379"/>
      <c r="P2302" s="379"/>
      <c r="Q2302" s="160" t="s">
        <v>6967</v>
      </c>
      <c r="R2302" s="199" t="s">
        <v>11329</v>
      </c>
      <c r="S2302" s="28">
        <v>1</v>
      </c>
      <c r="T2302" s="19">
        <f>VLOOKUP(Q2302,包材库存!B:E,4,0)</f>
        <v>6550</v>
      </c>
      <c r="U2302" s="46"/>
      <c r="V2302" s="19">
        <f>VLOOKUP(Q2302,包材库存!B:F,5,0)</f>
        <v>0</v>
      </c>
      <c r="W2302" s="89"/>
      <c r="X2302" s="164" t="e">
        <f t="shared" si="186"/>
        <v>#DIV/0!</v>
      </c>
      <c r="Y2302" s="169">
        <f t="shared" si="185"/>
        <v>3</v>
      </c>
    </row>
    <row r="2303" spans="2:25" ht="15">
      <c r="B2303" s="196"/>
      <c r="C2303" s="90"/>
      <c r="D2303" s="381"/>
      <c r="E2303" s="381"/>
      <c r="F2303" s="381"/>
      <c r="G2303" s="381"/>
      <c r="H2303" s="381"/>
      <c r="I2303" s="381"/>
      <c r="J2303" s="381"/>
      <c r="K2303" s="381"/>
      <c r="L2303" s="381"/>
      <c r="M2303" s="381"/>
      <c r="N2303" s="610"/>
      <c r="O2303" s="381"/>
      <c r="P2303" s="381"/>
      <c r="Q2303" s="160" t="s">
        <v>7301</v>
      </c>
      <c r="R2303" s="199" t="s">
        <v>11330</v>
      </c>
      <c r="S2303" s="28">
        <v>1</v>
      </c>
      <c r="T2303" s="19">
        <f>VLOOKUP(Q2303,包材库存!B:E,4,0)</f>
        <v>0</v>
      </c>
      <c r="U2303" s="46"/>
      <c r="V2303" s="19">
        <f>VLOOKUP(Q2303,包材库存!B:F,5,0)</f>
        <v>0</v>
      </c>
      <c r="W2303" s="15"/>
      <c r="X2303" s="164" t="e">
        <f t="shared" si="186"/>
        <v>#DIV/0!</v>
      </c>
      <c r="Y2303" s="169">
        <f t="shared" si="185"/>
        <v>3</v>
      </c>
    </row>
    <row r="2304" spans="2:25" ht="15">
      <c r="B2304" s="196"/>
      <c r="C2304" s="90"/>
      <c r="D2304" s="379" t="s">
        <v>11334</v>
      </c>
      <c r="E2304" s="379" t="s">
        <v>10419</v>
      </c>
      <c r="F2304" s="379"/>
      <c r="G2304" s="379"/>
      <c r="H2304" s="379"/>
      <c r="I2304" s="379"/>
      <c r="J2304" s="379"/>
      <c r="K2304" s="379"/>
      <c r="L2304" s="379"/>
      <c r="M2304" s="379">
        <f>J2304+K2304+L2304</f>
        <v>0</v>
      </c>
      <c r="N2304" s="608"/>
      <c r="O2304" s="379"/>
      <c r="P2304" s="379"/>
      <c r="Q2304" s="160" t="s">
        <v>6583</v>
      </c>
      <c r="R2304" s="199" t="s">
        <v>11335</v>
      </c>
      <c r="S2304" s="28">
        <v>1</v>
      </c>
      <c r="T2304" s="19">
        <f>VLOOKUP(Q2304,包材库存!B:E,4,0)</f>
        <v>2241</v>
      </c>
      <c r="U2304" s="46"/>
      <c r="V2304" s="19">
        <f>VLOOKUP(Q2304,包材库存!B:F,5,0)</f>
        <v>0</v>
      </c>
      <c r="W2304" s="89"/>
      <c r="X2304" s="164" t="e">
        <f t="shared" si="186"/>
        <v>#DIV/0!</v>
      </c>
      <c r="Y2304" s="169">
        <f t="shared" si="185"/>
        <v>2</v>
      </c>
    </row>
    <row r="2305" spans="2:25" ht="15">
      <c r="B2305" s="196"/>
      <c r="C2305" s="90"/>
      <c r="D2305" s="380"/>
      <c r="E2305" s="380"/>
      <c r="F2305" s="380"/>
      <c r="G2305" s="380"/>
      <c r="H2305" s="380"/>
      <c r="I2305" s="380"/>
      <c r="J2305" s="380"/>
      <c r="K2305" s="380"/>
      <c r="L2305" s="380"/>
      <c r="M2305" s="380"/>
      <c r="N2305" s="609"/>
      <c r="O2305" s="380"/>
      <c r="P2305" s="380"/>
      <c r="Q2305" s="160" t="s">
        <v>7309</v>
      </c>
      <c r="R2305" s="199" t="s">
        <v>11336</v>
      </c>
      <c r="S2305" s="28">
        <v>1</v>
      </c>
      <c r="T2305" s="19">
        <f>VLOOKUP(Q2305,包材库存!B:E,4,0)</f>
        <v>1824</v>
      </c>
      <c r="U2305" s="46"/>
      <c r="V2305" s="19">
        <f>VLOOKUP(Q2305,包材库存!B:F,5,0)</f>
        <v>0</v>
      </c>
      <c r="W2305" s="90"/>
      <c r="X2305" s="164" t="e">
        <f t="shared" si="186"/>
        <v>#DIV/0!</v>
      </c>
      <c r="Y2305" s="169">
        <f t="shared" si="185"/>
        <v>4</v>
      </c>
    </row>
    <row r="2306" spans="2:25" ht="15">
      <c r="B2306" s="196"/>
      <c r="C2306" s="90"/>
      <c r="D2306" s="381"/>
      <c r="E2306" s="381"/>
      <c r="F2306" s="381"/>
      <c r="G2306" s="381"/>
      <c r="H2306" s="381"/>
      <c r="I2306" s="381"/>
      <c r="J2306" s="381"/>
      <c r="K2306" s="381"/>
      <c r="L2306" s="381"/>
      <c r="M2306" s="381"/>
      <c r="N2306" s="610"/>
      <c r="O2306" s="381"/>
      <c r="P2306" s="381"/>
      <c r="Q2306" s="160" t="s">
        <v>8736</v>
      </c>
      <c r="R2306" s="199" t="s">
        <v>11192</v>
      </c>
      <c r="S2306" s="28">
        <v>1</v>
      </c>
      <c r="T2306" s="19">
        <f>VLOOKUP(Q2306,包材库存!B:E,4,0)</f>
        <v>106183</v>
      </c>
      <c r="U2306" s="46"/>
      <c r="V2306" s="19">
        <f>VLOOKUP(Q2306,包材库存!B:F,5,0)</f>
        <v>0</v>
      </c>
      <c r="W2306" s="15"/>
      <c r="X2306" s="164" t="e">
        <f t="shared" si="186"/>
        <v>#DIV/0!</v>
      </c>
      <c r="Y2306" s="169">
        <f t="shared" si="185"/>
        <v>58</v>
      </c>
    </row>
    <row r="2307" spans="2:25" ht="15">
      <c r="B2307" s="196"/>
      <c r="C2307" s="90"/>
      <c r="D2307" s="379" t="s">
        <v>11337</v>
      </c>
      <c r="E2307" s="379" t="s">
        <v>10419</v>
      </c>
      <c r="F2307" s="379"/>
      <c r="G2307" s="379"/>
      <c r="H2307" s="379"/>
      <c r="I2307" s="379"/>
      <c r="J2307" s="379"/>
      <c r="K2307" s="379"/>
      <c r="L2307" s="379"/>
      <c r="M2307" s="379">
        <f>J2307+K2307+L2307</f>
        <v>0</v>
      </c>
      <c r="N2307" s="608"/>
      <c r="O2307" s="379"/>
      <c r="P2307" s="379"/>
      <c r="Q2307" s="160" t="s">
        <v>6585</v>
      </c>
      <c r="R2307" s="199" t="s">
        <v>11338</v>
      </c>
      <c r="S2307" s="28">
        <v>1</v>
      </c>
      <c r="T2307" s="19">
        <f>VLOOKUP(Q2307,包材库存!B:E,4,0)</f>
        <v>186</v>
      </c>
      <c r="U2307" s="46"/>
      <c r="V2307" s="19">
        <f>VLOOKUP(Q2307,包材库存!B:F,5,0)</f>
        <v>0</v>
      </c>
      <c r="W2307" s="89"/>
      <c r="X2307" s="164" t="e">
        <f t="shared" si="186"/>
        <v>#DIV/0!</v>
      </c>
      <c r="Y2307" s="169">
        <f t="shared" si="185"/>
        <v>2</v>
      </c>
    </row>
    <row r="2308" spans="2:25" ht="15">
      <c r="B2308" s="196"/>
      <c r="C2308" s="90"/>
      <c r="D2308" s="380"/>
      <c r="E2308" s="380"/>
      <c r="F2308" s="380"/>
      <c r="G2308" s="380"/>
      <c r="H2308" s="380"/>
      <c r="I2308" s="380"/>
      <c r="J2308" s="380"/>
      <c r="K2308" s="380"/>
      <c r="L2308" s="380"/>
      <c r="M2308" s="380"/>
      <c r="N2308" s="609"/>
      <c r="O2308" s="380"/>
      <c r="P2308" s="380"/>
      <c r="Q2308" s="160" t="s">
        <v>7309</v>
      </c>
      <c r="R2308" s="199" t="s">
        <v>11336</v>
      </c>
      <c r="S2308" s="28">
        <v>1</v>
      </c>
      <c r="T2308" s="19">
        <f>VLOOKUP(Q2308,包材库存!B:E,4,0)</f>
        <v>1824</v>
      </c>
      <c r="U2308" s="46"/>
      <c r="V2308" s="19">
        <f>VLOOKUP(Q2308,包材库存!B:F,5,0)</f>
        <v>0</v>
      </c>
      <c r="W2308" s="90"/>
      <c r="X2308" s="164" t="e">
        <f t="shared" si="186"/>
        <v>#DIV/0!</v>
      </c>
      <c r="Y2308" s="169">
        <f t="shared" si="185"/>
        <v>4</v>
      </c>
    </row>
    <row r="2309" spans="2:25" ht="15">
      <c r="B2309" s="196"/>
      <c r="C2309" s="15"/>
      <c r="D2309" s="381"/>
      <c r="E2309" s="381"/>
      <c r="F2309" s="381"/>
      <c r="G2309" s="381"/>
      <c r="H2309" s="381"/>
      <c r="I2309" s="381"/>
      <c r="J2309" s="381"/>
      <c r="K2309" s="381"/>
      <c r="L2309" s="381"/>
      <c r="M2309" s="381"/>
      <c r="N2309" s="610"/>
      <c r="O2309" s="381"/>
      <c r="P2309" s="381"/>
      <c r="Q2309" s="160" t="s">
        <v>8736</v>
      </c>
      <c r="R2309" s="199" t="s">
        <v>11192</v>
      </c>
      <c r="S2309" s="28">
        <v>1</v>
      </c>
      <c r="T2309" s="19">
        <f>VLOOKUP(Q2309,包材库存!B:E,4,0)</f>
        <v>106183</v>
      </c>
      <c r="U2309" s="46"/>
      <c r="V2309" s="19">
        <f>VLOOKUP(Q2309,包材库存!B:F,5,0)</f>
        <v>0</v>
      </c>
      <c r="W2309" s="15"/>
      <c r="X2309" s="164" t="e">
        <f t="shared" si="186"/>
        <v>#DIV/0!</v>
      </c>
      <c r="Y2309" s="169">
        <f t="shared" ref="Y2309:Y2372" si="187">COUNTIF(Q:Q,Q2309)</f>
        <v>58</v>
      </c>
    </row>
    <row r="2310" spans="2:25" ht="15">
      <c r="B2310" s="196"/>
      <c r="C2310" s="110" t="s">
        <v>9790</v>
      </c>
      <c r="D2310" s="120" t="s">
        <v>11406</v>
      </c>
      <c r="E2310" s="120"/>
      <c r="F2310" s="120"/>
      <c r="G2310" s="120"/>
      <c r="H2310" s="120"/>
      <c r="I2310" s="120"/>
      <c r="J2310" s="120"/>
      <c r="K2310" s="120"/>
      <c r="L2310" s="120"/>
      <c r="M2310" s="120"/>
      <c r="N2310" s="587"/>
      <c r="O2310" s="120"/>
      <c r="P2310" s="120"/>
      <c r="Q2310" s="13"/>
      <c r="R2310" s="138"/>
      <c r="S2310" s="28">
        <v>1</v>
      </c>
      <c r="T2310" s="19" t="e">
        <f>VLOOKUP(Q2310,包材库存!B:E,4,0)</f>
        <v>#N/A</v>
      </c>
      <c r="U2310" s="46"/>
      <c r="V2310" s="19" t="e">
        <f>VLOOKUP(Q2310,包材库存!B:F,5,0)</f>
        <v>#N/A</v>
      </c>
      <c r="W2310" s="120"/>
      <c r="X2310" s="164" t="e">
        <f t="shared" ref="X2310:X2373" si="188">T2310/G2310</f>
        <v>#N/A</v>
      </c>
      <c r="Y2310" s="169">
        <f t="shared" si="187"/>
        <v>0</v>
      </c>
    </row>
    <row r="2311" spans="2:25" ht="15">
      <c r="B2311" s="196"/>
      <c r="C2311" s="111"/>
      <c r="D2311" s="89" t="s">
        <v>11406</v>
      </c>
      <c r="E2311" s="89" t="s">
        <v>10415</v>
      </c>
      <c r="F2311" s="89"/>
      <c r="G2311" s="89"/>
      <c r="H2311" s="89"/>
      <c r="I2311" s="89"/>
      <c r="J2311" s="89"/>
      <c r="K2311" s="89"/>
      <c r="L2311" s="89"/>
      <c r="M2311" s="89">
        <f>J2311+K2311+L2311</f>
        <v>0</v>
      </c>
      <c r="N2311" s="559"/>
      <c r="O2311" s="89"/>
      <c r="P2311" s="89"/>
      <c r="Q2311" s="160" t="s">
        <v>10007</v>
      </c>
      <c r="R2311" s="199" t="s">
        <v>11407</v>
      </c>
      <c r="S2311" s="28">
        <v>1</v>
      </c>
      <c r="T2311" s="19">
        <f>VLOOKUP(Q2311,包材库存!B:E,4,0)</f>
        <v>265</v>
      </c>
      <c r="U2311" s="46"/>
      <c r="V2311" s="19">
        <f>VLOOKUP(Q2311,包材库存!B:F,5,0)</f>
        <v>0</v>
      </c>
      <c r="W2311" s="110"/>
      <c r="X2311" s="164" t="e">
        <f t="shared" si="188"/>
        <v>#DIV/0!</v>
      </c>
      <c r="Y2311" s="169">
        <f t="shared" si="187"/>
        <v>2</v>
      </c>
    </row>
    <row r="2312" spans="2:25" ht="15">
      <c r="B2312" s="196"/>
      <c r="C2312" s="111"/>
      <c r="D2312" s="15"/>
      <c r="E2312" s="15"/>
      <c r="F2312" s="15"/>
      <c r="G2312" s="15"/>
      <c r="H2312" s="15"/>
      <c r="I2312" s="15"/>
      <c r="J2312" s="15"/>
      <c r="K2312" s="15"/>
      <c r="L2312" s="15"/>
      <c r="M2312" s="15"/>
      <c r="N2312" s="561"/>
      <c r="O2312" s="15"/>
      <c r="P2312" s="15"/>
      <c r="Q2312" s="144" t="s">
        <v>8622</v>
      </c>
      <c r="R2312" s="368" t="s">
        <v>11398</v>
      </c>
      <c r="S2312" s="91"/>
      <c r="T2312" s="19">
        <f>VLOOKUP(Q2312,包材库存!B:E,4,0)</f>
        <v>598</v>
      </c>
      <c r="U2312" s="46"/>
      <c r="V2312" s="19">
        <f>VLOOKUP(Q2312,包材库存!B:F,5,0)</f>
        <v>0</v>
      </c>
      <c r="W2312" s="112"/>
      <c r="X2312" s="164" t="e">
        <f t="shared" si="188"/>
        <v>#DIV/0!</v>
      </c>
      <c r="Y2312" s="169">
        <f t="shared" si="187"/>
        <v>9</v>
      </c>
    </row>
    <row r="2313" spans="2:25" ht="15">
      <c r="B2313" s="196"/>
      <c r="C2313" s="111"/>
      <c r="D2313" s="379" t="s">
        <v>11324</v>
      </c>
      <c r="E2313" s="379" t="s">
        <v>12097</v>
      </c>
      <c r="F2313" s="379"/>
      <c r="G2313" s="379"/>
      <c r="H2313" s="379"/>
      <c r="I2313" s="379"/>
      <c r="J2313" s="379"/>
      <c r="K2313" s="379"/>
      <c r="L2313" s="379"/>
      <c r="M2313" s="379">
        <f>J2313+K2313+L2313</f>
        <v>0</v>
      </c>
      <c r="N2313" s="608"/>
      <c r="O2313" s="379"/>
      <c r="P2313" s="379"/>
      <c r="Q2313" s="160" t="s">
        <v>9972</v>
      </c>
      <c r="R2313" s="199" t="s">
        <v>11325</v>
      </c>
      <c r="S2313" s="28">
        <v>1</v>
      </c>
      <c r="T2313" s="19">
        <f>VLOOKUP(Q2313,包材库存!B:E,4,0)</f>
        <v>2916</v>
      </c>
      <c r="U2313" s="46"/>
      <c r="V2313" s="19">
        <f>VLOOKUP(Q2313,包材库存!B:F,5,0)</f>
        <v>0</v>
      </c>
      <c r="W2313" s="110"/>
      <c r="X2313" s="164" t="e">
        <f t="shared" si="188"/>
        <v>#DIV/0!</v>
      </c>
      <c r="Y2313" s="169">
        <f t="shared" si="187"/>
        <v>2</v>
      </c>
    </row>
    <row r="2314" spans="2:25" ht="15">
      <c r="B2314" s="196"/>
      <c r="C2314" s="111"/>
      <c r="D2314" s="381"/>
      <c r="E2314" s="381"/>
      <c r="F2314" s="381"/>
      <c r="G2314" s="381"/>
      <c r="H2314" s="381"/>
      <c r="I2314" s="381"/>
      <c r="J2314" s="381"/>
      <c r="K2314" s="381"/>
      <c r="L2314" s="381"/>
      <c r="M2314" s="381"/>
      <c r="N2314" s="610"/>
      <c r="O2314" s="381"/>
      <c r="P2314" s="381"/>
      <c r="Q2314" s="160" t="s">
        <v>7297</v>
      </c>
      <c r="R2314" s="199" t="s">
        <v>11326</v>
      </c>
      <c r="S2314" s="28">
        <v>1</v>
      </c>
      <c r="T2314" s="19">
        <f>VLOOKUP(Q2314,包材库存!B:E,4,0)</f>
        <v>25529</v>
      </c>
      <c r="U2314" s="46"/>
      <c r="V2314" s="19">
        <f>VLOOKUP(Q2314,包材库存!B:F,5,0)</f>
        <v>0</v>
      </c>
      <c r="W2314" s="112"/>
      <c r="X2314" s="164" t="e">
        <f t="shared" si="188"/>
        <v>#DIV/0!</v>
      </c>
      <c r="Y2314" s="169">
        <f t="shared" si="187"/>
        <v>14</v>
      </c>
    </row>
    <row r="2315" spans="2:25" ht="15">
      <c r="B2315" s="196"/>
      <c r="C2315" s="111"/>
      <c r="D2315" s="89" t="s">
        <v>11264</v>
      </c>
      <c r="E2315" s="89" t="s">
        <v>10419</v>
      </c>
      <c r="F2315" s="89"/>
      <c r="G2315" s="89"/>
      <c r="H2315" s="89"/>
      <c r="I2315" s="89"/>
      <c r="J2315" s="89"/>
      <c r="K2315" s="89"/>
      <c r="L2315" s="89"/>
      <c r="M2315" s="89">
        <f>J2315+K2315+L2315</f>
        <v>0</v>
      </c>
      <c r="N2315" s="559"/>
      <c r="O2315" s="89"/>
      <c r="P2315" s="89"/>
      <c r="Q2315" s="160" t="s">
        <v>10008</v>
      </c>
      <c r="R2315" s="199" t="s">
        <v>11408</v>
      </c>
      <c r="S2315" s="28">
        <v>1</v>
      </c>
      <c r="T2315" s="19">
        <f>VLOOKUP(Q2315,包材库存!B:E,4,0)</f>
        <v>453</v>
      </c>
      <c r="U2315" s="46"/>
      <c r="V2315" s="19">
        <f>VLOOKUP(Q2315,包材库存!B:F,5,0)</f>
        <v>0</v>
      </c>
      <c r="W2315" s="110"/>
      <c r="X2315" s="164" t="e">
        <f t="shared" si="188"/>
        <v>#DIV/0!</v>
      </c>
      <c r="Y2315" s="169">
        <f t="shared" si="187"/>
        <v>5</v>
      </c>
    </row>
    <row r="2316" spans="2:25" ht="15">
      <c r="B2316" s="196"/>
      <c r="C2316" s="111"/>
      <c r="D2316" s="90"/>
      <c r="E2316" s="90"/>
      <c r="F2316" s="90"/>
      <c r="G2316" s="90"/>
      <c r="H2316" s="90"/>
      <c r="I2316" s="90"/>
      <c r="J2316" s="90"/>
      <c r="K2316" s="90"/>
      <c r="L2316" s="90"/>
      <c r="M2316" s="90"/>
      <c r="N2316" s="560"/>
      <c r="O2316" s="90"/>
      <c r="P2316" s="90"/>
      <c r="Q2316" s="160" t="s">
        <v>8736</v>
      </c>
      <c r="R2316" s="199" t="s">
        <v>11192</v>
      </c>
      <c r="S2316" s="28">
        <v>1</v>
      </c>
      <c r="T2316" s="19">
        <f>VLOOKUP(Q2316,包材库存!B:E,4,0)</f>
        <v>106183</v>
      </c>
      <c r="U2316" s="46"/>
      <c r="V2316" s="19">
        <f>VLOOKUP(Q2316,包材库存!B:F,5,0)</f>
        <v>0</v>
      </c>
      <c r="W2316" s="111"/>
      <c r="X2316" s="164" t="e">
        <f t="shared" si="188"/>
        <v>#DIV/0!</v>
      </c>
      <c r="Y2316" s="169">
        <f t="shared" si="187"/>
        <v>58</v>
      </c>
    </row>
    <row r="2317" spans="2:25" ht="15">
      <c r="B2317" s="196"/>
      <c r="C2317" s="111"/>
      <c r="D2317" s="15"/>
      <c r="E2317" s="15"/>
      <c r="F2317" s="15"/>
      <c r="G2317" s="15"/>
      <c r="H2317" s="15"/>
      <c r="I2317" s="15"/>
      <c r="J2317" s="15"/>
      <c r="K2317" s="15"/>
      <c r="L2317" s="15"/>
      <c r="M2317" s="15"/>
      <c r="N2317" s="561"/>
      <c r="O2317" s="15"/>
      <c r="P2317" s="15"/>
      <c r="Q2317" s="160" t="s">
        <v>7123</v>
      </c>
      <c r="R2317" s="195" t="s">
        <v>10974</v>
      </c>
      <c r="S2317" s="28">
        <v>1</v>
      </c>
      <c r="T2317" s="19">
        <f>VLOOKUP(Q2317,包材库存!B:E,4,0)</f>
        <v>120397</v>
      </c>
      <c r="U2317" s="46"/>
      <c r="V2317" s="19">
        <f>VLOOKUP(Q2317,包材库存!B:F,5,0)</f>
        <v>0</v>
      </c>
      <c r="W2317" s="112"/>
      <c r="X2317" s="164" t="e">
        <f t="shared" si="188"/>
        <v>#DIV/0!</v>
      </c>
      <c r="Y2317" s="169">
        <f t="shared" si="187"/>
        <v>44</v>
      </c>
    </row>
    <row r="2318" spans="2:25" ht="15">
      <c r="B2318" s="196"/>
      <c r="C2318" s="111"/>
      <c r="D2318" s="89" t="s">
        <v>11133</v>
      </c>
      <c r="E2318" s="89" t="s">
        <v>10419</v>
      </c>
      <c r="F2318" s="89"/>
      <c r="G2318" s="89"/>
      <c r="H2318" s="89"/>
      <c r="I2318" s="89"/>
      <c r="J2318" s="89"/>
      <c r="K2318" s="89"/>
      <c r="L2318" s="89"/>
      <c r="M2318" s="89">
        <f>J2318+K2318+L2318</f>
        <v>0</v>
      </c>
      <c r="N2318" s="559"/>
      <c r="O2318" s="89"/>
      <c r="P2318" s="89"/>
      <c r="Q2318" s="160" t="s">
        <v>10009</v>
      </c>
      <c r="R2318" s="199" t="s">
        <v>11409</v>
      </c>
      <c r="S2318" s="28">
        <v>1</v>
      </c>
      <c r="T2318" s="19">
        <f>VLOOKUP(Q2318,包材库存!B:E,4,0)</f>
        <v>0</v>
      </c>
      <c r="U2318" s="46"/>
      <c r="V2318" s="19">
        <f>VLOOKUP(Q2318,包材库存!B:F,5,0)</f>
        <v>0</v>
      </c>
      <c r="W2318" s="110"/>
      <c r="X2318" s="164" t="e">
        <f t="shared" si="188"/>
        <v>#DIV/0!</v>
      </c>
      <c r="Y2318" s="169">
        <f t="shared" si="187"/>
        <v>5</v>
      </c>
    </row>
    <row r="2319" spans="2:25" ht="15">
      <c r="B2319" s="196"/>
      <c r="C2319" s="111"/>
      <c r="D2319" s="90"/>
      <c r="E2319" s="90"/>
      <c r="F2319" s="90"/>
      <c r="G2319" s="90"/>
      <c r="H2319" s="90"/>
      <c r="I2319" s="90"/>
      <c r="J2319" s="90"/>
      <c r="K2319" s="90"/>
      <c r="L2319" s="90"/>
      <c r="M2319" s="90"/>
      <c r="N2319" s="560"/>
      <c r="O2319" s="90"/>
      <c r="P2319" s="90"/>
      <c r="Q2319" s="160" t="s">
        <v>8736</v>
      </c>
      <c r="R2319" s="199" t="s">
        <v>11192</v>
      </c>
      <c r="S2319" s="28">
        <v>1</v>
      </c>
      <c r="T2319" s="19">
        <f>VLOOKUP(Q2319,包材库存!B:E,4,0)</f>
        <v>106183</v>
      </c>
      <c r="U2319" s="46"/>
      <c r="V2319" s="19">
        <f>VLOOKUP(Q2319,包材库存!B:F,5,0)</f>
        <v>0</v>
      </c>
      <c r="W2319" s="111"/>
      <c r="X2319" s="164" t="e">
        <f t="shared" si="188"/>
        <v>#DIV/0!</v>
      </c>
      <c r="Y2319" s="169">
        <f t="shared" si="187"/>
        <v>58</v>
      </c>
    </row>
    <row r="2320" spans="2:25" ht="15">
      <c r="B2320" s="196"/>
      <c r="C2320" s="112"/>
      <c r="D2320" s="15"/>
      <c r="E2320" s="15"/>
      <c r="F2320" s="15"/>
      <c r="G2320" s="15"/>
      <c r="H2320" s="15"/>
      <c r="I2320" s="15"/>
      <c r="J2320" s="15"/>
      <c r="K2320" s="15"/>
      <c r="L2320" s="15"/>
      <c r="M2320" s="15"/>
      <c r="N2320" s="561"/>
      <c r="O2320" s="15"/>
      <c r="P2320" s="15"/>
      <c r="Q2320" s="160" t="s">
        <v>7123</v>
      </c>
      <c r="R2320" s="195" t="s">
        <v>10974</v>
      </c>
      <c r="S2320" s="28">
        <v>1</v>
      </c>
      <c r="T2320" s="19">
        <f>VLOOKUP(Q2320,包材库存!B:E,4,0)</f>
        <v>120397</v>
      </c>
      <c r="U2320" s="46"/>
      <c r="V2320" s="19">
        <f>VLOOKUP(Q2320,包材库存!B:F,5,0)</f>
        <v>0</v>
      </c>
      <c r="W2320" s="112"/>
      <c r="X2320" s="164" t="e">
        <f t="shared" si="188"/>
        <v>#DIV/0!</v>
      </c>
      <c r="Y2320" s="169">
        <f t="shared" si="187"/>
        <v>44</v>
      </c>
    </row>
    <row r="2321" spans="2:25" ht="15">
      <c r="B2321" s="196"/>
      <c r="C2321" s="89" t="s">
        <v>9791</v>
      </c>
      <c r="D2321" s="243" t="s">
        <v>11410</v>
      </c>
      <c r="E2321" s="243"/>
      <c r="F2321" s="243"/>
      <c r="G2321" s="243"/>
      <c r="H2321" s="243"/>
      <c r="I2321" s="243"/>
      <c r="J2321" s="243"/>
      <c r="K2321" s="243"/>
      <c r="L2321" s="243"/>
      <c r="M2321" s="243"/>
      <c r="N2321" s="575"/>
      <c r="O2321" s="243"/>
      <c r="P2321" s="243"/>
      <c r="Q2321" s="337"/>
      <c r="R2321" s="335"/>
      <c r="S2321" s="28">
        <v>1</v>
      </c>
      <c r="T2321" s="19" t="e">
        <f>VLOOKUP(Q2321,包材库存!B:E,4,0)</f>
        <v>#N/A</v>
      </c>
      <c r="U2321" s="46"/>
      <c r="V2321" s="19" t="e">
        <f>VLOOKUP(Q2321,包材库存!B:F,5,0)</f>
        <v>#N/A</v>
      </c>
      <c r="W2321" s="243"/>
      <c r="X2321" s="164" t="e">
        <f t="shared" si="188"/>
        <v>#N/A</v>
      </c>
      <c r="Y2321" s="169">
        <f t="shared" si="187"/>
        <v>0</v>
      </c>
    </row>
    <row r="2322" spans="2:25" ht="15">
      <c r="B2322" s="196"/>
      <c r="C2322" s="90"/>
      <c r="D2322" s="89" t="s">
        <v>11410</v>
      </c>
      <c r="E2322" s="89" t="s">
        <v>10415</v>
      </c>
      <c r="F2322" s="89"/>
      <c r="G2322" s="89"/>
      <c r="H2322" s="89"/>
      <c r="I2322" s="89"/>
      <c r="J2322" s="89"/>
      <c r="K2322" s="89"/>
      <c r="L2322" s="89"/>
      <c r="M2322" s="89">
        <f>J2322+K2322+L2322</f>
        <v>0</v>
      </c>
      <c r="N2322" s="559"/>
      <c r="O2322" s="89"/>
      <c r="P2322" s="89"/>
      <c r="Q2322" s="160" t="s">
        <v>8075</v>
      </c>
      <c r="R2322" s="199" t="s">
        <v>11411</v>
      </c>
      <c r="S2322" s="28">
        <v>1</v>
      </c>
      <c r="T2322" s="19">
        <f>VLOOKUP(Q2322,包材库存!B:E,4,0)</f>
        <v>22978</v>
      </c>
      <c r="U2322" s="46"/>
      <c r="V2322" s="19">
        <f>VLOOKUP(Q2322,包材库存!B:F,5,0)</f>
        <v>0</v>
      </c>
      <c r="W2322" s="110"/>
      <c r="X2322" s="164" t="e">
        <f t="shared" si="188"/>
        <v>#DIV/0!</v>
      </c>
      <c r="Y2322" s="169">
        <f t="shared" si="187"/>
        <v>1</v>
      </c>
    </row>
    <row r="2323" spans="2:25" ht="15">
      <c r="B2323" s="196"/>
      <c r="C2323" s="90"/>
      <c r="D2323" s="15"/>
      <c r="E2323" s="15"/>
      <c r="F2323" s="15"/>
      <c r="G2323" s="15"/>
      <c r="H2323" s="15"/>
      <c r="I2323" s="15"/>
      <c r="J2323" s="15"/>
      <c r="K2323" s="15"/>
      <c r="L2323" s="15"/>
      <c r="M2323" s="15"/>
      <c r="N2323" s="561"/>
      <c r="O2323" s="15"/>
      <c r="P2323" s="15"/>
      <c r="Q2323" s="144" t="s">
        <v>8622</v>
      </c>
      <c r="R2323" s="131" t="s">
        <v>11398</v>
      </c>
      <c r="S2323" s="91"/>
      <c r="T2323" s="19">
        <f>VLOOKUP(Q2323,包材库存!B:E,4,0)</f>
        <v>598</v>
      </c>
      <c r="U2323" s="46"/>
      <c r="V2323" s="19">
        <f>VLOOKUP(Q2323,包材库存!B:F,5,0)</f>
        <v>0</v>
      </c>
      <c r="W2323" s="112"/>
      <c r="X2323" s="164" t="e">
        <f t="shared" si="188"/>
        <v>#DIV/0!</v>
      </c>
      <c r="Y2323" s="169">
        <f t="shared" si="187"/>
        <v>9</v>
      </c>
    </row>
    <row r="2324" spans="2:25" ht="15">
      <c r="B2324" s="196"/>
      <c r="C2324" s="90"/>
      <c r="D2324" s="379" t="s">
        <v>11331</v>
      </c>
      <c r="E2324" s="379" t="s">
        <v>12097</v>
      </c>
      <c r="F2324" s="379"/>
      <c r="G2324" s="379"/>
      <c r="H2324" s="379"/>
      <c r="I2324" s="379"/>
      <c r="J2324" s="379"/>
      <c r="K2324" s="379"/>
      <c r="L2324" s="379"/>
      <c r="M2324" s="379">
        <f>J2324+K2324+L2324</f>
        <v>0</v>
      </c>
      <c r="N2324" s="608"/>
      <c r="O2324" s="379"/>
      <c r="P2324" s="379"/>
      <c r="Q2324" s="160" t="s">
        <v>6969</v>
      </c>
      <c r="R2324" s="199" t="s">
        <v>11332</v>
      </c>
      <c r="S2324" s="28">
        <v>1</v>
      </c>
      <c r="T2324" s="19">
        <f>VLOOKUP(Q2324,包材库存!B:E,4,0)</f>
        <v>20016</v>
      </c>
      <c r="U2324" s="46"/>
      <c r="V2324" s="19">
        <f>VLOOKUP(Q2324,包材库存!B:F,5,0)</f>
        <v>0</v>
      </c>
      <c r="W2324" s="89"/>
      <c r="X2324" s="164" t="e">
        <f t="shared" si="188"/>
        <v>#DIV/0!</v>
      </c>
      <c r="Y2324" s="169">
        <f t="shared" si="187"/>
        <v>3</v>
      </c>
    </row>
    <row r="2325" spans="2:25" ht="15">
      <c r="B2325" s="196"/>
      <c r="C2325" s="90"/>
      <c r="D2325" s="381"/>
      <c r="E2325" s="381"/>
      <c r="F2325" s="381"/>
      <c r="G2325" s="381"/>
      <c r="H2325" s="381"/>
      <c r="I2325" s="381"/>
      <c r="J2325" s="381"/>
      <c r="K2325" s="381"/>
      <c r="L2325" s="381"/>
      <c r="M2325" s="381"/>
      <c r="N2325" s="610"/>
      <c r="O2325" s="381"/>
      <c r="P2325" s="381"/>
      <c r="Q2325" s="160" t="s">
        <v>7299</v>
      </c>
      <c r="R2325" s="199" t="s">
        <v>11333</v>
      </c>
      <c r="S2325" s="28">
        <v>1</v>
      </c>
      <c r="T2325" s="19">
        <f>VLOOKUP(Q2325,包材库存!B:E,4,0)</f>
        <v>18976</v>
      </c>
      <c r="U2325" s="46"/>
      <c r="V2325" s="19">
        <f>VLOOKUP(Q2325,包材库存!B:F,5,0)</f>
        <v>0</v>
      </c>
      <c r="W2325" s="15"/>
      <c r="X2325" s="164" t="e">
        <f t="shared" si="188"/>
        <v>#DIV/0!</v>
      </c>
      <c r="Y2325" s="169">
        <f t="shared" si="187"/>
        <v>3</v>
      </c>
    </row>
    <row r="2326" spans="2:25" ht="15">
      <c r="B2326" s="196"/>
      <c r="C2326" s="90"/>
      <c r="D2326" s="89" t="s">
        <v>11412</v>
      </c>
      <c r="E2326" s="89" t="s">
        <v>10419</v>
      </c>
      <c r="F2326" s="89"/>
      <c r="G2326" s="89"/>
      <c r="H2326" s="89"/>
      <c r="I2326" s="89"/>
      <c r="J2326" s="89"/>
      <c r="K2326" s="89"/>
      <c r="L2326" s="89"/>
      <c r="M2326" s="89">
        <f>J2326+K2326+L2326</f>
        <v>0</v>
      </c>
      <c r="N2326" s="559"/>
      <c r="O2326" s="89"/>
      <c r="P2326" s="89"/>
      <c r="Q2326" s="143" t="s">
        <v>10010</v>
      </c>
      <c r="R2326" s="101" t="s">
        <v>11413</v>
      </c>
      <c r="S2326" s="28">
        <v>1</v>
      </c>
      <c r="T2326" s="19">
        <f>VLOOKUP(Q2326,包材库存!B:E,4,0)</f>
        <v>23296</v>
      </c>
      <c r="U2326" s="46"/>
      <c r="V2326" s="19">
        <f>VLOOKUP(Q2326,包材库存!B:F,5,0)</f>
        <v>0</v>
      </c>
      <c r="W2326" s="110"/>
      <c r="X2326" s="164" t="e">
        <f t="shared" si="188"/>
        <v>#DIV/0!</v>
      </c>
      <c r="Y2326" s="169">
        <f t="shared" si="187"/>
        <v>1</v>
      </c>
    </row>
    <row r="2327" spans="2:25" ht="15">
      <c r="B2327" s="196"/>
      <c r="C2327" s="90"/>
      <c r="D2327" s="90"/>
      <c r="E2327" s="90"/>
      <c r="F2327" s="90"/>
      <c r="G2327" s="90"/>
      <c r="H2327" s="90"/>
      <c r="I2327" s="90"/>
      <c r="J2327" s="90"/>
      <c r="K2327" s="90"/>
      <c r="L2327" s="90"/>
      <c r="M2327" s="90"/>
      <c r="N2327" s="560"/>
      <c r="O2327" s="90"/>
      <c r="P2327" s="90"/>
      <c r="Q2327" s="160" t="s">
        <v>8736</v>
      </c>
      <c r="R2327" s="199" t="s">
        <v>11192</v>
      </c>
      <c r="S2327" s="28">
        <v>1</v>
      </c>
      <c r="T2327" s="19">
        <f>VLOOKUP(Q2327,包材库存!B:E,4,0)</f>
        <v>106183</v>
      </c>
      <c r="U2327" s="46"/>
      <c r="V2327" s="19">
        <f>VLOOKUP(Q2327,包材库存!B:F,5,0)</f>
        <v>0</v>
      </c>
      <c r="W2327" s="111"/>
      <c r="X2327" s="164" t="e">
        <f t="shared" si="188"/>
        <v>#DIV/0!</v>
      </c>
      <c r="Y2327" s="169">
        <f t="shared" si="187"/>
        <v>58</v>
      </c>
    </row>
    <row r="2328" spans="2:25" ht="15">
      <c r="B2328" s="196"/>
      <c r="C2328" s="90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  <c r="N2328" s="561"/>
      <c r="O2328" s="15"/>
      <c r="P2328" s="15"/>
      <c r="Q2328" s="160" t="s">
        <v>10011</v>
      </c>
      <c r="R2328" s="101" t="s">
        <v>11147</v>
      </c>
      <c r="S2328" s="28">
        <v>1</v>
      </c>
      <c r="T2328" s="19">
        <f>VLOOKUP(Q2328,包材库存!B:E,4,0)</f>
        <v>31226</v>
      </c>
      <c r="U2328" s="46"/>
      <c r="V2328" s="19">
        <f>VLOOKUP(Q2328,包材库存!B:F,5,0)</f>
        <v>0</v>
      </c>
      <c r="W2328" s="112"/>
      <c r="X2328" s="164" t="e">
        <f t="shared" si="188"/>
        <v>#DIV/0!</v>
      </c>
      <c r="Y2328" s="169">
        <f t="shared" si="187"/>
        <v>3</v>
      </c>
    </row>
    <row r="2329" spans="2:25" ht="15">
      <c r="B2329" s="196"/>
      <c r="C2329" s="90"/>
      <c r="D2329" s="89" t="s">
        <v>11414</v>
      </c>
      <c r="E2329" s="89" t="s">
        <v>10419</v>
      </c>
      <c r="F2329" s="89"/>
      <c r="G2329" s="89"/>
      <c r="H2329" s="89"/>
      <c r="I2329" s="89"/>
      <c r="J2329" s="89"/>
      <c r="K2329" s="89"/>
      <c r="L2329" s="89"/>
      <c r="M2329" s="89">
        <f>J2329+K2329+L2329</f>
        <v>0</v>
      </c>
      <c r="N2329" s="559"/>
      <c r="O2329" s="89"/>
      <c r="P2329" s="89"/>
      <c r="Q2329" s="143" t="s">
        <v>10012</v>
      </c>
      <c r="R2329" s="101" t="s">
        <v>11304</v>
      </c>
      <c r="S2329" s="28">
        <v>1</v>
      </c>
      <c r="T2329" s="19">
        <f>VLOOKUP(Q2329,包材库存!B:E,4,0)</f>
        <v>10660</v>
      </c>
      <c r="U2329" s="46"/>
      <c r="V2329" s="19">
        <f>VLOOKUP(Q2329,包材库存!B:F,5,0)</f>
        <v>0</v>
      </c>
      <c r="W2329" s="110"/>
      <c r="X2329" s="164" t="e">
        <f t="shared" si="188"/>
        <v>#DIV/0!</v>
      </c>
      <c r="Y2329" s="169">
        <f t="shared" si="187"/>
        <v>2</v>
      </c>
    </row>
    <row r="2330" spans="2:25" ht="15">
      <c r="B2330" s="196"/>
      <c r="C2330" s="90"/>
      <c r="D2330" s="90"/>
      <c r="E2330" s="90"/>
      <c r="F2330" s="90"/>
      <c r="G2330" s="90"/>
      <c r="H2330" s="90"/>
      <c r="I2330" s="90"/>
      <c r="J2330" s="90"/>
      <c r="K2330" s="90"/>
      <c r="L2330" s="90"/>
      <c r="M2330" s="90"/>
      <c r="N2330" s="560"/>
      <c r="O2330" s="90"/>
      <c r="P2330" s="90"/>
      <c r="Q2330" s="160" t="s">
        <v>8736</v>
      </c>
      <c r="R2330" s="199" t="s">
        <v>11192</v>
      </c>
      <c r="S2330" s="28">
        <v>1</v>
      </c>
      <c r="T2330" s="19">
        <f>VLOOKUP(Q2330,包材库存!B:E,4,0)</f>
        <v>106183</v>
      </c>
      <c r="U2330" s="46"/>
      <c r="V2330" s="19">
        <f>VLOOKUP(Q2330,包材库存!B:F,5,0)</f>
        <v>0</v>
      </c>
      <c r="W2330" s="111"/>
      <c r="X2330" s="164" t="e">
        <f t="shared" si="188"/>
        <v>#DIV/0!</v>
      </c>
      <c r="Y2330" s="169">
        <f t="shared" si="187"/>
        <v>58</v>
      </c>
    </row>
    <row r="2331" spans="2:25" ht="15">
      <c r="B2331" s="196"/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  <c r="N2331" s="561"/>
      <c r="O2331" s="15"/>
      <c r="P2331" s="15"/>
      <c r="Q2331" s="143" t="s">
        <v>10011</v>
      </c>
      <c r="R2331" s="101" t="s">
        <v>11147</v>
      </c>
      <c r="S2331" s="28">
        <v>1</v>
      </c>
      <c r="T2331" s="19">
        <f>VLOOKUP(Q2331,包材库存!B:E,4,0)</f>
        <v>31226</v>
      </c>
      <c r="U2331" s="46"/>
      <c r="V2331" s="19">
        <f>VLOOKUP(Q2331,包材库存!B:F,5,0)</f>
        <v>0</v>
      </c>
      <c r="W2331" s="112"/>
      <c r="X2331" s="164" t="e">
        <f t="shared" si="188"/>
        <v>#DIV/0!</v>
      </c>
      <c r="Y2331" s="169">
        <f t="shared" si="187"/>
        <v>3</v>
      </c>
    </row>
    <row r="2332" spans="2:25" ht="15">
      <c r="B2332" s="196"/>
      <c r="C2332" s="89" t="s">
        <v>10013</v>
      </c>
      <c r="D2332" s="89" t="s">
        <v>11415</v>
      </c>
      <c r="E2332" s="89" t="s">
        <v>12098</v>
      </c>
      <c r="F2332" s="89"/>
      <c r="G2332" s="89"/>
      <c r="H2332" s="89"/>
      <c r="I2332" s="89"/>
      <c r="J2332" s="89"/>
      <c r="K2332" s="89"/>
      <c r="L2332" s="89"/>
      <c r="M2332" s="89">
        <f>J2332+K2332+L2332</f>
        <v>0</v>
      </c>
      <c r="N2332" s="559"/>
      <c r="O2332" s="89"/>
      <c r="P2332" s="89"/>
      <c r="Q2332" s="160" t="s">
        <v>100</v>
      </c>
      <c r="R2332" s="199" t="s">
        <v>11416</v>
      </c>
      <c r="S2332" s="28">
        <v>1</v>
      </c>
      <c r="T2332" s="19">
        <f>VLOOKUP(Q2332,包材库存!B:E,4,0)</f>
        <v>185000</v>
      </c>
      <c r="U2332" s="46"/>
      <c r="V2332" s="19">
        <f>VLOOKUP(Q2332,包材库存!B:F,5,0)</f>
        <v>0</v>
      </c>
      <c r="W2332" s="110"/>
      <c r="X2332" s="164" t="e">
        <f t="shared" si="188"/>
        <v>#DIV/0!</v>
      </c>
      <c r="Y2332" s="169">
        <f t="shared" si="187"/>
        <v>10</v>
      </c>
    </row>
    <row r="2333" spans="2:25" ht="15">
      <c r="B2333" s="196"/>
      <c r="C2333" s="90"/>
      <c r="D2333" s="90"/>
      <c r="E2333" s="90"/>
      <c r="F2333" s="90"/>
      <c r="G2333" s="90"/>
      <c r="H2333" s="90"/>
      <c r="I2333" s="90"/>
      <c r="J2333" s="90"/>
      <c r="K2333" s="90"/>
      <c r="L2333" s="90"/>
      <c r="M2333" s="90"/>
      <c r="N2333" s="560"/>
      <c r="O2333" s="90"/>
      <c r="P2333" s="90"/>
      <c r="Q2333" s="160" t="s">
        <v>9125</v>
      </c>
      <c r="R2333" s="199" t="s">
        <v>11417</v>
      </c>
      <c r="S2333" s="28">
        <v>1</v>
      </c>
      <c r="T2333" s="19">
        <f>VLOOKUP(Q2333,包材库存!B:E,4,0)</f>
        <v>0</v>
      </c>
      <c r="U2333" s="46"/>
      <c r="V2333" s="19">
        <f>VLOOKUP(Q2333,包材库存!B:F,5,0)</f>
        <v>0</v>
      </c>
      <c r="W2333" s="111"/>
      <c r="X2333" s="164" t="e">
        <f t="shared" si="188"/>
        <v>#DIV/0!</v>
      </c>
      <c r="Y2333" s="169">
        <f t="shared" si="187"/>
        <v>2</v>
      </c>
    </row>
    <row r="2334" spans="2:25" ht="15">
      <c r="B2334" s="196"/>
      <c r="C2334" s="90"/>
      <c r="D2334" s="90"/>
      <c r="E2334" s="90"/>
      <c r="F2334" s="90"/>
      <c r="G2334" s="90"/>
      <c r="H2334" s="90"/>
      <c r="I2334" s="90"/>
      <c r="J2334" s="90"/>
      <c r="K2334" s="90"/>
      <c r="L2334" s="90"/>
      <c r="M2334" s="90"/>
      <c r="N2334" s="560"/>
      <c r="O2334" s="90"/>
      <c r="P2334" s="90"/>
      <c r="Q2334" s="160" t="s">
        <v>10014</v>
      </c>
      <c r="R2334" s="199" t="s">
        <v>11418</v>
      </c>
      <c r="S2334" s="28">
        <v>1</v>
      </c>
      <c r="T2334" s="19">
        <f>VLOOKUP(Q2334,包材库存!B:E,4,0)</f>
        <v>252</v>
      </c>
      <c r="U2334" s="46"/>
      <c r="V2334" s="19">
        <f>VLOOKUP(Q2334,包材库存!B:F,5,0)</f>
        <v>0</v>
      </c>
      <c r="W2334" s="111"/>
      <c r="X2334" s="164" t="e">
        <f t="shared" si="188"/>
        <v>#DIV/0!</v>
      </c>
      <c r="Y2334" s="169">
        <f t="shared" si="187"/>
        <v>1</v>
      </c>
    </row>
    <row r="2335" spans="2:25" ht="15">
      <c r="B2335" s="196"/>
      <c r="C2335" s="90"/>
      <c r="D2335" s="90"/>
      <c r="E2335" s="90"/>
      <c r="F2335" s="90"/>
      <c r="G2335" s="90"/>
      <c r="H2335" s="90"/>
      <c r="I2335" s="90"/>
      <c r="J2335" s="90"/>
      <c r="K2335" s="90"/>
      <c r="L2335" s="90"/>
      <c r="M2335" s="90"/>
      <c r="N2335" s="560"/>
      <c r="O2335" s="90"/>
      <c r="P2335" s="90"/>
      <c r="Q2335" s="160" t="s">
        <v>9966</v>
      </c>
      <c r="R2335" s="199" t="s">
        <v>11419</v>
      </c>
      <c r="S2335" s="91"/>
      <c r="T2335" s="19">
        <f>VLOOKUP(Q2335,包材库存!B:E,4,0)</f>
        <v>1957</v>
      </c>
      <c r="U2335" s="46"/>
      <c r="V2335" s="19">
        <f>VLOOKUP(Q2335,包材库存!B:F,5,0)</f>
        <v>0</v>
      </c>
      <c r="W2335" s="111"/>
      <c r="X2335" s="164" t="e">
        <f t="shared" si="188"/>
        <v>#DIV/0!</v>
      </c>
      <c r="Y2335" s="169">
        <f t="shared" si="187"/>
        <v>202</v>
      </c>
    </row>
    <row r="2336" spans="2:25" ht="15">
      <c r="B2336" s="196"/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561"/>
      <c r="O2336" s="15"/>
      <c r="P2336" s="15"/>
      <c r="Q2336" s="143" t="s">
        <v>10015</v>
      </c>
      <c r="R2336" s="101" t="s">
        <v>10016</v>
      </c>
      <c r="S2336" s="28">
        <v>1</v>
      </c>
      <c r="T2336" s="19" t="e">
        <f>VLOOKUP(Q2336,包材库存!B:E,4,0)</f>
        <v>#N/A</v>
      </c>
      <c r="U2336" s="46"/>
      <c r="V2336" s="19" t="e">
        <f>VLOOKUP(Q2336,包材库存!B:F,5,0)</f>
        <v>#N/A</v>
      </c>
      <c r="W2336" s="112"/>
      <c r="X2336" s="164" t="e">
        <f t="shared" si="188"/>
        <v>#N/A</v>
      </c>
      <c r="Y2336" s="169">
        <f t="shared" si="187"/>
        <v>3</v>
      </c>
    </row>
    <row r="2337" spans="2:25" ht="15">
      <c r="B2337" s="196"/>
      <c r="C2337" s="396" t="s">
        <v>9792</v>
      </c>
      <c r="D2337" s="397" t="s">
        <v>11420</v>
      </c>
      <c r="E2337" s="397" t="s">
        <v>10623</v>
      </c>
      <c r="F2337" s="397"/>
      <c r="G2337" s="397"/>
      <c r="H2337" s="397"/>
      <c r="I2337" s="397"/>
      <c r="J2337" s="397"/>
      <c r="K2337" s="397"/>
      <c r="L2337" s="397"/>
      <c r="M2337" s="397">
        <f>J2337+K2337+L2337</f>
        <v>0</v>
      </c>
      <c r="N2337" s="613"/>
      <c r="O2337" s="397"/>
      <c r="P2337" s="397"/>
      <c r="Q2337" s="398" t="s">
        <v>9123</v>
      </c>
      <c r="R2337" s="399" t="s">
        <v>11421</v>
      </c>
      <c r="S2337" s="28">
        <v>1</v>
      </c>
      <c r="T2337" s="19">
        <f>VLOOKUP(Q2337,包材库存!B:E,4,0)</f>
        <v>0</v>
      </c>
      <c r="U2337" s="46"/>
      <c r="V2337" s="19">
        <f>VLOOKUP(Q2337,包材库存!B:F,5,0)</f>
        <v>0</v>
      </c>
      <c r="W2337" s="396"/>
      <c r="X2337" s="164" t="e">
        <f t="shared" si="188"/>
        <v>#DIV/0!</v>
      </c>
      <c r="Y2337" s="169">
        <f t="shared" si="187"/>
        <v>2</v>
      </c>
    </row>
    <row r="2338" spans="2:25" ht="15">
      <c r="B2338" s="196"/>
      <c r="C2338" s="400"/>
      <c r="D2338" s="401"/>
      <c r="E2338" s="401"/>
      <c r="F2338" s="401"/>
      <c r="G2338" s="401"/>
      <c r="H2338" s="401"/>
      <c r="I2338" s="401"/>
      <c r="J2338" s="401"/>
      <c r="K2338" s="401"/>
      <c r="L2338" s="401"/>
      <c r="M2338" s="401"/>
      <c r="N2338" s="614"/>
      <c r="O2338" s="401"/>
      <c r="P2338" s="401"/>
      <c r="Q2338" s="398" t="s">
        <v>9121</v>
      </c>
      <c r="R2338" s="399" t="s">
        <v>11422</v>
      </c>
      <c r="S2338" s="28">
        <v>1</v>
      </c>
      <c r="T2338" s="19">
        <f>VLOOKUP(Q2338,包材库存!B:E,4,0)</f>
        <v>1150</v>
      </c>
      <c r="U2338" s="46"/>
      <c r="V2338" s="19">
        <f>VLOOKUP(Q2338,包材库存!B:F,5,0)</f>
        <v>0</v>
      </c>
      <c r="W2338" s="400"/>
      <c r="X2338" s="164" t="e">
        <f t="shared" si="188"/>
        <v>#DIV/0!</v>
      </c>
      <c r="Y2338" s="169">
        <f t="shared" si="187"/>
        <v>1</v>
      </c>
    </row>
    <row r="2339" spans="2:25" ht="15">
      <c r="B2339" s="196"/>
      <c r="C2339" s="400"/>
      <c r="D2339" s="401"/>
      <c r="E2339" s="401"/>
      <c r="F2339" s="401"/>
      <c r="G2339" s="401"/>
      <c r="H2339" s="401"/>
      <c r="I2339" s="401"/>
      <c r="J2339" s="401"/>
      <c r="K2339" s="401"/>
      <c r="L2339" s="401"/>
      <c r="M2339" s="401"/>
      <c r="N2339" s="614"/>
      <c r="O2339" s="401"/>
      <c r="P2339" s="401"/>
      <c r="Q2339" s="398" t="s">
        <v>8092</v>
      </c>
      <c r="R2339" s="399" t="s">
        <v>11423</v>
      </c>
      <c r="S2339" s="28">
        <v>1</v>
      </c>
      <c r="T2339" s="19">
        <f>VLOOKUP(Q2339,包材库存!B:E,4,0)</f>
        <v>674</v>
      </c>
      <c r="U2339" s="46"/>
      <c r="V2339" s="19">
        <f>VLOOKUP(Q2339,包材库存!B:F,5,0)</f>
        <v>0</v>
      </c>
      <c r="W2339" s="400"/>
      <c r="X2339" s="164" t="e">
        <f t="shared" si="188"/>
        <v>#DIV/0!</v>
      </c>
      <c r="Y2339" s="169">
        <f t="shared" si="187"/>
        <v>1</v>
      </c>
    </row>
    <row r="2340" spans="2:25" ht="15">
      <c r="B2340" s="196"/>
      <c r="C2340" s="400"/>
      <c r="D2340" s="401"/>
      <c r="E2340" s="401"/>
      <c r="F2340" s="401"/>
      <c r="G2340" s="401"/>
      <c r="H2340" s="401"/>
      <c r="I2340" s="401"/>
      <c r="J2340" s="401"/>
      <c r="K2340" s="401"/>
      <c r="L2340" s="401"/>
      <c r="M2340" s="401"/>
      <c r="N2340" s="614"/>
      <c r="O2340" s="401"/>
      <c r="P2340" s="401"/>
      <c r="Q2340" s="402" t="s">
        <v>8624</v>
      </c>
      <c r="R2340" s="403" t="s">
        <v>11424</v>
      </c>
      <c r="S2340" s="91"/>
      <c r="T2340" s="19">
        <f>VLOOKUP(Q2340,包材库存!B:E,4,0)</f>
        <v>17</v>
      </c>
      <c r="U2340" s="46"/>
      <c r="V2340" s="19">
        <f>VLOOKUP(Q2340,包材库存!B:F,5,0)</f>
        <v>0</v>
      </c>
      <c r="W2340" s="400"/>
      <c r="X2340" s="164" t="e">
        <f t="shared" si="188"/>
        <v>#DIV/0!</v>
      </c>
      <c r="Y2340" s="169">
        <f t="shared" si="187"/>
        <v>1</v>
      </c>
    </row>
    <row r="2341" spans="2:25" ht="15">
      <c r="B2341" s="196"/>
      <c r="C2341" s="404"/>
      <c r="D2341" s="405"/>
      <c r="E2341" s="405"/>
      <c r="F2341" s="405"/>
      <c r="G2341" s="405"/>
      <c r="H2341" s="405"/>
      <c r="I2341" s="405"/>
      <c r="J2341" s="405"/>
      <c r="K2341" s="405"/>
      <c r="L2341" s="405"/>
      <c r="M2341" s="405"/>
      <c r="N2341" s="615"/>
      <c r="O2341" s="405"/>
      <c r="P2341" s="405"/>
      <c r="Q2341" s="398" t="s">
        <v>9793</v>
      </c>
      <c r="R2341" s="399" t="s">
        <v>11425</v>
      </c>
      <c r="S2341" s="28">
        <v>1</v>
      </c>
      <c r="T2341" s="19" t="e">
        <f>VLOOKUP(Q2341,包材库存!B:E,4,0)</f>
        <v>#N/A</v>
      </c>
      <c r="U2341" s="46"/>
      <c r="V2341" s="19" t="e">
        <f>VLOOKUP(Q2341,包材库存!B:F,5,0)</f>
        <v>#N/A</v>
      </c>
      <c r="W2341" s="404"/>
      <c r="X2341" s="164" t="e">
        <f t="shared" si="188"/>
        <v>#N/A</v>
      </c>
      <c r="Y2341" s="169">
        <f t="shared" si="187"/>
        <v>2</v>
      </c>
    </row>
    <row r="2342" spans="2:25" ht="24.75">
      <c r="B2342" s="196"/>
      <c r="C2342" s="89" t="s">
        <v>9987</v>
      </c>
      <c r="D2342" s="89" t="s">
        <v>11426</v>
      </c>
      <c r="E2342" s="89" t="s">
        <v>12093</v>
      </c>
      <c r="F2342" s="89"/>
      <c r="G2342" s="89"/>
      <c r="H2342" s="89"/>
      <c r="I2342" s="89"/>
      <c r="J2342" s="89"/>
      <c r="K2342" s="89"/>
      <c r="L2342" s="89"/>
      <c r="M2342" s="89">
        <f>J2342+K2342+L2342</f>
        <v>0</v>
      </c>
      <c r="N2342" s="559"/>
      <c r="O2342" s="89"/>
      <c r="P2342" s="89"/>
      <c r="Q2342" s="160" t="s">
        <v>9988</v>
      </c>
      <c r="R2342" s="199" t="s">
        <v>11427</v>
      </c>
      <c r="S2342" s="28">
        <v>1</v>
      </c>
      <c r="T2342" s="19">
        <f>VLOOKUP(Q2342,包材库存!B:E,4,0)</f>
        <v>0</v>
      </c>
      <c r="U2342" s="46"/>
      <c r="V2342" s="19">
        <f>VLOOKUP(Q2342,包材库存!B:F,5,0)</f>
        <v>0</v>
      </c>
      <c r="W2342" s="110"/>
      <c r="X2342" s="164" t="e">
        <f t="shared" si="188"/>
        <v>#DIV/0!</v>
      </c>
      <c r="Y2342" s="169">
        <f t="shared" si="187"/>
        <v>3</v>
      </c>
    </row>
    <row r="2343" spans="2:25" ht="15">
      <c r="B2343" s="196"/>
      <c r="C2343" s="15"/>
      <c r="D2343" s="15"/>
      <c r="E2343" s="15"/>
      <c r="F2343" s="15"/>
      <c r="G2343" s="15"/>
      <c r="H2343" s="15"/>
      <c r="I2343" s="15"/>
      <c r="J2343" s="15"/>
      <c r="K2343" s="15"/>
      <c r="L2343" s="15"/>
      <c r="M2343" s="15"/>
      <c r="N2343" s="561"/>
      <c r="O2343" s="15"/>
      <c r="P2343" s="15"/>
      <c r="Q2343" s="144" t="s">
        <v>10017</v>
      </c>
      <c r="R2343" s="199" t="s">
        <v>10018</v>
      </c>
      <c r="S2343" s="28">
        <v>1</v>
      </c>
      <c r="T2343" s="19" t="e">
        <f>VLOOKUP(Q2343,包材库存!B:E,4,0)</f>
        <v>#N/A</v>
      </c>
      <c r="U2343" s="46"/>
      <c r="V2343" s="19" t="e">
        <f>VLOOKUP(Q2343,包材库存!B:F,5,0)</f>
        <v>#N/A</v>
      </c>
      <c r="W2343" s="112"/>
      <c r="X2343" s="164" t="e">
        <f t="shared" si="188"/>
        <v>#N/A</v>
      </c>
      <c r="Y2343" s="169">
        <f t="shared" si="187"/>
        <v>2</v>
      </c>
    </row>
    <row r="2344" spans="2:25" ht="15">
      <c r="B2344" s="196"/>
      <c r="C2344" s="406" t="s">
        <v>9794</v>
      </c>
      <c r="D2344" s="406" t="s">
        <v>11390</v>
      </c>
      <c r="E2344" s="406" t="s">
        <v>10430</v>
      </c>
      <c r="F2344" s="406"/>
      <c r="G2344" s="406"/>
      <c r="H2344" s="406"/>
      <c r="I2344" s="406"/>
      <c r="J2344" s="406"/>
      <c r="K2344" s="406"/>
      <c r="L2344" s="406"/>
      <c r="M2344" s="406">
        <f>J2344+K2344+L2344</f>
        <v>0</v>
      </c>
      <c r="N2344" s="616"/>
      <c r="O2344" s="406"/>
      <c r="P2344" s="406"/>
      <c r="Q2344" s="160" t="s">
        <v>9127</v>
      </c>
      <c r="R2344" s="132" t="s">
        <v>11428</v>
      </c>
      <c r="S2344" s="28">
        <v>1</v>
      </c>
      <c r="T2344" s="19">
        <f>VLOOKUP(Q2344,包材库存!B:E,4,0)</f>
        <v>0</v>
      </c>
      <c r="U2344" s="46"/>
      <c r="V2344" s="19">
        <f>VLOOKUP(Q2344,包材库存!B:F,5,0)</f>
        <v>0</v>
      </c>
      <c r="W2344" s="89"/>
      <c r="X2344" s="164" t="e">
        <f t="shared" si="188"/>
        <v>#DIV/0!</v>
      </c>
      <c r="Y2344" s="169">
        <f t="shared" si="187"/>
        <v>1</v>
      </c>
    </row>
    <row r="2345" spans="2:25" ht="15">
      <c r="B2345" s="196"/>
      <c r="C2345" s="407"/>
      <c r="D2345" s="407"/>
      <c r="E2345" s="407"/>
      <c r="F2345" s="407"/>
      <c r="G2345" s="407"/>
      <c r="H2345" s="407"/>
      <c r="I2345" s="407"/>
      <c r="J2345" s="407"/>
      <c r="K2345" s="407"/>
      <c r="L2345" s="407"/>
      <c r="M2345" s="407"/>
      <c r="N2345" s="617"/>
      <c r="O2345" s="407"/>
      <c r="P2345" s="407"/>
      <c r="Q2345" s="215" t="s">
        <v>457</v>
      </c>
      <c r="R2345" s="275" t="s">
        <v>11429</v>
      </c>
      <c r="S2345" s="91"/>
      <c r="T2345" s="19">
        <f>VLOOKUP(Q2345,包材库存!B:E,4,0)</f>
        <v>1957</v>
      </c>
      <c r="U2345" s="46"/>
      <c r="V2345" s="19">
        <f>VLOOKUP(Q2345,包材库存!B:F,5,0)</f>
        <v>0</v>
      </c>
      <c r="W2345" s="90"/>
      <c r="X2345" s="164" t="e">
        <f t="shared" si="188"/>
        <v>#DIV/0!</v>
      </c>
      <c r="Y2345" s="169">
        <f t="shared" si="187"/>
        <v>202</v>
      </c>
    </row>
    <row r="2346" spans="2:25" ht="15">
      <c r="B2346" s="196"/>
      <c r="C2346" s="408"/>
      <c r="D2346" s="408"/>
      <c r="E2346" s="408"/>
      <c r="F2346" s="408"/>
      <c r="G2346" s="408"/>
      <c r="H2346" s="408"/>
      <c r="I2346" s="408"/>
      <c r="J2346" s="408"/>
      <c r="K2346" s="408"/>
      <c r="L2346" s="408"/>
      <c r="M2346" s="408"/>
      <c r="N2346" s="618"/>
      <c r="O2346" s="408"/>
      <c r="P2346" s="408"/>
      <c r="Q2346" s="215" t="s">
        <v>8805</v>
      </c>
      <c r="R2346" s="275" t="s">
        <v>10382</v>
      </c>
      <c r="S2346" s="28">
        <v>1</v>
      </c>
      <c r="T2346" s="19">
        <f>VLOOKUP(Q2346,包材库存!B:E,4,0)</f>
        <v>7665</v>
      </c>
      <c r="U2346" s="46"/>
      <c r="V2346" s="19">
        <f>VLOOKUP(Q2346,包材库存!B:F,5,0)</f>
        <v>0</v>
      </c>
      <c r="W2346" s="15"/>
      <c r="X2346" s="164" t="e">
        <f t="shared" si="188"/>
        <v>#DIV/0!</v>
      </c>
      <c r="Y2346" s="169">
        <f t="shared" si="187"/>
        <v>149</v>
      </c>
    </row>
    <row r="2347" spans="2:25" ht="15">
      <c r="B2347" s="196"/>
      <c r="C2347" s="406" t="s">
        <v>9795</v>
      </c>
      <c r="D2347" s="406" t="s">
        <v>11430</v>
      </c>
      <c r="E2347" s="406" t="s">
        <v>10430</v>
      </c>
      <c r="F2347" s="406"/>
      <c r="G2347" s="406"/>
      <c r="H2347" s="406"/>
      <c r="I2347" s="406"/>
      <c r="J2347" s="406"/>
      <c r="K2347" s="406"/>
      <c r="L2347" s="406"/>
      <c r="M2347" s="406">
        <f>J2347+K2347+L2347</f>
        <v>0</v>
      </c>
      <c r="N2347" s="616"/>
      <c r="O2347" s="406"/>
      <c r="P2347" s="406"/>
      <c r="Q2347" s="160" t="s">
        <v>9130</v>
      </c>
      <c r="R2347" s="132" t="s">
        <v>11431</v>
      </c>
      <c r="S2347" s="28">
        <v>1</v>
      </c>
      <c r="T2347" s="19">
        <f>VLOOKUP(Q2347,包材库存!B:E,4,0)</f>
        <v>0</v>
      </c>
      <c r="U2347" s="46"/>
      <c r="V2347" s="19">
        <f>VLOOKUP(Q2347,包材库存!B:F,5,0)</f>
        <v>0</v>
      </c>
      <c r="W2347" s="89"/>
      <c r="X2347" s="164" t="e">
        <f t="shared" si="188"/>
        <v>#DIV/0!</v>
      </c>
      <c r="Y2347" s="169">
        <f t="shared" si="187"/>
        <v>1</v>
      </c>
    </row>
    <row r="2348" spans="2:25" ht="15">
      <c r="B2348" s="196"/>
      <c r="C2348" s="407"/>
      <c r="D2348" s="407"/>
      <c r="E2348" s="407"/>
      <c r="F2348" s="407"/>
      <c r="G2348" s="407"/>
      <c r="H2348" s="407"/>
      <c r="I2348" s="407"/>
      <c r="J2348" s="407"/>
      <c r="K2348" s="407"/>
      <c r="L2348" s="407"/>
      <c r="M2348" s="407"/>
      <c r="N2348" s="617"/>
      <c r="O2348" s="407"/>
      <c r="P2348" s="407"/>
      <c r="Q2348" s="215" t="s">
        <v>457</v>
      </c>
      <c r="R2348" s="275" t="s">
        <v>11429</v>
      </c>
      <c r="S2348" s="91"/>
      <c r="T2348" s="19">
        <f>VLOOKUP(Q2348,包材库存!B:E,4,0)</f>
        <v>1957</v>
      </c>
      <c r="U2348" s="46"/>
      <c r="V2348" s="19">
        <f>VLOOKUP(Q2348,包材库存!B:F,5,0)</f>
        <v>0</v>
      </c>
      <c r="W2348" s="90"/>
      <c r="X2348" s="164" t="e">
        <f t="shared" si="188"/>
        <v>#DIV/0!</v>
      </c>
      <c r="Y2348" s="169">
        <f t="shared" si="187"/>
        <v>202</v>
      </c>
    </row>
    <row r="2349" spans="2:25" ht="15">
      <c r="B2349" s="196"/>
      <c r="C2349" s="408"/>
      <c r="D2349" s="408"/>
      <c r="E2349" s="408"/>
      <c r="F2349" s="408"/>
      <c r="G2349" s="408"/>
      <c r="H2349" s="408"/>
      <c r="I2349" s="408"/>
      <c r="J2349" s="408"/>
      <c r="K2349" s="408"/>
      <c r="L2349" s="408"/>
      <c r="M2349" s="408"/>
      <c r="N2349" s="618"/>
      <c r="O2349" s="408"/>
      <c r="P2349" s="408"/>
      <c r="Q2349" s="215" t="s">
        <v>8805</v>
      </c>
      <c r="R2349" s="275" t="s">
        <v>10382</v>
      </c>
      <c r="S2349" s="28">
        <v>1</v>
      </c>
      <c r="T2349" s="19">
        <f>VLOOKUP(Q2349,包材库存!B:E,4,0)</f>
        <v>7665</v>
      </c>
      <c r="U2349" s="46"/>
      <c r="V2349" s="19">
        <f>VLOOKUP(Q2349,包材库存!B:F,5,0)</f>
        <v>0</v>
      </c>
      <c r="W2349" s="15"/>
      <c r="X2349" s="164" t="e">
        <f t="shared" si="188"/>
        <v>#DIV/0!</v>
      </c>
      <c r="Y2349" s="169">
        <f t="shared" si="187"/>
        <v>149</v>
      </c>
    </row>
    <row r="2350" spans="2:25" ht="15">
      <c r="B2350" s="196"/>
      <c r="C2350" s="406" t="s">
        <v>9796</v>
      </c>
      <c r="D2350" s="406" t="s">
        <v>11432</v>
      </c>
      <c r="E2350" s="406" t="s">
        <v>10430</v>
      </c>
      <c r="F2350" s="406"/>
      <c r="G2350" s="406"/>
      <c r="H2350" s="406"/>
      <c r="I2350" s="406"/>
      <c r="J2350" s="406"/>
      <c r="K2350" s="406"/>
      <c r="L2350" s="406"/>
      <c r="M2350" s="406">
        <f>J2350+K2350+L2350</f>
        <v>0</v>
      </c>
      <c r="N2350" s="616"/>
      <c r="O2350" s="406"/>
      <c r="P2350" s="406"/>
      <c r="Q2350" s="160" t="s">
        <v>9133</v>
      </c>
      <c r="R2350" s="132" t="s">
        <v>11433</v>
      </c>
      <c r="S2350" s="28">
        <v>1</v>
      </c>
      <c r="T2350" s="19">
        <f>VLOOKUP(Q2350,包材库存!B:E,4,0)</f>
        <v>0</v>
      </c>
      <c r="U2350" s="46"/>
      <c r="V2350" s="19">
        <f>VLOOKUP(Q2350,包材库存!B:F,5,0)</f>
        <v>0</v>
      </c>
      <c r="W2350" s="89"/>
      <c r="X2350" s="164" t="e">
        <f t="shared" si="188"/>
        <v>#DIV/0!</v>
      </c>
      <c r="Y2350" s="169">
        <f t="shared" si="187"/>
        <v>1</v>
      </c>
    </row>
    <row r="2351" spans="2:25" ht="15">
      <c r="B2351" s="196"/>
      <c r="C2351" s="407"/>
      <c r="D2351" s="407"/>
      <c r="E2351" s="407"/>
      <c r="F2351" s="407"/>
      <c r="G2351" s="407"/>
      <c r="H2351" s="407"/>
      <c r="I2351" s="407"/>
      <c r="J2351" s="407"/>
      <c r="K2351" s="407"/>
      <c r="L2351" s="407"/>
      <c r="M2351" s="407"/>
      <c r="N2351" s="617"/>
      <c r="O2351" s="407"/>
      <c r="P2351" s="407"/>
      <c r="Q2351" s="215" t="s">
        <v>457</v>
      </c>
      <c r="R2351" s="275" t="s">
        <v>10556</v>
      </c>
      <c r="S2351" s="91"/>
      <c r="T2351" s="19">
        <f>VLOOKUP(Q2351,包材库存!B:E,4,0)</f>
        <v>1957</v>
      </c>
      <c r="U2351" s="46"/>
      <c r="V2351" s="19">
        <f>VLOOKUP(Q2351,包材库存!B:F,5,0)</f>
        <v>0</v>
      </c>
      <c r="W2351" s="90"/>
      <c r="X2351" s="164" t="e">
        <f t="shared" si="188"/>
        <v>#DIV/0!</v>
      </c>
      <c r="Y2351" s="169">
        <f t="shared" si="187"/>
        <v>202</v>
      </c>
    </row>
    <row r="2352" spans="2:25" ht="15">
      <c r="B2352" s="196"/>
      <c r="C2352" s="408"/>
      <c r="D2352" s="408"/>
      <c r="E2352" s="408"/>
      <c r="F2352" s="408"/>
      <c r="G2352" s="408"/>
      <c r="H2352" s="408"/>
      <c r="I2352" s="408"/>
      <c r="J2352" s="408"/>
      <c r="K2352" s="408"/>
      <c r="L2352" s="408"/>
      <c r="M2352" s="408"/>
      <c r="N2352" s="618"/>
      <c r="O2352" s="408"/>
      <c r="P2352" s="408"/>
      <c r="Q2352" s="215" t="s">
        <v>8805</v>
      </c>
      <c r="R2352" s="275" t="s">
        <v>10382</v>
      </c>
      <c r="S2352" s="28">
        <v>1</v>
      </c>
      <c r="T2352" s="19">
        <f>VLOOKUP(Q2352,包材库存!B:E,4,0)</f>
        <v>7665</v>
      </c>
      <c r="U2352" s="46"/>
      <c r="V2352" s="19">
        <f>VLOOKUP(Q2352,包材库存!B:F,5,0)</f>
        <v>0</v>
      </c>
      <c r="W2352" s="15"/>
      <c r="X2352" s="164" t="e">
        <f t="shared" si="188"/>
        <v>#DIV/0!</v>
      </c>
      <c r="Y2352" s="169">
        <f t="shared" si="187"/>
        <v>149</v>
      </c>
    </row>
    <row r="2353" spans="2:25" ht="15">
      <c r="B2353" s="196"/>
      <c r="C2353" s="406" t="s">
        <v>9797</v>
      </c>
      <c r="D2353" s="406" t="s">
        <v>11434</v>
      </c>
      <c r="E2353" s="406" t="s">
        <v>12099</v>
      </c>
      <c r="F2353" s="406"/>
      <c r="G2353" s="406"/>
      <c r="H2353" s="406"/>
      <c r="I2353" s="406"/>
      <c r="J2353" s="406"/>
      <c r="K2353" s="406"/>
      <c r="L2353" s="406"/>
      <c r="M2353" s="406">
        <f>J2353+K2353+L2353</f>
        <v>0</v>
      </c>
      <c r="N2353" s="616"/>
      <c r="O2353" s="406"/>
      <c r="P2353" s="406"/>
      <c r="Q2353" s="160" t="s">
        <v>9136</v>
      </c>
      <c r="R2353" s="132" t="s">
        <v>11435</v>
      </c>
      <c r="S2353" s="28">
        <v>1</v>
      </c>
      <c r="T2353" s="19">
        <f>VLOOKUP(Q2353,包材库存!B:E,4,0)</f>
        <v>117.9</v>
      </c>
      <c r="U2353" s="46"/>
      <c r="V2353" s="19">
        <f>VLOOKUP(Q2353,包材库存!B:F,5,0)</f>
        <v>0</v>
      </c>
      <c r="W2353" s="89"/>
      <c r="X2353" s="164" t="e">
        <f t="shared" si="188"/>
        <v>#DIV/0!</v>
      </c>
      <c r="Y2353" s="169">
        <f t="shared" si="187"/>
        <v>1</v>
      </c>
    </row>
    <row r="2354" spans="2:25" ht="15">
      <c r="B2354" s="196"/>
      <c r="C2354" s="407"/>
      <c r="D2354" s="407"/>
      <c r="E2354" s="407"/>
      <c r="F2354" s="407"/>
      <c r="G2354" s="407"/>
      <c r="H2354" s="407"/>
      <c r="I2354" s="407"/>
      <c r="J2354" s="407"/>
      <c r="K2354" s="407"/>
      <c r="L2354" s="407"/>
      <c r="M2354" s="407"/>
      <c r="N2354" s="617"/>
      <c r="O2354" s="407"/>
      <c r="P2354" s="407"/>
      <c r="Q2354" s="215" t="s">
        <v>457</v>
      </c>
      <c r="R2354" s="275" t="s">
        <v>11429</v>
      </c>
      <c r="S2354" s="91"/>
      <c r="T2354" s="19">
        <f>VLOOKUP(Q2354,包材库存!B:E,4,0)</f>
        <v>1957</v>
      </c>
      <c r="U2354" s="46"/>
      <c r="V2354" s="19">
        <f>VLOOKUP(Q2354,包材库存!B:F,5,0)</f>
        <v>0</v>
      </c>
      <c r="W2354" s="90"/>
      <c r="X2354" s="164" t="e">
        <f t="shared" si="188"/>
        <v>#DIV/0!</v>
      </c>
      <c r="Y2354" s="169">
        <f t="shared" si="187"/>
        <v>202</v>
      </c>
    </row>
    <row r="2355" spans="2:25" ht="15">
      <c r="B2355" s="196"/>
      <c r="C2355" s="408"/>
      <c r="D2355" s="408"/>
      <c r="E2355" s="408"/>
      <c r="F2355" s="408"/>
      <c r="G2355" s="408"/>
      <c r="H2355" s="408"/>
      <c r="I2355" s="408"/>
      <c r="J2355" s="408"/>
      <c r="K2355" s="408"/>
      <c r="L2355" s="408"/>
      <c r="M2355" s="408"/>
      <c r="N2355" s="618"/>
      <c r="O2355" s="408"/>
      <c r="P2355" s="408"/>
      <c r="Q2355" s="215" t="s">
        <v>8805</v>
      </c>
      <c r="R2355" s="275" t="s">
        <v>10382</v>
      </c>
      <c r="S2355" s="28">
        <v>1</v>
      </c>
      <c r="T2355" s="19">
        <f>VLOOKUP(Q2355,包材库存!B:E,4,0)</f>
        <v>7665</v>
      </c>
      <c r="U2355" s="46"/>
      <c r="V2355" s="19">
        <f>VLOOKUP(Q2355,包材库存!B:F,5,0)</f>
        <v>0</v>
      </c>
      <c r="W2355" s="15"/>
      <c r="X2355" s="164" t="e">
        <f t="shared" si="188"/>
        <v>#DIV/0!</v>
      </c>
      <c r="Y2355" s="169">
        <f t="shared" si="187"/>
        <v>149</v>
      </c>
    </row>
    <row r="2356" spans="2:25" ht="15">
      <c r="B2356" s="196"/>
      <c r="C2356" s="406" t="s">
        <v>9798</v>
      </c>
      <c r="D2356" s="406" t="s">
        <v>11387</v>
      </c>
      <c r="E2356" s="406" t="s">
        <v>12099</v>
      </c>
      <c r="F2356" s="406"/>
      <c r="G2356" s="406"/>
      <c r="H2356" s="406"/>
      <c r="I2356" s="406"/>
      <c r="J2356" s="406"/>
      <c r="K2356" s="406"/>
      <c r="L2356" s="406"/>
      <c r="M2356" s="406">
        <f>J2356+K2356+L2356</f>
        <v>0</v>
      </c>
      <c r="N2356" s="616"/>
      <c r="O2356" s="406"/>
      <c r="P2356" s="406"/>
      <c r="Q2356" s="160" t="s">
        <v>9138</v>
      </c>
      <c r="R2356" s="132" t="s">
        <v>11436</v>
      </c>
      <c r="S2356" s="28">
        <v>1</v>
      </c>
      <c r="T2356" s="19">
        <f>VLOOKUP(Q2356,包材库存!B:E,4,0)</f>
        <v>14.7</v>
      </c>
      <c r="U2356" s="46"/>
      <c r="V2356" s="19">
        <f>VLOOKUP(Q2356,包材库存!B:F,5,0)</f>
        <v>0</v>
      </c>
      <c r="W2356" s="89"/>
      <c r="X2356" s="164" t="e">
        <f t="shared" si="188"/>
        <v>#DIV/0!</v>
      </c>
      <c r="Y2356" s="169">
        <f t="shared" si="187"/>
        <v>1</v>
      </c>
    </row>
    <row r="2357" spans="2:25" ht="15">
      <c r="B2357" s="196"/>
      <c r="C2357" s="407"/>
      <c r="D2357" s="407"/>
      <c r="E2357" s="407"/>
      <c r="F2357" s="407"/>
      <c r="G2357" s="407"/>
      <c r="H2357" s="407"/>
      <c r="I2357" s="407"/>
      <c r="J2357" s="407"/>
      <c r="K2357" s="407"/>
      <c r="L2357" s="407"/>
      <c r="M2357" s="407"/>
      <c r="N2357" s="617"/>
      <c r="O2357" s="407"/>
      <c r="P2357" s="407"/>
      <c r="Q2357" s="215" t="s">
        <v>457</v>
      </c>
      <c r="R2357" s="275" t="s">
        <v>11429</v>
      </c>
      <c r="S2357" s="91"/>
      <c r="T2357" s="19">
        <f>VLOOKUP(Q2357,包材库存!B:E,4,0)</f>
        <v>1957</v>
      </c>
      <c r="U2357" s="46"/>
      <c r="V2357" s="19">
        <f>VLOOKUP(Q2357,包材库存!B:F,5,0)</f>
        <v>0</v>
      </c>
      <c r="W2357" s="90"/>
      <c r="X2357" s="164" t="e">
        <f t="shared" si="188"/>
        <v>#DIV/0!</v>
      </c>
      <c r="Y2357" s="169">
        <f t="shared" si="187"/>
        <v>202</v>
      </c>
    </row>
    <row r="2358" spans="2:25" ht="15">
      <c r="B2358" s="196"/>
      <c r="C2358" s="408"/>
      <c r="D2358" s="408"/>
      <c r="E2358" s="408"/>
      <c r="F2358" s="408"/>
      <c r="G2358" s="408"/>
      <c r="H2358" s="408"/>
      <c r="I2358" s="408"/>
      <c r="J2358" s="408"/>
      <c r="K2358" s="408"/>
      <c r="L2358" s="408"/>
      <c r="M2358" s="408"/>
      <c r="N2358" s="618"/>
      <c r="O2358" s="408"/>
      <c r="P2358" s="408"/>
      <c r="Q2358" s="215" t="s">
        <v>8805</v>
      </c>
      <c r="R2358" s="275" t="s">
        <v>10382</v>
      </c>
      <c r="S2358" s="28">
        <v>1</v>
      </c>
      <c r="T2358" s="19">
        <f>VLOOKUP(Q2358,包材库存!B:E,4,0)</f>
        <v>7665</v>
      </c>
      <c r="U2358" s="46"/>
      <c r="V2358" s="19">
        <f>VLOOKUP(Q2358,包材库存!B:F,5,0)</f>
        <v>0</v>
      </c>
      <c r="W2358" s="15"/>
      <c r="X2358" s="164" t="e">
        <f t="shared" si="188"/>
        <v>#DIV/0!</v>
      </c>
      <c r="Y2358" s="169">
        <f t="shared" si="187"/>
        <v>149</v>
      </c>
    </row>
    <row r="2359" spans="2:25" ht="15">
      <c r="B2359" s="196"/>
      <c r="C2359" s="406" t="s">
        <v>9799</v>
      </c>
      <c r="D2359" s="406" t="s">
        <v>11437</v>
      </c>
      <c r="E2359" s="406" t="s">
        <v>12099</v>
      </c>
      <c r="F2359" s="406"/>
      <c r="G2359" s="406"/>
      <c r="H2359" s="406"/>
      <c r="I2359" s="406"/>
      <c r="J2359" s="406"/>
      <c r="K2359" s="406"/>
      <c r="L2359" s="406"/>
      <c r="M2359" s="406">
        <f>J2359+K2359+L2359</f>
        <v>0</v>
      </c>
      <c r="N2359" s="616"/>
      <c r="O2359" s="406"/>
      <c r="P2359" s="406"/>
      <c r="Q2359" s="160" t="s">
        <v>9140</v>
      </c>
      <c r="R2359" s="132" t="s">
        <v>11438</v>
      </c>
      <c r="S2359" s="28">
        <v>1</v>
      </c>
      <c r="T2359" s="19">
        <f>VLOOKUP(Q2359,包材库存!B:E,4,0)</f>
        <v>7.7</v>
      </c>
      <c r="U2359" s="46"/>
      <c r="V2359" s="19">
        <f>VLOOKUP(Q2359,包材库存!B:F,5,0)</f>
        <v>0</v>
      </c>
      <c r="W2359" s="89"/>
      <c r="X2359" s="164" t="e">
        <f t="shared" si="188"/>
        <v>#DIV/0!</v>
      </c>
      <c r="Y2359" s="169">
        <f t="shared" si="187"/>
        <v>1</v>
      </c>
    </row>
    <row r="2360" spans="2:25" ht="15">
      <c r="B2360" s="196"/>
      <c r="C2360" s="407"/>
      <c r="D2360" s="407"/>
      <c r="E2360" s="407"/>
      <c r="F2360" s="407"/>
      <c r="G2360" s="407"/>
      <c r="H2360" s="407"/>
      <c r="I2360" s="407"/>
      <c r="J2360" s="407"/>
      <c r="K2360" s="407"/>
      <c r="L2360" s="407"/>
      <c r="M2360" s="407"/>
      <c r="N2360" s="617"/>
      <c r="O2360" s="407"/>
      <c r="P2360" s="407"/>
      <c r="Q2360" s="215" t="s">
        <v>457</v>
      </c>
      <c r="R2360" s="275" t="s">
        <v>11429</v>
      </c>
      <c r="S2360" s="91"/>
      <c r="T2360" s="19">
        <f>VLOOKUP(Q2360,包材库存!B:E,4,0)</f>
        <v>1957</v>
      </c>
      <c r="U2360" s="46"/>
      <c r="V2360" s="19">
        <f>VLOOKUP(Q2360,包材库存!B:F,5,0)</f>
        <v>0</v>
      </c>
      <c r="W2360" s="90"/>
      <c r="X2360" s="164" t="e">
        <f t="shared" si="188"/>
        <v>#DIV/0!</v>
      </c>
      <c r="Y2360" s="169">
        <f t="shared" si="187"/>
        <v>202</v>
      </c>
    </row>
    <row r="2361" spans="2:25" ht="15">
      <c r="B2361" s="196"/>
      <c r="C2361" s="408"/>
      <c r="D2361" s="408"/>
      <c r="E2361" s="408"/>
      <c r="F2361" s="408"/>
      <c r="G2361" s="408"/>
      <c r="H2361" s="408"/>
      <c r="I2361" s="408"/>
      <c r="J2361" s="408"/>
      <c r="K2361" s="408"/>
      <c r="L2361" s="408"/>
      <c r="M2361" s="408"/>
      <c r="N2361" s="618"/>
      <c r="O2361" s="408"/>
      <c r="P2361" s="408"/>
      <c r="Q2361" s="215" t="s">
        <v>8805</v>
      </c>
      <c r="R2361" s="275" t="s">
        <v>10382</v>
      </c>
      <c r="S2361" s="28">
        <v>1</v>
      </c>
      <c r="T2361" s="19">
        <f>VLOOKUP(Q2361,包材库存!B:E,4,0)</f>
        <v>7665</v>
      </c>
      <c r="U2361" s="46"/>
      <c r="V2361" s="19">
        <f>VLOOKUP(Q2361,包材库存!B:F,5,0)</f>
        <v>0</v>
      </c>
      <c r="W2361" s="15"/>
      <c r="X2361" s="164" t="e">
        <f t="shared" si="188"/>
        <v>#DIV/0!</v>
      </c>
      <c r="Y2361" s="169">
        <f t="shared" si="187"/>
        <v>149</v>
      </c>
    </row>
    <row r="2362" spans="2:25" ht="15">
      <c r="B2362" s="196"/>
      <c r="C2362" s="406" t="s">
        <v>10019</v>
      </c>
      <c r="D2362" s="406" t="s">
        <v>11439</v>
      </c>
      <c r="E2362" s="406" t="s">
        <v>12099</v>
      </c>
      <c r="F2362" s="406"/>
      <c r="G2362" s="406"/>
      <c r="H2362" s="406"/>
      <c r="I2362" s="406"/>
      <c r="J2362" s="406"/>
      <c r="K2362" s="406"/>
      <c r="L2362" s="406"/>
      <c r="M2362" s="406">
        <f>J2362+K2362+L2362</f>
        <v>0</v>
      </c>
      <c r="N2362" s="616"/>
      <c r="O2362" s="406"/>
      <c r="P2362" s="406"/>
      <c r="Q2362" s="160" t="s">
        <v>9142</v>
      </c>
      <c r="R2362" s="132" t="s">
        <v>11440</v>
      </c>
      <c r="S2362" s="28">
        <v>1</v>
      </c>
      <c r="T2362" s="19">
        <f>VLOOKUP(Q2362,包材库存!B:E,4,0)</f>
        <v>0</v>
      </c>
      <c r="U2362" s="46"/>
      <c r="V2362" s="19">
        <f>VLOOKUP(Q2362,包材库存!B:F,5,0)</f>
        <v>0</v>
      </c>
      <c r="W2362" s="89"/>
      <c r="X2362" s="164" t="e">
        <f t="shared" si="188"/>
        <v>#DIV/0!</v>
      </c>
      <c r="Y2362" s="169">
        <f t="shared" si="187"/>
        <v>1</v>
      </c>
    </row>
    <row r="2363" spans="2:25" ht="15">
      <c r="B2363" s="196"/>
      <c r="C2363" s="407"/>
      <c r="D2363" s="407"/>
      <c r="E2363" s="407"/>
      <c r="F2363" s="407"/>
      <c r="G2363" s="407"/>
      <c r="H2363" s="407"/>
      <c r="I2363" s="407"/>
      <c r="J2363" s="407"/>
      <c r="K2363" s="407"/>
      <c r="L2363" s="407"/>
      <c r="M2363" s="407"/>
      <c r="N2363" s="617"/>
      <c r="O2363" s="407"/>
      <c r="P2363" s="407"/>
      <c r="Q2363" s="215" t="s">
        <v>457</v>
      </c>
      <c r="R2363" s="275" t="s">
        <v>11429</v>
      </c>
      <c r="S2363" s="91"/>
      <c r="T2363" s="19">
        <f>VLOOKUP(Q2363,包材库存!B:E,4,0)</f>
        <v>1957</v>
      </c>
      <c r="U2363" s="46"/>
      <c r="V2363" s="19">
        <f>VLOOKUP(Q2363,包材库存!B:F,5,0)</f>
        <v>0</v>
      </c>
      <c r="W2363" s="90"/>
      <c r="X2363" s="164" t="e">
        <f t="shared" si="188"/>
        <v>#DIV/0!</v>
      </c>
      <c r="Y2363" s="169">
        <f t="shared" si="187"/>
        <v>202</v>
      </c>
    </row>
    <row r="2364" spans="2:25" ht="15">
      <c r="B2364" s="196"/>
      <c r="C2364" s="408"/>
      <c r="D2364" s="408"/>
      <c r="E2364" s="408"/>
      <c r="F2364" s="408"/>
      <c r="G2364" s="408"/>
      <c r="H2364" s="408"/>
      <c r="I2364" s="408"/>
      <c r="J2364" s="408"/>
      <c r="K2364" s="408"/>
      <c r="L2364" s="408"/>
      <c r="M2364" s="408"/>
      <c r="N2364" s="618"/>
      <c r="O2364" s="408"/>
      <c r="P2364" s="408"/>
      <c r="Q2364" s="215" t="s">
        <v>8805</v>
      </c>
      <c r="R2364" s="275" t="s">
        <v>10382</v>
      </c>
      <c r="S2364" s="28">
        <v>1</v>
      </c>
      <c r="T2364" s="19">
        <f>VLOOKUP(Q2364,包材库存!B:E,4,0)</f>
        <v>7665</v>
      </c>
      <c r="U2364" s="46"/>
      <c r="V2364" s="19">
        <f>VLOOKUP(Q2364,包材库存!B:F,5,0)</f>
        <v>0</v>
      </c>
      <c r="W2364" s="15"/>
      <c r="X2364" s="164" t="e">
        <f t="shared" si="188"/>
        <v>#DIV/0!</v>
      </c>
      <c r="Y2364" s="169">
        <f t="shared" si="187"/>
        <v>149</v>
      </c>
    </row>
    <row r="2365" spans="2:25" ht="15">
      <c r="B2365" s="196"/>
      <c r="C2365" s="406" t="s">
        <v>9800</v>
      </c>
      <c r="D2365" s="406" t="s">
        <v>11441</v>
      </c>
      <c r="E2365" s="406" t="s">
        <v>10430</v>
      </c>
      <c r="F2365" s="406"/>
      <c r="G2365" s="406"/>
      <c r="H2365" s="406"/>
      <c r="I2365" s="406"/>
      <c r="J2365" s="406"/>
      <c r="K2365" s="406"/>
      <c r="L2365" s="406"/>
      <c r="M2365" s="406">
        <f>J2365+K2365+L2365</f>
        <v>0</v>
      </c>
      <c r="N2365" s="616"/>
      <c r="O2365" s="406"/>
      <c r="P2365" s="406"/>
      <c r="Q2365" s="160" t="s">
        <v>9144</v>
      </c>
      <c r="R2365" s="132" t="s">
        <v>11442</v>
      </c>
      <c r="S2365" s="28">
        <v>1</v>
      </c>
      <c r="T2365" s="19">
        <f>VLOOKUP(Q2365,包材库存!B:E,4,0)</f>
        <v>97.1</v>
      </c>
      <c r="U2365" s="46"/>
      <c r="V2365" s="19">
        <f>VLOOKUP(Q2365,包材库存!B:F,5,0)</f>
        <v>0</v>
      </c>
      <c r="W2365" s="89"/>
      <c r="X2365" s="164" t="e">
        <f t="shared" si="188"/>
        <v>#DIV/0!</v>
      </c>
      <c r="Y2365" s="169">
        <f t="shared" si="187"/>
        <v>1</v>
      </c>
    </row>
    <row r="2366" spans="2:25" ht="15">
      <c r="B2366" s="196"/>
      <c r="C2366" s="407"/>
      <c r="D2366" s="407"/>
      <c r="E2366" s="407"/>
      <c r="F2366" s="407"/>
      <c r="G2366" s="407"/>
      <c r="H2366" s="407"/>
      <c r="I2366" s="407"/>
      <c r="J2366" s="407"/>
      <c r="K2366" s="407"/>
      <c r="L2366" s="407"/>
      <c r="M2366" s="407"/>
      <c r="N2366" s="617"/>
      <c r="O2366" s="407"/>
      <c r="P2366" s="407"/>
      <c r="Q2366" s="215" t="s">
        <v>457</v>
      </c>
      <c r="R2366" s="275" t="s">
        <v>11429</v>
      </c>
      <c r="S2366" s="91"/>
      <c r="T2366" s="19">
        <f>VLOOKUP(Q2366,包材库存!B:E,4,0)</f>
        <v>1957</v>
      </c>
      <c r="U2366" s="46"/>
      <c r="V2366" s="19">
        <f>VLOOKUP(Q2366,包材库存!B:F,5,0)</f>
        <v>0</v>
      </c>
      <c r="W2366" s="90"/>
      <c r="X2366" s="164" t="e">
        <f t="shared" si="188"/>
        <v>#DIV/0!</v>
      </c>
      <c r="Y2366" s="169">
        <f t="shared" si="187"/>
        <v>202</v>
      </c>
    </row>
    <row r="2367" spans="2:25" ht="15">
      <c r="B2367" s="196"/>
      <c r="C2367" s="408"/>
      <c r="D2367" s="408"/>
      <c r="E2367" s="408"/>
      <c r="F2367" s="408"/>
      <c r="G2367" s="408"/>
      <c r="H2367" s="408"/>
      <c r="I2367" s="408"/>
      <c r="J2367" s="408"/>
      <c r="K2367" s="408"/>
      <c r="L2367" s="408"/>
      <c r="M2367" s="408"/>
      <c r="N2367" s="618"/>
      <c r="O2367" s="408"/>
      <c r="P2367" s="408"/>
      <c r="Q2367" s="215" t="s">
        <v>8805</v>
      </c>
      <c r="R2367" s="275" t="s">
        <v>10382</v>
      </c>
      <c r="S2367" s="28">
        <v>1</v>
      </c>
      <c r="T2367" s="19">
        <f>VLOOKUP(Q2367,包材库存!B:E,4,0)</f>
        <v>7665</v>
      </c>
      <c r="U2367" s="46"/>
      <c r="V2367" s="19">
        <f>VLOOKUP(Q2367,包材库存!B:F,5,0)</f>
        <v>0</v>
      </c>
      <c r="W2367" s="15"/>
      <c r="X2367" s="164" t="e">
        <f t="shared" si="188"/>
        <v>#DIV/0!</v>
      </c>
      <c r="Y2367" s="169">
        <f t="shared" si="187"/>
        <v>149</v>
      </c>
    </row>
    <row r="2368" spans="2:25" ht="38.25">
      <c r="B2368" s="196"/>
      <c r="C2368" s="89" t="s">
        <v>9801</v>
      </c>
      <c r="D2368" s="89" t="s">
        <v>11443</v>
      </c>
      <c r="E2368" s="89" t="s">
        <v>5900</v>
      </c>
      <c r="F2368" s="89"/>
      <c r="G2368" s="89"/>
      <c r="H2368" s="89"/>
      <c r="I2368" s="89"/>
      <c r="J2368" s="89"/>
      <c r="K2368" s="89"/>
      <c r="L2368" s="89"/>
      <c r="M2368" s="89">
        <f>J2368+K2368+L2368</f>
        <v>0</v>
      </c>
      <c r="N2368" s="559"/>
      <c r="O2368" s="89"/>
      <c r="P2368" s="89"/>
      <c r="Q2368" s="144" t="s">
        <v>9802</v>
      </c>
      <c r="R2368" s="131" t="s">
        <v>11444</v>
      </c>
      <c r="S2368" s="28">
        <v>1</v>
      </c>
      <c r="T2368" s="19" t="e">
        <f>VLOOKUP(Q2368,包材库存!B:E,4,0)</f>
        <v>#N/A</v>
      </c>
      <c r="U2368" s="46"/>
      <c r="V2368" s="19" t="e">
        <f>VLOOKUP(Q2368,包材库存!B:F,5,0)</f>
        <v>#N/A</v>
      </c>
      <c r="W2368" s="110"/>
      <c r="X2368" s="164" t="e">
        <f t="shared" si="188"/>
        <v>#N/A</v>
      </c>
      <c r="Y2368" s="169">
        <f t="shared" si="187"/>
        <v>2</v>
      </c>
    </row>
    <row r="2369" spans="2:25" ht="15">
      <c r="B2369" s="196"/>
      <c r="C2369" s="90"/>
      <c r="D2369" s="90"/>
      <c r="E2369" s="90"/>
      <c r="F2369" s="90"/>
      <c r="G2369" s="90"/>
      <c r="H2369" s="90"/>
      <c r="I2369" s="90"/>
      <c r="J2369" s="90"/>
      <c r="K2369" s="90"/>
      <c r="L2369" s="90"/>
      <c r="M2369" s="90"/>
      <c r="N2369" s="560"/>
      <c r="O2369" s="90"/>
      <c r="P2369" s="90"/>
      <c r="Q2369" s="144" t="s">
        <v>9803</v>
      </c>
      <c r="R2369" s="131" t="s">
        <v>11445</v>
      </c>
      <c r="S2369" s="28">
        <v>1</v>
      </c>
      <c r="T2369" s="19" t="e">
        <f>VLOOKUP(Q2369,包材库存!B:E,4,0)</f>
        <v>#N/A</v>
      </c>
      <c r="U2369" s="46"/>
      <c r="V2369" s="19" t="e">
        <f>VLOOKUP(Q2369,包材库存!B:F,5,0)</f>
        <v>#N/A</v>
      </c>
      <c r="W2369" s="111"/>
      <c r="X2369" s="164" t="e">
        <f t="shared" si="188"/>
        <v>#N/A</v>
      </c>
      <c r="Y2369" s="169">
        <f t="shared" si="187"/>
        <v>2</v>
      </c>
    </row>
    <row r="2370" spans="2:25" ht="15">
      <c r="B2370" s="196"/>
      <c r="C2370" s="15"/>
      <c r="D2370" s="15"/>
      <c r="E2370" s="15"/>
      <c r="F2370" s="15"/>
      <c r="G2370" s="15"/>
      <c r="H2370" s="15"/>
      <c r="I2370" s="15"/>
      <c r="J2370" s="15"/>
      <c r="K2370" s="15"/>
      <c r="L2370" s="15"/>
      <c r="M2370" s="15"/>
      <c r="N2370" s="561"/>
      <c r="O2370" s="15"/>
      <c r="P2370" s="15"/>
      <c r="Q2370" s="144" t="s">
        <v>9395</v>
      </c>
      <c r="R2370" s="131" t="s">
        <v>11446</v>
      </c>
      <c r="S2370" s="28">
        <v>1</v>
      </c>
      <c r="T2370" s="19">
        <f>VLOOKUP(Q2370,包材库存!B:E,4,0)</f>
        <v>0</v>
      </c>
      <c r="U2370" s="46"/>
      <c r="V2370" s="19">
        <f>VLOOKUP(Q2370,包材库存!B:F,5,0)</f>
        <v>0</v>
      </c>
      <c r="W2370" s="112"/>
      <c r="X2370" s="164" t="e">
        <f t="shared" si="188"/>
        <v>#DIV/0!</v>
      </c>
      <c r="Y2370" s="169">
        <f t="shared" si="187"/>
        <v>2</v>
      </c>
    </row>
    <row r="2371" spans="2:25" ht="15">
      <c r="B2371" s="196"/>
      <c r="C2371" s="89" t="s">
        <v>1535</v>
      </c>
      <c r="D2371" s="89" t="s">
        <v>11387</v>
      </c>
      <c r="E2371" s="89" t="s">
        <v>10432</v>
      </c>
      <c r="F2371" s="89"/>
      <c r="G2371" s="89"/>
      <c r="H2371" s="89"/>
      <c r="I2371" s="89"/>
      <c r="J2371" s="89"/>
      <c r="K2371" s="89"/>
      <c r="L2371" s="89"/>
      <c r="M2371" s="89">
        <f>J2371+K2371+L2371</f>
        <v>0</v>
      </c>
      <c r="N2371" s="559"/>
      <c r="O2371" s="89"/>
      <c r="P2371" s="89"/>
      <c r="Q2371" s="160" t="s">
        <v>6601</v>
      </c>
      <c r="R2371" s="132" t="s">
        <v>11447</v>
      </c>
      <c r="S2371" s="28">
        <v>1</v>
      </c>
      <c r="T2371" s="19">
        <f>VLOOKUP(Q2371,包材库存!B:E,4,0)</f>
        <v>19406</v>
      </c>
      <c r="U2371" s="46"/>
      <c r="V2371" s="19">
        <f>VLOOKUP(Q2371,包材库存!B:F,5,0)</f>
        <v>0</v>
      </c>
      <c r="W2371" s="89"/>
      <c r="X2371" s="164" t="e">
        <f t="shared" si="188"/>
        <v>#DIV/0!</v>
      </c>
      <c r="Y2371" s="169">
        <f t="shared" si="187"/>
        <v>2</v>
      </c>
    </row>
    <row r="2372" spans="2:25" ht="15">
      <c r="B2372" s="196"/>
      <c r="C2372" s="90"/>
      <c r="D2372" s="90"/>
      <c r="E2372" s="90"/>
      <c r="F2372" s="90"/>
      <c r="G2372" s="90"/>
      <c r="H2372" s="90"/>
      <c r="I2372" s="90"/>
      <c r="J2372" s="90"/>
      <c r="K2372" s="90"/>
      <c r="L2372" s="90"/>
      <c r="M2372" s="90"/>
      <c r="N2372" s="560"/>
      <c r="O2372" s="90"/>
      <c r="P2372" s="90"/>
      <c r="Q2372" s="160" t="s">
        <v>7319</v>
      </c>
      <c r="R2372" s="132" t="s">
        <v>11448</v>
      </c>
      <c r="S2372" s="28">
        <v>1</v>
      </c>
      <c r="T2372" s="19">
        <f>VLOOKUP(Q2372,包材库存!B:E,4,0)</f>
        <v>18783</v>
      </c>
      <c r="U2372" s="46"/>
      <c r="V2372" s="19">
        <f>VLOOKUP(Q2372,包材库存!B:F,5,0)</f>
        <v>0</v>
      </c>
      <c r="W2372" s="90"/>
      <c r="X2372" s="164" t="e">
        <f t="shared" si="188"/>
        <v>#DIV/0!</v>
      </c>
      <c r="Y2372" s="169">
        <f t="shared" si="187"/>
        <v>2</v>
      </c>
    </row>
    <row r="2373" spans="2:25" ht="15">
      <c r="B2373" s="196"/>
      <c r="C2373" s="90"/>
      <c r="D2373" s="90"/>
      <c r="E2373" s="90"/>
      <c r="F2373" s="90"/>
      <c r="G2373" s="90"/>
      <c r="H2373" s="90"/>
      <c r="I2373" s="90"/>
      <c r="J2373" s="90"/>
      <c r="K2373" s="90"/>
      <c r="L2373" s="90"/>
      <c r="M2373" s="90"/>
      <c r="N2373" s="560"/>
      <c r="O2373" s="90"/>
      <c r="P2373" s="90"/>
      <c r="Q2373" s="387" t="s">
        <v>8805</v>
      </c>
      <c r="R2373" s="386" t="s">
        <v>10382</v>
      </c>
      <c r="S2373" s="28">
        <v>1</v>
      </c>
      <c r="T2373" s="19">
        <f>VLOOKUP(Q2373,包材库存!B:E,4,0)</f>
        <v>7665</v>
      </c>
      <c r="U2373" s="46"/>
      <c r="V2373" s="19">
        <f>VLOOKUP(Q2373,包材库存!B:F,5,0)</f>
        <v>0</v>
      </c>
      <c r="W2373" s="90"/>
      <c r="X2373" s="164" t="e">
        <f t="shared" si="188"/>
        <v>#DIV/0!</v>
      </c>
      <c r="Y2373" s="169">
        <f t="shared" ref="Y2373:Y2436" si="189">COUNTIF(Q:Q,Q2373)</f>
        <v>149</v>
      </c>
    </row>
    <row r="2374" spans="2:25" ht="15">
      <c r="B2374" s="196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561"/>
      <c r="O2374" s="15"/>
      <c r="P2374" s="15"/>
      <c r="Q2374" s="146" t="s">
        <v>457</v>
      </c>
      <c r="R2374" s="124" t="s">
        <v>11449</v>
      </c>
      <c r="S2374" s="91"/>
      <c r="T2374" s="19">
        <f>VLOOKUP(Q2374,包材库存!B:E,4,0)</f>
        <v>1957</v>
      </c>
      <c r="U2374" s="46"/>
      <c r="V2374" s="19">
        <f>VLOOKUP(Q2374,包材库存!B:F,5,0)</f>
        <v>0</v>
      </c>
      <c r="W2374" s="15"/>
      <c r="X2374" s="164" t="e">
        <f t="shared" ref="X2374:X2437" si="190">T2374/G2374</f>
        <v>#DIV/0!</v>
      </c>
      <c r="Y2374" s="169">
        <f t="shared" si="189"/>
        <v>202</v>
      </c>
    </row>
    <row r="2375" spans="2:25" ht="15">
      <c r="B2375" s="196"/>
      <c r="C2375" s="89" t="s">
        <v>1536</v>
      </c>
      <c r="D2375" s="110" t="s">
        <v>11390</v>
      </c>
      <c r="E2375" s="110" t="s">
        <v>10431</v>
      </c>
      <c r="F2375" s="110"/>
      <c r="G2375" s="110"/>
      <c r="H2375" s="110"/>
      <c r="I2375" s="110"/>
      <c r="J2375" s="110"/>
      <c r="K2375" s="110"/>
      <c r="L2375" s="110"/>
      <c r="M2375" s="110">
        <f>J2375+K2375+L2375</f>
        <v>0</v>
      </c>
      <c r="N2375" s="619"/>
      <c r="O2375" s="110"/>
      <c r="P2375" s="110"/>
      <c r="Q2375" s="160" t="s">
        <v>6977</v>
      </c>
      <c r="R2375" s="132" t="s">
        <v>11450</v>
      </c>
      <c r="S2375" s="28">
        <v>1</v>
      </c>
      <c r="T2375" s="19">
        <f>VLOOKUP(Q2375,包材库存!B:E,4,0)</f>
        <v>60</v>
      </c>
      <c r="U2375" s="46"/>
      <c r="V2375" s="19">
        <f>VLOOKUP(Q2375,包材库存!B:F,5,0)</f>
        <v>0</v>
      </c>
      <c r="W2375" s="110"/>
      <c r="X2375" s="164" t="e">
        <f t="shared" si="190"/>
        <v>#DIV/0!</v>
      </c>
      <c r="Y2375" s="169">
        <f t="shared" si="189"/>
        <v>2</v>
      </c>
    </row>
    <row r="2376" spans="2:25" ht="15">
      <c r="B2376" s="196"/>
      <c r="C2376" s="90"/>
      <c r="D2376" s="111"/>
      <c r="E2376" s="111"/>
      <c r="F2376" s="111"/>
      <c r="G2376" s="111"/>
      <c r="H2376" s="111"/>
      <c r="I2376" s="111"/>
      <c r="J2376" s="111"/>
      <c r="K2376" s="111"/>
      <c r="L2376" s="111"/>
      <c r="M2376" s="111"/>
      <c r="N2376" s="620"/>
      <c r="O2376" s="111"/>
      <c r="P2376" s="111"/>
      <c r="Q2376" s="160" t="s">
        <v>7321</v>
      </c>
      <c r="R2376" s="132" t="s">
        <v>11451</v>
      </c>
      <c r="S2376" s="28">
        <v>1</v>
      </c>
      <c r="T2376" s="19">
        <f>VLOOKUP(Q2376,包材库存!B:E,4,0)</f>
        <v>12100</v>
      </c>
      <c r="U2376" s="46"/>
      <c r="V2376" s="19">
        <f>VLOOKUP(Q2376,包材库存!B:F,5,0)</f>
        <v>0</v>
      </c>
      <c r="W2376" s="111"/>
      <c r="X2376" s="164" t="e">
        <f t="shared" si="190"/>
        <v>#DIV/0!</v>
      </c>
      <c r="Y2376" s="169">
        <f t="shared" si="189"/>
        <v>1</v>
      </c>
    </row>
    <row r="2377" spans="2:25" ht="15">
      <c r="B2377" s="196"/>
      <c r="C2377" s="90"/>
      <c r="D2377" s="111"/>
      <c r="E2377" s="111"/>
      <c r="F2377" s="111"/>
      <c r="G2377" s="111"/>
      <c r="H2377" s="111"/>
      <c r="I2377" s="111"/>
      <c r="J2377" s="111"/>
      <c r="K2377" s="111"/>
      <c r="L2377" s="111"/>
      <c r="M2377" s="111"/>
      <c r="N2377" s="620"/>
      <c r="O2377" s="111"/>
      <c r="P2377" s="111"/>
      <c r="Q2377" s="146" t="s">
        <v>8805</v>
      </c>
      <c r="R2377" s="124" t="s">
        <v>10382</v>
      </c>
      <c r="S2377" s="28">
        <v>1</v>
      </c>
      <c r="T2377" s="19">
        <f>VLOOKUP(Q2377,包材库存!B:E,4,0)</f>
        <v>7665</v>
      </c>
      <c r="U2377" s="46"/>
      <c r="V2377" s="19">
        <f>VLOOKUP(Q2377,包材库存!B:F,5,0)</f>
        <v>0</v>
      </c>
      <c r="W2377" s="111"/>
      <c r="X2377" s="164" t="e">
        <f t="shared" si="190"/>
        <v>#DIV/0!</v>
      </c>
      <c r="Y2377" s="169">
        <f t="shared" si="189"/>
        <v>149</v>
      </c>
    </row>
    <row r="2378" spans="2:25" ht="15">
      <c r="B2378" s="196"/>
      <c r="C2378" s="15"/>
      <c r="D2378" s="112"/>
      <c r="E2378" s="112"/>
      <c r="F2378" s="112"/>
      <c r="G2378" s="112"/>
      <c r="H2378" s="112"/>
      <c r="I2378" s="112"/>
      <c r="J2378" s="112"/>
      <c r="K2378" s="112"/>
      <c r="L2378" s="112"/>
      <c r="M2378" s="112"/>
      <c r="N2378" s="621"/>
      <c r="O2378" s="112"/>
      <c r="P2378" s="112"/>
      <c r="Q2378" s="146" t="s">
        <v>457</v>
      </c>
      <c r="R2378" s="124" t="s">
        <v>11392</v>
      </c>
      <c r="S2378" s="91"/>
      <c r="T2378" s="19">
        <f>VLOOKUP(Q2378,包材库存!B:E,4,0)</f>
        <v>1957</v>
      </c>
      <c r="U2378" s="46"/>
      <c r="V2378" s="19">
        <f>VLOOKUP(Q2378,包材库存!B:F,5,0)</f>
        <v>0</v>
      </c>
      <c r="W2378" s="112"/>
      <c r="X2378" s="164" t="e">
        <f t="shared" si="190"/>
        <v>#DIV/0!</v>
      </c>
      <c r="Y2378" s="169">
        <f t="shared" si="189"/>
        <v>202</v>
      </c>
    </row>
    <row r="2379" spans="2:25" ht="15">
      <c r="B2379" s="196"/>
      <c r="C2379" s="89" t="s">
        <v>10020</v>
      </c>
      <c r="D2379" s="89" t="s">
        <v>11452</v>
      </c>
      <c r="E2379" s="89" t="s">
        <v>9997</v>
      </c>
      <c r="F2379" s="89"/>
      <c r="G2379" s="89"/>
      <c r="H2379" s="89"/>
      <c r="I2379" s="89"/>
      <c r="J2379" s="89"/>
      <c r="K2379" s="89"/>
      <c r="L2379" s="89"/>
      <c r="M2379" s="89">
        <f>J2379+K2379+L2379</f>
        <v>0</v>
      </c>
      <c r="N2379" s="559"/>
      <c r="O2379" s="89"/>
      <c r="P2379" s="89"/>
      <c r="Q2379" s="160" t="s">
        <v>6986</v>
      </c>
      <c r="R2379" s="132" t="s">
        <v>11453</v>
      </c>
      <c r="S2379" s="28">
        <v>1</v>
      </c>
      <c r="T2379" s="19">
        <f>VLOOKUP(Q2379,包材库存!B:E,4,0)</f>
        <v>2946</v>
      </c>
      <c r="U2379" s="46"/>
      <c r="V2379" s="19">
        <f>VLOOKUP(Q2379,包材库存!B:F,5,0)</f>
        <v>0</v>
      </c>
      <c r="W2379" s="89"/>
      <c r="X2379" s="164" t="e">
        <f t="shared" si="190"/>
        <v>#DIV/0!</v>
      </c>
      <c r="Y2379" s="169">
        <f t="shared" si="189"/>
        <v>1</v>
      </c>
    </row>
    <row r="2380" spans="2:25" ht="15">
      <c r="B2380" s="196"/>
      <c r="C2380" s="90"/>
      <c r="D2380" s="90"/>
      <c r="E2380" s="90"/>
      <c r="F2380" s="90"/>
      <c r="G2380" s="90"/>
      <c r="H2380" s="90"/>
      <c r="I2380" s="90"/>
      <c r="J2380" s="90"/>
      <c r="K2380" s="90"/>
      <c r="L2380" s="90"/>
      <c r="M2380" s="90"/>
      <c r="N2380" s="560"/>
      <c r="O2380" s="90"/>
      <c r="P2380" s="90"/>
      <c r="Q2380" s="146" t="s">
        <v>457</v>
      </c>
      <c r="R2380" s="124" t="s">
        <v>11392</v>
      </c>
      <c r="S2380" s="91"/>
      <c r="T2380" s="19">
        <f>VLOOKUP(Q2380,包材库存!B:E,4,0)</f>
        <v>1957</v>
      </c>
      <c r="U2380" s="46"/>
      <c r="V2380" s="19">
        <f>VLOOKUP(Q2380,包材库存!B:F,5,0)</f>
        <v>0</v>
      </c>
      <c r="W2380" s="90"/>
      <c r="X2380" s="164" t="e">
        <f t="shared" si="190"/>
        <v>#DIV/0!</v>
      </c>
      <c r="Y2380" s="169">
        <f t="shared" si="189"/>
        <v>202</v>
      </c>
    </row>
    <row r="2381" spans="2:25" ht="15">
      <c r="B2381" s="196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561"/>
      <c r="O2381" s="15"/>
      <c r="P2381" s="15"/>
      <c r="Q2381" s="146" t="s">
        <v>8805</v>
      </c>
      <c r="R2381" s="124" t="s">
        <v>10382</v>
      </c>
      <c r="S2381" s="28">
        <v>1</v>
      </c>
      <c r="T2381" s="19">
        <f>VLOOKUP(Q2381,包材库存!B:E,4,0)</f>
        <v>7665</v>
      </c>
      <c r="U2381" s="46"/>
      <c r="V2381" s="19">
        <f>VLOOKUP(Q2381,包材库存!B:F,5,0)</f>
        <v>0</v>
      </c>
      <c r="W2381" s="15"/>
      <c r="X2381" s="164" t="e">
        <f t="shared" si="190"/>
        <v>#DIV/0!</v>
      </c>
      <c r="Y2381" s="169">
        <f t="shared" si="189"/>
        <v>149</v>
      </c>
    </row>
    <row r="2382" spans="2:25" ht="15">
      <c r="B2382" s="196"/>
      <c r="C2382" s="89" t="s">
        <v>10021</v>
      </c>
      <c r="D2382" s="89" t="s">
        <v>11454</v>
      </c>
      <c r="E2382" s="89" t="s">
        <v>10022</v>
      </c>
      <c r="F2382" s="89"/>
      <c r="G2382" s="89"/>
      <c r="H2382" s="89"/>
      <c r="I2382" s="89"/>
      <c r="J2382" s="89"/>
      <c r="K2382" s="89"/>
      <c r="L2382" s="89"/>
      <c r="M2382" s="89">
        <f>J2382+K2382+L2382</f>
        <v>0</v>
      </c>
      <c r="N2382" s="559"/>
      <c r="O2382" s="89"/>
      <c r="P2382" s="89"/>
      <c r="Q2382" s="160" t="s">
        <v>6611</v>
      </c>
      <c r="R2382" s="132" t="s">
        <v>11455</v>
      </c>
      <c r="S2382" s="28">
        <v>1</v>
      </c>
      <c r="T2382" s="19">
        <f>VLOOKUP(Q2382,包材库存!B:E,4,0)</f>
        <v>725</v>
      </c>
      <c r="U2382" s="46"/>
      <c r="V2382" s="19">
        <f>VLOOKUP(Q2382,包材库存!B:F,5,0)</f>
        <v>0</v>
      </c>
      <c r="W2382" s="89"/>
      <c r="X2382" s="164" t="e">
        <f t="shared" si="190"/>
        <v>#DIV/0!</v>
      </c>
      <c r="Y2382" s="169">
        <f t="shared" si="189"/>
        <v>1</v>
      </c>
    </row>
    <row r="2383" spans="2:25" ht="15">
      <c r="B2383" s="196"/>
      <c r="C2383" s="90"/>
      <c r="D2383" s="90"/>
      <c r="E2383" s="90"/>
      <c r="F2383" s="90"/>
      <c r="G2383" s="90"/>
      <c r="H2383" s="90"/>
      <c r="I2383" s="90"/>
      <c r="J2383" s="90"/>
      <c r="K2383" s="90"/>
      <c r="L2383" s="90"/>
      <c r="M2383" s="90"/>
      <c r="N2383" s="560"/>
      <c r="O2383" s="90"/>
      <c r="P2383" s="90"/>
      <c r="Q2383" s="160" t="s">
        <v>7329</v>
      </c>
      <c r="R2383" s="132" t="s">
        <v>11456</v>
      </c>
      <c r="S2383" s="28">
        <v>1</v>
      </c>
      <c r="T2383" s="19">
        <f>VLOOKUP(Q2383,包材库存!B:E,4,0)</f>
        <v>63</v>
      </c>
      <c r="U2383" s="46"/>
      <c r="V2383" s="19">
        <f>VLOOKUP(Q2383,包材库存!B:F,5,0)</f>
        <v>0</v>
      </c>
      <c r="W2383" s="90"/>
      <c r="X2383" s="164" t="e">
        <f t="shared" si="190"/>
        <v>#DIV/0!</v>
      </c>
      <c r="Y2383" s="169">
        <f t="shared" si="189"/>
        <v>1</v>
      </c>
    </row>
    <row r="2384" spans="2:25" ht="15">
      <c r="B2384" s="196"/>
      <c r="C2384" s="90"/>
      <c r="D2384" s="90"/>
      <c r="E2384" s="90"/>
      <c r="F2384" s="90"/>
      <c r="G2384" s="90"/>
      <c r="H2384" s="90"/>
      <c r="I2384" s="90"/>
      <c r="J2384" s="90"/>
      <c r="K2384" s="90"/>
      <c r="L2384" s="90"/>
      <c r="M2384" s="90"/>
      <c r="N2384" s="560"/>
      <c r="O2384" s="90"/>
      <c r="P2384" s="90"/>
      <c r="Q2384" s="160" t="s">
        <v>457</v>
      </c>
      <c r="R2384" s="103" t="s">
        <v>11344</v>
      </c>
      <c r="S2384" s="91"/>
      <c r="T2384" s="19">
        <f>VLOOKUP(Q2384,包材库存!B:E,4,0)</f>
        <v>1957</v>
      </c>
      <c r="U2384" s="46"/>
      <c r="V2384" s="19">
        <f>VLOOKUP(Q2384,包材库存!B:F,5,0)</f>
        <v>0</v>
      </c>
      <c r="W2384" s="90"/>
      <c r="X2384" s="164" t="e">
        <f t="shared" si="190"/>
        <v>#DIV/0!</v>
      </c>
      <c r="Y2384" s="169">
        <f t="shared" si="189"/>
        <v>202</v>
      </c>
    </row>
    <row r="2385" spans="2:25" ht="15">
      <c r="B2385" s="196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5"/>
      <c r="N2385" s="561"/>
      <c r="O2385" s="15"/>
      <c r="P2385" s="15"/>
      <c r="Q2385" s="146" t="s">
        <v>8805</v>
      </c>
      <c r="R2385" s="124" t="s">
        <v>10382</v>
      </c>
      <c r="S2385" s="28">
        <v>1</v>
      </c>
      <c r="T2385" s="19">
        <f>VLOOKUP(Q2385,包材库存!B:E,4,0)</f>
        <v>7665</v>
      </c>
      <c r="U2385" s="46"/>
      <c r="V2385" s="19">
        <f>VLOOKUP(Q2385,包材库存!B:F,5,0)</f>
        <v>0</v>
      </c>
      <c r="W2385" s="15"/>
      <c r="X2385" s="164" t="e">
        <f t="shared" si="190"/>
        <v>#DIV/0!</v>
      </c>
      <c r="Y2385" s="169">
        <f t="shared" si="189"/>
        <v>149</v>
      </c>
    </row>
    <row r="2386" spans="2:25" ht="15">
      <c r="B2386" s="196"/>
      <c r="C2386" s="110" t="s">
        <v>1538</v>
      </c>
      <c r="D2386" s="110" t="s">
        <v>11457</v>
      </c>
      <c r="E2386" s="110" t="s">
        <v>10431</v>
      </c>
      <c r="F2386" s="110"/>
      <c r="G2386" s="110"/>
      <c r="H2386" s="110"/>
      <c r="I2386" s="110"/>
      <c r="J2386" s="110"/>
      <c r="K2386" s="110"/>
      <c r="L2386" s="110"/>
      <c r="M2386" s="110">
        <f>J2386+K2386+L2386</f>
        <v>0</v>
      </c>
      <c r="N2386" s="619"/>
      <c r="O2386" s="110"/>
      <c r="P2386" s="110"/>
      <c r="Q2386" s="160" t="s">
        <v>10023</v>
      </c>
      <c r="R2386" s="132" t="s">
        <v>11458</v>
      </c>
      <c r="S2386" s="28">
        <v>1</v>
      </c>
      <c r="T2386" s="19">
        <f>VLOOKUP(Q2386,包材库存!B:E,4,0)</f>
        <v>2158</v>
      </c>
      <c r="U2386" s="46"/>
      <c r="V2386" s="19">
        <f>VLOOKUP(Q2386,包材库存!B:F,5,0)</f>
        <v>0</v>
      </c>
      <c r="W2386" s="110"/>
      <c r="X2386" s="164" t="e">
        <f t="shared" si="190"/>
        <v>#DIV/0!</v>
      </c>
      <c r="Y2386" s="169">
        <f t="shared" si="189"/>
        <v>1</v>
      </c>
    </row>
    <row r="2387" spans="2:25" ht="15">
      <c r="B2387" s="196"/>
      <c r="C2387" s="111"/>
      <c r="D2387" s="111"/>
      <c r="E2387" s="111"/>
      <c r="F2387" s="111"/>
      <c r="G2387" s="111"/>
      <c r="H2387" s="111"/>
      <c r="I2387" s="111"/>
      <c r="J2387" s="111"/>
      <c r="K2387" s="111"/>
      <c r="L2387" s="111"/>
      <c r="M2387" s="111"/>
      <c r="N2387" s="620"/>
      <c r="O2387" s="111"/>
      <c r="P2387" s="111"/>
      <c r="Q2387" s="387" t="s">
        <v>457</v>
      </c>
      <c r="R2387" s="386" t="s">
        <v>10401</v>
      </c>
      <c r="S2387" s="91"/>
      <c r="T2387" s="19">
        <f>VLOOKUP(Q2387,包材库存!B:E,4,0)</f>
        <v>1957</v>
      </c>
      <c r="U2387" s="46"/>
      <c r="V2387" s="19">
        <f>VLOOKUP(Q2387,包材库存!B:F,5,0)</f>
        <v>0</v>
      </c>
      <c r="W2387" s="111"/>
      <c r="X2387" s="164" t="e">
        <f t="shared" si="190"/>
        <v>#DIV/0!</v>
      </c>
      <c r="Y2387" s="169">
        <f t="shared" si="189"/>
        <v>202</v>
      </c>
    </row>
    <row r="2388" spans="2:25" ht="15">
      <c r="B2388" s="196"/>
      <c r="C2388" s="112"/>
      <c r="D2388" s="112"/>
      <c r="E2388" s="112"/>
      <c r="F2388" s="112"/>
      <c r="G2388" s="112"/>
      <c r="H2388" s="112"/>
      <c r="I2388" s="112"/>
      <c r="J2388" s="112"/>
      <c r="K2388" s="112"/>
      <c r="L2388" s="112"/>
      <c r="M2388" s="112"/>
      <c r="N2388" s="621"/>
      <c r="O2388" s="112"/>
      <c r="P2388" s="112"/>
      <c r="Q2388" s="387" t="s">
        <v>8805</v>
      </c>
      <c r="R2388" s="386" t="s">
        <v>10382</v>
      </c>
      <c r="S2388" s="28">
        <v>1</v>
      </c>
      <c r="T2388" s="19">
        <f>VLOOKUP(Q2388,包材库存!B:E,4,0)</f>
        <v>7665</v>
      </c>
      <c r="U2388" s="46"/>
      <c r="V2388" s="19">
        <f>VLOOKUP(Q2388,包材库存!B:F,5,0)</f>
        <v>0</v>
      </c>
      <c r="W2388" s="112"/>
      <c r="X2388" s="164" t="e">
        <f t="shared" si="190"/>
        <v>#DIV/0!</v>
      </c>
      <c r="Y2388" s="169">
        <f t="shared" si="189"/>
        <v>149</v>
      </c>
    </row>
    <row r="2389" spans="2:25" ht="15">
      <c r="B2389" s="196"/>
      <c r="C2389" s="110" t="s">
        <v>10024</v>
      </c>
      <c r="D2389" s="110" t="s">
        <v>11459</v>
      </c>
      <c r="E2389" s="110" t="s">
        <v>10431</v>
      </c>
      <c r="F2389" s="110"/>
      <c r="G2389" s="110"/>
      <c r="H2389" s="110"/>
      <c r="I2389" s="110"/>
      <c r="J2389" s="110"/>
      <c r="K2389" s="110"/>
      <c r="L2389" s="110"/>
      <c r="M2389" s="110">
        <f>J2389+K2389+L2389</f>
        <v>0</v>
      </c>
      <c r="N2389" s="619"/>
      <c r="O2389" s="110"/>
      <c r="P2389" s="110"/>
      <c r="Q2389" s="160" t="s">
        <v>10025</v>
      </c>
      <c r="R2389" s="132" t="s">
        <v>11460</v>
      </c>
      <c r="S2389" s="28">
        <v>1</v>
      </c>
      <c r="T2389" s="19">
        <f>VLOOKUP(Q2389,包材库存!B:E,4,0)</f>
        <v>0</v>
      </c>
      <c r="U2389" s="46"/>
      <c r="V2389" s="19">
        <f>VLOOKUP(Q2389,包材库存!B:F,5,0)</f>
        <v>0</v>
      </c>
      <c r="W2389" s="110"/>
      <c r="X2389" s="164" t="e">
        <f t="shared" si="190"/>
        <v>#DIV/0!</v>
      </c>
      <c r="Y2389" s="169">
        <f t="shared" si="189"/>
        <v>1</v>
      </c>
    </row>
    <row r="2390" spans="2:25" ht="15">
      <c r="B2390" s="196"/>
      <c r="C2390" s="111"/>
      <c r="D2390" s="111"/>
      <c r="E2390" s="111"/>
      <c r="F2390" s="111"/>
      <c r="G2390" s="111"/>
      <c r="H2390" s="111"/>
      <c r="I2390" s="111"/>
      <c r="J2390" s="111"/>
      <c r="K2390" s="111"/>
      <c r="L2390" s="111"/>
      <c r="M2390" s="111"/>
      <c r="N2390" s="620"/>
      <c r="O2390" s="111"/>
      <c r="P2390" s="111"/>
      <c r="Q2390" s="387" t="s">
        <v>457</v>
      </c>
      <c r="R2390" s="386" t="s">
        <v>10401</v>
      </c>
      <c r="S2390" s="91"/>
      <c r="T2390" s="19">
        <f>VLOOKUP(Q2390,包材库存!B:E,4,0)</f>
        <v>1957</v>
      </c>
      <c r="U2390" s="46"/>
      <c r="V2390" s="19">
        <f>VLOOKUP(Q2390,包材库存!B:F,5,0)</f>
        <v>0</v>
      </c>
      <c r="W2390" s="111"/>
      <c r="X2390" s="164" t="e">
        <f t="shared" si="190"/>
        <v>#DIV/0!</v>
      </c>
      <c r="Y2390" s="169">
        <f t="shared" si="189"/>
        <v>202</v>
      </c>
    </row>
    <row r="2391" spans="2:25" ht="15">
      <c r="B2391" s="196"/>
      <c r="C2391" s="112"/>
      <c r="D2391" s="112"/>
      <c r="E2391" s="112"/>
      <c r="F2391" s="112"/>
      <c r="G2391" s="112"/>
      <c r="H2391" s="112"/>
      <c r="I2391" s="112"/>
      <c r="J2391" s="112"/>
      <c r="K2391" s="112"/>
      <c r="L2391" s="112"/>
      <c r="M2391" s="112"/>
      <c r="N2391" s="621"/>
      <c r="O2391" s="112"/>
      <c r="P2391" s="112"/>
      <c r="Q2391" s="387" t="s">
        <v>8805</v>
      </c>
      <c r="R2391" s="386" t="s">
        <v>10382</v>
      </c>
      <c r="S2391" s="28">
        <v>1</v>
      </c>
      <c r="T2391" s="19">
        <f>VLOOKUP(Q2391,包材库存!B:E,4,0)</f>
        <v>7665</v>
      </c>
      <c r="U2391" s="46"/>
      <c r="V2391" s="19">
        <f>VLOOKUP(Q2391,包材库存!B:F,5,0)</f>
        <v>0</v>
      </c>
      <c r="W2391" s="112"/>
      <c r="X2391" s="164" t="e">
        <f t="shared" si="190"/>
        <v>#DIV/0!</v>
      </c>
      <c r="Y2391" s="169">
        <f t="shared" si="189"/>
        <v>149</v>
      </c>
    </row>
    <row r="2392" spans="2:25" ht="15">
      <c r="B2392" s="196"/>
      <c r="C2392" s="110" t="s">
        <v>1541</v>
      </c>
      <c r="D2392" s="110" t="s">
        <v>11461</v>
      </c>
      <c r="E2392" s="110" t="s">
        <v>10428</v>
      </c>
      <c r="F2392" s="110"/>
      <c r="G2392" s="110"/>
      <c r="H2392" s="110"/>
      <c r="I2392" s="110"/>
      <c r="J2392" s="110"/>
      <c r="K2392" s="110"/>
      <c r="L2392" s="110"/>
      <c r="M2392" s="110">
        <f>J2392+K2392+L2392</f>
        <v>0</v>
      </c>
      <c r="N2392" s="619"/>
      <c r="O2392" s="110"/>
      <c r="P2392" s="110"/>
      <c r="Q2392" s="160" t="s">
        <v>10026</v>
      </c>
      <c r="R2392" s="132" t="s">
        <v>11462</v>
      </c>
      <c r="S2392" s="28">
        <v>1</v>
      </c>
      <c r="T2392" s="19">
        <f>VLOOKUP(Q2392,包材库存!B:E,4,0)</f>
        <v>0</v>
      </c>
      <c r="U2392" s="46"/>
      <c r="V2392" s="19">
        <f>VLOOKUP(Q2392,包材库存!B:F,5,0)</f>
        <v>0</v>
      </c>
      <c r="W2392" s="110"/>
      <c r="X2392" s="164" t="e">
        <f t="shared" si="190"/>
        <v>#DIV/0!</v>
      </c>
      <c r="Y2392" s="169">
        <f t="shared" si="189"/>
        <v>1</v>
      </c>
    </row>
    <row r="2393" spans="2:25" ht="15">
      <c r="B2393" s="196"/>
      <c r="C2393" s="111"/>
      <c r="D2393" s="111"/>
      <c r="E2393" s="111"/>
      <c r="F2393" s="111"/>
      <c r="G2393" s="111"/>
      <c r="H2393" s="111"/>
      <c r="I2393" s="111"/>
      <c r="J2393" s="111"/>
      <c r="K2393" s="111"/>
      <c r="L2393" s="111"/>
      <c r="M2393" s="111"/>
      <c r="N2393" s="620"/>
      <c r="O2393" s="111"/>
      <c r="P2393" s="111"/>
      <c r="Q2393" s="215" t="s">
        <v>457</v>
      </c>
      <c r="R2393" s="275" t="s">
        <v>11429</v>
      </c>
      <c r="S2393" s="91"/>
      <c r="T2393" s="19">
        <f>VLOOKUP(Q2393,包材库存!B:E,4,0)</f>
        <v>1957</v>
      </c>
      <c r="U2393" s="46"/>
      <c r="V2393" s="19">
        <f>VLOOKUP(Q2393,包材库存!B:F,5,0)</f>
        <v>0</v>
      </c>
      <c r="W2393" s="111"/>
      <c r="X2393" s="164" t="e">
        <f t="shared" si="190"/>
        <v>#DIV/0!</v>
      </c>
      <c r="Y2393" s="169">
        <f t="shared" si="189"/>
        <v>202</v>
      </c>
    </row>
    <row r="2394" spans="2:25" ht="15">
      <c r="B2394" s="196"/>
      <c r="C2394" s="112"/>
      <c r="D2394" s="112"/>
      <c r="E2394" s="112"/>
      <c r="F2394" s="112"/>
      <c r="G2394" s="112"/>
      <c r="H2394" s="112"/>
      <c r="I2394" s="112"/>
      <c r="J2394" s="112"/>
      <c r="K2394" s="112"/>
      <c r="L2394" s="112"/>
      <c r="M2394" s="112"/>
      <c r="N2394" s="621"/>
      <c r="O2394" s="112"/>
      <c r="P2394" s="112"/>
      <c r="Q2394" s="215" t="s">
        <v>8805</v>
      </c>
      <c r="R2394" s="275" t="s">
        <v>10382</v>
      </c>
      <c r="S2394" s="28">
        <v>1</v>
      </c>
      <c r="T2394" s="19">
        <f>VLOOKUP(Q2394,包材库存!B:E,4,0)</f>
        <v>7665</v>
      </c>
      <c r="U2394" s="46"/>
      <c r="V2394" s="19">
        <f>VLOOKUP(Q2394,包材库存!B:F,5,0)</f>
        <v>0</v>
      </c>
      <c r="W2394" s="112"/>
      <c r="X2394" s="164" t="e">
        <f t="shared" si="190"/>
        <v>#DIV/0!</v>
      </c>
      <c r="Y2394" s="169">
        <f t="shared" si="189"/>
        <v>149</v>
      </c>
    </row>
    <row r="2395" spans="2:25" ht="15">
      <c r="B2395" s="196"/>
      <c r="C2395" s="110" t="s">
        <v>1537</v>
      </c>
      <c r="D2395" s="110" t="s">
        <v>11463</v>
      </c>
      <c r="E2395" s="110" t="s">
        <v>10430</v>
      </c>
      <c r="F2395" s="110"/>
      <c r="G2395" s="110"/>
      <c r="H2395" s="110"/>
      <c r="I2395" s="110"/>
      <c r="J2395" s="110"/>
      <c r="K2395" s="110"/>
      <c r="L2395" s="110"/>
      <c r="M2395" s="110">
        <f>J2395+K2395+L2395</f>
        <v>0</v>
      </c>
      <c r="N2395" s="619"/>
      <c r="O2395" s="110"/>
      <c r="P2395" s="110"/>
      <c r="Q2395" s="160" t="s">
        <v>9148</v>
      </c>
      <c r="R2395" s="132" t="s">
        <v>11464</v>
      </c>
      <c r="S2395" s="28">
        <v>1</v>
      </c>
      <c r="T2395" s="19">
        <f>VLOOKUP(Q2395,包材库存!B:E,4,0)</f>
        <v>23</v>
      </c>
      <c r="U2395" s="46"/>
      <c r="V2395" s="19">
        <f>VLOOKUP(Q2395,包材库存!B:F,5,0)</f>
        <v>0</v>
      </c>
      <c r="W2395" s="110"/>
      <c r="X2395" s="164" t="e">
        <f t="shared" si="190"/>
        <v>#DIV/0!</v>
      </c>
      <c r="Y2395" s="169">
        <f t="shared" si="189"/>
        <v>1</v>
      </c>
    </row>
    <row r="2396" spans="2:25" ht="15">
      <c r="B2396" s="196"/>
      <c r="C2396" s="111"/>
      <c r="D2396" s="111"/>
      <c r="E2396" s="111"/>
      <c r="F2396" s="111"/>
      <c r="G2396" s="111"/>
      <c r="H2396" s="111"/>
      <c r="I2396" s="111"/>
      <c r="J2396" s="111"/>
      <c r="K2396" s="111"/>
      <c r="L2396" s="111"/>
      <c r="M2396" s="111"/>
      <c r="N2396" s="620"/>
      <c r="O2396" s="111"/>
      <c r="P2396" s="111"/>
      <c r="Q2396" s="215" t="s">
        <v>457</v>
      </c>
      <c r="R2396" s="275" t="s">
        <v>11429</v>
      </c>
      <c r="S2396" s="91"/>
      <c r="T2396" s="19">
        <f>VLOOKUP(Q2396,包材库存!B:E,4,0)</f>
        <v>1957</v>
      </c>
      <c r="U2396" s="46"/>
      <c r="V2396" s="19">
        <f>VLOOKUP(Q2396,包材库存!B:F,5,0)</f>
        <v>0</v>
      </c>
      <c r="W2396" s="111"/>
      <c r="X2396" s="164" t="e">
        <f t="shared" si="190"/>
        <v>#DIV/0!</v>
      </c>
      <c r="Y2396" s="169">
        <f t="shared" si="189"/>
        <v>202</v>
      </c>
    </row>
    <row r="2397" spans="2:25" ht="15">
      <c r="B2397" s="196"/>
      <c r="C2397" s="112"/>
      <c r="D2397" s="112"/>
      <c r="E2397" s="112"/>
      <c r="F2397" s="112"/>
      <c r="G2397" s="112"/>
      <c r="H2397" s="112"/>
      <c r="I2397" s="112"/>
      <c r="J2397" s="112"/>
      <c r="K2397" s="112"/>
      <c r="L2397" s="112"/>
      <c r="M2397" s="112"/>
      <c r="N2397" s="621"/>
      <c r="O2397" s="112"/>
      <c r="P2397" s="112"/>
      <c r="Q2397" s="215" t="s">
        <v>8805</v>
      </c>
      <c r="R2397" s="275" t="s">
        <v>10382</v>
      </c>
      <c r="S2397" s="28">
        <v>1</v>
      </c>
      <c r="T2397" s="19">
        <f>VLOOKUP(Q2397,包材库存!B:E,4,0)</f>
        <v>7665</v>
      </c>
      <c r="U2397" s="46"/>
      <c r="V2397" s="19">
        <f>VLOOKUP(Q2397,包材库存!B:F,5,0)</f>
        <v>0</v>
      </c>
      <c r="W2397" s="112"/>
      <c r="X2397" s="164" t="e">
        <f t="shared" si="190"/>
        <v>#DIV/0!</v>
      </c>
      <c r="Y2397" s="169">
        <f t="shared" si="189"/>
        <v>149</v>
      </c>
    </row>
    <row r="2398" spans="2:25" ht="15">
      <c r="B2398" s="196"/>
      <c r="C2398" s="110" t="s">
        <v>10027</v>
      </c>
      <c r="D2398" s="409" t="s">
        <v>11465</v>
      </c>
      <c r="E2398" s="409" t="s">
        <v>5893</v>
      </c>
      <c r="F2398" s="409"/>
      <c r="G2398" s="409"/>
      <c r="H2398" s="409"/>
      <c r="I2398" s="409"/>
      <c r="J2398" s="409"/>
      <c r="K2398" s="409"/>
      <c r="L2398" s="409"/>
      <c r="M2398" s="409">
        <f>J2398+K2398+L2398</f>
        <v>0</v>
      </c>
      <c r="N2398" s="622"/>
      <c r="O2398" s="409"/>
      <c r="P2398" s="409"/>
      <c r="Q2398" s="366" t="s">
        <v>6927</v>
      </c>
      <c r="R2398" s="367" t="s">
        <v>11466</v>
      </c>
      <c r="S2398" s="28">
        <v>1</v>
      </c>
      <c r="T2398" s="19">
        <f>VLOOKUP(Q2398,包材库存!B:E,4,0)</f>
        <v>0</v>
      </c>
      <c r="U2398" s="46"/>
      <c r="V2398" s="19">
        <f>VLOOKUP(Q2398,包材库存!B:F,5,0)</f>
        <v>0</v>
      </c>
      <c r="W2398" s="409"/>
      <c r="X2398" s="164" t="e">
        <f t="shared" si="190"/>
        <v>#DIV/0!</v>
      </c>
      <c r="Y2398" s="169">
        <f t="shared" si="189"/>
        <v>2</v>
      </c>
    </row>
    <row r="2399" spans="2:25" ht="15">
      <c r="B2399" s="196"/>
      <c r="C2399" s="111"/>
      <c r="D2399" s="410"/>
      <c r="E2399" s="410"/>
      <c r="F2399" s="410"/>
      <c r="G2399" s="410"/>
      <c r="H2399" s="410"/>
      <c r="I2399" s="410"/>
      <c r="J2399" s="410"/>
      <c r="K2399" s="410"/>
      <c r="L2399" s="410"/>
      <c r="M2399" s="410"/>
      <c r="N2399" s="623"/>
      <c r="O2399" s="410"/>
      <c r="P2399" s="410"/>
      <c r="Q2399" s="146" t="s">
        <v>457</v>
      </c>
      <c r="R2399" s="124" t="s">
        <v>11392</v>
      </c>
      <c r="S2399" s="91"/>
      <c r="T2399" s="19">
        <f>VLOOKUP(Q2399,包材库存!B:E,4,0)</f>
        <v>1957</v>
      </c>
      <c r="U2399" s="46"/>
      <c r="V2399" s="19">
        <f>VLOOKUP(Q2399,包材库存!B:F,5,0)</f>
        <v>0</v>
      </c>
      <c r="W2399" s="410"/>
      <c r="X2399" s="164" t="e">
        <f t="shared" si="190"/>
        <v>#DIV/0!</v>
      </c>
      <c r="Y2399" s="169">
        <f t="shared" si="189"/>
        <v>202</v>
      </c>
    </row>
    <row r="2400" spans="2:25" ht="15">
      <c r="B2400" s="196"/>
      <c r="C2400" s="112"/>
      <c r="D2400" s="411"/>
      <c r="E2400" s="411"/>
      <c r="F2400" s="411"/>
      <c r="G2400" s="411"/>
      <c r="H2400" s="411"/>
      <c r="I2400" s="411"/>
      <c r="J2400" s="411"/>
      <c r="K2400" s="411"/>
      <c r="L2400" s="411"/>
      <c r="M2400" s="411"/>
      <c r="N2400" s="624"/>
      <c r="O2400" s="411"/>
      <c r="P2400" s="411"/>
      <c r="Q2400" s="146" t="s">
        <v>8805</v>
      </c>
      <c r="R2400" s="124" t="s">
        <v>10382</v>
      </c>
      <c r="S2400" s="28">
        <v>1</v>
      </c>
      <c r="T2400" s="19">
        <f>VLOOKUP(Q2400,包材库存!B:E,4,0)</f>
        <v>7665</v>
      </c>
      <c r="U2400" s="46"/>
      <c r="V2400" s="19">
        <f>VLOOKUP(Q2400,包材库存!B:F,5,0)</f>
        <v>0</v>
      </c>
      <c r="W2400" s="411"/>
      <c r="X2400" s="164" t="e">
        <f t="shared" si="190"/>
        <v>#DIV/0!</v>
      </c>
      <c r="Y2400" s="169">
        <f t="shared" si="189"/>
        <v>149</v>
      </c>
    </row>
    <row r="2401" spans="2:25" ht="15">
      <c r="B2401" s="196"/>
      <c r="C2401" s="110" t="s">
        <v>10028</v>
      </c>
      <c r="D2401" s="409" t="s">
        <v>11467</v>
      </c>
      <c r="E2401" s="409" t="s">
        <v>5893</v>
      </c>
      <c r="F2401" s="409"/>
      <c r="G2401" s="409"/>
      <c r="H2401" s="409"/>
      <c r="I2401" s="409"/>
      <c r="J2401" s="409"/>
      <c r="K2401" s="409"/>
      <c r="L2401" s="409"/>
      <c r="M2401" s="409">
        <f>J2401+K2401+L2401</f>
        <v>0</v>
      </c>
      <c r="N2401" s="622"/>
      <c r="O2401" s="409"/>
      <c r="P2401" s="409"/>
      <c r="Q2401" s="366" t="s">
        <v>6929</v>
      </c>
      <c r="R2401" s="367" t="s">
        <v>11468</v>
      </c>
      <c r="S2401" s="28">
        <v>1</v>
      </c>
      <c r="T2401" s="19">
        <f>VLOOKUP(Q2401,包材库存!B:E,4,0)</f>
        <v>0</v>
      </c>
      <c r="U2401" s="46"/>
      <c r="V2401" s="19">
        <f>VLOOKUP(Q2401,包材库存!B:F,5,0)</f>
        <v>0</v>
      </c>
      <c r="W2401" s="409"/>
      <c r="X2401" s="164" t="e">
        <f t="shared" si="190"/>
        <v>#DIV/0!</v>
      </c>
      <c r="Y2401" s="169">
        <f t="shared" si="189"/>
        <v>2</v>
      </c>
    </row>
    <row r="2402" spans="2:25" ht="15">
      <c r="B2402" s="196"/>
      <c r="C2402" s="111"/>
      <c r="D2402" s="410"/>
      <c r="E2402" s="410"/>
      <c r="F2402" s="410"/>
      <c r="G2402" s="410"/>
      <c r="H2402" s="410"/>
      <c r="I2402" s="410"/>
      <c r="J2402" s="410"/>
      <c r="K2402" s="410"/>
      <c r="L2402" s="410"/>
      <c r="M2402" s="410"/>
      <c r="N2402" s="623"/>
      <c r="O2402" s="410"/>
      <c r="P2402" s="410"/>
      <c r="Q2402" s="146" t="s">
        <v>457</v>
      </c>
      <c r="R2402" s="124" t="s">
        <v>11392</v>
      </c>
      <c r="S2402" s="91"/>
      <c r="T2402" s="19">
        <f>VLOOKUP(Q2402,包材库存!B:E,4,0)</f>
        <v>1957</v>
      </c>
      <c r="U2402" s="46"/>
      <c r="V2402" s="19">
        <f>VLOOKUP(Q2402,包材库存!B:F,5,0)</f>
        <v>0</v>
      </c>
      <c r="W2402" s="410"/>
      <c r="X2402" s="164" t="e">
        <f t="shared" si="190"/>
        <v>#DIV/0!</v>
      </c>
      <c r="Y2402" s="169">
        <f t="shared" si="189"/>
        <v>202</v>
      </c>
    </row>
    <row r="2403" spans="2:25" ht="15">
      <c r="B2403" s="196"/>
      <c r="C2403" s="112"/>
      <c r="D2403" s="411"/>
      <c r="E2403" s="411"/>
      <c r="F2403" s="411"/>
      <c r="G2403" s="411"/>
      <c r="H2403" s="411"/>
      <c r="I2403" s="411"/>
      <c r="J2403" s="411"/>
      <c r="K2403" s="411"/>
      <c r="L2403" s="411"/>
      <c r="M2403" s="411"/>
      <c r="N2403" s="624"/>
      <c r="O2403" s="411"/>
      <c r="P2403" s="411"/>
      <c r="Q2403" s="146" t="s">
        <v>8805</v>
      </c>
      <c r="R2403" s="124" t="s">
        <v>10382</v>
      </c>
      <c r="S2403" s="28">
        <v>1</v>
      </c>
      <c r="T2403" s="19">
        <f>VLOOKUP(Q2403,包材库存!B:E,4,0)</f>
        <v>7665</v>
      </c>
      <c r="U2403" s="46"/>
      <c r="V2403" s="19">
        <f>VLOOKUP(Q2403,包材库存!B:F,5,0)</f>
        <v>0</v>
      </c>
      <c r="W2403" s="411"/>
      <c r="X2403" s="164" t="e">
        <f t="shared" si="190"/>
        <v>#DIV/0!</v>
      </c>
      <c r="Y2403" s="169">
        <f t="shared" si="189"/>
        <v>149</v>
      </c>
    </row>
    <row r="2404" spans="2:25" ht="15">
      <c r="B2404" s="196"/>
      <c r="C2404" s="110" t="s">
        <v>1542</v>
      </c>
      <c r="D2404" s="409" t="s">
        <v>11469</v>
      </c>
      <c r="E2404" s="409" t="s">
        <v>5896</v>
      </c>
      <c r="F2404" s="409"/>
      <c r="G2404" s="409"/>
      <c r="H2404" s="409"/>
      <c r="I2404" s="409"/>
      <c r="J2404" s="409"/>
      <c r="K2404" s="409"/>
      <c r="L2404" s="409"/>
      <c r="M2404" s="409">
        <f>J2404+K2404+L2404</f>
        <v>0</v>
      </c>
      <c r="N2404" s="622"/>
      <c r="O2404" s="409"/>
      <c r="P2404" s="409"/>
      <c r="Q2404" s="144" t="s">
        <v>10029</v>
      </c>
      <c r="R2404" s="389" t="s">
        <v>11470</v>
      </c>
      <c r="S2404" s="28">
        <v>1</v>
      </c>
      <c r="T2404" s="19">
        <f>VLOOKUP(Q2404,包材库存!B:E,4,0)</f>
        <v>0</v>
      </c>
      <c r="U2404" s="46"/>
      <c r="V2404" s="19">
        <f>VLOOKUP(Q2404,包材库存!B:F,5,0)</f>
        <v>0</v>
      </c>
      <c r="W2404" s="409"/>
      <c r="X2404" s="164" t="e">
        <f t="shared" si="190"/>
        <v>#DIV/0!</v>
      </c>
      <c r="Y2404" s="169">
        <f t="shared" si="189"/>
        <v>1</v>
      </c>
    </row>
    <row r="2405" spans="2:25" ht="15">
      <c r="B2405" s="196"/>
      <c r="C2405" s="111"/>
      <c r="D2405" s="410"/>
      <c r="E2405" s="410"/>
      <c r="F2405" s="410"/>
      <c r="G2405" s="410"/>
      <c r="H2405" s="410"/>
      <c r="I2405" s="410"/>
      <c r="J2405" s="410"/>
      <c r="K2405" s="410"/>
      <c r="L2405" s="410"/>
      <c r="M2405" s="410"/>
      <c r="N2405" s="623"/>
      <c r="O2405" s="410"/>
      <c r="P2405" s="410"/>
      <c r="Q2405" s="144" t="s">
        <v>10030</v>
      </c>
      <c r="R2405" s="389" t="s">
        <v>11068</v>
      </c>
      <c r="S2405" s="28">
        <v>1</v>
      </c>
      <c r="T2405" s="19">
        <f>VLOOKUP(Q2405,包材库存!B:E,4,0)</f>
        <v>0</v>
      </c>
      <c r="U2405" s="46"/>
      <c r="V2405" s="19">
        <f>VLOOKUP(Q2405,包材库存!B:F,5,0)</f>
        <v>0</v>
      </c>
      <c r="W2405" s="410"/>
      <c r="X2405" s="164" t="e">
        <f t="shared" si="190"/>
        <v>#DIV/0!</v>
      </c>
      <c r="Y2405" s="169">
        <f t="shared" si="189"/>
        <v>3</v>
      </c>
    </row>
    <row r="2406" spans="2:25" ht="15">
      <c r="B2406" s="196"/>
      <c r="C2406" s="111"/>
      <c r="D2406" s="410"/>
      <c r="E2406" s="410"/>
      <c r="F2406" s="410"/>
      <c r="G2406" s="410"/>
      <c r="H2406" s="410"/>
      <c r="I2406" s="410"/>
      <c r="J2406" s="410"/>
      <c r="K2406" s="410"/>
      <c r="L2406" s="410"/>
      <c r="M2406" s="410"/>
      <c r="N2406" s="623"/>
      <c r="O2406" s="410"/>
      <c r="P2406" s="410"/>
      <c r="Q2406" s="387" t="s">
        <v>8805</v>
      </c>
      <c r="R2406" s="412" t="s">
        <v>10382</v>
      </c>
      <c r="S2406" s="28">
        <v>1</v>
      </c>
      <c r="T2406" s="19">
        <f>VLOOKUP(Q2406,包材库存!B:E,4,0)</f>
        <v>7665</v>
      </c>
      <c r="U2406" s="46"/>
      <c r="V2406" s="19">
        <f>VLOOKUP(Q2406,包材库存!B:F,5,0)</f>
        <v>0</v>
      </c>
      <c r="W2406" s="410"/>
      <c r="X2406" s="164" t="e">
        <f t="shared" si="190"/>
        <v>#DIV/0!</v>
      </c>
      <c r="Y2406" s="169">
        <f t="shared" si="189"/>
        <v>149</v>
      </c>
    </row>
    <row r="2407" spans="2:25" ht="15">
      <c r="B2407" s="196"/>
      <c r="C2407" s="112"/>
      <c r="D2407" s="411"/>
      <c r="E2407" s="411"/>
      <c r="F2407" s="411"/>
      <c r="G2407" s="411"/>
      <c r="H2407" s="411"/>
      <c r="I2407" s="411"/>
      <c r="J2407" s="411"/>
      <c r="K2407" s="411"/>
      <c r="L2407" s="411"/>
      <c r="M2407" s="411"/>
      <c r="N2407" s="624"/>
      <c r="O2407" s="411"/>
      <c r="P2407" s="411"/>
      <c r="Q2407" s="146" t="s">
        <v>457</v>
      </c>
      <c r="R2407" s="124" t="s">
        <v>11449</v>
      </c>
      <c r="S2407" s="91"/>
      <c r="T2407" s="19">
        <f>VLOOKUP(Q2407,包材库存!B:E,4,0)</f>
        <v>1957</v>
      </c>
      <c r="U2407" s="46"/>
      <c r="V2407" s="19">
        <f>VLOOKUP(Q2407,包材库存!B:F,5,0)</f>
        <v>0</v>
      </c>
      <c r="W2407" s="411"/>
      <c r="X2407" s="164" t="e">
        <f t="shared" si="190"/>
        <v>#DIV/0!</v>
      </c>
      <c r="Y2407" s="169">
        <f t="shared" si="189"/>
        <v>202</v>
      </c>
    </row>
    <row r="2408" spans="2:25" ht="15">
      <c r="B2408" s="196"/>
      <c r="C2408" s="110" t="s">
        <v>1543</v>
      </c>
      <c r="D2408" s="409" t="s">
        <v>11471</v>
      </c>
      <c r="E2408" s="409" t="s">
        <v>10430</v>
      </c>
      <c r="F2408" s="409"/>
      <c r="G2408" s="409"/>
      <c r="H2408" s="409"/>
      <c r="I2408" s="409"/>
      <c r="J2408" s="409"/>
      <c r="K2408" s="409"/>
      <c r="L2408" s="409"/>
      <c r="M2408" s="409">
        <f>J2408+K2408+L2408</f>
        <v>0</v>
      </c>
      <c r="N2408" s="622"/>
      <c r="O2408" s="409"/>
      <c r="P2408" s="409"/>
      <c r="Q2408" s="144" t="s">
        <v>9150</v>
      </c>
      <c r="R2408" s="389" t="s">
        <v>11472</v>
      </c>
      <c r="S2408" s="28">
        <v>1</v>
      </c>
      <c r="T2408" s="19">
        <f>VLOOKUP(Q2408,包材库存!B:E,4,0)</f>
        <v>0</v>
      </c>
      <c r="U2408" s="46"/>
      <c r="V2408" s="19">
        <f>VLOOKUP(Q2408,包材库存!B:F,5,0)</f>
        <v>0</v>
      </c>
      <c r="W2408" s="409"/>
      <c r="X2408" s="164" t="e">
        <f t="shared" si="190"/>
        <v>#DIV/0!</v>
      </c>
      <c r="Y2408" s="169">
        <f t="shared" si="189"/>
        <v>1</v>
      </c>
    </row>
    <row r="2409" spans="2:25" ht="15">
      <c r="B2409" s="196"/>
      <c r="C2409" s="111"/>
      <c r="D2409" s="410"/>
      <c r="E2409" s="410"/>
      <c r="F2409" s="410"/>
      <c r="G2409" s="410"/>
      <c r="H2409" s="410"/>
      <c r="I2409" s="410"/>
      <c r="J2409" s="410"/>
      <c r="K2409" s="410"/>
      <c r="L2409" s="410"/>
      <c r="M2409" s="410"/>
      <c r="N2409" s="623"/>
      <c r="O2409" s="410"/>
      <c r="P2409" s="410"/>
      <c r="Q2409" s="215" t="s">
        <v>457</v>
      </c>
      <c r="R2409" s="275" t="s">
        <v>11429</v>
      </c>
      <c r="S2409" s="91"/>
      <c r="T2409" s="19">
        <f>VLOOKUP(Q2409,包材库存!B:E,4,0)</f>
        <v>1957</v>
      </c>
      <c r="U2409" s="46"/>
      <c r="V2409" s="19">
        <f>VLOOKUP(Q2409,包材库存!B:F,5,0)</f>
        <v>0</v>
      </c>
      <c r="W2409" s="410"/>
      <c r="X2409" s="164" t="e">
        <f t="shared" si="190"/>
        <v>#DIV/0!</v>
      </c>
      <c r="Y2409" s="169">
        <f t="shared" si="189"/>
        <v>202</v>
      </c>
    </row>
    <row r="2410" spans="2:25" ht="15">
      <c r="B2410" s="196"/>
      <c r="C2410" s="112"/>
      <c r="D2410" s="411"/>
      <c r="E2410" s="411"/>
      <c r="F2410" s="411"/>
      <c r="G2410" s="411"/>
      <c r="H2410" s="411"/>
      <c r="I2410" s="411"/>
      <c r="J2410" s="411"/>
      <c r="K2410" s="411"/>
      <c r="L2410" s="411"/>
      <c r="M2410" s="411"/>
      <c r="N2410" s="624"/>
      <c r="O2410" s="411"/>
      <c r="P2410" s="411"/>
      <c r="Q2410" s="215" t="s">
        <v>8805</v>
      </c>
      <c r="R2410" s="275" t="s">
        <v>10382</v>
      </c>
      <c r="S2410" s="28">
        <v>1</v>
      </c>
      <c r="T2410" s="19">
        <f>VLOOKUP(Q2410,包材库存!B:E,4,0)</f>
        <v>7665</v>
      </c>
      <c r="U2410" s="46"/>
      <c r="V2410" s="19">
        <f>VLOOKUP(Q2410,包材库存!B:F,5,0)</f>
        <v>0</v>
      </c>
      <c r="W2410" s="411"/>
      <c r="X2410" s="164" t="e">
        <f t="shared" si="190"/>
        <v>#DIV/0!</v>
      </c>
      <c r="Y2410" s="169">
        <f t="shared" si="189"/>
        <v>149</v>
      </c>
    </row>
    <row r="2411" spans="2:25" ht="15">
      <c r="B2411" s="196"/>
      <c r="C2411" s="110" t="s">
        <v>1539</v>
      </c>
      <c r="D2411" s="89" t="s">
        <v>11473</v>
      </c>
      <c r="E2411" s="89" t="s">
        <v>10432</v>
      </c>
      <c r="F2411" s="89"/>
      <c r="G2411" s="89"/>
      <c r="H2411" s="89"/>
      <c r="I2411" s="89"/>
      <c r="J2411" s="89"/>
      <c r="K2411" s="89"/>
      <c r="L2411" s="89"/>
      <c r="M2411" s="89">
        <f>J2411+K2411+L2411</f>
        <v>0</v>
      </c>
      <c r="N2411" s="559"/>
      <c r="O2411" s="89"/>
      <c r="P2411" s="89"/>
      <c r="Q2411" s="413" t="s">
        <v>10031</v>
      </c>
      <c r="R2411" s="132" t="s">
        <v>11474</v>
      </c>
      <c r="S2411" s="28">
        <v>1</v>
      </c>
      <c r="T2411" s="19">
        <f>VLOOKUP(Q2411,包材库存!B:E,4,0)</f>
        <v>0</v>
      </c>
      <c r="U2411" s="46"/>
      <c r="V2411" s="19">
        <f>VLOOKUP(Q2411,包材库存!B:F,5,0)</f>
        <v>0</v>
      </c>
      <c r="W2411" s="110"/>
      <c r="X2411" s="164" t="e">
        <f t="shared" si="190"/>
        <v>#DIV/0!</v>
      </c>
      <c r="Y2411" s="169">
        <f t="shared" si="189"/>
        <v>1</v>
      </c>
    </row>
    <row r="2412" spans="2:25" ht="15">
      <c r="B2412" s="196"/>
      <c r="C2412" s="111"/>
      <c r="D2412" s="90"/>
      <c r="E2412" s="90"/>
      <c r="F2412" s="90"/>
      <c r="G2412" s="90"/>
      <c r="H2412" s="90"/>
      <c r="I2412" s="90"/>
      <c r="J2412" s="90"/>
      <c r="K2412" s="90"/>
      <c r="L2412" s="90"/>
      <c r="M2412" s="90"/>
      <c r="N2412" s="560"/>
      <c r="O2412" s="90"/>
      <c r="P2412" s="90"/>
      <c r="Q2412" s="413" t="s">
        <v>10032</v>
      </c>
      <c r="R2412" s="132" t="s">
        <v>11475</v>
      </c>
      <c r="S2412" s="28">
        <v>1</v>
      </c>
      <c r="T2412" s="19">
        <f>VLOOKUP(Q2412,包材库存!B:E,4,0)</f>
        <v>19921</v>
      </c>
      <c r="U2412" s="46"/>
      <c r="V2412" s="19">
        <f>VLOOKUP(Q2412,包材库存!B:F,5,0)</f>
        <v>0</v>
      </c>
      <c r="W2412" s="111"/>
      <c r="X2412" s="164" t="e">
        <f t="shared" si="190"/>
        <v>#DIV/0!</v>
      </c>
      <c r="Y2412" s="169">
        <f t="shared" si="189"/>
        <v>2</v>
      </c>
    </row>
    <row r="2413" spans="2:25" ht="15">
      <c r="B2413" s="196"/>
      <c r="C2413" s="111"/>
      <c r="D2413" s="90"/>
      <c r="E2413" s="90"/>
      <c r="F2413" s="90"/>
      <c r="G2413" s="90"/>
      <c r="H2413" s="90"/>
      <c r="I2413" s="90"/>
      <c r="J2413" s="90"/>
      <c r="K2413" s="90"/>
      <c r="L2413" s="90"/>
      <c r="M2413" s="90"/>
      <c r="N2413" s="560"/>
      <c r="O2413" s="90"/>
      <c r="P2413" s="90"/>
      <c r="Q2413" s="387" t="s">
        <v>8805</v>
      </c>
      <c r="R2413" s="412" t="s">
        <v>10382</v>
      </c>
      <c r="S2413" s="28">
        <v>1</v>
      </c>
      <c r="T2413" s="19">
        <f>VLOOKUP(Q2413,包材库存!B:E,4,0)</f>
        <v>7665</v>
      </c>
      <c r="U2413" s="46"/>
      <c r="V2413" s="19">
        <f>VLOOKUP(Q2413,包材库存!B:F,5,0)</f>
        <v>0</v>
      </c>
      <c r="W2413" s="111"/>
      <c r="X2413" s="164" t="e">
        <f t="shared" si="190"/>
        <v>#DIV/0!</v>
      </c>
      <c r="Y2413" s="169">
        <f t="shared" si="189"/>
        <v>149</v>
      </c>
    </row>
    <row r="2414" spans="2:25" ht="15">
      <c r="B2414" s="196"/>
      <c r="C2414" s="112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  <c r="N2414" s="561"/>
      <c r="O2414" s="15"/>
      <c r="P2414" s="15"/>
      <c r="Q2414" s="146" t="s">
        <v>457</v>
      </c>
      <c r="R2414" s="132" t="s">
        <v>11449</v>
      </c>
      <c r="S2414" s="91"/>
      <c r="T2414" s="19">
        <f>VLOOKUP(Q2414,包材库存!B:E,4,0)</f>
        <v>1957</v>
      </c>
      <c r="U2414" s="46"/>
      <c r="V2414" s="19">
        <f>VLOOKUP(Q2414,包材库存!B:F,5,0)</f>
        <v>0</v>
      </c>
      <c r="W2414" s="112"/>
      <c r="X2414" s="164" t="e">
        <f t="shared" si="190"/>
        <v>#DIV/0!</v>
      </c>
      <c r="Y2414" s="169">
        <f t="shared" si="189"/>
        <v>202</v>
      </c>
    </row>
    <row r="2415" spans="2:25" ht="15">
      <c r="B2415" s="196"/>
      <c r="C2415" s="110" t="s">
        <v>1540</v>
      </c>
      <c r="D2415" s="89" t="s">
        <v>11476</v>
      </c>
      <c r="E2415" s="89" t="s">
        <v>10432</v>
      </c>
      <c r="F2415" s="89"/>
      <c r="G2415" s="89"/>
      <c r="H2415" s="89"/>
      <c r="I2415" s="89"/>
      <c r="J2415" s="89"/>
      <c r="K2415" s="89"/>
      <c r="L2415" s="89"/>
      <c r="M2415" s="89">
        <f>J2415+K2415+L2415</f>
        <v>0</v>
      </c>
      <c r="N2415" s="559"/>
      <c r="O2415" s="89"/>
      <c r="P2415" s="89"/>
      <c r="Q2415" s="413" t="s">
        <v>10033</v>
      </c>
      <c r="R2415" s="132" t="s">
        <v>11477</v>
      </c>
      <c r="S2415" s="28">
        <v>1</v>
      </c>
      <c r="T2415" s="19">
        <f>VLOOKUP(Q2415,包材库存!B:E,4,0)</f>
        <v>1081</v>
      </c>
      <c r="U2415" s="46"/>
      <c r="V2415" s="19">
        <f>VLOOKUP(Q2415,包材库存!B:F,5,0)</f>
        <v>0</v>
      </c>
      <c r="W2415" s="110"/>
      <c r="X2415" s="164" t="e">
        <f t="shared" si="190"/>
        <v>#DIV/0!</v>
      </c>
      <c r="Y2415" s="169">
        <f t="shared" si="189"/>
        <v>1</v>
      </c>
    </row>
    <row r="2416" spans="2:25" ht="15">
      <c r="B2416" s="196"/>
      <c r="C2416" s="111"/>
      <c r="D2416" s="90"/>
      <c r="E2416" s="90"/>
      <c r="F2416" s="90"/>
      <c r="G2416" s="90"/>
      <c r="H2416" s="90"/>
      <c r="I2416" s="90"/>
      <c r="J2416" s="90"/>
      <c r="K2416" s="90"/>
      <c r="L2416" s="90"/>
      <c r="M2416" s="90"/>
      <c r="N2416" s="560"/>
      <c r="O2416" s="90"/>
      <c r="P2416" s="90"/>
      <c r="Q2416" s="413" t="s">
        <v>10032</v>
      </c>
      <c r="R2416" s="132" t="s">
        <v>11475</v>
      </c>
      <c r="S2416" s="28">
        <v>1</v>
      </c>
      <c r="T2416" s="19">
        <f>VLOOKUP(Q2416,包材库存!B:E,4,0)</f>
        <v>19921</v>
      </c>
      <c r="U2416" s="46"/>
      <c r="V2416" s="19">
        <f>VLOOKUP(Q2416,包材库存!B:F,5,0)</f>
        <v>0</v>
      </c>
      <c r="W2416" s="111"/>
      <c r="X2416" s="164" t="e">
        <f t="shared" si="190"/>
        <v>#DIV/0!</v>
      </c>
      <c r="Y2416" s="169">
        <f t="shared" si="189"/>
        <v>2</v>
      </c>
    </row>
    <row r="2417" spans="2:25" ht="15">
      <c r="B2417" s="196"/>
      <c r="C2417" s="111"/>
      <c r="D2417" s="90"/>
      <c r="E2417" s="90"/>
      <c r="F2417" s="90"/>
      <c r="G2417" s="90"/>
      <c r="H2417" s="90"/>
      <c r="I2417" s="90"/>
      <c r="J2417" s="90"/>
      <c r="K2417" s="90"/>
      <c r="L2417" s="90"/>
      <c r="M2417" s="90"/>
      <c r="N2417" s="560"/>
      <c r="O2417" s="90"/>
      <c r="P2417" s="90"/>
      <c r="Q2417" s="387" t="s">
        <v>8805</v>
      </c>
      <c r="R2417" s="412" t="s">
        <v>10382</v>
      </c>
      <c r="S2417" s="28">
        <v>1</v>
      </c>
      <c r="T2417" s="19">
        <f>VLOOKUP(Q2417,包材库存!B:E,4,0)</f>
        <v>7665</v>
      </c>
      <c r="U2417" s="46"/>
      <c r="V2417" s="19">
        <f>VLOOKUP(Q2417,包材库存!B:F,5,0)</f>
        <v>0</v>
      </c>
      <c r="W2417" s="111"/>
      <c r="X2417" s="164" t="e">
        <f t="shared" si="190"/>
        <v>#DIV/0!</v>
      </c>
      <c r="Y2417" s="169">
        <f t="shared" si="189"/>
        <v>149</v>
      </c>
    </row>
    <row r="2418" spans="2:25" ht="15">
      <c r="B2418" s="196"/>
      <c r="C2418" s="112"/>
      <c r="D2418" s="15"/>
      <c r="E2418" s="15"/>
      <c r="F2418" s="15"/>
      <c r="G2418" s="15"/>
      <c r="H2418" s="15"/>
      <c r="I2418" s="15"/>
      <c r="J2418" s="15"/>
      <c r="K2418" s="15"/>
      <c r="L2418" s="15"/>
      <c r="M2418" s="15"/>
      <c r="N2418" s="561"/>
      <c r="O2418" s="15"/>
      <c r="P2418" s="15"/>
      <c r="Q2418" s="146" t="s">
        <v>457</v>
      </c>
      <c r="R2418" s="132" t="s">
        <v>11449</v>
      </c>
      <c r="S2418" s="91"/>
      <c r="T2418" s="19">
        <f>VLOOKUP(Q2418,包材库存!B:E,4,0)</f>
        <v>1957</v>
      </c>
      <c r="U2418" s="46"/>
      <c r="V2418" s="19">
        <f>VLOOKUP(Q2418,包材库存!B:F,5,0)</f>
        <v>0</v>
      </c>
      <c r="W2418" s="112"/>
      <c r="X2418" s="164" t="e">
        <f t="shared" si="190"/>
        <v>#DIV/0!</v>
      </c>
      <c r="Y2418" s="169">
        <f t="shared" si="189"/>
        <v>202</v>
      </c>
    </row>
    <row r="2419" spans="2:25" ht="15">
      <c r="B2419" s="196"/>
      <c r="C2419" s="110" t="s">
        <v>10034</v>
      </c>
      <c r="D2419" s="89" t="s">
        <v>11478</v>
      </c>
      <c r="E2419" s="89" t="s">
        <v>12100</v>
      </c>
      <c r="F2419" s="89"/>
      <c r="G2419" s="89"/>
      <c r="H2419" s="89"/>
      <c r="I2419" s="89"/>
      <c r="J2419" s="89"/>
      <c r="K2419" s="89"/>
      <c r="L2419" s="89"/>
      <c r="M2419" s="89">
        <f>J2419+K2419+L2419</f>
        <v>0</v>
      </c>
      <c r="N2419" s="559"/>
      <c r="O2419" s="89"/>
      <c r="P2419" s="89"/>
      <c r="Q2419" s="160" t="s">
        <v>6617</v>
      </c>
      <c r="R2419" s="132" t="s">
        <v>11479</v>
      </c>
      <c r="S2419" s="28">
        <v>1</v>
      </c>
      <c r="T2419" s="19">
        <f>VLOOKUP(Q2419,包材库存!B:E,4,0)</f>
        <v>1404</v>
      </c>
      <c r="U2419" s="46"/>
      <c r="V2419" s="19">
        <f>VLOOKUP(Q2419,包材库存!B:F,5,0)</f>
        <v>0</v>
      </c>
      <c r="W2419" s="89"/>
      <c r="X2419" s="164" t="e">
        <f t="shared" si="190"/>
        <v>#DIV/0!</v>
      </c>
      <c r="Y2419" s="169">
        <f t="shared" si="189"/>
        <v>1</v>
      </c>
    </row>
    <row r="2420" spans="2:25" ht="15">
      <c r="B2420" s="196"/>
      <c r="C2420" s="111"/>
      <c r="D2420" s="90"/>
      <c r="E2420" s="90"/>
      <c r="F2420" s="90"/>
      <c r="G2420" s="90"/>
      <c r="H2420" s="90"/>
      <c r="I2420" s="90"/>
      <c r="J2420" s="90"/>
      <c r="K2420" s="90"/>
      <c r="L2420" s="90"/>
      <c r="M2420" s="90"/>
      <c r="N2420" s="560"/>
      <c r="O2420" s="90"/>
      <c r="P2420" s="90"/>
      <c r="Q2420" s="160" t="s">
        <v>7333</v>
      </c>
      <c r="R2420" s="132" t="s">
        <v>11480</v>
      </c>
      <c r="S2420" s="28">
        <v>1</v>
      </c>
      <c r="T2420" s="19">
        <f>VLOOKUP(Q2420,包材库存!B:E,4,0)</f>
        <v>1512</v>
      </c>
      <c r="U2420" s="46"/>
      <c r="V2420" s="19">
        <f>VLOOKUP(Q2420,包材库存!B:F,5,0)</f>
        <v>0</v>
      </c>
      <c r="W2420" s="90"/>
      <c r="X2420" s="164" t="e">
        <f t="shared" si="190"/>
        <v>#DIV/0!</v>
      </c>
      <c r="Y2420" s="169">
        <f t="shared" si="189"/>
        <v>1</v>
      </c>
    </row>
    <row r="2421" spans="2:25" ht="15">
      <c r="B2421" s="196"/>
      <c r="C2421" s="111"/>
      <c r="D2421" s="90"/>
      <c r="E2421" s="90"/>
      <c r="F2421" s="90"/>
      <c r="G2421" s="90"/>
      <c r="H2421" s="90"/>
      <c r="I2421" s="90"/>
      <c r="J2421" s="90"/>
      <c r="K2421" s="90"/>
      <c r="L2421" s="90"/>
      <c r="M2421" s="90"/>
      <c r="N2421" s="560"/>
      <c r="O2421" s="90"/>
      <c r="P2421" s="90"/>
      <c r="Q2421" s="160" t="s">
        <v>10035</v>
      </c>
      <c r="R2421" s="132" t="s">
        <v>11481</v>
      </c>
      <c r="S2421" s="28">
        <v>1</v>
      </c>
      <c r="T2421" s="19">
        <f>VLOOKUP(Q2421,包材库存!B:E,4,0)</f>
        <v>12</v>
      </c>
      <c r="U2421" s="46"/>
      <c r="V2421" s="19">
        <f>VLOOKUP(Q2421,包材库存!B:F,5,0)</f>
        <v>0</v>
      </c>
      <c r="W2421" s="90"/>
      <c r="X2421" s="164" t="e">
        <f t="shared" si="190"/>
        <v>#DIV/0!</v>
      </c>
      <c r="Y2421" s="169">
        <f t="shared" si="189"/>
        <v>1</v>
      </c>
    </row>
    <row r="2422" spans="2:25" ht="15">
      <c r="B2422" s="196"/>
      <c r="C2422" s="111"/>
      <c r="D2422" s="90"/>
      <c r="E2422" s="90"/>
      <c r="F2422" s="90"/>
      <c r="G2422" s="90"/>
      <c r="H2422" s="90"/>
      <c r="I2422" s="90"/>
      <c r="J2422" s="90"/>
      <c r="K2422" s="90"/>
      <c r="L2422" s="90"/>
      <c r="M2422" s="90"/>
      <c r="N2422" s="560"/>
      <c r="O2422" s="90"/>
      <c r="P2422" s="90"/>
      <c r="Q2422" s="160" t="s">
        <v>10036</v>
      </c>
      <c r="R2422" s="132" t="s">
        <v>11482</v>
      </c>
      <c r="S2422" s="28">
        <v>1</v>
      </c>
      <c r="T2422" s="19">
        <f>VLOOKUP(Q2422,包材库存!B:E,4,0)</f>
        <v>0</v>
      </c>
      <c r="U2422" s="46"/>
      <c r="V2422" s="19">
        <f>VLOOKUP(Q2422,包材库存!B:F,5,0)</f>
        <v>0</v>
      </c>
      <c r="W2422" s="90"/>
      <c r="X2422" s="164" t="e">
        <f t="shared" si="190"/>
        <v>#DIV/0!</v>
      </c>
      <c r="Y2422" s="169">
        <f t="shared" si="189"/>
        <v>1</v>
      </c>
    </row>
    <row r="2423" spans="2:25" ht="15">
      <c r="B2423" s="196"/>
      <c r="C2423" s="111"/>
      <c r="D2423" s="90"/>
      <c r="E2423" s="90"/>
      <c r="F2423" s="90"/>
      <c r="G2423" s="90"/>
      <c r="H2423" s="90"/>
      <c r="I2423" s="90"/>
      <c r="J2423" s="90"/>
      <c r="K2423" s="90"/>
      <c r="L2423" s="90"/>
      <c r="M2423" s="90"/>
      <c r="N2423" s="560"/>
      <c r="O2423" s="90"/>
      <c r="P2423" s="90"/>
      <c r="Q2423" s="160" t="s">
        <v>8632</v>
      </c>
      <c r="R2423" s="132" t="s">
        <v>11483</v>
      </c>
      <c r="S2423" s="91"/>
      <c r="T2423" s="19">
        <f>VLOOKUP(Q2423,包材库存!B:E,4,0)</f>
        <v>0</v>
      </c>
      <c r="U2423" s="46"/>
      <c r="V2423" s="19">
        <f>VLOOKUP(Q2423,包材库存!B:F,5,0)</f>
        <v>0</v>
      </c>
      <c r="W2423" s="90"/>
      <c r="X2423" s="164" t="e">
        <f t="shared" si="190"/>
        <v>#DIV/0!</v>
      </c>
      <c r="Y2423" s="169">
        <f t="shared" si="189"/>
        <v>1</v>
      </c>
    </row>
    <row r="2424" spans="2:25" ht="15">
      <c r="B2424" s="196"/>
      <c r="C2424" s="112"/>
      <c r="D2424" s="15"/>
      <c r="E2424" s="15"/>
      <c r="F2424" s="15"/>
      <c r="G2424" s="15"/>
      <c r="H2424" s="15"/>
      <c r="I2424" s="15"/>
      <c r="J2424" s="15"/>
      <c r="K2424" s="15"/>
      <c r="L2424" s="15"/>
      <c r="M2424" s="15"/>
      <c r="N2424" s="561"/>
      <c r="O2424" s="15"/>
      <c r="P2424" s="15"/>
      <c r="Q2424" s="143" t="s">
        <v>229</v>
      </c>
      <c r="R2424" s="103" t="s">
        <v>9804</v>
      </c>
      <c r="S2424" s="28">
        <v>1</v>
      </c>
      <c r="T2424" s="19" t="e">
        <f>VLOOKUP(Q2424,包材库存!B:E,4,0)</f>
        <v>#N/A</v>
      </c>
      <c r="U2424" s="46"/>
      <c r="V2424" s="19" t="e">
        <f>VLOOKUP(Q2424,包材库存!B:F,5,0)</f>
        <v>#N/A</v>
      </c>
      <c r="W2424" s="15"/>
      <c r="X2424" s="164" t="e">
        <f t="shared" si="190"/>
        <v>#N/A</v>
      </c>
      <c r="Y2424" s="169">
        <f t="shared" si="189"/>
        <v>4</v>
      </c>
    </row>
    <row r="2425" spans="2:25" ht="15">
      <c r="B2425" s="196"/>
      <c r="C2425" s="110" t="s">
        <v>10037</v>
      </c>
      <c r="D2425" s="110" t="s">
        <v>11484</v>
      </c>
      <c r="E2425" s="110" t="s">
        <v>5979</v>
      </c>
      <c r="F2425" s="110"/>
      <c r="G2425" s="110"/>
      <c r="H2425" s="110"/>
      <c r="I2425" s="110"/>
      <c r="J2425" s="110"/>
      <c r="K2425" s="110"/>
      <c r="L2425" s="110"/>
      <c r="M2425" s="110">
        <f>J2425+K2425+L2425</f>
        <v>0</v>
      </c>
      <c r="N2425" s="619"/>
      <c r="O2425" s="110"/>
      <c r="P2425" s="110"/>
      <c r="Q2425" s="160" t="s">
        <v>10038</v>
      </c>
      <c r="R2425" s="132" t="s">
        <v>11485</v>
      </c>
      <c r="S2425" s="28">
        <v>1</v>
      </c>
      <c r="T2425" s="19">
        <f>VLOOKUP(Q2425,包材库存!B:E,4,0)</f>
        <v>550</v>
      </c>
      <c r="U2425" s="46"/>
      <c r="V2425" s="19">
        <f>VLOOKUP(Q2425,包材库存!B:F,5,0)</f>
        <v>0</v>
      </c>
      <c r="W2425" s="110"/>
      <c r="X2425" s="164" t="e">
        <f t="shared" si="190"/>
        <v>#DIV/0!</v>
      </c>
      <c r="Y2425" s="169">
        <f t="shared" si="189"/>
        <v>1</v>
      </c>
    </row>
    <row r="2426" spans="2:25" ht="15">
      <c r="B2426" s="196"/>
      <c r="C2426" s="111"/>
      <c r="D2426" s="111"/>
      <c r="E2426" s="111"/>
      <c r="F2426" s="111"/>
      <c r="G2426" s="111"/>
      <c r="H2426" s="111"/>
      <c r="I2426" s="111"/>
      <c r="J2426" s="111"/>
      <c r="K2426" s="111"/>
      <c r="L2426" s="111"/>
      <c r="M2426" s="111"/>
      <c r="N2426" s="620"/>
      <c r="O2426" s="111"/>
      <c r="P2426" s="111"/>
      <c r="Q2426" s="160" t="s">
        <v>10039</v>
      </c>
      <c r="R2426" s="132" t="s">
        <v>11486</v>
      </c>
      <c r="S2426" s="28">
        <v>1</v>
      </c>
      <c r="T2426" s="19">
        <f>VLOOKUP(Q2426,包材库存!B:E,4,0)</f>
        <v>386</v>
      </c>
      <c r="U2426" s="46"/>
      <c r="V2426" s="19">
        <f>VLOOKUP(Q2426,包材库存!B:F,5,0)</f>
        <v>0</v>
      </c>
      <c r="W2426" s="111"/>
      <c r="X2426" s="164" t="e">
        <f t="shared" si="190"/>
        <v>#DIV/0!</v>
      </c>
      <c r="Y2426" s="169">
        <f t="shared" si="189"/>
        <v>1</v>
      </c>
    </row>
    <row r="2427" spans="2:25" ht="15">
      <c r="B2427" s="196"/>
      <c r="C2427" s="111"/>
      <c r="D2427" s="111"/>
      <c r="E2427" s="111"/>
      <c r="F2427" s="111"/>
      <c r="G2427" s="111"/>
      <c r="H2427" s="111"/>
      <c r="I2427" s="111"/>
      <c r="J2427" s="111"/>
      <c r="K2427" s="111"/>
      <c r="L2427" s="111"/>
      <c r="M2427" s="111"/>
      <c r="N2427" s="620"/>
      <c r="O2427" s="111"/>
      <c r="P2427" s="111"/>
      <c r="Q2427" s="160" t="s">
        <v>10040</v>
      </c>
      <c r="R2427" s="132" t="s">
        <v>11487</v>
      </c>
      <c r="S2427" s="28">
        <v>1</v>
      </c>
      <c r="T2427" s="19">
        <f>VLOOKUP(Q2427,包材库存!B:E,4,0)</f>
        <v>327</v>
      </c>
      <c r="U2427" s="46"/>
      <c r="V2427" s="19">
        <f>VLOOKUP(Q2427,包材库存!B:F,5,0)</f>
        <v>0</v>
      </c>
      <c r="W2427" s="111"/>
      <c r="X2427" s="164" t="e">
        <f t="shared" si="190"/>
        <v>#DIV/0!</v>
      </c>
      <c r="Y2427" s="169">
        <f t="shared" si="189"/>
        <v>1</v>
      </c>
    </row>
    <row r="2428" spans="2:25" ht="15">
      <c r="B2428" s="196"/>
      <c r="C2428" s="111"/>
      <c r="D2428" s="111"/>
      <c r="E2428" s="111"/>
      <c r="F2428" s="111"/>
      <c r="G2428" s="111"/>
      <c r="H2428" s="111"/>
      <c r="I2428" s="111"/>
      <c r="J2428" s="111"/>
      <c r="K2428" s="111"/>
      <c r="L2428" s="111"/>
      <c r="M2428" s="111"/>
      <c r="N2428" s="620"/>
      <c r="O2428" s="111"/>
      <c r="P2428" s="111"/>
      <c r="Q2428" s="160" t="s">
        <v>8634</v>
      </c>
      <c r="R2428" s="132" t="s">
        <v>11488</v>
      </c>
      <c r="S2428" s="91"/>
      <c r="T2428" s="19">
        <f>VLOOKUP(Q2428,包材库存!B:E,4,0)</f>
        <v>95</v>
      </c>
      <c r="U2428" s="46"/>
      <c r="V2428" s="19">
        <f>VLOOKUP(Q2428,包材库存!B:F,5,0)</f>
        <v>0</v>
      </c>
      <c r="W2428" s="111"/>
      <c r="X2428" s="164" t="e">
        <f t="shared" si="190"/>
        <v>#DIV/0!</v>
      </c>
      <c r="Y2428" s="169">
        <f t="shared" si="189"/>
        <v>1</v>
      </c>
    </row>
    <row r="2429" spans="2:25" ht="15">
      <c r="B2429" s="196"/>
      <c r="C2429" s="112"/>
      <c r="D2429" s="112"/>
      <c r="E2429" s="112"/>
      <c r="F2429" s="112"/>
      <c r="G2429" s="112"/>
      <c r="H2429" s="112"/>
      <c r="I2429" s="112"/>
      <c r="J2429" s="112"/>
      <c r="K2429" s="112"/>
      <c r="L2429" s="112"/>
      <c r="M2429" s="112"/>
      <c r="N2429" s="621"/>
      <c r="O2429" s="112"/>
      <c r="P2429" s="112"/>
      <c r="Q2429" s="143" t="s">
        <v>229</v>
      </c>
      <c r="R2429" s="103" t="s">
        <v>9804</v>
      </c>
      <c r="S2429" s="28">
        <v>1</v>
      </c>
      <c r="T2429" s="19" t="e">
        <f>VLOOKUP(Q2429,包材库存!B:E,4,0)</f>
        <v>#N/A</v>
      </c>
      <c r="U2429" s="46"/>
      <c r="V2429" s="19" t="e">
        <f>VLOOKUP(Q2429,包材库存!B:F,5,0)</f>
        <v>#N/A</v>
      </c>
      <c r="W2429" s="112"/>
      <c r="X2429" s="164" t="e">
        <f t="shared" si="190"/>
        <v>#N/A</v>
      </c>
      <c r="Y2429" s="169">
        <f t="shared" si="189"/>
        <v>4</v>
      </c>
    </row>
    <row r="2430" spans="2:25" ht="25.5">
      <c r="B2430" s="196"/>
      <c r="C2430" s="110" t="s">
        <v>10041</v>
      </c>
      <c r="D2430" s="89" t="s">
        <v>11489</v>
      </c>
      <c r="E2430" s="89" t="s">
        <v>10042</v>
      </c>
      <c r="F2430" s="89"/>
      <c r="G2430" s="89"/>
      <c r="H2430" s="89"/>
      <c r="I2430" s="89"/>
      <c r="J2430" s="89"/>
      <c r="K2430" s="89"/>
      <c r="L2430" s="89"/>
      <c r="M2430" s="89">
        <f>J2430+K2430+L2430</f>
        <v>0</v>
      </c>
      <c r="N2430" s="559"/>
      <c r="O2430" s="89"/>
      <c r="P2430" s="89"/>
      <c r="Q2430" s="160" t="s">
        <v>10043</v>
      </c>
      <c r="R2430" s="199" t="s">
        <v>11490</v>
      </c>
      <c r="S2430" s="28">
        <v>1</v>
      </c>
      <c r="T2430" s="19">
        <f>VLOOKUP(Q2430,包材库存!B:E,4,0)</f>
        <v>29793</v>
      </c>
      <c r="U2430" s="46"/>
      <c r="V2430" s="19">
        <f>VLOOKUP(Q2430,包材库存!B:F,5,0)</f>
        <v>0</v>
      </c>
      <c r="W2430" s="110"/>
      <c r="X2430" s="164" t="e">
        <f t="shared" si="190"/>
        <v>#DIV/0!</v>
      </c>
      <c r="Y2430" s="169">
        <f t="shared" si="189"/>
        <v>1</v>
      </c>
    </row>
    <row r="2431" spans="2:25" ht="15">
      <c r="B2431" s="196"/>
      <c r="C2431" s="111"/>
      <c r="D2431" s="90"/>
      <c r="E2431" s="90"/>
      <c r="F2431" s="90"/>
      <c r="G2431" s="90"/>
      <c r="H2431" s="90"/>
      <c r="I2431" s="90"/>
      <c r="J2431" s="90"/>
      <c r="K2431" s="90"/>
      <c r="L2431" s="90"/>
      <c r="M2431" s="90"/>
      <c r="N2431" s="560"/>
      <c r="O2431" s="90"/>
      <c r="P2431" s="90"/>
      <c r="Q2431" s="160" t="s">
        <v>7297</v>
      </c>
      <c r="R2431" s="199" t="s">
        <v>11491</v>
      </c>
      <c r="S2431" s="28">
        <v>1</v>
      </c>
      <c r="T2431" s="19">
        <f>VLOOKUP(Q2431,包材库存!B:E,4,0)</f>
        <v>25529</v>
      </c>
      <c r="U2431" s="46"/>
      <c r="V2431" s="19">
        <f>VLOOKUP(Q2431,包材库存!B:F,5,0)</f>
        <v>0</v>
      </c>
      <c r="W2431" s="111"/>
      <c r="X2431" s="164" t="e">
        <f t="shared" si="190"/>
        <v>#DIV/0!</v>
      </c>
      <c r="Y2431" s="169">
        <f t="shared" si="189"/>
        <v>14</v>
      </c>
    </row>
    <row r="2432" spans="2:25" ht="15">
      <c r="B2432" s="196"/>
      <c r="C2432" s="111"/>
      <c r="D2432" s="90"/>
      <c r="E2432" s="90"/>
      <c r="F2432" s="90"/>
      <c r="G2432" s="90"/>
      <c r="H2432" s="90"/>
      <c r="I2432" s="90"/>
      <c r="J2432" s="90"/>
      <c r="K2432" s="90"/>
      <c r="L2432" s="90"/>
      <c r="M2432" s="90"/>
      <c r="N2432" s="560"/>
      <c r="O2432" s="90"/>
      <c r="P2432" s="90"/>
      <c r="Q2432" s="160" t="s">
        <v>10044</v>
      </c>
      <c r="R2432" s="199" t="s">
        <v>10656</v>
      </c>
      <c r="S2432" s="28">
        <v>1</v>
      </c>
      <c r="T2432" s="19">
        <f>VLOOKUP(Q2432,包材库存!B:E,4,0)</f>
        <v>20994</v>
      </c>
      <c r="U2432" s="46"/>
      <c r="V2432" s="19">
        <f>VLOOKUP(Q2432,包材库存!B:F,5,0)</f>
        <v>0</v>
      </c>
      <c r="W2432" s="111"/>
      <c r="X2432" s="164" t="e">
        <f t="shared" si="190"/>
        <v>#DIV/0!</v>
      </c>
      <c r="Y2432" s="169">
        <f t="shared" si="189"/>
        <v>1</v>
      </c>
    </row>
    <row r="2433" spans="2:25" ht="15">
      <c r="B2433" s="196"/>
      <c r="C2433" s="111"/>
      <c r="D2433" s="90"/>
      <c r="E2433" s="90"/>
      <c r="F2433" s="90"/>
      <c r="G2433" s="90"/>
      <c r="H2433" s="90"/>
      <c r="I2433" s="90"/>
      <c r="J2433" s="90"/>
      <c r="K2433" s="90"/>
      <c r="L2433" s="90"/>
      <c r="M2433" s="90"/>
      <c r="N2433" s="560"/>
      <c r="O2433" s="90"/>
      <c r="P2433" s="90"/>
      <c r="Q2433" s="200" t="s">
        <v>7123</v>
      </c>
      <c r="R2433" s="195" t="s">
        <v>10974</v>
      </c>
      <c r="S2433" s="28">
        <v>1</v>
      </c>
      <c r="T2433" s="19">
        <f>VLOOKUP(Q2433,包材库存!B:E,4,0)</f>
        <v>120397</v>
      </c>
      <c r="U2433" s="46"/>
      <c r="V2433" s="19">
        <f>VLOOKUP(Q2433,包材库存!B:F,5,0)</f>
        <v>0</v>
      </c>
      <c r="W2433" s="111"/>
      <c r="X2433" s="164" t="e">
        <f t="shared" si="190"/>
        <v>#DIV/0!</v>
      </c>
      <c r="Y2433" s="169">
        <f t="shared" si="189"/>
        <v>44</v>
      </c>
    </row>
    <row r="2434" spans="2:25" ht="15">
      <c r="B2434" s="196"/>
      <c r="C2434" s="111"/>
      <c r="D2434" s="90"/>
      <c r="E2434" s="90"/>
      <c r="F2434" s="90"/>
      <c r="G2434" s="90"/>
      <c r="H2434" s="90"/>
      <c r="I2434" s="90"/>
      <c r="J2434" s="90"/>
      <c r="K2434" s="90"/>
      <c r="L2434" s="90"/>
      <c r="M2434" s="90"/>
      <c r="N2434" s="560"/>
      <c r="O2434" s="90"/>
      <c r="P2434" s="90"/>
      <c r="Q2434" s="200" t="s">
        <v>8736</v>
      </c>
      <c r="R2434" s="201" t="s">
        <v>10515</v>
      </c>
      <c r="S2434" s="28">
        <v>1</v>
      </c>
      <c r="T2434" s="19">
        <f>VLOOKUP(Q2434,包材库存!B:E,4,0)</f>
        <v>106183</v>
      </c>
      <c r="U2434" s="46"/>
      <c r="V2434" s="19">
        <f>VLOOKUP(Q2434,包材库存!B:F,5,0)</f>
        <v>0</v>
      </c>
      <c r="W2434" s="111"/>
      <c r="X2434" s="164" t="e">
        <f t="shared" si="190"/>
        <v>#DIV/0!</v>
      </c>
      <c r="Y2434" s="169">
        <f t="shared" si="189"/>
        <v>58</v>
      </c>
    </row>
    <row r="2435" spans="2:25" ht="15">
      <c r="B2435" s="196"/>
      <c r="C2435" s="111"/>
      <c r="D2435" s="90"/>
      <c r="E2435" s="90"/>
      <c r="F2435" s="90"/>
      <c r="G2435" s="90"/>
      <c r="H2435" s="90"/>
      <c r="I2435" s="90"/>
      <c r="J2435" s="90"/>
      <c r="K2435" s="90"/>
      <c r="L2435" s="90"/>
      <c r="M2435" s="90"/>
      <c r="N2435" s="560"/>
      <c r="O2435" s="90"/>
      <c r="P2435" s="90"/>
      <c r="Q2435" s="160" t="s">
        <v>10045</v>
      </c>
      <c r="R2435" s="199" t="s">
        <v>10663</v>
      </c>
      <c r="S2435" s="28">
        <v>1</v>
      </c>
      <c r="T2435" s="19">
        <f>VLOOKUP(Q2435,包材库存!B:E,4,0)</f>
        <v>6884</v>
      </c>
      <c r="U2435" s="46"/>
      <c r="V2435" s="19">
        <f>VLOOKUP(Q2435,包材库存!B:F,5,0)</f>
        <v>0</v>
      </c>
      <c r="W2435" s="111"/>
      <c r="X2435" s="164" t="e">
        <f t="shared" si="190"/>
        <v>#DIV/0!</v>
      </c>
      <c r="Y2435" s="169">
        <f t="shared" si="189"/>
        <v>1</v>
      </c>
    </row>
    <row r="2436" spans="2:25" ht="15">
      <c r="B2436" s="196"/>
      <c r="C2436" s="111"/>
      <c r="D2436" s="90"/>
      <c r="E2436" s="90"/>
      <c r="F2436" s="90"/>
      <c r="G2436" s="90"/>
      <c r="H2436" s="90"/>
      <c r="I2436" s="90"/>
      <c r="J2436" s="90"/>
      <c r="K2436" s="90"/>
      <c r="L2436" s="90"/>
      <c r="M2436" s="90"/>
      <c r="N2436" s="560"/>
      <c r="O2436" s="90"/>
      <c r="P2436" s="90"/>
      <c r="Q2436" s="200" t="s">
        <v>7123</v>
      </c>
      <c r="R2436" s="195" t="s">
        <v>10974</v>
      </c>
      <c r="S2436" s="28">
        <v>1</v>
      </c>
      <c r="T2436" s="19">
        <f>VLOOKUP(Q2436,包材库存!B:E,4,0)</f>
        <v>120397</v>
      </c>
      <c r="U2436" s="46"/>
      <c r="V2436" s="19">
        <f>VLOOKUP(Q2436,包材库存!B:F,5,0)</f>
        <v>0</v>
      </c>
      <c r="W2436" s="111"/>
      <c r="X2436" s="164" t="e">
        <f t="shared" si="190"/>
        <v>#DIV/0!</v>
      </c>
      <c r="Y2436" s="169">
        <f t="shared" si="189"/>
        <v>44</v>
      </c>
    </row>
    <row r="2437" spans="2:25" ht="15">
      <c r="B2437" s="196"/>
      <c r="C2437" s="111"/>
      <c r="D2437" s="90"/>
      <c r="E2437" s="90"/>
      <c r="F2437" s="90"/>
      <c r="G2437" s="90"/>
      <c r="H2437" s="90"/>
      <c r="I2437" s="90"/>
      <c r="J2437" s="90"/>
      <c r="K2437" s="90"/>
      <c r="L2437" s="90"/>
      <c r="M2437" s="90"/>
      <c r="N2437" s="560"/>
      <c r="O2437" s="90"/>
      <c r="P2437" s="90"/>
      <c r="Q2437" s="200" t="s">
        <v>8736</v>
      </c>
      <c r="R2437" s="201" t="s">
        <v>10515</v>
      </c>
      <c r="S2437" s="28">
        <v>1</v>
      </c>
      <c r="T2437" s="19">
        <f>VLOOKUP(Q2437,包材库存!B:E,4,0)</f>
        <v>106183</v>
      </c>
      <c r="U2437" s="46"/>
      <c r="V2437" s="19">
        <f>VLOOKUP(Q2437,包材库存!B:F,5,0)</f>
        <v>0</v>
      </c>
      <c r="W2437" s="111"/>
      <c r="X2437" s="164" t="e">
        <f t="shared" si="190"/>
        <v>#DIV/0!</v>
      </c>
      <c r="Y2437" s="169">
        <f t="shared" ref="Y2437:Y2500" si="191">COUNTIF(Q:Q,Q2437)</f>
        <v>58</v>
      </c>
    </row>
    <row r="2438" spans="2:25" ht="15">
      <c r="B2438" s="196"/>
      <c r="C2438" s="111"/>
      <c r="D2438" s="90"/>
      <c r="E2438" s="90"/>
      <c r="F2438" s="90"/>
      <c r="G2438" s="90"/>
      <c r="H2438" s="90"/>
      <c r="I2438" s="90"/>
      <c r="J2438" s="90"/>
      <c r="K2438" s="90"/>
      <c r="L2438" s="90"/>
      <c r="M2438" s="90"/>
      <c r="N2438" s="560"/>
      <c r="O2438" s="90"/>
      <c r="P2438" s="90"/>
      <c r="Q2438" s="160" t="s">
        <v>10046</v>
      </c>
      <c r="R2438" s="199" t="s">
        <v>11492</v>
      </c>
      <c r="S2438" s="28">
        <v>1</v>
      </c>
      <c r="T2438" s="19">
        <f>VLOOKUP(Q2438,包材库存!B:E,4,0)</f>
        <v>6952</v>
      </c>
      <c r="U2438" s="46"/>
      <c r="V2438" s="19">
        <f>VLOOKUP(Q2438,包材库存!B:F,5,0)</f>
        <v>0</v>
      </c>
      <c r="W2438" s="111"/>
      <c r="X2438" s="164" t="e">
        <f t="shared" ref="X2438:X2501" si="192">T2438/G2438</f>
        <v>#DIV/0!</v>
      </c>
      <c r="Y2438" s="169">
        <f t="shared" si="191"/>
        <v>1</v>
      </c>
    </row>
    <row r="2439" spans="2:25" ht="15">
      <c r="B2439" s="196"/>
      <c r="C2439" s="112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  <c r="N2439" s="561"/>
      <c r="O2439" s="15"/>
      <c r="P2439" s="15"/>
      <c r="Q2439" s="160" t="s">
        <v>10047</v>
      </c>
      <c r="R2439" s="199" t="s">
        <v>11493</v>
      </c>
      <c r="S2439" s="91"/>
      <c r="T2439" s="19">
        <f>VLOOKUP(Q2439,包材库存!B:E,4,0)</f>
        <v>598</v>
      </c>
      <c r="U2439" s="46"/>
      <c r="V2439" s="19">
        <f>VLOOKUP(Q2439,包材库存!B:F,5,0)</f>
        <v>0</v>
      </c>
      <c r="W2439" s="112"/>
      <c r="X2439" s="164" t="e">
        <f t="shared" si="192"/>
        <v>#DIV/0!</v>
      </c>
      <c r="Y2439" s="169">
        <f t="shared" si="191"/>
        <v>9</v>
      </c>
    </row>
    <row r="2440" spans="2:25" ht="15">
      <c r="B2440" s="196"/>
      <c r="C2440" s="110" t="s">
        <v>10048</v>
      </c>
      <c r="D2440" s="89" t="s">
        <v>11494</v>
      </c>
      <c r="E2440" s="89" t="s">
        <v>12101</v>
      </c>
      <c r="F2440" s="89"/>
      <c r="G2440" s="89"/>
      <c r="H2440" s="89"/>
      <c r="I2440" s="89"/>
      <c r="J2440" s="89"/>
      <c r="K2440" s="89"/>
      <c r="L2440" s="89"/>
      <c r="M2440" s="89">
        <f>J2440+K2440+L2440</f>
        <v>0</v>
      </c>
      <c r="N2440" s="559"/>
      <c r="O2440" s="89"/>
      <c r="P2440" s="89"/>
      <c r="Q2440" s="414" t="s">
        <v>7954</v>
      </c>
      <c r="R2440" s="389" t="s">
        <v>11495</v>
      </c>
      <c r="S2440" s="28">
        <v>1</v>
      </c>
      <c r="T2440" s="19">
        <f>VLOOKUP(Q2440,包材库存!B:E,4,0)</f>
        <v>0</v>
      </c>
      <c r="U2440" s="46"/>
      <c r="V2440" s="19">
        <f>VLOOKUP(Q2440,包材库存!B:F,5,0)</f>
        <v>0</v>
      </c>
      <c r="W2440" s="89"/>
      <c r="X2440" s="164" t="e">
        <f t="shared" si="192"/>
        <v>#DIV/0!</v>
      </c>
      <c r="Y2440" s="169">
        <f t="shared" si="191"/>
        <v>2</v>
      </c>
    </row>
    <row r="2441" spans="2:25" ht="15">
      <c r="B2441" s="196"/>
      <c r="C2441" s="111"/>
      <c r="D2441" s="90"/>
      <c r="E2441" s="90"/>
      <c r="F2441" s="90"/>
      <c r="G2441" s="90"/>
      <c r="H2441" s="90"/>
      <c r="I2441" s="90"/>
      <c r="J2441" s="90"/>
      <c r="K2441" s="90"/>
      <c r="L2441" s="90"/>
      <c r="M2441" s="90"/>
      <c r="N2441" s="560"/>
      <c r="O2441" s="90"/>
      <c r="P2441" s="90"/>
      <c r="Q2441" s="414" t="s">
        <v>10049</v>
      </c>
      <c r="R2441" s="389" t="s">
        <v>10990</v>
      </c>
      <c r="S2441" s="28">
        <v>1</v>
      </c>
      <c r="T2441" s="19">
        <f>VLOOKUP(Q2441,包材库存!B:E,4,0)</f>
        <v>0</v>
      </c>
      <c r="U2441" s="46"/>
      <c r="V2441" s="19">
        <f>VLOOKUP(Q2441,包材库存!B:F,5,0)</f>
        <v>0</v>
      </c>
      <c r="W2441" s="90"/>
      <c r="X2441" s="164" t="e">
        <f t="shared" si="192"/>
        <v>#DIV/0!</v>
      </c>
      <c r="Y2441" s="169">
        <f t="shared" si="191"/>
        <v>3</v>
      </c>
    </row>
    <row r="2442" spans="2:25" ht="15">
      <c r="B2442" s="196"/>
      <c r="C2442" s="111"/>
      <c r="D2442" s="90"/>
      <c r="E2442" s="90"/>
      <c r="F2442" s="90"/>
      <c r="G2442" s="90"/>
      <c r="H2442" s="90"/>
      <c r="I2442" s="90"/>
      <c r="J2442" s="90"/>
      <c r="K2442" s="90"/>
      <c r="L2442" s="90"/>
      <c r="M2442" s="90"/>
      <c r="N2442" s="560"/>
      <c r="O2442" s="90"/>
      <c r="P2442" s="90"/>
      <c r="Q2442" s="414" t="s">
        <v>10050</v>
      </c>
      <c r="R2442" s="389" t="s">
        <v>10989</v>
      </c>
      <c r="S2442" s="28">
        <v>1</v>
      </c>
      <c r="T2442" s="19">
        <f>VLOOKUP(Q2442,包材库存!B:E,4,0)</f>
        <v>7238</v>
      </c>
      <c r="U2442" s="46"/>
      <c r="V2442" s="19">
        <f>VLOOKUP(Q2442,包材库存!B:F,5,0)</f>
        <v>0</v>
      </c>
      <c r="W2442" s="90"/>
      <c r="X2442" s="164" t="e">
        <f t="shared" si="192"/>
        <v>#DIV/0!</v>
      </c>
      <c r="Y2442" s="169">
        <f t="shared" si="191"/>
        <v>4</v>
      </c>
    </row>
    <row r="2443" spans="2:25" ht="15">
      <c r="B2443" s="196"/>
      <c r="C2443" s="112"/>
      <c r="D2443" s="15"/>
      <c r="E2443" s="15"/>
      <c r="F2443" s="15"/>
      <c r="G2443" s="15"/>
      <c r="H2443" s="15"/>
      <c r="I2443" s="15"/>
      <c r="J2443" s="15"/>
      <c r="K2443" s="15"/>
      <c r="L2443" s="15"/>
      <c r="M2443" s="15"/>
      <c r="N2443" s="561"/>
      <c r="O2443" s="15"/>
      <c r="P2443" s="15"/>
      <c r="Q2443" s="415" t="s">
        <v>8572</v>
      </c>
      <c r="R2443" s="416" t="s">
        <v>10988</v>
      </c>
      <c r="S2443" s="91"/>
      <c r="T2443" s="19">
        <f>VLOOKUP(Q2443,包材库存!B:E,4,0)</f>
        <v>45</v>
      </c>
      <c r="U2443" s="46"/>
      <c r="V2443" s="19">
        <f>VLOOKUP(Q2443,包材库存!B:F,5,0)</f>
        <v>0</v>
      </c>
      <c r="W2443" s="15"/>
      <c r="X2443" s="164" t="e">
        <f t="shared" si="192"/>
        <v>#DIV/0!</v>
      </c>
      <c r="Y2443" s="169">
        <f t="shared" si="191"/>
        <v>3</v>
      </c>
    </row>
    <row r="2444" spans="2:25" ht="15">
      <c r="B2444" s="196"/>
      <c r="C2444" s="110" t="s">
        <v>10048</v>
      </c>
      <c r="D2444" s="110" t="s">
        <v>10051</v>
      </c>
      <c r="E2444" s="110" t="s">
        <v>12102</v>
      </c>
      <c r="F2444" s="110"/>
      <c r="G2444" s="110"/>
      <c r="H2444" s="110"/>
      <c r="I2444" s="110"/>
      <c r="J2444" s="110"/>
      <c r="K2444" s="110"/>
      <c r="L2444" s="110"/>
      <c r="M2444" s="110">
        <f>J2444+K2444+L2444</f>
        <v>0</v>
      </c>
      <c r="N2444" s="619"/>
      <c r="O2444" s="110"/>
      <c r="P2444" s="110"/>
      <c r="Q2444" s="157" t="s">
        <v>10052</v>
      </c>
      <c r="R2444" s="131" t="s">
        <v>10053</v>
      </c>
      <c r="S2444" s="28">
        <v>1</v>
      </c>
      <c r="T2444" s="19">
        <f>VLOOKUP(Q2444,包材库存!B:E,4,0)</f>
        <v>2498</v>
      </c>
      <c r="U2444" s="46"/>
      <c r="V2444" s="19">
        <f>VLOOKUP(Q2444,包材库存!B:F,5,0)</f>
        <v>0</v>
      </c>
      <c r="W2444" s="110"/>
      <c r="X2444" s="164" t="e">
        <f t="shared" si="192"/>
        <v>#DIV/0!</v>
      </c>
      <c r="Y2444" s="169">
        <f t="shared" si="191"/>
        <v>1</v>
      </c>
    </row>
    <row r="2445" spans="2:25" ht="15">
      <c r="B2445" s="196"/>
      <c r="C2445" s="111"/>
      <c r="D2445" s="111"/>
      <c r="E2445" s="111"/>
      <c r="F2445" s="111"/>
      <c r="G2445" s="111"/>
      <c r="H2445" s="111"/>
      <c r="I2445" s="111"/>
      <c r="J2445" s="111"/>
      <c r="K2445" s="111"/>
      <c r="L2445" s="111"/>
      <c r="M2445" s="111"/>
      <c r="N2445" s="620"/>
      <c r="O2445" s="111"/>
      <c r="P2445" s="111"/>
      <c r="Q2445" s="157" t="s">
        <v>10050</v>
      </c>
      <c r="R2445" s="131" t="s">
        <v>10054</v>
      </c>
      <c r="S2445" s="28">
        <v>1</v>
      </c>
      <c r="T2445" s="19">
        <f>VLOOKUP(Q2445,包材库存!B:E,4,0)</f>
        <v>7238</v>
      </c>
      <c r="U2445" s="46"/>
      <c r="V2445" s="19">
        <f>VLOOKUP(Q2445,包材库存!B:F,5,0)</f>
        <v>0</v>
      </c>
      <c r="W2445" s="111"/>
      <c r="X2445" s="164" t="e">
        <f t="shared" si="192"/>
        <v>#DIV/0!</v>
      </c>
      <c r="Y2445" s="169">
        <f t="shared" si="191"/>
        <v>4</v>
      </c>
    </row>
    <row r="2446" spans="2:25" ht="15">
      <c r="B2446" s="196"/>
      <c r="C2446" s="111"/>
      <c r="D2446" s="111"/>
      <c r="E2446" s="111"/>
      <c r="F2446" s="111"/>
      <c r="G2446" s="111"/>
      <c r="H2446" s="111"/>
      <c r="I2446" s="111"/>
      <c r="J2446" s="111"/>
      <c r="K2446" s="111"/>
      <c r="L2446" s="111"/>
      <c r="M2446" s="111"/>
      <c r="N2446" s="620"/>
      <c r="O2446" s="111"/>
      <c r="P2446" s="111"/>
      <c r="Q2446" s="158" t="s">
        <v>10055</v>
      </c>
      <c r="R2446" s="131" t="s">
        <v>10056</v>
      </c>
      <c r="S2446" s="28">
        <v>1</v>
      </c>
      <c r="T2446" s="19">
        <f>VLOOKUP(Q2446,包材库存!B:E,4,0)</f>
        <v>0</v>
      </c>
      <c r="U2446" s="46"/>
      <c r="V2446" s="19">
        <f>VLOOKUP(Q2446,包材库存!B:F,5,0)</f>
        <v>0</v>
      </c>
      <c r="W2446" s="111"/>
      <c r="X2446" s="164" t="e">
        <f t="shared" si="192"/>
        <v>#DIV/0!</v>
      </c>
      <c r="Y2446" s="169">
        <f t="shared" si="191"/>
        <v>2</v>
      </c>
    </row>
    <row r="2447" spans="2:25" ht="15">
      <c r="B2447" s="196"/>
      <c r="C2447" s="111"/>
      <c r="D2447" s="111"/>
      <c r="E2447" s="111"/>
      <c r="F2447" s="111"/>
      <c r="G2447" s="111"/>
      <c r="H2447" s="111"/>
      <c r="I2447" s="111"/>
      <c r="J2447" s="111"/>
      <c r="K2447" s="111"/>
      <c r="L2447" s="111"/>
      <c r="M2447" s="111"/>
      <c r="N2447" s="620"/>
      <c r="O2447" s="111"/>
      <c r="P2447" s="111"/>
      <c r="Q2447" s="157" t="s">
        <v>10057</v>
      </c>
      <c r="R2447" s="131" t="s">
        <v>10058</v>
      </c>
      <c r="S2447" s="91"/>
      <c r="T2447" s="19">
        <f>VLOOKUP(Q2447,包材库存!B:E,4,0)</f>
        <v>45</v>
      </c>
      <c r="U2447" s="46"/>
      <c r="V2447" s="19">
        <f>VLOOKUP(Q2447,包材库存!B:F,5,0)</f>
        <v>0</v>
      </c>
      <c r="W2447" s="111"/>
      <c r="X2447" s="164" t="e">
        <f t="shared" si="192"/>
        <v>#DIV/0!</v>
      </c>
      <c r="Y2447" s="169">
        <f t="shared" si="191"/>
        <v>3</v>
      </c>
    </row>
    <row r="2448" spans="2:25" ht="15">
      <c r="B2448" s="196"/>
      <c r="C2448" s="112"/>
      <c r="D2448" s="112"/>
      <c r="E2448" s="112"/>
      <c r="F2448" s="112"/>
      <c r="G2448" s="112"/>
      <c r="H2448" s="112"/>
      <c r="I2448" s="112"/>
      <c r="J2448" s="112"/>
      <c r="K2448" s="112"/>
      <c r="L2448" s="112"/>
      <c r="M2448" s="112"/>
      <c r="N2448" s="621"/>
      <c r="O2448" s="112"/>
      <c r="P2448" s="112"/>
      <c r="Q2448" s="143" t="s">
        <v>10059</v>
      </c>
      <c r="R2448" s="103" t="s">
        <v>10987</v>
      </c>
      <c r="S2448" s="28">
        <v>1</v>
      </c>
      <c r="T2448" s="19" t="e">
        <f>VLOOKUP(Q2448,包材库存!B:E,4,0)</f>
        <v>#N/A</v>
      </c>
      <c r="U2448" s="46"/>
      <c r="V2448" s="19" t="e">
        <f>VLOOKUP(Q2448,包材库存!B:F,5,0)</f>
        <v>#N/A</v>
      </c>
      <c r="W2448" s="112"/>
      <c r="X2448" s="164" t="e">
        <f t="shared" si="192"/>
        <v>#N/A</v>
      </c>
      <c r="Y2448" s="169">
        <f t="shared" si="191"/>
        <v>2</v>
      </c>
    </row>
    <row r="2449" spans="2:25" ht="25.5">
      <c r="B2449" s="196"/>
      <c r="C2449" s="110" t="s">
        <v>10060</v>
      </c>
      <c r="D2449" s="89" t="s">
        <v>11496</v>
      </c>
      <c r="E2449" s="89" t="s">
        <v>12103</v>
      </c>
      <c r="F2449" s="89"/>
      <c r="G2449" s="89"/>
      <c r="H2449" s="89"/>
      <c r="I2449" s="89"/>
      <c r="J2449" s="89"/>
      <c r="K2449" s="89"/>
      <c r="L2449" s="89"/>
      <c r="M2449" s="89">
        <f>J2449+K2449+L2449</f>
        <v>0</v>
      </c>
      <c r="N2449" s="559"/>
      <c r="O2449" s="89"/>
      <c r="P2449" s="89"/>
      <c r="Q2449" s="160" t="s">
        <v>10061</v>
      </c>
      <c r="R2449" s="199" t="s">
        <v>11497</v>
      </c>
      <c r="S2449" s="28">
        <v>1</v>
      </c>
      <c r="T2449" s="19">
        <f>VLOOKUP(Q2449,包材库存!B:E,4,0)</f>
        <v>2848</v>
      </c>
      <c r="U2449" s="46"/>
      <c r="V2449" s="19">
        <f>VLOOKUP(Q2449,包材库存!B:F,5,0)</f>
        <v>0</v>
      </c>
      <c r="W2449" s="110"/>
      <c r="X2449" s="164" t="e">
        <f t="shared" si="192"/>
        <v>#DIV/0!</v>
      </c>
      <c r="Y2449" s="169">
        <f t="shared" si="191"/>
        <v>1</v>
      </c>
    </row>
    <row r="2450" spans="2:25" ht="15">
      <c r="B2450" s="196"/>
      <c r="C2450" s="111"/>
      <c r="D2450" s="90"/>
      <c r="E2450" s="90"/>
      <c r="F2450" s="90"/>
      <c r="G2450" s="90"/>
      <c r="H2450" s="90"/>
      <c r="I2450" s="90"/>
      <c r="J2450" s="90"/>
      <c r="K2450" s="90"/>
      <c r="L2450" s="90"/>
      <c r="M2450" s="90"/>
      <c r="N2450" s="560"/>
      <c r="O2450" s="90"/>
      <c r="P2450" s="90"/>
      <c r="Q2450" s="160" t="s">
        <v>10062</v>
      </c>
      <c r="R2450" s="199" t="s">
        <v>11498</v>
      </c>
      <c r="S2450" s="28">
        <v>1</v>
      </c>
      <c r="T2450" s="19">
        <f>VLOOKUP(Q2450,包材库存!B:E,4,0)</f>
        <v>25529</v>
      </c>
      <c r="U2450" s="46"/>
      <c r="V2450" s="19">
        <f>VLOOKUP(Q2450,包材库存!B:F,5,0)</f>
        <v>0</v>
      </c>
      <c r="W2450" s="111"/>
      <c r="X2450" s="164" t="e">
        <f t="shared" si="192"/>
        <v>#DIV/0!</v>
      </c>
      <c r="Y2450" s="169">
        <f t="shared" si="191"/>
        <v>14</v>
      </c>
    </row>
    <row r="2451" spans="2:25" ht="15">
      <c r="B2451" s="196"/>
      <c r="C2451" s="111"/>
      <c r="D2451" s="90"/>
      <c r="E2451" s="90"/>
      <c r="F2451" s="90"/>
      <c r="G2451" s="90"/>
      <c r="H2451" s="90"/>
      <c r="I2451" s="90"/>
      <c r="J2451" s="90"/>
      <c r="K2451" s="90"/>
      <c r="L2451" s="90"/>
      <c r="M2451" s="90"/>
      <c r="N2451" s="560"/>
      <c r="O2451" s="90"/>
      <c r="P2451" s="90"/>
      <c r="Q2451" s="160" t="s">
        <v>10063</v>
      </c>
      <c r="R2451" s="199" t="s">
        <v>11499</v>
      </c>
      <c r="S2451" s="28">
        <v>1</v>
      </c>
      <c r="T2451" s="19">
        <f>VLOOKUP(Q2451,包材库存!B:E,4,0)</f>
        <v>780</v>
      </c>
      <c r="U2451" s="46"/>
      <c r="V2451" s="19">
        <f>VLOOKUP(Q2451,包材库存!B:F,5,0)</f>
        <v>0</v>
      </c>
      <c r="W2451" s="111"/>
      <c r="X2451" s="164" t="e">
        <f t="shared" si="192"/>
        <v>#DIV/0!</v>
      </c>
      <c r="Y2451" s="169">
        <f t="shared" si="191"/>
        <v>1</v>
      </c>
    </row>
    <row r="2452" spans="2:25" ht="15">
      <c r="B2452" s="196"/>
      <c r="C2452" s="111"/>
      <c r="D2452" s="90"/>
      <c r="E2452" s="90"/>
      <c r="F2452" s="90"/>
      <c r="G2452" s="90"/>
      <c r="H2452" s="90"/>
      <c r="I2452" s="90"/>
      <c r="J2452" s="90"/>
      <c r="K2452" s="90"/>
      <c r="L2452" s="90"/>
      <c r="M2452" s="90"/>
      <c r="N2452" s="560"/>
      <c r="O2452" s="90"/>
      <c r="P2452" s="90"/>
      <c r="Q2452" s="160" t="s">
        <v>10064</v>
      </c>
      <c r="R2452" s="195" t="s">
        <v>10974</v>
      </c>
      <c r="S2452" s="28">
        <v>1</v>
      </c>
      <c r="T2452" s="19">
        <f>VLOOKUP(Q2452,包材库存!B:E,4,0)</f>
        <v>120397</v>
      </c>
      <c r="U2452" s="46"/>
      <c r="V2452" s="19">
        <f>VLOOKUP(Q2452,包材库存!B:F,5,0)</f>
        <v>0</v>
      </c>
      <c r="W2452" s="111"/>
      <c r="X2452" s="164" t="e">
        <f t="shared" si="192"/>
        <v>#DIV/0!</v>
      </c>
      <c r="Y2452" s="169">
        <f t="shared" si="191"/>
        <v>44</v>
      </c>
    </row>
    <row r="2453" spans="2:25" ht="15">
      <c r="B2453" s="196"/>
      <c r="C2453" s="111"/>
      <c r="D2453" s="90"/>
      <c r="E2453" s="90"/>
      <c r="F2453" s="90"/>
      <c r="G2453" s="90"/>
      <c r="H2453" s="90"/>
      <c r="I2453" s="90"/>
      <c r="J2453" s="90"/>
      <c r="K2453" s="90"/>
      <c r="L2453" s="90"/>
      <c r="M2453" s="90"/>
      <c r="N2453" s="560"/>
      <c r="O2453" s="90"/>
      <c r="P2453" s="90"/>
      <c r="Q2453" s="194" t="s">
        <v>8736</v>
      </c>
      <c r="R2453" s="369" t="s">
        <v>10509</v>
      </c>
      <c r="S2453" s="28">
        <v>1</v>
      </c>
      <c r="T2453" s="19">
        <f>VLOOKUP(Q2453,包材库存!B:E,4,0)</f>
        <v>106183</v>
      </c>
      <c r="U2453" s="46"/>
      <c r="V2453" s="19">
        <f>VLOOKUP(Q2453,包材库存!B:F,5,0)</f>
        <v>0</v>
      </c>
      <c r="W2453" s="111"/>
      <c r="X2453" s="164" t="e">
        <f t="shared" si="192"/>
        <v>#DIV/0!</v>
      </c>
      <c r="Y2453" s="169">
        <f t="shared" si="191"/>
        <v>58</v>
      </c>
    </row>
    <row r="2454" spans="2:25" ht="15">
      <c r="B2454" s="196"/>
      <c r="C2454" s="111"/>
      <c r="D2454" s="90"/>
      <c r="E2454" s="90"/>
      <c r="F2454" s="90"/>
      <c r="G2454" s="90"/>
      <c r="H2454" s="90"/>
      <c r="I2454" s="90"/>
      <c r="J2454" s="90"/>
      <c r="K2454" s="90"/>
      <c r="L2454" s="90"/>
      <c r="M2454" s="90"/>
      <c r="N2454" s="560"/>
      <c r="O2454" s="90"/>
      <c r="P2454" s="90"/>
      <c r="Q2454" s="160" t="s">
        <v>6605</v>
      </c>
      <c r="R2454" s="199" t="s">
        <v>11500</v>
      </c>
      <c r="S2454" s="28">
        <v>1</v>
      </c>
      <c r="T2454" s="19">
        <f>VLOOKUP(Q2454,包材库存!B:E,4,0)</f>
        <v>756</v>
      </c>
      <c r="U2454" s="46"/>
      <c r="V2454" s="19">
        <f>VLOOKUP(Q2454,包材库存!B:F,5,0)</f>
        <v>0</v>
      </c>
      <c r="W2454" s="111"/>
      <c r="X2454" s="164" t="e">
        <f t="shared" si="192"/>
        <v>#DIV/0!</v>
      </c>
      <c r="Y2454" s="169">
        <f t="shared" si="191"/>
        <v>1</v>
      </c>
    </row>
    <row r="2455" spans="2:25" ht="15">
      <c r="B2455" s="196"/>
      <c r="C2455" s="111"/>
      <c r="D2455" s="90"/>
      <c r="E2455" s="90"/>
      <c r="F2455" s="90"/>
      <c r="G2455" s="90"/>
      <c r="H2455" s="90"/>
      <c r="I2455" s="90"/>
      <c r="J2455" s="90"/>
      <c r="K2455" s="90"/>
      <c r="L2455" s="90"/>
      <c r="M2455" s="90"/>
      <c r="N2455" s="560"/>
      <c r="O2455" s="90"/>
      <c r="P2455" s="90"/>
      <c r="Q2455" s="160" t="s">
        <v>10064</v>
      </c>
      <c r="R2455" s="195" t="s">
        <v>10974</v>
      </c>
      <c r="S2455" s="28">
        <v>1</v>
      </c>
      <c r="T2455" s="19">
        <f>VLOOKUP(Q2455,包材库存!B:E,4,0)</f>
        <v>120397</v>
      </c>
      <c r="U2455" s="46"/>
      <c r="V2455" s="19">
        <f>VLOOKUP(Q2455,包材库存!B:F,5,0)</f>
        <v>0</v>
      </c>
      <c r="W2455" s="111"/>
      <c r="X2455" s="164" t="e">
        <f t="shared" si="192"/>
        <v>#DIV/0!</v>
      </c>
      <c r="Y2455" s="169">
        <f t="shared" si="191"/>
        <v>44</v>
      </c>
    </row>
    <row r="2456" spans="2:25" ht="15">
      <c r="B2456" s="196"/>
      <c r="C2456" s="111"/>
      <c r="D2456" s="90"/>
      <c r="E2456" s="90"/>
      <c r="F2456" s="90"/>
      <c r="G2456" s="90"/>
      <c r="H2456" s="90"/>
      <c r="I2456" s="90"/>
      <c r="J2456" s="90"/>
      <c r="K2456" s="90"/>
      <c r="L2456" s="90"/>
      <c r="M2456" s="90"/>
      <c r="N2456" s="560"/>
      <c r="O2456" s="90"/>
      <c r="P2456" s="90"/>
      <c r="Q2456" s="194" t="s">
        <v>8736</v>
      </c>
      <c r="R2456" s="369" t="s">
        <v>10509</v>
      </c>
      <c r="S2456" s="28">
        <v>1</v>
      </c>
      <c r="T2456" s="19">
        <f>VLOOKUP(Q2456,包材库存!B:E,4,0)</f>
        <v>106183</v>
      </c>
      <c r="U2456" s="46"/>
      <c r="V2456" s="19">
        <f>VLOOKUP(Q2456,包材库存!B:F,5,0)</f>
        <v>0</v>
      </c>
      <c r="W2456" s="111"/>
      <c r="X2456" s="164" t="e">
        <f t="shared" si="192"/>
        <v>#DIV/0!</v>
      </c>
      <c r="Y2456" s="169">
        <f t="shared" si="191"/>
        <v>58</v>
      </c>
    </row>
    <row r="2457" spans="2:25" ht="15">
      <c r="B2457" s="196"/>
      <c r="C2457" s="111"/>
      <c r="D2457" s="90"/>
      <c r="E2457" s="90"/>
      <c r="F2457" s="90"/>
      <c r="G2457" s="90"/>
      <c r="H2457" s="90"/>
      <c r="I2457" s="90"/>
      <c r="J2457" s="90"/>
      <c r="K2457" s="90"/>
      <c r="L2457" s="90"/>
      <c r="M2457" s="90"/>
      <c r="N2457" s="560"/>
      <c r="O2457" s="90"/>
      <c r="P2457" s="90"/>
      <c r="Q2457" s="160" t="s">
        <v>10065</v>
      </c>
      <c r="R2457" s="199" t="s">
        <v>11501</v>
      </c>
      <c r="S2457" s="28">
        <v>1</v>
      </c>
      <c r="T2457" s="19">
        <f>VLOOKUP(Q2457,包材库存!B:E,4,0)</f>
        <v>287</v>
      </c>
      <c r="U2457" s="46"/>
      <c r="V2457" s="19">
        <f>VLOOKUP(Q2457,包材库存!B:F,5,0)</f>
        <v>0</v>
      </c>
      <c r="W2457" s="111"/>
      <c r="X2457" s="164" t="e">
        <f t="shared" si="192"/>
        <v>#DIV/0!</v>
      </c>
      <c r="Y2457" s="169">
        <f t="shared" si="191"/>
        <v>1</v>
      </c>
    </row>
    <row r="2458" spans="2:25" ht="15">
      <c r="B2458" s="196"/>
      <c r="C2458" s="112"/>
      <c r="D2458" s="15"/>
      <c r="E2458" s="15"/>
      <c r="F2458" s="15"/>
      <c r="G2458" s="15"/>
      <c r="H2458" s="15"/>
      <c r="I2458" s="15"/>
      <c r="J2458" s="15"/>
      <c r="K2458" s="15"/>
      <c r="L2458" s="15"/>
      <c r="M2458" s="15"/>
      <c r="N2458" s="561"/>
      <c r="O2458" s="15"/>
      <c r="P2458" s="15"/>
      <c r="Q2458" s="160" t="s">
        <v>10047</v>
      </c>
      <c r="R2458" s="199" t="s">
        <v>11493</v>
      </c>
      <c r="S2458" s="91"/>
      <c r="T2458" s="19">
        <f>VLOOKUP(Q2458,包材库存!B:E,4,0)</f>
        <v>598</v>
      </c>
      <c r="U2458" s="46"/>
      <c r="V2458" s="19">
        <f>VLOOKUP(Q2458,包材库存!B:F,5,0)</f>
        <v>0</v>
      </c>
      <c r="W2458" s="112"/>
      <c r="X2458" s="164" t="e">
        <f t="shared" si="192"/>
        <v>#DIV/0!</v>
      </c>
      <c r="Y2458" s="169">
        <f t="shared" si="191"/>
        <v>9</v>
      </c>
    </row>
    <row r="2459" spans="2:25" ht="15">
      <c r="B2459" s="196"/>
      <c r="C2459" s="110" t="s">
        <v>10066</v>
      </c>
      <c r="D2459" s="417" t="s">
        <v>11502</v>
      </c>
      <c r="E2459" s="417" t="s">
        <v>12104</v>
      </c>
      <c r="F2459" s="417"/>
      <c r="G2459" s="417"/>
      <c r="H2459" s="417"/>
      <c r="I2459" s="417"/>
      <c r="J2459" s="417"/>
      <c r="K2459" s="417"/>
      <c r="L2459" s="417"/>
      <c r="M2459" s="417">
        <f>J2459+K2459+L2459</f>
        <v>0</v>
      </c>
      <c r="N2459" s="559"/>
      <c r="O2459" s="417"/>
      <c r="P2459" s="417"/>
      <c r="Q2459" s="418" t="s">
        <v>6915</v>
      </c>
      <c r="R2459" s="419" t="s">
        <v>11503</v>
      </c>
      <c r="S2459" s="28">
        <v>1</v>
      </c>
      <c r="T2459" s="19">
        <f>VLOOKUP(Q2459,包材库存!B:E,4,0)</f>
        <v>4341</v>
      </c>
      <c r="U2459" s="46"/>
      <c r="V2459" s="19">
        <f>VLOOKUP(Q2459,包材库存!B:F,5,0)</f>
        <v>0</v>
      </c>
      <c r="W2459" s="110"/>
      <c r="X2459" s="164" t="e">
        <f t="shared" si="192"/>
        <v>#DIV/0!</v>
      </c>
      <c r="Y2459" s="169">
        <f t="shared" si="191"/>
        <v>2</v>
      </c>
    </row>
    <row r="2460" spans="2:25" ht="23.25">
      <c r="B2460" s="196"/>
      <c r="C2460" s="111"/>
      <c r="D2460" s="420"/>
      <c r="E2460" s="420"/>
      <c r="F2460" s="420"/>
      <c r="G2460" s="420"/>
      <c r="H2460" s="420"/>
      <c r="I2460" s="420"/>
      <c r="J2460" s="420"/>
      <c r="K2460" s="420"/>
      <c r="L2460" s="420"/>
      <c r="M2460" s="420"/>
      <c r="N2460" s="560"/>
      <c r="O2460" s="420"/>
      <c r="P2460" s="420"/>
      <c r="Q2460" s="418" t="s">
        <v>6917</v>
      </c>
      <c r="R2460" s="419" t="s">
        <v>11504</v>
      </c>
      <c r="S2460" s="28">
        <v>1</v>
      </c>
      <c r="T2460" s="19">
        <f>VLOOKUP(Q2460,包材库存!B:E,4,0)</f>
        <v>3445</v>
      </c>
      <c r="U2460" s="46"/>
      <c r="V2460" s="19">
        <f>VLOOKUP(Q2460,包材库存!B:F,5,0)</f>
        <v>0</v>
      </c>
      <c r="W2460" s="111"/>
      <c r="X2460" s="164" t="e">
        <f t="shared" si="192"/>
        <v>#DIV/0!</v>
      </c>
      <c r="Y2460" s="169">
        <f t="shared" si="191"/>
        <v>2</v>
      </c>
    </row>
    <row r="2461" spans="2:25" ht="23.25">
      <c r="B2461" s="196"/>
      <c r="C2461" s="111"/>
      <c r="D2461" s="420"/>
      <c r="E2461" s="420"/>
      <c r="F2461" s="420"/>
      <c r="G2461" s="420"/>
      <c r="H2461" s="420"/>
      <c r="I2461" s="420"/>
      <c r="J2461" s="420"/>
      <c r="K2461" s="420"/>
      <c r="L2461" s="420"/>
      <c r="M2461" s="420"/>
      <c r="N2461" s="560"/>
      <c r="O2461" s="420"/>
      <c r="P2461" s="420"/>
      <c r="Q2461" s="149" t="s">
        <v>6921</v>
      </c>
      <c r="R2461" s="103" t="s">
        <v>11505</v>
      </c>
      <c r="S2461" s="28">
        <v>1</v>
      </c>
      <c r="T2461" s="19">
        <f>VLOOKUP(Q2461,包材库存!B:E,4,0)</f>
        <v>5800</v>
      </c>
      <c r="U2461" s="46"/>
      <c r="V2461" s="19">
        <f>VLOOKUP(Q2461,包材库存!B:F,5,0)</f>
        <v>0</v>
      </c>
      <c r="W2461" s="111"/>
      <c r="X2461" s="164" t="e">
        <f t="shared" si="192"/>
        <v>#DIV/0!</v>
      </c>
      <c r="Y2461" s="169">
        <f t="shared" si="191"/>
        <v>2</v>
      </c>
    </row>
    <row r="2462" spans="2:25" ht="24">
      <c r="B2462" s="196"/>
      <c r="C2462" s="111"/>
      <c r="D2462" s="420"/>
      <c r="E2462" s="420"/>
      <c r="F2462" s="420"/>
      <c r="G2462" s="420"/>
      <c r="H2462" s="420"/>
      <c r="I2462" s="420"/>
      <c r="J2462" s="420"/>
      <c r="K2462" s="420"/>
      <c r="L2462" s="420"/>
      <c r="M2462" s="420"/>
      <c r="N2462" s="560"/>
      <c r="O2462" s="420"/>
      <c r="P2462" s="420"/>
      <c r="Q2462" s="418" t="s">
        <v>6919</v>
      </c>
      <c r="R2462" s="419" t="s">
        <v>11506</v>
      </c>
      <c r="S2462" s="28">
        <v>1</v>
      </c>
      <c r="T2462" s="19">
        <f>VLOOKUP(Q2462,包材库存!B:E,4,0)</f>
        <v>7616</v>
      </c>
      <c r="U2462" s="46"/>
      <c r="V2462" s="19">
        <f>VLOOKUP(Q2462,包材库存!B:F,5,0)</f>
        <v>0</v>
      </c>
      <c r="W2462" s="111"/>
      <c r="X2462" s="164" t="e">
        <f t="shared" si="192"/>
        <v>#DIV/0!</v>
      </c>
      <c r="Y2462" s="169">
        <f t="shared" si="191"/>
        <v>2</v>
      </c>
    </row>
    <row r="2463" spans="2:25" ht="15">
      <c r="B2463" s="196"/>
      <c r="C2463" s="111"/>
      <c r="D2463" s="420"/>
      <c r="E2463" s="420"/>
      <c r="F2463" s="420"/>
      <c r="G2463" s="420"/>
      <c r="H2463" s="420"/>
      <c r="I2463" s="420"/>
      <c r="J2463" s="420"/>
      <c r="K2463" s="420"/>
      <c r="L2463" s="420"/>
      <c r="M2463" s="420"/>
      <c r="N2463" s="560"/>
      <c r="O2463" s="420"/>
      <c r="P2463" s="420"/>
      <c r="Q2463" s="160" t="s">
        <v>10067</v>
      </c>
      <c r="R2463" s="132" t="s">
        <v>11507</v>
      </c>
      <c r="S2463" s="28">
        <v>1</v>
      </c>
      <c r="T2463" s="19">
        <f>VLOOKUP(Q2463,包材库存!B:E,4,0)</f>
        <v>6986</v>
      </c>
      <c r="U2463" s="46"/>
      <c r="V2463" s="19">
        <f>VLOOKUP(Q2463,包材库存!B:F,5,0)</f>
        <v>0</v>
      </c>
      <c r="W2463" s="111"/>
      <c r="X2463" s="164" t="e">
        <f t="shared" si="192"/>
        <v>#DIV/0!</v>
      </c>
      <c r="Y2463" s="169">
        <f t="shared" si="191"/>
        <v>1</v>
      </c>
    </row>
    <row r="2464" spans="2:25" ht="15">
      <c r="B2464" s="196"/>
      <c r="C2464" s="111"/>
      <c r="D2464" s="420"/>
      <c r="E2464" s="420"/>
      <c r="F2464" s="420"/>
      <c r="G2464" s="420"/>
      <c r="H2464" s="420"/>
      <c r="I2464" s="420"/>
      <c r="J2464" s="420"/>
      <c r="K2464" s="420"/>
      <c r="L2464" s="420"/>
      <c r="M2464" s="420"/>
      <c r="N2464" s="560"/>
      <c r="O2464" s="420"/>
      <c r="P2464" s="420"/>
      <c r="Q2464" s="160" t="s">
        <v>8636</v>
      </c>
      <c r="R2464" s="132" t="s">
        <v>11508</v>
      </c>
      <c r="S2464" s="91"/>
      <c r="T2464" s="19">
        <f>VLOOKUP(Q2464,包材库存!B:E,4,0)</f>
        <v>144</v>
      </c>
      <c r="U2464" s="46"/>
      <c r="V2464" s="19">
        <f>VLOOKUP(Q2464,包材库存!B:F,5,0)</f>
        <v>0</v>
      </c>
      <c r="W2464" s="111"/>
      <c r="X2464" s="164" t="e">
        <f t="shared" si="192"/>
        <v>#DIV/0!</v>
      </c>
      <c r="Y2464" s="169">
        <f t="shared" si="191"/>
        <v>1</v>
      </c>
    </row>
    <row r="2465" spans="2:25" ht="15">
      <c r="B2465" s="196"/>
      <c r="C2465" s="112"/>
      <c r="D2465" s="421"/>
      <c r="E2465" s="421"/>
      <c r="F2465" s="421"/>
      <c r="G2465" s="421"/>
      <c r="H2465" s="421"/>
      <c r="I2465" s="421"/>
      <c r="J2465" s="421"/>
      <c r="K2465" s="421"/>
      <c r="L2465" s="421"/>
      <c r="M2465" s="421"/>
      <c r="N2465" s="561"/>
      <c r="O2465" s="421"/>
      <c r="P2465" s="421"/>
      <c r="Q2465" s="143" t="s">
        <v>10068</v>
      </c>
      <c r="R2465" s="103" t="s">
        <v>9805</v>
      </c>
      <c r="S2465" s="28">
        <v>1</v>
      </c>
      <c r="T2465" s="19" t="e">
        <f>VLOOKUP(Q2465,包材库存!B:E,4,0)</f>
        <v>#N/A</v>
      </c>
      <c r="U2465" s="46"/>
      <c r="V2465" s="19" t="e">
        <f>VLOOKUP(Q2465,包材库存!B:F,5,0)</f>
        <v>#N/A</v>
      </c>
      <c r="W2465" s="112"/>
      <c r="X2465" s="164" t="e">
        <f t="shared" si="192"/>
        <v>#N/A</v>
      </c>
      <c r="Y2465" s="169">
        <f t="shared" si="191"/>
        <v>2</v>
      </c>
    </row>
    <row r="2466" spans="2:25" ht="15">
      <c r="B2466" s="196"/>
      <c r="C2466" s="110" t="s">
        <v>10069</v>
      </c>
      <c r="D2466" s="110" t="s">
        <v>11509</v>
      </c>
      <c r="E2466" s="110" t="s">
        <v>10426</v>
      </c>
      <c r="F2466" s="110"/>
      <c r="G2466" s="110"/>
      <c r="H2466" s="110"/>
      <c r="I2466" s="110"/>
      <c r="J2466" s="110"/>
      <c r="K2466" s="110"/>
      <c r="L2466" s="110"/>
      <c r="M2466" s="110">
        <f>J2466+K2466+L2466</f>
        <v>0</v>
      </c>
      <c r="N2466" s="619"/>
      <c r="O2466" s="110"/>
      <c r="P2466" s="110"/>
      <c r="Q2466" s="160" t="s">
        <v>9802</v>
      </c>
      <c r="R2466" s="422" t="s">
        <v>11510</v>
      </c>
      <c r="S2466" s="28">
        <v>1</v>
      </c>
      <c r="T2466" s="19" t="e">
        <f>VLOOKUP(Q2466,包材库存!B:E,4,0)</f>
        <v>#N/A</v>
      </c>
      <c r="U2466" s="46"/>
      <c r="V2466" s="19" t="e">
        <f>VLOOKUP(Q2466,包材库存!B:F,5,0)</f>
        <v>#N/A</v>
      </c>
      <c r="W2466" s="110"/>
      <c r="X2466" s="164" t="e">
        <f t="shared" si="192"/>
        <v>#N/A</v>
      </c>
      <c r="Y2466" s="169">
        <f t="shared" si="191"/>
        <v>2</v>
      </c>
    </row>
    <row r="2467" spans="2:25" ht="15">
      <c r="B2467" s="196"/>
      <c r="C2467" s="111"/>
      <c r="D2467" s="111"/>
      <c r="E2467" s="111"/>
      <c r="F2467" s="111"/>
      <c r="G2467" s="111"/>
      <c r="H2467" s="111"/>
      <c r="I2467" s="111"/>
      <c r="J2467" s="111"/>
      <c r="K2467" s="111"/>
      <c r="L2467" s="111"/>
      <c r="M2467" s="111"/>
      <c r="N2467" s="620"/>
      <c r="O2467" s="111"/>
      <c r="P2467" s="111"/>
      <c r="Q2467" s="142" t="s">
        <v>9803</v>
      </c>
      <c r="R2467" s="423" t="s">
        <v>11511</v>
      </c>
      <c r="S2467" s="28">
        <v>1</v>
      </c>
      <c r="T2467" s="19" t="e">
        <f>VLOOKUP(Q2467,包材库存!B:E,4,0)</f>
        <v>#N/A</v>
      </c>
      <c r="U2467" s="46"/>
      <c r="V2467" s="19" t="e">
        <f>VLOOKUP(Q2467,包材库存!B:F,5,0)</f>
        <v>#N/A</v>
      </c>
      <c r="W2467" s="111"/>
      <c r="X2467" s="164" t="e">
        <f t="shared" si="192"/>
        <v>#N/A</v>
      </c>
      <c r="Y2467" s="169">
        <f t="shared" si="191"/>
        <v>2</v>
      </c>
    </row>
    <row r="2468" spans="2:25" ht="15">
      <c r="B2468" s="196"/>
      <c r="C2468" s="112"/>
      <c r="D2468" s="112"/>
      <c r="E2468" s="112"/>
      <c r="F2468" s="112"/>
      <c r="G2468" s="112"/>
      <c r="H2468" s="112"/>
      <c r="I2468" s="112"/>
      <c r="J2468" s="112"/>
      <c r="K2468" s="112"/>
      <c r="L2468" s="112"/>
      <c r="M2468" s="112"/>
      <c r="N2468" s="621"/>
      <c r="O2468" s="112"/>
      <c r="P2468" s="112"/>
      <c r="Q2468" s="143" t="s">
        <v>9395</v>
      </c>
      <c r="R2468" s="103" t="s">
        <v>11512</v>
      </c>
      <c r="S2468" s="28">
        <v>1</v>
      </c>
      <c r="T2468" s="19">
        <f>VLOOKUP(Q2468,包材库存!B:E,4,0)</f>
        <v>0</v>
      </c>
      <c r="U2468" s="46"/>
      <c r="V2468" s="19">
        <f>VLOOKUP(Q2468,包材库存!B:F,5,0)</f>
        <v>0</v>
      </c>
      <c r="W2468" s="112"/>
      <c r="X2468" s="164" t="e">
        <f t="shared" si="192"/>
        <v>#DIV/0!</v>
      </c>
      <c r="Y2468" s="169">
        <f t="shared" si="191"/>
        <v>2</v>
      </c>
    </row>
    <row r="2469" spans="2:25" ht="15">
      <c r="B2469" s="196"/>
      <c r="C2469" s="89"/>
      <c r="D2469" s="89" t="s">
        <v>11393</v>
      </c>
      <c r="E2469" s="89" t="s">
        <v>12096</v>
      </c>
      <c r="F2469" s="89"/>
      <c r="G2469" s="89"/>
      <c r="H2469" s="89"/>
      <c r="I2469" s="89"/>
      <c r="J2469" s="89"/>
      <c r="K2469" s="89"/>
      <c r="L2469" s="89"/>
      <c r="M2469" s="89">
        <f>J2469+K2469+L2469</f>
        <v>0</v>
      </c>
      <c r="N2469" s="559"/>
      <c r="O2469" s="89"/>
      <c r="P2469" s="89"/>
      <c r="Q2469" s="160" t="s">
        <v>10070</v>
      </c>
      <c r="R2469" s="132" t="s">
        <v>11513</v>
      </c>
      <c r="S2469" s="28">
        <v>1</v>
      </c>
      <c r="T2469" s="19">
        <f>VLOOKUP(Q2469,包材库存!B:E,4,0)</f>
        <v>45548</v>
      </c>
      <c r="U2469" s="46"/>
      <c r="V2469" s="19">
        <f>VLOOKUP(Q2469,包材库存!B:F,5,0)</f>
        <v>0</v>
      </c>
      <c r="W2469" s="110"/>
      <c r="X2469" s="164" t="e">
        <f t="shared" si="192"/>
        <v>#DIV/0!</v>
      </c>
      <c r="Y2469" s="169">
        <f t="shared" si="191"/>
        <v>3</v>
      </c>
    </row>
    <row r="2470" spans="2:25" ht="15">
      <c r="B2470" s="196"/>
      <c r="C2470" s="15"/>
      <c r="D2470" s="15"/>
      <c r="E2470" s="15"/>
      <c r="F2470" s="15"/>
      <c r="G2470" s="15"/>
      <c r="H2470" s="15"/>
      <c r="I2470" s="15"/>
      <c r="J2470" s="15"/>
      <c r="K2470" s="15"/>
      <c r="L2470" s="15"/>
      <c r="M2470" s="15"/>
      <c r="N2470" s="561"/>
      <c r="O2470" s="15"/>
      <c r="P2470" s="15"/>
      <c r="Q2470" s="144"/>
      <c r="R2470" s="389" t="s">
        <v>11514</v>
      </c>
      <c r="S2470" s="28">
        <v>1</v>
      </c>
      <c r="T2470" s="19" t="e">
        <f>VLOOKUP(Q2470,包材库存!B:E,4,0)</f>
        <v>#N/A</v>
      </c>
      <c r="U2470" s="46"/>
      <c r="V2470" s="19" t="e">
        <f>VLOOKUP(Q2470,包材库存!B:F,5,0)</f>
        <v>#N/A</v>
      </c>
      <c r="W2470" s="112"/>
      <c r="X2470" s="164" t="e">
        <f t="shared" si="192"/>
        <v>#N/A</v>
      </c>
      <c r="Y2470" s="169">
        <f t="shared" si="191"/>
        <v>0</v>
      </c>
    </row>
    <row r="2471" spans="2:25" ht="15">
      <c r="B2471" s="196"/>
      <c r="C2471" s="89" t="s">
        <v>1442</v>
      </c>
      <c r="D2471" s="89" t="s">
        <v>11515</v>
      </c>
      <c r="E2471" s="89"/>
      <c r="F2471" s="89"/>
      <c r="G2471" s="89"/>
      <c r="H2471" s="89"/>
      <c r="I2471" s="89"/>
      <c r="J2471" s="89"/>
      <c r="K2471" s="89"/>
      <c r="L2471" s="89"/>
      <c r="M2471" s="89"/>
      <c r="N2471" s="559"/>
      <c r="O2471" s="89"/>
      <c r="P2471" s="89"/>
      <c r="Q2471" s="425" t="s">
        <v>8098</v>
      </c>
      <c r="R2471" s="425" t="s">
        <v>11516</v>
      </c>
      <c r="S2471" s="28">
        <v>1</v>
      </c>
      <c r="T2471" s="19">
        <f>VLOOKUP(Q2471,包材库存!B:E,4,0)</f>
        <v>1014</v>
      </c>
      <c r="U2471" s="46"/>
      <c r="V2471" s="19">
        <f>VLOOKUP(Q2471,包材库存!B:F,5,0)</f>
        <v>0</v>
      </c>
      <c r="W2471" s="424"/>
      <c r="X2471" s="164" t="e">
        <f t="shared" si="192"/>
        <v>#DIV/0!</v>
      </c>
      <c r="Y2471" s="169">
        <f t="shared" si="191"/>
        <v>2</v>
      </c>
    </row>
    <row r="2472" spans="2:25" ht="15">
      <c r="B2472" s="196"/>
      <c r="C2472" s="90"/>
      <c r="D2472" s="90"/>
      <c r="E2472" s="90"/>
      <c r="F2472" s="90"/>
      <c r="G2472" s="90"/>
      <c r="H2472" s="90"/>
      <c r="I2472" s="90"/>
      <c r="J2472" s="90"/>
      <c r="K2472" s="90"/>
      <c r="L2472" s="90"/>
      <c r="M2472" s="90"/>
      <c r="N2472" s="560"/>
      <c r="O2472" s="90"/>
      <c r="P2472" s="90"/>
      <c r="Q2472" s="427" t="s">
        <v>8638</v>
      </c>
      <c r="R2472" s="427" t="s">
        <v>11517</v>
      </c>
      <c r="S2472" s="176"/>
      <c r="T2472" s="164">
        <f>VLOOKUP(Q2472,包材库存!B:E,4,0)</f>
        <v>28</v>
      </c>
      <c r="U2472" s="165"/>
      <c r="V2472" s="164">
        <f>VLOOKUP(Q2472,包材库存!B:F,5,0)</f>
        <v>0</v>
      </c>
      <c r="W2472" s="426"/>
      <c r="X2472" s="164" t="e">
        <f t="shared" si="192"/>
        <v>#DIV/0!</v>
      </c>
      <c r="Y2472" s="169">
        <f t="shared" si="191"/>
        <v>2</v>
      </c>
    </row>
    <row r="2473" spans="2:25" ht="15">
      <c r="B2473" s="196"/>
      <c r="C2473" s="177" t="s">
        <v>10437</v>
      </c>
      <c r="D2473" s="89" t="s">
        <v>11518</v>
      </c>
      <c r="E2473" s="89" t="s">
        <v>12105</v>
      </c>
      <c r="F2473" s="89"/>
      <c r="G2473" s="89"/>
      <c r="H2473" s="89"/>
      <c r="I2473" s="89"/>
      <c r="J2473" s="89"/>
      <c r="K2473" s="89"/>
      <c r="L2473" s="89"/>
      <c r="M2473" s="89">
        <f>J2473+K2473+L2473</f>
        <v>0</v>
      </c>
      <c r="N2473" s="559"/>
      <c r="O2473" s="89"/>
      <c r="P2473" s="89"/>
      <c r="Q2473" s="429" t="s">
        <v>6621</v>
      </c>
      <c r="R2473" s="429" t="s">
        <v>11519</v>
      </c>
      <c r="S2473" s="28">
        <v>1</v>
      </c>
      <c r="T2473" s="19">
        <f>VLOOKUP(Q2473,包材库存!B:E,4,0)</f>
        <v>1628</v>
      </c>
      <c r="U2473" s="46"/>
      <c r="V2473" s="19">
        <f>VLOOKUP(Q2473,包材库存!B:F,5,0)</f>
        <v>0</v>
      </c>
      <c r="W2473" s="428"/>
      <c r="X2473" s="164" t="e">
        <f t="shared" si="192"/>
        <v>#DIV/0!</v>
      </c>
      <c r="Y2473" s="169">
        <f t="shared" si="191"/>
        <v>3</v>
      </c>
    </row>
    <row r="2474" spans="2:25" ht="15">
      <c r="B2474" s="196"/>
      <c r="C2474" s="430"/>
      <c r="D2474" s="15"/>
      <c r="E2474" s="15"/>
      <c r="F2474" s="15"/>
      <c r="G2474" s="15"/>
      <c r="H2474" s="15"/>
      <c r="I2474" s="15"/>
      <c r="J2474" s="15"/>
      <c r="K2474" s="15"/>
      <c r="L2474" s="15"/>
      <c r="M2474" s="15"/>
      <c r="N2474" s="561"/>
      <c r="O2474" s="15"/>
      <c r="P2474" s="15"/>
      <c r="Q2474" s="425" t="s">
        <v>7337</v>
      </c>
      <c r="R2474" s="425" t="s">
        <v>11520</v>
      </c>
      <c r="S2474" s="28">
        <v>1</v>
      </c>
      <c r="T2474" s="19">
        <f>VLOOKUP(Q2474,包材库存!B:E,4,0)</f>
        <v>8900</v>
      </c>
      <c r="U2474" s="46"/>
      <c r="V2474" s="19">
        <f>VLOOKUP(Q2474,包材库存!B:F,5,0)</f>
        <v>0</v>
      </c>
      <c r="W2474" s="424"/>
      <c r="X2474" s="164" t="e">
        <f t="shared" si="192"/>
        <v>#DIV/0!</v>
      </c>
      <c r="Y2474" s="169">
        <f t="shared" si="191"/>
        <v>3</v>
      </c>
    </row>
    <row r="2475" spans="2:25" ht="15">
      <c r="B2475" s="196"/>
      <c r="C2475" s="177" t="s">
        <v>10412</v>
      </c>
      <c r="D2475" s="89" t="s">
        <v>11521</v>
      </c>
      <c r="E2475" s="89" t="s">
        <v>12105</v>
      </c>
      <c r="F2475" s="89"/>
      <c r="G2475" s="89"/>
      <c r="H2475" s="89"/>
      <c r="I2475" s="89"/>
      <c r="J2475" s="89"/>
      <c r="K2475" s="89"/>
      <c r="L2475" s="89"/>
      <c r="M2475" s="89">
        <f>J2475+K2475+L2475</f>
        <v>0</v>
      </c>
      <c r="N2475" s="559"/>
      <c r="O2475" s="89"/>
      <c r="P2475" s="89"/>
      <c r="Q2475" s="429" t="s">
        <v>6619</v>
      </c>
      <c r="R2475" s="429" t="s">
        <v>11522</v>
      </c>
      <c r="S2475" s="28">
        <v>1</v>
      </c>
      <c r="T2475" s="19">
        <f>VLOOKUP(Q2475,包材库存!B:E,4,0)</f>
        <v>529</v>
      </c>
      <c r="U2475" s="46"/>
      <c r="V2475" s="19">
        <f>VLOOKUP(Q2475,包材库存!B:F,5,0)</f>
        <v>0</v>
      </c>
      <c r="W2475" s="428"/>
      <c r="X2475" s="164" t="e">
        <f t="shared" si="192"/>
        <v>#DIV/0!</v>
      </c>
      <c r="Y2475" s="169">
        <f t="shared" si="191"/>
        <v>3</v>
      </c>
    </row>
    <row r="2476" spans="2:25" ht="15">
      <c r="B2476" s="196"/>
      <c r="C2476" s="90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  <c r="N2476" s="561"/>
      <c r="O2476" s="15"/>
      <c r="P2476" s="15"/>
      <c r="Q2476" s="425" t="s">
        <v>7335</v>
      </c>
      <c r="R2476" s="425" t="s">
        <v>11523</v>
      </c>
      <c r="S2476" s="28">
        <v>1</v>
      </c>
      <c r="T2476" s="19">
        <f>VLOOKUP(Q2476,包材库存!B:E,4,0)</f>
        <v>6309</v>
      </c>
      <c r="U2476" s="46"/>
      <c r="V2476" s="19">
        <f>VLOOKUP(Q2476,包材库存!B:F,5,0)</f>
        <v>0</v>
      </c>
      <c r="W2476" s="424"/>
      <c r="X2476" s="164" t="e">
        <f t="shared" si="192"/>
        <v>#DIV/0!</v>
      </c>
      <c r="Y2476" s="169">
        <f t="shared" si="191"/>
        <v>3</v>
      </c>
    </row>
    <row r="2477" spans="2:25" ht="15">
      <c r="B2477" s="196"/>
      <c r="C2477" s="177" t="s">
        <v>10413</v>
      </c>
      <c r="D2477" s="89" t="s">
        <v>11524</v>
      </c>
      <c r="E2477" s="89" t="s">
        <v>12105</v>
      </c>
      <c r="F2477" s="89"/>
      <c r="G2477" s="89"/>
      <c r="H2477" s="89"/>
      <c r="I2477" s="89"/>
      <c r="J2477" s="89"/>
      <c r="K2477" s="89"/>
      <c r="L2477" s="89"/>
      <c r="M2477" s="89">
        <f>J2477+K2477+L2477</f>
        <v>0</v>
      </c>
      <c r="N2477" s="559"/>
      <c r="O2477" s="89"/>
      <c r="P2477" s="89"/>
      <c r="Q2477" s="429" t="s">
        <v>6623</v>
      </c>
      <c r="R2477" s="429" t="s">
        <v>11525</v>
      </c>
      <c r="S2477" s="28">
        <v>1</v>
      </c>
      <c r="T2477" s="19">
        <f>VLOOKUP(Q2477,包材库存!B:E,4,0)</f>
        <v>425</v>
      </c>
      <c r="U2477" s="46"/>
      <c r="V2477" s="19">
        <f>VLOOKUP(Q2477,包材库存!B:F,5,0)</f>
        <v>0</v>
      </c>
      <c r="W2477" s="428"/>
      <c r="X2477" s="164" t="e">
        <f t="shared" si="192"/>
        <v>#DIV/0!</v>
      </c>
      <c r="Y2477" s="169">
        <f t="shared" si="191"/>
        <v>1</v>
      </c>
    </row>
    <row r="2478" spans="2:25" ht="15">
      <c r="B2478" s="196"/>
      <c r="C2478" s="431"/>
      <c r="D2478" s="15"/>
      <c r="E2478" s="15"/>
      <c r="F2478" s="15"/>
      <c r="G2478" s="15"/>
      <c r="H2478" s="15"/>
      <c r="I2478" s="15"/>
      <c r="J2478" s="15"/>
      <c r="K2478" s="15"/>
      <c r="L2478" s="15"/>
      <c r="M2478" s="15"/>
      <c r="N2478" s="561"/>
      <c r="O2478" s="15"/>
      <c r="P2478" s="15"/>
      <c r="Q2478" s="425" t="s">
        <v>7339</v>
      </c>
      <c r="R2478" s="425" t="s">
        <v>11526</v>
      </c>
      <c r="S2478" s="28">
        <v>1</v>
      </c>
      <c r="T2478" s="19">
        <f>VLOOKUP(Q2478,包材库存!B:E,4,0)</f>
        <v>154</v>
      </c>
      <c r="U2478" s="46"/>
      <c r="V2478" s="19">
        <f>VLOOKUP(Q2478,包材库存!B:F,5,0)</f>
        <v>0</v>
      </c>
      <c r="W2478" s="424"/>
      <c r="X2478" s="164" t="e">
        <f t="shared" si="192"/>
        <v>#DIV/0!</v>
      </c>
      <c r="Y2478" s="169">
        <f t="shared" si="191"/>
        <v>1</v>
      </c>
    </row>
    <row r="2479" spans="2:25" ht="51">
      <c r="B2479" s="196"/>
      <c r="C2479" s="432" t="s">
        <v>1449</v>
      </c>
      <c r="D2479" s="90" t="s">
        <v>11527</v>
      </c>
      <c r="E2479" s="90" t="s">
        <v>11528</v>
      </c>
      <c r="F2479" s="90"/>
      <c r="G2479" s="90"/>
      <c r="H2479" s="90"/>
      <c r="I2479" s="90"/>
      <c r="J2479" s="90"/>
      <c r="K2479" s="90"/>
      <c r="L2479" s="90"/>
      <c r="M2479" s="90">
        <f>J2479+K2479+L2479</f>
        <v>0</v>
      </c>
      <c r="N2479" s="560"/>
      <c r="O2479" s="90"/>
      <c r="P2479" s="90"/>
      <c r="Q2479" s="425" t="s">
        <v>6621</v>
      </c>
      <c r="R2479" s="425" t="s">
        <v>11519</v>
      </c>
      <c r="S2479" s="172">
        <v>1</v>
      </c>
      <c r="T2479" s="167">
        <f>VLOOKUP(Q2479,包材库存!B:E,4,0)</f>
        <v>1628</v>
      </c>
      <c r="U2479" s="173"/>
      <c r="V2479" s="167">
        <f>VLOOKUP(Q2479,包材库存!B:F,5,0)</f>
        <v>0</v>
      </c>
      <c r="W2479" s="426"/>
      <c r="X2479" s="164" t="e">
        <f t="shared" si="192"/>
        <v>#DIV/0!</v>
      </c>
      <c r="Y2479" s="169">
        <f t="shared" si="191"/>
        <v>3</v>
      </c>
    </row>
    <row r="2480" spans="2:25" ht="15">
      <c r="B2480" s="196"/>
      <c r="C2480" s="90"/>
      <c r="D2480" s="90"/>
      <c r="E2480" s="90"/>
      <c r="F2480" s="90"/>
      <c r="G2480" s="90"/>
      <c r="H2480" s="90"/>
      <c r="I2480" s="90"/>
      <c r="J2480" s="90"/>
      <c r="K2480" s="90"/>
      <c r="L2480" s="90"/>
      <c r="M2480" s="90"/>
      <c r="N2480" s="560"/>
      <c r="O2480" s="90"/>
      <c r="P2480" s="90"/>
      <c r="Q2480" s="425" t="s">
        <v>7337</v>
      </c>
      <c r="R2480" s="425" t="s">
        <v>11520</v>
      </c>
      <c r="S2480" s="28">
        <v>1</v>
      </c>
      <c r="T2480" s="19">
        <f>VLOOKUP(Q2480,包材库存!B:E,4,0)</f>
        <v>8900</v>
      </c>
      <c r="U2480" s="46"/>
      <c r="V2480" s="19">
        <f>VLOOKUP(Q2480,包材库存!B:F,5,0)</f>
        <v>0</v>
      </c>
      <c r="W2480" s="424"/>
      <c r="X2480" s="164" t="e">
        <f t="shared" si="192"/>
        <v>#DIV/0!</v>
      </c>
      <c r="Y2480" s="169">
        <f t="shared" si="191"/>
        <v>3</v>
      </c>
    </row>
    <row r="2481" spans="2:25" ht="51">
      <c r="B2481" s="196"/>
      <c r="C2481" s="90"/>
      <c r="D2481" s="90"/>
      <c r="E2481" s="90" t="s">
        <v>11529</v>
      </c>
      <c r="F2481" s="90"/>
      <c r="G2481" s="90"/>
      <c r="H2481" s="90"/>
      <c r="I2481" s="90"/>
      <c r="J2481" s="90"/>
      <c r="K2481" s="90"/>
      <c r="L2481" s="90"/>
      <c r="M2481" s="90">
        <f>J2481+K2481+L2481</f>
        <v>0</v>
      </c>
      <c r="N2481" s="560"/>
      <c r="O2481" s="90"/>
      <c r="P2481" s="90"/>
      <c r="Q2481" s="425" t="s">
        <v>6619</v>
      </c>
      <c r="R2481" s="425" t="s">
        <v>11522</v>
      </c>
      <c r="S2481" s="28">
        <v>1</v>
      </c>
      <c r="T2481" s="19">
        <f>VLOOKUP(Q2481,包材库存!B:E,4,0)</f>
        <v>529</v>
      </c>
      <c r="U2481" s="46"/>
      <c r="V2481" s="19">
        <f>VLOOKUP(Q2481,包材库存!B:F,5,0)</f>
        <v>0</v>
      </c>
      <c r="W2481" s="426"/>
      <c r="X2481" s="164" t="e">
        <f t="shared" si="192"/>
        <v>#DIV/0!</v>
      </c>
      <c r="Y2481" s="169">
        <f t="shared" si="191"/>
        <v>3</v>
      </c>
    </row>
    <row r="2482" spans="2:25" ht="15">
      <c r="B2482" s="196"/>
      <c r="C2482" s="90"/>
      <c r="D2482" s="90"/>
      <c r="E2482" s="90"/>
      <c r="F2482" s="90"/>
      <c r="G2482" s="90"/>
      <c r="H2482" s="90"/>
      <c r="I2482" s="90"/>
      <c r="J2482" s="90"/>
      <c r="K2482" s="90"/>
      <c r="L2482" s="90"/>
      <c r="M2482" s="90"/>
      <c r="N2482" s="560"/>
      <c r="O2482" s="90"/>
      <c r="P2482" s="90"/>
      <c r="Q2482" s="425" t="s">
        <v>7335</v>
      </c>
      <c r="R2482" s="425" t="s">
        <v>11523</v>
      </c>
      <c r="S2482" s="28">
        <v>1</v>
      </c>
      <c r="T2482" s="19">
        <f>VLOOKUP(Q2482,包材库存!B:E,4,0)</f>
        <v>6309</v>
      </c>
      <c r="U2482" s="46"/>
      <c r="V2482" s="19">
        <f>VLOOKUP(Q2482,包材库存!B:F,5,0)</f>
        <v>0</v>
      </c>
      <c r="W2482" s="424"/>
      <c r="X2482" s="164" t="e">
        <f t="shared" si="192"/>
        <v>#DIV/0!</v>
      </c>
      <c r="Y2482" s="169">
        <f t="shared" si="191"/>
        <v>3</v>
      </c>
    </row>
    <row r="2483" spans="2:25" ht="51">
      <c r="B2483" s="196"/>
      <c r="C2483" s="90"/>
      <c r="D2483" s="90"/>
      <c r="E2483" s="90" t="s">
        <v>11530</v>
      </c>
      <c r="F2483" s="90"/>
      <c r="G2483" s="90"/>
      <c r="H2483" s="90"/>
      <c r="I2483" s="90"/>
      <c r="J2483" s="90"/>
      <c r="K2483" s="90"/>
      <c r="L2483" s="90"/>
      <c r="M2483" s="90">
        <f>J2483+K2483+L2483</f>
        <v>0</v>
      </c>
      <c r="N2483" s="560"/>
      <c r="O2483" s="90"/>
      <c r="P2483" s="90"/>
      <c r="Q2483" s="425" t="s">
        <v>6625</v>
      </c>
      <c r="R2483" s="425" t="s">
        <v>11531</v>
      </c>
      <c r="S2483" s="28">
        <v>1</v>
      </c>
      <c r="T2483" s="19">
        <f>VLOOKUP(Q2483,包材库存!B:E,4,0)</f>
        <v>1370</v>
      </c>
      <c r="U2483" s="46"/>
      <c r="V2483" s="19">
        <f>VLOOKUP(Q2483,包材库存!B:F,5,0)</f>
        <v>0</v>
      </c>
      <c r="W2483" s="426"/>
      <c r="X2483" s="164" t="e">
        <f t="shared" si="192"/>
        <v>#DIV/0!</v>
      </c>
      <c r="Y2483" s="169">
        <f t="shared" si="191"/>
        <v>1</v>
      </c>
    </row>
    <row r="2484" spans="2:25" ht="15">
      <c r="B2484" s="196"/>
      <c r="C2484" s="90"/>
      <c r="D2484" s="90"/>
      <c r="E2484" s="90"/>
      <c r="F2484" s="90"/>
      <c r="G2484" s="90"/>
      <c r="H2484" s="90"/>
      <c r="I2484" s="90"/>
      <c r="J2484" s="90"/>
      <c r="K2484" s="90"/>
      <c r="L2484" s="90"/>
      <c r="M2484" s="90"/>
      <c r="N2484" s="560"/>
      <c r="O2484" s="90"/>
      <c r="P2484" s="90"/>
      <c r="Q2484" s="425" t="s">
        <v>7341</v>
      </c>
      <c r="R2484" s="425" t="s">
        <v>11532</v>
      </c>
      <c r="S2484" s="28">
        <v>1</v>
      </c>
      <c r="T2484" s="19">
        <f>VLOOKUP(Q2484,包材库存!B:E,4,0)</f>
        <v>41</v>
      </c>
      <c r="U2484" s="46"/>
      <c r="V2484" s="19">
        <f>VLOOKUP(Q2484,包材库存!B:F,5,0)</f>
        <v>0</v>
      </c>
      <c r="W2484" s="424"/>
      <c r="X2484" s="164" t="e">
        <f t="shared" si="192"/>
        <v>#DIV/0!</v>
      </c>
      <c r="Y2484" s="169">
        <f t="shared" si="191"/>
        <v>1</v>
      </c>
    </row>
    <row r="2485" spans="2:25" ht="15">
      <c r="B2485" s="196"/>
      <c r="C2485" s="90"/>
      <c r="D2485" s="90"/>
      <c r="E2485" s="90"/>
      <c r="F2485" s="90"/>
      <c r="G2485" s="90"/>
      <c r="H2485" s="90"/>
      <c r="I2485" s="90"/>
      <c r="J2485" s="90"/>
      <c r="K2485" s="90"/>
      <c r="L2485" s="90"/>
      <c r="M2485" s="90"/>
      <c r="N2485" s="560"/>
      <c r="O2485" s="90"/>
      <c r="P2485" s="90"/>
      <c r="Q2485" s="425" t="s">
        <v>8098</v>
      </c>
      <c r="R2485" s="425" t="s">
        <v>11516</v>
      </c>
      <c r="S2485" s="28">
        <v>1</v>
      </c>
      <c r="T2485" s="19">
        <f>VLOOKUP(Q2485,包材库存!B:E,4,0)</f>
        <v>1014</v>
      </c>
      <c r="U2485" s="46"/>
      <c r="V2485" s="19">
        <f>VLOOKUP(Q2485,包材库存!B:F,5,0)</f>
        <v>0</v>
      </c>
      <c r="W2485" s="424"/>
      <c r="X2485" s="164" t="e">
        <f t="shared" si="192"/>
        <v>#DIV/0!</v>
      </c>
      <c r="Y2485" s="169">
        <f t="shared" si="191"/>
        <v>2</v>
      </c>
    </row>
    <row r="2486" spans="2:25" ht="15">
      <c r="B2486" s="196"/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  <c r="N2486" s="561"/>
      <c r="O2486" s="15"/>
      <c r="P2486" s="15"/>
      <c r="Q2486" s="425" t="s">
        <v>8638</v>
      </c>
      <c r="R2486" s="425" t="s">
        <v>11533</v>
      </c>
      <c r="S2486" s="91"/>
      <c r="T2486" s="19">
        <f>VLOOKUP(Q2486,包材库存!B:E,4,0)</f>
        <v>28</v>
      </c>
      <c r="U2486" s="46"/>
      <c r="V2486" s="19">
        <f>VLOOKUP(Q2486,包材库存!B:F,5,0)</f>
        <v>0</v>
      </c>
      <c r="W2486" s="424"/>
      <c r="X2486" s="164" t="e">
        <f t="shared" si="192"/>
        <v>#DIV/0!</v>
      </c>
      <c r="Y2486" s="169">
        <f t="shared" si="191"/>
        <v>2</v>
      </c>
    </row>
    <row r="2487" spans="2:25" ht="15">
      <c r="B2487" s="196"/>
      <c r="C2487" s="110" t="s">
        <v>10071</v>
      </c>
      <c r="D2487" s="89" t="s">
        <v>11534</v>
      </c>
      <c r="E2487" s="89" t="s">
        <v>9788</v>
      </c>
      <c r="F2487" s="89"/>
      <c r="G2487" s="89"/>
      <c r="H2487" s="89"/>
      <c r="I2487" s="89"/>
      <c r="J2487" s="89"/>
      <c r="K2487" s="89"/>
      <c r="L2487" s="89"/>
      <c r="M2487" s="89">
        <f>J2487+K2487+L2487</f>
        <v>0</v>
      </c>
      <c r="N2487" s="559"/>
      <c r="O2487" s="89"/>
      <c r="P2487" s="89"/>
      <c r="Q2487" s="429" t="s">
        <v>6990</v>
      </c>
      <c r="R2487" s="241" t="s">
        <v>11535</v>
      </c>
      <c r="S2487" s="28">
        <v>1</v>
      </c>
      <c r="T2487" s="19">
        <f>VLOOKUP(Q2487,包材库存!B:E,4,0)</f>
        <v>603</v>
      </c>
      <c r="U2487" s="46"/>
      <c r="V2487" s="19">
        <f>VLOOKUP(Q2487,包材库存!B:F,5,0)</f>
        <v>0</v>
      </c>
      <c r="W2487" s="428"/>
      <c r="X2487" s="164" t="e">
        <f t="shared" si="192"/>
        <v>#DIV/0!</v>
      </c>
      <c r="Y2487" s="169">
        <f t="shared" si="191"/>
        <v>1</v>
      </c>
    </row>
    <row r="2488" spans="2:25" ht="15">
      <c r="B2488" s="196"/>
      <c r="C2488" s="111"/>
      <c r="D2488" s="90"/>
      <c r="E2488" s="90"/>
      <c r="F2488" s="90"/>
      <c r="G2488" s="90"/>
      <c r="H2488" s="90"/>
      <c r="I2488" s="90"/>
      <c r="J2488" s="90"/>
      <c r="K2488" s="90"/>
      <c r="L2488" s="90"/>
      <c r="M2488" s="90"/>
      <c r="N2488" s="560"/>
      <c r="O2488" s="90"/>
      <c r="P2488" s="90"/>
      <c r="Q2488" s="429" t="s">
        <v>10072</v>
      </c>
      <c r="R2488" s="241" t="s">
        <v>11536</v>
      </c>
      <c r="S2488" s="28">
        <v>1</v>
      </c>
      <c r="T2488" s="19">
        <f>VLOOKUP(Q2488,包材库存!B:E,4,0)</f>
        <v>0</v>
      </c>
      <c r="U2488" s="46"/>
      <c r="V2488" s="19">
        <f>VLOOKUP(Q2488,包材库存!B:F,5,0)</f>
        <v>0</v>
      </c>
      <c r="W2488" s="424"/>
      <c r="X2488" s="164" t="e">
        <f t="shared" si="192"/>
        <v>#DIV/0!</v>
      </c>
      <c r="Y2488" s="169">
        <f t="shared" si="191"/>
        <v>1</v>
      </c>
    </row>
    <row r="2489" spans="2:25" ht="15">
      <c r="B2489" s="196"/>
      <c r="C2489" s="111"/>
      <c r="D2489" s="90"/>
      <c r="E2489" s="90" t="s">
        <v>9806</v>
      </c>
      <c r="F2489" s="90"/>
      <c r="G2489" s="90"/>
      <c r="H2489" s="90"/>
      <c r="I2489" s="90"/>
      <c r="J2489" s="90"/>
      <c r="K2489" s="90"/>
      <c r="L2489" s="90"/>
      <c r="M2489" s="90">
        <f>J2489+K2489+L2489</f>
        <v>0</v>
      </c>
      <c r="N2489" s="560"/>
      <c r="O2489" s="90"/>
      <c r="P2489" s="90"/>
      <c r="Q2489" s="429" t="s">
        <v>6637</v>
      </c>
      <c r="R2489" s="241" t="s">
        <v>11537</v>
      </c>
      <c r="S2489" s="28">
        <v>1</v>
      </c>
      <c r="T2489" s="19">
        <f>VLOOKUP(Q2489,包材库存!B:E,4,0)</f>
        <v>1333</v>
      </c>
      <c r="U2489" s="46"/>
      <c r="V2489" s="19">
        <f>VLOOKUP(Q2489,包材库存!B:F,5,0)</f>
        <v>0</v>
      </c>
      <c r="W2489" s="428"/>
      <c r="X2489" s="164" t="e">
        <f t="shared" si="192"/>
        <v>#DIV/0!</v>
      </c>
      <c r="Y2489" s="169">
        <f t="shared" si="191"/>
        <v>1</v>
      </c>
    </row>
    <row r="2490" spans="2:25" ht="15">
      <c r="B2490" s="196"/>
      <c r="C2490" s="111"/>
      <c r="D2490" s="90"/>
      <c r="E2490" s="90"/>
      <c r="F2490" s="90"/>
      <c r="G2490" s="90"/>
      <c r="H2490" s="90"/>
      <c r="I2490" s="90"/>
      <c r="J2490" s="90"/>
      <c r="K2490" s="90"/>
      <c r="L2490" s="90"/>
      <c r="M2490" s="90"/>
      <c r="N2490" s="560"/>
      <c r="O2490" s="90"/>
      <c r="P2490" s="90"/>
      <c r="Q2490" s="429" t="s">
        <v>7350</v>
      </c>
      <c r="R2490" s="241" t="s">
        <v>11538</v>
      </c>
      <c r="S2490" s="28">
        <v>1</v>
      </c>
      <c r="T2490" s="19">
        <f>VLOOKUP(Q2490,包材库存!B:E,4,0)</f>
        <v>3455</v>
      </c>
      <c r="U2490" s="46"/>
      <c r="V2490" s="19">
        <f>VLOOKUP(Q2490,包材库存!B:F,5,0)</f>
        <v>0</v>
      </c>
      <c r="W2490" s="426"/>
      <c r="X2490" s="164" t="e">
        <f t="shared" si="192"/>
        <v>#DIV/0!</v>
      </c>
      <c r="Y2490" s="169">
        <f t="shared" si="191"/>
        <v>2</v>
      </c>
    </row>
    <row r="2491" spans="2:25" ht="15">
      <c r="B2491" s="196"/>
      <c r="C2491" s="111"/>
      <c r="D2491" s="90"/>
      <c r="E2491" s="90"/>
      <c r="F2491" s="90"/>
      <c r="G2491" s="90"/>
      <c r="H2491" s="90"/>
      <c r="I2491" s="90"/>
      <c r="J2491" s="90"/>
      <c r="K2491" s="90"/>
      <c r="L2491" s="90"/>
      <c r="M2491" s="90"/>
      <c r="N2491" s="560"/>
      <c r="O2491" s="90"/>
      <c r="P2491" s="90"/>
      <c r="Q2491" s="429" t="s">
        <v>8736</v>
      </c>
      <c r="R2491" s="241" t="s">
        <v>11539</v>
      </c>
      <c r="S2491" s="28">
        <v>1</v>
      </c>
      <c r="T2491" s="19">
        <f>VLOOKUP(Q2491,包材库存!B:E,4,0)</f>
        <v>106183</v>
      </c>
      <c r="U2491" s="46"/>
      <c r="V2491" s="19">
        <f>VLOOKUP(Q2491,包材库存!B:F,5,0)</f>
        <v>0</v>
      </c>
      <c r="W2491" s="424"/>
      <c r="X2491" s="164" t="e">
        <f t="shared" si="192"/>
        <v>#DIV/0!</v>
      </c>
      <c r="Y2491" s="169">
        <f t="shared" si="191"/>
        <v>58</v>
      </c>
    </row>
    <row r="2492" spans="2:25" ht="15">
      <c r="B2492" s="196"/>
      <c r="C2492" s="111"/>
      <c r="D2492" s="90"/>
      <c r="E2492" s="90" t="s">
        <v>9806</v>
      </c>
      <c r="F2492" s="90"/>
      <c r="G2492" s="90"/>
      <c r="H2492" s="90"/>
      <c r="I2492" s="90"/>
      <c r="J2492" s="90"/>
      <c r="K2492" s="90"/>
      <c r="L2492" s="90"/>
      <c r="M2492" s="90">
        <f>J2492+K2492+L2492</f>
        <v>0</v>
      </c>
      <c r="N2492" s="560"/>
      <c r="O2492" s="90"/>
      <c r="P2492" s="90"/>
      <c r="Q2492" s="429" t="s">
        <v>6639</v>
      </c>
      <c r="R2492" s="241" t="s">
        <v>11540</v>
      </c>
      <c r="S2492" s="28">
        <v>1</v>
      </c>
      <c r="T2492" s="19">
        <f>VLOOKUP(Q2492,包材库存!B:E,4,0)</f>
        <v>3608</v>
      </c>
      <c r="U2492" s="46"/>
      <c r="V2492" s="19">
        <f>VLOOKUP(Q2492,包材库存!B:F,5,0)</f>
        <v>0</v>
      </c>
      <c r="W2492" s="428"/>
      <c r="X2492" s="164" t="e">
        <f t="shared" si="192"/>
        <v>#DIV/0!</v>
      </c>
      <c r="Y2492" s="169">
        <f t="shared" si="191"/>
        <v>1</v>
      </c>
    </row>
    <row r="2493" spans="2:25" ht="15">
      <c r="B2493" s="196"/>
      <c r="C2493" s="111"/>
      <c r="D2493" s="90"/>
      <c r="E2493" s="90"/>
      <c r="F2493" s="90"/>
      <c r="G2493" s="90"/>
      <c r="H2493" s="90"/>
      <c r="I2493" s="90"/>
      <c r="J2493" s="90"/>
      <c r="K2493" s="90"/>
      <c r="L2493" s="90"/>
      <c r="M2493" s="90"/>
      <c r="N2493" s="560"/>
      <c r="O2493" s="90"/>
      <c r="P2493" s="90"/>
      <c r="Q2493" s="429" t="s">
        <v>7350</v>
      </c>
      <c r="R2493" s="241" t="s">
        <v>11538</v>
      </c>
      <c r="S2493" s="28">
        <v>1</v>
      </c>
      <c r="T2493" s="19">
        <f>VLOOKUP(Q2493,包材库存!B:E,4,0)</f>
        <v>3455</v>
      </c>
      <c r="U2493" s="46"/>
      <c r="V2493" s="19">
        <f>VLOOKUP(Q2493,包材库存!B:F,5,0)</f>
        <v>0</v>
      </c>
      <c r="W2493" s="426"/>
      <c r="X2493" s="164" t="e">
        <f t="shared" si="192"/>
        <v>#DIV/0!</v>
      </c>
      <c r="Y2493" s="169">
        <f t="shared" si="191"/>
        <v>2</v>
      </c>
    </row>
    <row r="2494" spans="2:25" ht="15">
      <c r="B2494" s="196"/>
      <c r="C2494" s="111"/>
      <c r="D2494" s="90"/>
      <c r="E2494" s="90"/>
      <c r="F2494" s="90"/>
      <c r="G2494" s="90"/>
      <c r="H2494" s="90"/>
      <c r="I2494" s="90"/>
      <c r="J2494" s="90"/>
      <c r="K2494" s="90"/>
      <c r="L2494" s="90"/>
      <c r="M2494" s="90"/>
      <c r="N2494" s="560"/>
      <c r="O2494" s="90"/>
      <c r="P2494" s="90"/>
      <c r="Q2494" s="429" t="s">
        <v>8736</v>
      </c>
      <c r="R2494" s="241" t="s">
        <v>11539</v>
      </c>
      <c r="S2494" s="28">
        <v>1</v>
      </c>
      <c r="T2494" s="19">
        <f>VLOOKUP(Q2494,包材库存!B:E,4,0)</f>
        <v>106183</v>
      </c>
      <c r="U2494" s="46"/>
      <c r="V2494" s="19">
        <f>VLOOKUP(Q2494,包材库存!B:F,5,0)</f>
        <v>0</v>
      </c>
      <c r="W2494" s="424"/>
      <c r="X2494" s="164" t="e">
        <f t="shared" si="192"/>
        <v>#DIV/0!</v>
      </c>
      <c r="Y2494" s="169">
        <f t="shared" si="191"/>
        <v>58</v>
      </c>
    </row>
    <row r="2495" spans="2:25" ht="15">
      <c r="B2495" s="196"/>
      <c r="C2495" s="111"/>
      <c r="D2495" s="90"/>
      <c r="E2495" s="90"/>
      <c r="F2495" s="90"/>
      <c r="G2495" s="90"/>
      <c r="H2495" s="90"/>
      <c r="I2495" s="90"/>
      <c r="J2495" s="90"/>
      <c r="K2495" s="90"/>
      <c r="L2495" s="90"/>
      <c r="M2495" s="90"/>
      <c r="N2495" s="560"/>
      <c r="O2495" s="90"/>
      <c r="P2495" s="90"/>
      <c r="Q2495" s="429" t="s">
        <v>8110</v>
      </c>
      <c r="R2495" s="241" t="s">
        <v>11541</v>
      </c>
      <c r="S2495" s="28">
        <v>1</v>
      </c>
      <c r="T2495" s="19">
        <f>VLOOKUP(Q2495,包材库存!B:E,4,0)</f>
        <v>1823</v>
      </c>
      <c r="U2495" s="46"/>
      <c r="V2495" s="19">
        <f>VLOOKUP(Q2495,包材库存!B:F,5,0)</f>
        <v>0</v>
      </c>
      <c r="W2495" s="433"/>
      <c r="X2495" s="164" t="e">
        <f t="shared" si="192"/>
        <v>#DIV/0!</v>
      </c>
      <c r="Y2495" s="169">
        <f t="shared" si="191"/>
        <v>1</v>
      </c>
    </row>
    <row r="2496" spans="2:25" ht="15">
      <c r="B2496" s="196"/>
      <c r="C2496" s="112"/>
      <c r="D2496" s="15"/>
      <c r="E2496" s="15"/>
      <c r="F2496" s="15"/>
      <c r="G2496" s="15"/>
      <c r="H2496" s="15"/>
      <c r="I2496" s="15"/>
      <c r="J2496" s="15"/>
      <c r="K2496" s="15"/>
      <c r="L2496" s="15"/>
      <c r="M2496" s="15"/>
      <c r="N2496" s="561"/>
      <c r="O2496" s="15"/>
      <c r="P2496" s="15"/>
      <c r="Q2496" s="429" t="s">
        <v>10073</v>
      </c>
      <c r="R2496" s="241" t="s">
        <v>11542</v>
      </c>
      <c r="S2496" s="91"/>
      <c r="T2496" s="19">
        <f>VLOOKUP(Q2496,包材库存!B:E,4,0)</f>
        <v>598</v>
      </c>
      <c r="U2496" s="46"/>
      <c r="V2496" s="19">
        <f>VLOOKUP(Q2496,包材库存!B:F,5,0)</f>
        <v>0</v>
      </c>
      <c r="W2496" s="433"/>
      <c r="X2496" s="164" t="e">
        <f t="shared" si="192"/>
        <v>#DIV/0!</v>
      </c>
      <c r="Y2496" s="169">
        <f t="shared" si="191"/>
        <v>9</v>
      </c>
    </row>
    <row r="2497" spans="2:25" ht="15">
      <c r="B2497" s="196"/>
      <c r="C2497" s="110" t="s">
        <v>10074</v>
      </c>
      <c r="D2497" s="428" t="s">
        <v>11543</v>
      </c>
      <c r="E2497" s="428" t="s">
        <v>11544</v>
      </c>
      <c r="F2497" s="428"/>
      <c r="G2497" s="428"/>
      <c r="H2497" s="428"/>
      <c r="I2497" s="428"/>
      <c r="J2497" s="428"/>
      <c r="K2497" s="428"/>
      <c r="L2497" s="428"/>
      <c r="M2497" s="428">
        <f t="shared" ref="M2497:M2500" si="193">J2497+K2497+L2497</f>
        <v>0</v>
      </c>
      <c r="N2497" s="625"/>
      <c r="O2497" s="428"/>
      <c r="P2497" s="428"/>
      <c r="Q2497" s="429" t="s">
        <v>9807</v>
      </c>
      <c r="R2497" s="429" t="s">
        <v>11545</v>
      </c>
      <c r="S2497" s="91"/>
      <c r="T2497" s="19" t="e">
        <f>VLOOKUP(Q2497,包材库存!B:E,4,0)</f>
        <v>#N/A</v>
      </c>
      <c r="U2497" s="46"/>
      <c r="V2497" s="19" t="e">
        <f>VLOOKUP(Q2497,包材库存!B:F,5,0)</f>
        <v>#N/A</v>
      </c>
      <c r="W2497" s="433"/>
      <c r="X2497" s="164" t="e">
        <f t="shared" si="192"/>
        <v>#N/A</v>
      </c>
      <c r="Y2497" s="169">
        <f t="shared" si="191"/>
        <v>1</v>
      </c>
    </row>
    <row r="2498" spans="2:25" ht="15">
      <c r="B2498" s="196"/>
      <c r="C2498" s="111"/>
      <c r="D2498" s="426"/>
      <c r="E2498" s="426" t="s">
        <v>11546</v>
      </c>
      <c r="F2498" s="426"/>
      <c r="G2498" s="426"/>
      <c r="H2498" s="426"/>
      <c r="I2498" s="426"/>
      <c r="J2498" s="426"/>
      <c r="K2498" s="426"/>
      <c r="L2498" s="426"/>
      <c r="M2498" s="426">
        <f t="shared" si="193"/>
        <v>0</v>
      </c>
      <c r="N2498" s="626"/>
      <c r="O2498" s="426"/>
      <c r="P2498" s="426"/>
      <c r="Q2498" s="425" t="s">
        <v>10075</v>
      </c>
      <c r="R2498" s="425" t="s">
        <v>11547</v>
      </c>
      <c r="S2498" s="28">
        <v>1</v>
      </c>
      <c r="T2498" s="19">
        <f>VLOOKUP(Q2498,包材库存!B:E,4,0)</f>
        <v>5</v>
      </c>
      <c r="U2498" s="46"/>
      <c r="V2498" s="19">
        <f>VLOOKUP(Q2498,包材库存!B:F,5,0)</f>
        <v>0</v>
      </c>
      <c r="W2498" s="424"/>
      <c r="X2498" s="164" t="e">
        <f t="shared" si="192"/>
        <v>#DIV/0!</v>
      </c>
      <c r="Y2498" s="169">
        <f t="shared" si="191"/>
        <v>1</v>
      </c>
    </row>
    <row r="2499" spans="2:25" ht="15">
      <c r="B2499" s="196"/>
      <c r="C2499" s="112"/>
      <c r="D2499" s="424"/>
      <c r="E2499" s="424" t="s">
        <v>11548</v>
      </c>
      <c r="F2499" s="424"/>
      <c r="G2499" s="424"/>
      <c r="H2499" s="424"/>
      <c r="I2499" s="424"/>
      <c r="J2499" s="424"/>
      <c r="K2499" s="424"/>
      <c r="L2499" s="424"/>
      <c r="M2499" s="424">
        <f t="shared" si="193"/>
        <v>0</v>
      </c>
      <c r="N2499" s="627"/>
      <c r="O2499" s="424"/>
      <c r="P2499" s="424"/>
      <c r="Q2499" s="425" t="s">
        <v>8642</v>
      </c>
      <c r="R2499" s="425" t="s">
        <v>11549</v>
      </c>
      <c r="S2499" s="91"/>
      <c r="T2499" s="19">
        <f>VLOOKUP(Q2499,包材库存!B:E,4,0)</f>
        <v>0</v>
      </c>
      <c r="U2499" s="46"/>
      <c r="V2499" s="19">
        <f>VLOOKUP(Q2499,包材库存!B:F,5,0)</f>
        <v>0</v>
      </c>
      <c r="W2499" s="426"/>
      <c r="X2499" s="164" t="e">
        <f t="shared" si="192"/>
        <v>#DIV/0!</v>
      </c>
      <c r="Y2499" s="169">
        <f t="shared" si="191"/>
        <v>1</v>
      </c>
    </row>
    <row r="2500" spans="2:25" ht="15">
      <c r="B2500" s="196"/>
      <c r="C2500" s="110" t="s">
        <v>10076</v>
      </c>
      <c r="D2500" s="110" t="s">
        <v>11550</v>
      </c>
      <c r="E2500" s="110" t="s">
        <v>12106</v>
      </c>
      <c r="F2500" s="110"/>
      <c r="G2500" s="110"/>
      <c r="H2500" s="110"/>
      <c r="I2500" s="110"/>
      <c r="J2500" s="110"/>
      <c r="K2500" s="110"/>
      <c r="L2500" s="110"/>
      <c r="M2500" s="110">
        <f t="shared" si="193"/>
        <v>0</v>
      </c>
      <c r="N2500" s="619"/>
      <c r="O2500" s="110"/>
      <c r="P2500" s="110"/>
      <c r="Q2500" s="158" t="s">
        <v>6992</v>
      </c>
      <c r="R2500" s="132" t="s">
        <v>11551</v>
      </c>
      <c r="S2500" s="28">
        <v>1</v>
      </c>
      <c r="T2500" s="19">
        <f>VLOOKUP(Q2500,包材库存!B:E,4,0)</f>
        <v>7040</v>
      </c>
      <c r="U2500" s="46"/>
      <c r="V2500" s="19">
        <f>VLOOKUP(Q2500,包材库存!B:F,5,0)</f>
        <v>0</v>
      </c>
      <c r="W2500" s="110"/>
      <c r="X2500" s="164" t="e">
        <f t="shared" si="192"/>
        <v>#DIV/0!</v>
      </c>
      <c r="Y2500" s="169">
        <f t="shared" si="191"/>
        <v>2</v>
      </c>
    </row>
    <row r="2501" spans="2:25" ht="15">
      <c r="B2501" s="196"/>
      <c r="C2501" s="111"/>
      <c r="D2501" s="111"/>
      <c r="E2501" s="111"/>
      <c r="F2501" s="111"/>
      <c r="G2501" s="111"/>
      <c r="H2501" s="111"/>
      <c r="I2501" s="111"/>
      <c r="J2501" s="111"/>
      <c r="K2501" s="111"/>
      <c r="L2501" s="111"/>
      <c r="M2501" s="111"/>
      <c r="N2501" s="620"/>
      <c r="O2501" s="111"/>
      <c r="P2501" s="111"/>
      <c r="Q2501" s="158" t="s">
        <v>6994</v>
      </c>
      <c r="R2501" s="132" t="s">
        <v>11552</v>
      </c>
      <c r="S2501" s="28">
        <v>1</v>
      </c>
      <c r="T2501" s="19">
        <f>VLOOKUP(Q2501,包材库存!B:E,4,0)</f>
        <v>18120</v>
      </c>
      <c r="U2501" s="46"/>
      <c r="V2501" s="19">
        <f>VLOOKUP(Q2501,包材库存!B:F,5,0)</f>
        <v>0</v>
      </c>
      <c r="W2501" s="111"/>
      <c r="X2501" s="164" t="e">
        <f t="shared" si="192"/>
        <v>#DIV/0!</v>
      </c>
      <c r="Y2501" s="169">
        <f t="shared" ref="Y2501:Y2564" si="194">COUNTIF(Q:Q,Q2501)</f>
        <v>2</v>
      </c>
    </row>
    <row r="2502" spans="2:25" ht="15">
      <c r="B2502" s="196"/>
      <c r="C2502" s="111"/>
      <c r="D2502" s="111"/>
      <c r="E2502" s="111"/>
      <c r="F2502" s="111"/>
      <c r="G2502" s="111"/>
      <c r="H2502" s="111"/>
      <c r="I2502" s="111"/>
      <c r="J2502" s="111"/>
      <c r="K2502" s="111"/>
      <c r="L2502" s="111"/>
      <c r="M2502" s="111"/>
      <c r="N2502" s="620"/>
      <c r="O2502" s="111"/>
      <c r="P2502" s="111"/>
      <c r="Q2502" s="158" t="s">
        <v>6641</v>
      </c>
      <c r="R2502" s="132" t="s">
        <v>11553</v>
      </c>
      <c r="S2502" s="28">
        <v>1</v>
      </c>
      <c r="T2502" s="19">
        <f>VLOOKUP(Q2502,包材库存!B:E,4,0)</f>
        <v>0</v>
      </c>
      <c r="U2502" s="46"/>
      <c r="V2502" s="19">
        <f>VLOOKUP(Q2502,包材库存!B:F,5,0)</f>
        <v>0</v>
      </c>
      <c r="W2502" s="111"/>
      <c r="X2502" s="164" t="e">
        <f t="shared" ref="X2502:X2565" si="195">T2502/G2502</f>
        <v>#DIV/0!</v>
      </c>
      <c r="Y2502" s="169">
        <f t="shared" si="194"/>
        <v>1</v>
      </c>
    </row>
    <row r="2503" spans="2:25" ht="15">
      <c r="B2503" s="196"/>
      <c r="C2503" s="111"/>
      <c r="D2503" s="111"/>
      <c r="E2503" s="111"/>
      <c r="F2503" s="111"/>
      <c r="G2503" s="111"/>
      <c r="H2503" s="111"/>
      <c r="I2503" s="111"/>
      <c r="J2503" s="111"/>
      <c r="K2503" s="111"/>
      <c r="L2503" s="111"/>
      <c r="M2503" s="111"/>
      <c r="N2503" s="620"/>
      <c r="O2503" s="111"/>
      <c r="P2503" s="111"/>
      <c r="Q2503" s="158" t="s">
        <v>7354</v>
      </c>
      <c r="R2503" s="132" t="s">
        <v>11554</v>
      </c>
      <c r="S2503" s="28">
        <v>1</v>
      </c>
      <c r="T2503" s="19">
        <f>VLOOKUP(Q2503,包材库存!B:E,4,0)</f>
        <v>1898</v>
      </c>
      <c r="U2503" s="46"/>
      <c r="V2503" s="19">
        <f>VLOOKUP(Q2503,包材库存!B:F,5,0)</f>
        <v>0</v>
      </c>
      <c r="W2503" s="111"/>
      <c r="X2503" s="164" t="e">
        <f t="shared" si="195"/>
        <v>#DIV/0!</v>
      </c>
      <c r="Y2503" s="169">
        <f t="shared" si="194"/>
        <v>1</v>
      </c>
    </row>
    <row r="2504" spans="2:25" ht="15">
      <c r="B2504" s="196"/>
      <c r="C2504" s="111"/>
      <c r="D2504" s="111"/>
      <c r="E2504" s="111"/>
      <c r="F2504" s="111"/>
      <c r="G2504" s="111"/>
      <c r="H2504" s="111"/>
      <c r="I2504" s="111"/>
      <c r="J2504" s="111"/>
      <c r="K2504" s="111"/>
      <c r="L2504" s="111"/>
      <c r="M2504" s="111"/>
      <c r="N2504" s="620"/>
      <c r="O2504" s="111"/>
      <c r="P2504" s="111"/>
      <c r="Q2504" s="390" t="s">
        <v>8112</v>
      </c>
      <c r="R2504" s="367" t="s">
        <v>11555</v>
      </c>
      <c r="S2504" s="28">
        <v>1</v>
      </c>
      <c r="T2504" s="19">
        <f>VLOOKUP(Q2504,包材库存!B:E,4,0)</f>
        <v>9041</v>
      </c>
      <c r="U2504" s="46"/>
      <c r="V2504" s="19">
        <f>VLOOKUP(Q2504,包材库存!B:F,5,0)</f>
        <v>0</v>
      </c>
      <c r="W2504" s="111"/>
      <c r="X2504" s="164" t="e">
        <f t="shared" si="195"/>
        <v>#DIV/0!</v>
      </c>
      <c r="Y2504" s="169">
        <f t="shared" si="194"/>
        <v>1</v>
      </c>
    </row>
    <row r="2505" spans="2:25" ht="15">
      <c r="B2505" s="196"/>
      <c r="C2505" s="112"/>
      <c r="D2505" s="112"/>
      <c r="E2505" s="112"/>
      <c r="F2505" s="112"/>
      <c r="G2505" s="112"/>
      <c r="H2505" s="112"/>
      <c r="I2505" s="112"/>
      <c r="J2505" s="112"/>
      <c r="K2505" s="112"/>
      <c r="L2505" s="112"/>
      <c r="M2505" s="112"/>
      <c r="N2505" s="621"/>
      <c r="O2505" s="112"/>
      <c r="P2505" s="112"/>
      <c r="Q2505" s="390" t="s">
        <v>9966</v>
      </c>
      <c r="R2505" s="367" t="s">
        <v>11556</v>
      </c>
      <c r="S2505" s="91"/>
      <c r="T2505" s="19">
        <f>VLOOKUP(Q2505,包材库存!B:E,4,0)</f>
        <v>1957</v>
      </c>
      <c r="U2505" s="46"/>
      <c r="V2505" s="19">
        <f>VLOOKUP(Q2505,包材库存!B:F,5,0)</f>
        <v>0</v>
      </c>
      <c r="W2505" s="112"/>
      <c r="X2505" s="164" t="e">
        <f t="shared" si="195"/>
        <v>#DIV/0!</v>
      </c>
      <c r="Y2505" s="169">
        <f t="shared" si="194"/>
        <v>202</v>
      </c>
    </row>
    <row r="2506" spans="2:25" ht="15">
      <c r="B2506" s="196"/>
      <c r="C2506" s="110" t="s">
        <v>1457</v>
      </c>
      <c r="D2506" s="110" t="s">
        <v>11557</v>
      </c>
      <c r="E2506" s="110" t="s">
        <v>12107</v>
      </c>
      <c r="F2506" s="110"/>
      <c r="G2506" s="110"/>
      <c r="H2506" s="110"/>
      <c r="I2506" s="110"/>
      <c r="J2506" s="110"/>
      <c r="K2506" s="110"/>
      <c r="L2506" s="110"/>
      <c r="M2506" s="110">
        <f>J2506+K2506+L2506</f>
        <v>0</v>
      </c>
      <c r="N2506" s="619"/>
      <c r="O2506" s="110"/>
      <c r="P2506" s="110"/>
      <c r="Q2506" s="434" t="s">
        <v>6645</v>
      </c>
      <c r="R2506" s="416" t="s">
        <v>11558</v>
      </c>
      <c r="S2506" s="28">
        <v>1</v>
      </c>
      <c r="T2506" s="19">
        <f>VLOOKUP(Q2506,包材库存!B:E,4,0)</f>
        <v>0</v>
      </c>
      <c r="U2506" s="46"/>
      <c r="V2506" s="19">
        <f>VLOOKUP(Q2506,包材库存!B:F,5,0)</f>
        <v>0</v>
      </c>
      <c r="W2506" s="89"/>
      <c r="X2506" s="164" t="e">
        <f t="shared" si="195"/>
        <v>#DIV/0!</v>
      </c>
      <c r="Y2506" s="169">
        <f t="shared" si="194"/>
        <v>1</v>
      </c>
    </row>
    <row r="2507" spans="2:25" ht="15">
      <c r="B2507" s="196"/>
      <c r="C2507" s="111"/>
      <c r="D2507" s="111"/>
      <c r="E2507" s="111"/>
      <c r="F2507" s="111"/>
      <c r="G2507" s="111"/>
      <c r="H2507" s="111"/>
      <c r="I2507" s="111"/>
      <c r="J2507" s="111"/>
      <c r="K2507" s="111"/>
      <c r="L2507" s="111"/>
      <c r="M2507" s="111"/>
      <c r="N2507" s="620"/>
      <c r="O2507" s="111"/>
      <c r="P2507" s="111"/>
      <c r="Q2507" s="434" t="s">
        <v>7196</v>
      </c>
      <c r="R2507" s="416" t="s">
        <v>11559</v>
      </c>
      <c r="S2507" s="28">
        <v>1</v>
      </c>
      <c r="T2507" s="19">
        <f>VLOOKUP(Q2507,包材库存!B:E,4,0)</f>
        <v>324</v>
      </c>
      <c r="U2507" s="46"/>
      <c r="V2507" s="19">
        <f>VLOOKUP(Q2507,包材库存!B:F,5,0)</f>
        <v>0</v>
      </c>
      <c r="W2507" s="15"/>
      <c r="X2507" s="164" t="e">
        <f t="shared" si="195"/>
        <v>#DIV/0!</v>
      </c>
      <c r="Y2507" s="169">
        <f t="shared" si="194"/>
        <v>1</v>
      </c>
    </row>
    <row r="2508" spans="2:25" ht="15">
      <c r="B2508" s="196"/>
      <c r="C2508" s="111"/>
      <c r="D2508" s="111"/>
      <c r="E2508" s="111" t="s">
        <v>10077</v>
      </c>
      <c r="F2508" s="111"/>
      <c r="G2508" s="111"/>
      <c r="H2508" s="111"/>
      <c r="I2508" s="111"/>
      <c r="J2508" s="111"/>
      <c r="K2508" s="111"/>
      <c r="L2508" s="111"/>
      <c r="M2508" s="111">
        <f>J2508+K2508+L2508</f>
        <v>0</v>
      </c>
      <c r="N2508" s="620"/>
      <c r="O2508" s="111"/>
      <c r="P2508" s="111"/>
      <c r="Q2508" s="434" t="s">
        <v>6647</v>
      </c>
      <c r="R2508" s="416" t="s">
        <v>11560</v>
      </c>
      <c r="S2508" s="28">
        <v>1</v>
      </c>
      <c r="T2508" s="19">
        <f>VLOOKUP(Q2508,包材库存!B:E,4,0)</f>
        <v>103</v>
      </c>
      <c r="U2508" s="46"/>
      <c r="V2508" s="19">
        <f>VLOOKUP(Q2508,包材库存!B:F,5,0)</f>
        <v>0</v>
      </c>
      <c r="W2508" s="89"/>
      <c r="X2508" s="164" t="e">
        <f t="shared" si="195"/>
        <v>#DIV/0!</v>
      </c>
      <c r="Y2508" s="169">
        <f t="shared" si="194"/>
        <v>1</v>
      </c>
    </row>
    <row r="2509" spans="2:25" ht="15">
      <c r="B2509" s="196"/>
      <c r="C2509" s="111"/>
      <c r="D2509" s="111"/>
      <c r="E2509" s="111"/>
      <c r="F2509" s="111"/>
      <c r="G2509" s="111"/>
      <c r="H2509" s="111"/>
      <c r="I2509" s="111"/>
      <c r="J2509" s="111"/>
      <c r="K2509" s="111"/>
      <c r="L2509" s="111"/>
      <c r="M2509" s="111"/>
      <c r="N2509" s="620"/>
      <c r="O2509" s="111"/>
      <c r="P2509" s="111"/>
      <c r="Q2509" s="435" t="s">
        <v>7358</v>
      </c>
      <c r="R2509" s="436" t="s">
        <v>11561</v>
      </c>
      <c r="S2509" s="28">
        <v>1</v>
      </c>
      <c r="T2509" s="19">
        <f>VLOOKUP(Q2509,包材库存!B:E,4,0)</f>
        <v>686</v>
      </c>
      <c r="U2509" s="46"/>
      <c r="V2509" s="19">
        <f>VLOOKUP(Q2509,包材库存!B:F,5,0)</f>
        <v>0</v>
      </c>
      <c r="W2509" s="15"/>
      <c r="X2509" s="164" t="e">
        <f t="shared" si="195"/>
        <v>#DIV/0!</v>
      </c>
      <c r="Y2509" s="169">
        <f t="shared" si="194"/>
        <v>1</v>
      </c>
    </row>
    <row r="2510" spans="2:25" ht="15">
      <c r="B2510" s="196"/>
      <c r="C2510" s="111"/>
      <c r="D2510" s="111"/>
      <c r="E2510" s="111" t="s">
        <v>11562</v>
      </c>
      <c r="F2510" s="111"/>
      <c r="G2510" s="111"/>
      <c r="H2510" s="111"/>
      <c r="I2510" s="111"/>
      <c r="J2510" s="111"/>
      <c r="K2510" s="111"/>
      <c r="L2510" s="111"/>
      <c r="M2510" s="111">
        <f>J2510+K2510+L2510</f>
        <v>0</v>
      </c>
      <c r="N2510" s="620"/>
      <c r="O2510" s="111"/>
      <c r="P2510" s="111"/>
      <c r="Q2510" s="434" t="s">
        <v>9808</v>
      </c>
      <c r="R2510" s="416" t="s">
        <v>11563</v>
      </c>
      <c r="S2510" s="91"/>
      <c r="T2510" s="19" t="e">
        <f>VLOOKUP(Q2510,包材库存!B:E,4,0)</f>
        <v>#N/A</v>
      </c>
      <c r="U2510" s="46"/>
      <c r="V2510" s="19" t="e">
        <f>VLOOKUP(Q2510,包材库存!B:F,5,0)</f>
        <v>#N/A</v>
      </c>
      <c r="W2510" s="119"/>
      <c r="X2510" s="164" t="e">
        <f t="shared" si="195"/>
        <v>#N/A</v>
      </c>
      <c r="Y2510" s="169">
        <f t="shared" si="194"/>
        <v>1</v>
      </c>
    </row>
    <row r="2511" spans="2:25" ht="15">
      <c r="B2511" s="196"/>
      <c r="C2511" s="111"/>
      <c r="D2511" s="111"/>
      <c r="E2511" s="111"/>
      <c r="F2511" s="111"/>
      <c r="G2511" s="111"/>
      <c r="H2511" s="111"/>
      <c r="I2511" s="111"/>
      <c r="J2511" s="111"/>
      <c r="K2511" s="111"/>
      <c r="L2511" s="111"/>
      <c r="M2511" s="111"/>
      <c r="N2511" s="620"/>
      <c r="O2511" s="111"/>
      <c r="P2511" s="111"/>
      <c r="Q2511" s="434" t="s">
        <v>9621</v>
      </c>
      <c r="R2511" s="416" t="s">
        <v>11564</v>
      </c>
      <c r="S2511" s="28">
        <v>1</v>
      </c>
      <c r="T2511" s="19">
        <f>VLOOKUP(Q2511,包材库存!B:E,4,0)</f>
        <v>73</v>
      </c>
      <c r="U2511" s="46"/>
      <c r="V2511" s="19">
        <f>VLOOKUP(Q2511,包材库存!B:F,5,0)</f>
        <v>0</v>
      </c>
      <c r="W2511" s="47"/>
      <c r="X2511" s="164" t="e">
        <f t="shared" si="195"/>
        <v>#DIV/0!</v>
      </c>
      <c r="Y2511" s="169">
        <f t="shared" si="194"/>
        <v>1</v>
      </c>
    </row>
    <row r="2512" spans="2:25" ht="15">
      <c r="B2512" s="196"/>
      <c r="C2512" s="111"/>
      <c r="D2512" s="111"/>
      <c r="E2512" s="111"/>
      <c r="F2512" s="111"/>
      <c r="G2512" s="111"/>
      <c r="H2512" s="111"/>
      <c r="I2512" s="111"/>
      <c r="J2512" s="111"/>
      <c r="K2512" s="111"/>
      <c r="L2512" s="111"/>
      <c r="M2512" s="111"/>
      <c r="N2512" s="620"/>
      <c r="O2512" s="111"/>
      <c r="P2512" s="111"/>
      <c r="Q2512" s="434" t="s">
        <v>9623</v>
      </c>
      <c r="R2512" s="416" t="s">
        <v>11565</v>
      </c>
      <c r="S2512" s="28">
        <v>1</v>
      </c>
      <c r="T2512" s="19">
        <f>VLOOKUP(Q2512,包材库存!B:E,4,0)</f>
        <v>90</v>
      </c>
      <c r="U2512" s="46"/>
      <c r="V2512" s="19">
        <f>VLOOKUP(Q2512,包材库存!B:F,5,0)</f>
        <v>0</v>
      </c>
      <c r="W2512" s="47"/>
      <c r="X2512" s="164" t="e">
        <f t="shared" si="195"/>
        <v>#DIV/0!</v>
      </c>
      <c r="Y2512" s="169">
        <f t="shared" si="194"/>
        <v>1</v>
      </c>
    </row>
    <row r="2513" spans="2:25" ht="15">
      <c r="B2513" s="196"/>
      <c r="C2513" s="112"/>
      <c r="D2513" s="112"/>
      <c r="E2513" s="112"/>
      <c r="F2513" s="112"/>
      <c r="G2513" s="112"/>
      <c r="H2513" s="112"/>
      <c r="I2513" s="112"/>
      <c r="J2513" s="112"/>
      <c r="K2513" s="112"/>
      <c r="L2513" s="112"/>
      <c r="M2513" s="112"/>
      <c r="N2513" s="621"/>
      <c r="O2513" s="112"/>
      <c r="P2513" s="112"/>
      <c r="Q2513" s="437" t="s">
        <v>8651</v>
      </c>
      <c r="R2513" s="438" t="s">
        <v>11566</v>
      </c>
      <c r="S2513" s="91"/>
      <c r="T2513" s="19">
        <f>VLOOKUP(Q2513,包材库存!B:E,4,0)</f>
        <v>20</v>
      </c>
      <c r="U2513" s="46"/>
      <c r="V2513" s="19">
        <f>VLOOKUP(Q2513,包材库存!B:F,5,0)</f>
        <v>0</v>
      </c>
      <c r="W2513" s="47"/>
      <c r="X2513" s="164" t="e">
        <f t="shared" si="195"/>
        <v>#DIV/0!</v>
      </c>
      <c r="Y2513" s="169">
        <f t="shared" si="194"/>
        <v>1</v>
      </c>
    </row>
    <row r="2514" spans="2:25" ht="15">
      <c r="B2514" s="196"/>
      <c r="C2514" s="89" t="s">
        <v>10078</v>
      </c>
      <c r="D2514" s="89" t="s">
        <v>11567</v>
      </c>
      <c r="E2514" s="89" t="s">
        <v>12108</v>
      </c>
      <c r="F2514" s="89"/>
      <c r="G2514" s="89"/>
      <c r="H2514" s="89"/>
      <c r="I2514" s="89"/>
      <c r="J2514" s="89"/>
      <c r="K2514" s="89"/>
      <c r="L2514" s="89"/>
      <c r="M2514" s="89">
        <f>J2514+K2514+L2514</f>
        <v>0</v>
      </c>
      <c r="N2514" s="559"/>
      <c r="O2514" s="89"/>
      <c r="P2514" s="89"/>
      <c r="Q2514" s="439" t="s">
        <v>10079</v>
      </c>
      <c r="R2514" s="440" t="s">
        <v>11568</v>
      </c>
      <c r="S2514" s="28">
        <v>1</v>
      </c>
      <c r="T2514" s="19">
        <f>VLOOKUP(Q2514,包材库存!B:E,4,0)</f>
        <v>0</v>
      </c>
      <c r="U2514" s="46"/>
      <c r="V2514" s="19">
        <f>VLOOKUP(Q2514,包材库存!B:F,5,0)</f>
        <v>0</v>
      </c>
      <c r="W2514" s="89"/>
      <c r="X2514" s="164" t="e">
        <f t="shared" si="195"/>
        <v>#DIV/0!</v>
      </c>
      <c r="Y2514" s="169">
        <f t="shared" si="194"/>
        <v>4</v>
      </c>
    </row>
    <row r="2515" spans="2:25" ht="15">
      <c r="B2515" s="196"/>
      <c r="C2515" s="90"/>
      <c r="D2515" s="90"/>
      <c r="E2515" s="90"/>
      <c r="F2515" s="90"/>
      <c r="G2515" s="90"/>
      <c r="H2515" s="90"/>
      <c r="I2515" s="90"/>
      <c r="J2515" s="90"/>
      <c r="K2515" s="90"/>
      <c r="L2515" s="90"/>
      <c r="M2515" s="90"/>
      <c r="N2515" s="560"/>
      <c r="O2515" s="90"/>
      <c r="P2515" s="90"/>
      <c r="Q2515" s="179" t="s">
        <v>100</v>
      </c>
      <c r="R2515" s="441" t="s">
        <v>11167</v>
      </c>
      <c r="S2515" s="28">
        <v>1</v>
      </c>
      <c r="T2515" s="19">
        <f>VLOOKUP(Q2515,包材库存!B:E,4,0)</f>
        <v>185000</v>
      </c>
      <c r="U2515" s="46"/>
      <c r="V2515" s="19">
        <f>VLOOKUP(Q2515,包材库存!B:F,5,0)</f>
        <v>0</v>
      </c>
      <c r="W2515" s="90"/>
      <c r="X2515" s="164" t="e">
        <f t="shared" si="195"/>
        <v>#DIV/0!</v>
      </c>
      <c r="Y2515" s="169">
        <f t="shared" si="194"/>
        <v>10</v>
      </c>
    </row>
    <row r="2516" spans="2:25" ht="15">
      <c r="B2516" s="196"/>
      <c r="C2516" s="90"/>
      <c r="D2516" s="90"/>
      <c r="E2516" s="90"/>
      <c r="F2516" s="90"/>
      <c r="G2516" s="90"/>
      <c r="H2516" s="90"/>
      <c r="I2516" s="90"/>
      <c r="J2516" s="90"/>
      <c r="K2516" s="90"/>
      <c r="L2516" s="90"/>
      <c r="M2516" s="90"/>
      <c r="N2516" s="560"/>
      <c r="O2516" s="90"/>
      <c r="P2516" s="90"/>
      <c r="Q2516" s="439" t="s">
        <v>10080</v>
      </c>
      <c r="R2516" s="440" t="s">
        <v>11569</v>
      </c>
      <c r="S2516" s="28">
        <v>1</v>
      </c>
      <c r="T2516" s="19">
        <f>VLOOKUP(Q2516,包材库存!B:E,4,0)</f>
        <v>517</v>
      </c>
      <c r="U2516" s="46"/>
      <c r="V2516" s="19">
        <f>VLOOKUP(Q2516,包材库存!B:F,5,0)</f>
        <v>0</v>
      </c>
      <c r="W2516" s="90"/>
      <c r="X2516" s="164" t="e">
        <f t="shared" si="195"/>
        <v>#DIV/0!</v>
      </c>
      <c r="Y2516" s="169">
        <f t="shared" si="194"/>
        <v>1</v>
      </c>
    </row>
    <row r="2517" spans="2:25" ht="15">
      <c r="B2517" s="196"/>
      <c r="C2517" s="90"/>
      <c r="D2517" s="90"/>
      <c r="E2517" s="90"/>
      <c r="F2517" s="90"/>
      <c r="G2517" s="90"/>
      <c r="H2517" s="90"/>
      <c r="I2517" s="90"/>
      <c r="J2517" s="90"/>
      <c r="K2517" s="90"/>
      <c r="L2517" s="90"/>
      <c r="M2517" s="90"/>
      <c r="N2517" s="560"/>
      <c r="O2517" s="90"/>
      <c r="P2517" s="90"/>
      <c r="Q2517" s="439" t="s">
        <v>10081</v>
      </c>
      <c r="R2517" s="440" t="s">
        <v>11570</v>
      </c>
      <c r="S2517" s="91"/>
      <c r="T2517" s="19">
        <f>VLOOKUP(Q2517,包材库存!B:E,4,0)</f>
        <v>69</v>
      </c>
      <c r="U2517" s="46"/>
      <c r="V2517" s="19">
        <f>VLOOKUP(Q2517,包材库存!B:F,5,0)</f>
        <v>0</v>
      </c>
      <c r="W2517" s="90"/>
      <c r="X2517" s="164" t="e">
        <f t="shared" si="195"/>
        <v>#DIV/0!</v>
      </c>
      <c r="Y2517" s="169">
        <f t="shared" si="194"/>
        <v>1</v>
      </c>
    </row>
    <row r="2518" spans="2:25" ht="15">
      <c r="B2518" s="196"/>
      <c r="C2518" s="15"/>
      <c r="D2518" s="15"/>
      <c r="E2518" s="15"/>
      <c r="F2518" s="15"/>
      <c r="G2518" s="15"/>
      <c r="H2518" s="15"/>
      <c r="I2518" s="15"/>
      <c r="J2518" s="15"/>
      <c r="K2518" s="15"/>
      <c r="L2518" s="15"/>
      <c r="M2518" s="15"/>
      <c r="N2518" s="561"/>
      <c r="O2518" s="15"/>
      <c r="P2518" s="15"/>
      <c r="Q2518" s="439" t="s">
        <v>10082</v>
      </c>
      <c r="R2518" s="440" t="s">
        <v>10083</v>
      </c>
      <c r="S2518" s="28">
        <v>1</v>
      </c>
      <c r="T2518" s="19" t="e">
        <f>VLOOKUP(Q2518,包材库存!B:E,4,0)</f>
        <v>#N/A</v>
      </c>
      <c r="U2518" s="46"/>
      <c r="V2518" s="19" t="e">
        <f>VLOOKUP(Q2518,包材库存!B:F,5,0)</f>
        <v>#N/A</v>
      </c>
      <c r="W2518" s="15"/>
      <c r="X2518" s="164" t="e">
        <f t="shared" si="195"/>
        <v>#N/A</v>
      </c>
      <c r="Y2518" s="169">
        <f t="shared" si="194"/>
        <v>1</v>
      </c>
    </row>
    <row r="2519" spans="2:25" ht="24.75">
      <c r="B2519" s="196"/>
      <c r="C2519" s="89" t="s">
        <v>10084</v>
      </c>
      <c r="D2519" s="47" t="s">
        <v>11571</v>
      </c>
      <c r="E2519" s="47" t="s">
        <v>11572</v>
      </c>
      <c r="F2519" s="47"/>
      <c r="G2519" s="47"/>
      <c r="H2519" s="47"/>
      <c r="I2519" s="47"/>
      <c r="J2519" s="47"/>
      <c r="K2519" s="47"/>
      <c r="L2519" s="47"/>
      <c r="M2519" s="47">
        <f>J2519+K2519+L2519</f>
        <v>0</v>
      </c>
      <c r="N2519" s="576"/>
      <c r="O2519" s="47"/>
      <c r="P2519" s="47"/>
      <c r="Q2519" s="442" t="s">
        <v>10085</v>
      </c>
      <c r="R2519" s="443" t="s">
        <v>11573</v>
      </c>
      <c r="S2519" s="91"/>
      <c r="T2519" s="19" t="e">
        <f>VLOOKUP(Q2519,包材库存!B:E,4,0)</f>
        <v>#N/A</v>
      </c>
      <c r="U2519" s="46"/>
      <c r="V2519" s="19" t="e">
        <f>VLOOKUP(Q2519,包材库存!B:F,5,0)</f>
        <v>#N/A</v>
      </c>
      <c r="W2519" s="119"/>
      <c r="X2519" s="164" t="e">
        <f t="shared" si="195"/>
        <v>#N/A</v>
      </c>
      <c r="Y2519" s="169">
        <f t="shared" si="194"/>
        <v>1</v>
      </c>
    </row>
    <row r="2520" spans="2:25" ht="15">
      <c r="B2520" s="196"/>
      <c r="C2520" s="90"/>
      <c r="D2520" s="47"/>
      <c r="E2520" s="47"/>
      <c r="F2520" s="47"/>
      <c r="G2520" s="47"/>
      <c r="H2520" s="47"/>
      <c r="I2520" s="47"/>
      <c r="J2520" s="47"/>
      <c r="K2520" s="47"/>
      <c r="L2520" s="47"/>
      <c r="M2520" s="47"/>
      <c r="N2520" s="576"/>
      <c r="O2520" s="47"/>
      <c r="P2520" s="47"/>
      <c r="Q2520" s="442" t="s">
        <v>10086</v>
      </c>
      <c r="R2520" s="443" t="s">
        <v>11574</v>
      </c>
      <c r="S2520" s="28">
        <v>1</v>
      </c>
      <c r="T2520" s="19">
        <f>VLOOKUP(Q2520,包材库存!B:E,4,0)</f>
        <v>1</v>
      </c>
      <c r="U2520" s="46"/>
      <c r="V2520" s="19">
        <f>VLOOKUP(Q2520,包材库存!B:F,5,0)</f>
        <v>0</v>
      </c>
      <c r="W2520" s="119"/>
      <c r="X2520" s="164" t="e">
        <f t="shared" si="195"/>
        <v>#DIV/0!</v>
      </c>
      <c r="Y2520" s="169">
        <f t="shared" si="194"/>
        <v>1</v>
      </c>
    </row>
    <row r="2521" spans="2:25" ht="15">
      <c r="B2521" s="196"/>
      <c r="C2521" s="90"/>
      <c r="D2521" s="47"/>
      <c r="E2521" s="47"/>
      <c r="F2521" s="47"/>
      <c r="G2521" s="47"/>
      <c r="H2521" s="47"/>
      <c r="I2521" s="47"/>
      <c r="J2521" s="47"/>
      <c r="K2521" s="47"/>
      <c r="L2521" s="47"/>
      <c r="M2521" s="47"/>
      <c r="N2521" s="576"/>
      <c r="O2521" s="47"/>
      <c r="P2521" s="47"/>
      <c r="Q2521" s="442" t="s">
        <v>10087</v>
      </c>
      <c r="R2521" s="443" t="s">
        <v>11575</v>
      </c>
      <c r="S2521" s="28">
        <v>1</v>
      </c>
      <c r="T2521" s="19">
        <f>VLOOKUP(Q2521,包材库存!B:E,4,0)</f>
        <v>1</v>
      </c>
      <c r="U2521" s="46"/>
      <c r="V2521" s="19">
        <f>VLOOKUP(Q2521,包材库存!B:F,5,0)</f>
        <v>0</v>
      </c>
      <c r="W2521" s="119"/>
      <c r="X2521" s="164" t="e">
        <f t="shared" si="195"/>
        <v>#DIV/0!</v>
      </c>
      <c r="Y2521" s="169">
        <f t="shared" si="194"/>
        <v>1</v>
      </c>
    </row>
    <row r="2522" spans="2:25" ht="15">
      <c r="B2522" s="196"/>
      <c r="C2522" s="90"/>
      <c r="D2522" s="47"/>
      <c r="E2522" s="47"/>
      <c r="F2522" s="47"/>
      <c r="G2522" s="47"/>
      <c r="H2522" s="47"/>
      <c r="I2522" s="47"/>
      <c r="J2522" s="47"/>
      <c r="K2522" s="47"/>
      <c r="L2522" s="47"/>
      <c r="M2522" s="47"/>
      <c r="N2522" s="576"/>
      <c r="O2522" s="47"/>
      <c r="P2522" s="47"/>
      <c r="Q2522" s="442" t="s">
        <v>10088</v>
      </c>
      <c r="R2522" s="443" t="s">
        <v>11576</v>
      </c>
      <c r="S2522" s="91"/>
      <c r="T2522" s="19">
        <f>VLOOKUP(Q2522,包材库存!B:E,4,0)</f>
        <v>0</v>
      </c>
      <c r="U2522" s="46"/>
      <c r="V2522" s="19">
        <f>VLOOKUP(Q2522,包材库存!B:F,5,0)</f>
        <v>0</v>
      </c>
      <c r="W2522" s="119"/>
      <c r="X2522" s="164" t="e">
        <f t="shared" si="195"/>
        <v>#DIV/0!</v>
      </c>
      <c r="Y2522" s="169">
        <f t="shared" si="194"/>
        <v>1</v>
      </c>
    </row>
    <row r="2523" spans="2:25" ht="15">
      <c r="B2523" s="196"/>
      <c r="C2523" s="90"/>
      <c r="D2523" s="47"/>
      <c r="E2523" s="47"/>
      <c r="F2523" s="47"/>
      <c r="G2523" s="47"/>
      <c r="H2523" s="47"/>
      <c r="I2523" s="47"/>
      <c r="J2523" s="47"/>
      <c r="K2523" s="47"/>
      <c r="L2523" s="47"/>
      <c r="M2523" s="47"/>
      <c r="N2523" s="576"/>
      <c r="O2523" s="47"/>
      <c r="P2523" s="47"/>
      <c r="Q2523" s="442" t="s">
        <v>10089</v>
      </c>
      <c r="R2523" s="443" t="s">
        <v>10090</v>
      </c>
      <c r="S2523" s="28">
        <v>1</v>
      </c>
      <c r="T2523" s="19" t="e">
        <f>VLOOKUP(Q2523,包材库存!B:E,4,0)</f>
        <v>#N/A</v>
      </c>
      <c r="U2523" s="46"/>
      <c r="V2523" s="19" t="e">
        <f>VLOOKUP(Q2523,包材库存!B:F,5,0)</f>
        <v>#N/A</v>
      </c>
      <c r="W2523" s="119"/>
      <c r="X2523" s="164" t="e">
        <f t="shared" si="195"/>
        <v>#N/A</v>
      </c>
      <c r="Y2523" s="169">
        <f t="shared" si="194"/>
        <v>1</v>
      </c>
    </row>
    <row r="2524" spans="2:25" ht="15">
      <c r="B2524" s="196"/>
      <c r="C2524" s="90"/>
      <c r="D2524" s="110" t="s">
        <v>11577</v>
      </c>
      <c r="E2524" s="110" t="s">
        <v>10424</v>
      </c>
      <c r="F2524" s="110"/>
      <c r="G2524" s="110"/>
      <c r="H2524" s="110"/>
      <c r="I2524" s="110"/>
      <c r="J2524" s="110"/>
      <c r="K2524" s="110"/>
      <c r="L2524" s="110"/>
      <c r="M2524" s="110">
        <f>J2524+K2524+L2524</f>
        <v>0</v>
      </c>
      <c r="N2524" s="619"/>
      <c r="O2524" s="110"/>
      <c r="P2524" s="110"/>
      <c r="Q2524" s="138" t="s">
        <v>10091</v>
      </c>
      <c r="R2524" s="134" t="s">
        <v>11578</v>
      </c>
      <c r="S2524" s="28">
        <v>1</v>
      </c>
      <c r="T2524" s="19">
        <f>VLOOKUP(Q2524,包材库存!B:E,4,0)</f>
        <v>54</v>
      </c>
      <c r="U2524" s="46"/>
      <c r="V2524" s="19">
        <f>VLOOKUP(Q2524,包材库存!B:F,5,0)</f>
        <v>0</v>
      </c>
      <c r="W2524" s="110"/>
      <c r="X2524" s="164" t="e">
        <f t="shared" si="195"/>
        <v>#DIV/0!</v>
      </c>
      <c r="Y2524" s="169">
        <f t="shared" si="194"/>
        <v>1</v>
      </c>
    </row>
    <row r="2525" spans="2:25" ht="15">
      <c r="B2525" s="196"/>
      <c r="C2525" s="90"/>
      <c r="D2525" s="111"/>
      <c r="E2525" s="111"/>
      <c r="F2525" s="111"/>
      <c r="G2525" s="111"/>
      <c r="H2525" s="111"/>
      <c r="I2525" s="111"/>
      <c r="J2525" s="111"/>
      <c r="K2525" s="111"/>
      <c r="L2525" s="111"/>
      <c r="M2525" s="111"/>
      <c r="N2525" s="620"/>
      <c r="O2525" s="111"/>
      <c r="P2525" s="111"/>
      <c r="Q2525" s="138" t="s">
        <v>10092</v>
      </c>
      <c r="R2525" s="134" t="s">
        <v>11579</v>
      </c>
      <c r="S2525" s="28">
        <v>1</v>
      </c>
      <c r="T2525" s="19">
        <f>VLOOKUP(Q2525,包材库存!B:E,4,0)</f>
        <v>9183</v>
      </c>
      <c r="U2525" s="46"/>
      <c r="V2525" s="19">
        <f>VLOOKUP(Q2525,包材库存!B:F,5,0)</f>
        <v>0</v>
      </c>
      <c r="W2525" s="111"/>
      <c r="X2525" s="164" t="e">
        <f t="shared" si="195"/>
        <v>#DIV/0!</v>
      </c>
      <c r="Y2525" s="169">
        <f t="shared" si="194"/>
        <v>1</v>
      </c>
    </row>
    <row r="2526" spans="2:25" ht="15">
      <c r="B2526" s="196"/>
      <c r="C2526" s="15"/>
      <c r="D2526" s="112"/>
      <c r="E2526" s="112"/>
      <c r="F2526" s="112"/>
      <c r="G2526" s="112"/>
      <c r="H2526" s="112"/>
      <c r="I2526" s="112"/>
      <c r="J2526" s="112"/>
      <c r="K2526" s="112"/>
      <c r="L2526" s="112"/>
      <c r="M2526" s="112"/>
      <c r="N2526" s="621"/>
      <c r="O2526" s="112"/>
      <c r="P2526" s="112"/>
      <c r="Q2526" s="138" t="s">
        <v>10093</v>
      </c>
      <c r="R2526" s="444" t="s">
        <v>11580</v>
      </c>
      <c r="S2526" s="28">
        <v>1</v>
      </c>
      <c r="T2526" s="19">
        <f>VLOOKUP(Q2526,包材库存!B:E,4,0)</f>
        <v>220778</v>
      </c>
      <c r="U2526" s="46"/>
      <c r="V2526" s="19">
        <f>VLOOKUP(Q2526,包材库存!B:F,5,0)</f>
        <v>0</v>
      </c>
      <c r="W2526" s="112"/>
      <c r="X2526" s="164" t="e">
        <f t="shared" si="195"/>
        <v>#DIV/0!</v>
      </c>
      <c r="Y2526" s="169">
        <f t="shared" si="194"/>
        <v>21</v>
      </c>
    </row>
    <row r="2527" spans="2:25" ht="15">
      <c r="B2527" s="196"/>
      <c r="C2527" s="110" t="s">
        <v>1460</v>
      </c>
      <c r="D2527" s="110" t="s">
        <v>11581</v>
      </c>
      <c r="E2527" s="110" t="s">
        <v>12109</v>
      </c>
      <c r="F2527" s="110"/>
      <c r="G2527" s="110"/>
      <c r="H2527" s="110"/>
      <c r="I2527" s="110"/>
      <c r="J2527" s="110"/>
      <c r="K2527" s="110"/>
      <c r="L2527" s="110"/>
      <c r="M2527" s="110">
        <f>J2527+K2527+L2527</f>
        <v>0</v>
      </c>
      <c r="N2527" s="619"/>
      <c r="O2527" s="110"/>
      <c r="P2527" s="110"/>
      <c r="Q2527" s="138" t="s">
        <v>10094</v>
      </c>
      <c r="R2527" s="132" t="s">
        <v>11582</v>
      </c>
      <c r="S2527" s="28">
        <v>1</v>
      </c>
      <c r="T2527" s="19">
        <f>VLOOKUP(Q2527,包材库存!B:E,4,0)</f>
        <v>1640</v>
      </c>
      <c r="U2527" s="46"/>
      <c r="V2527" s="19">
        <f>VLOOKUP(Q2527,包材库存!B:F,5,0)</f>
        <v>0</v>
      </c>
      <c r="W2527" s="110"/>
      <c r="X2527" s="164" t="e">
        <f t="shared" si="195"/>
        <v>#DIV/0!</v>
      </c>
      <c r="Y2527" s="169">
        <f t="shared" si="194"/>
        <v>1</v>
      </c>
    </row>
    <row r="2528" spans="2:25" ht="15">
      <c r="B2528" s="196"/>
      <c r="C2528" s="111" t="s">
        <v>1460</v>
      </c>
      <c r="D2528" s="111" t="s">
        <v>11583</v>
      </c>
      <c r="E2528" s="111"/>
      <c r="F2528" s="111"/>
      <c r="G2528" s="111"/>
      <c r="H2528" s="111"/>
      <c r="I2528" s="111"/>
      <c r="J2528" s="111"/>
      <c r="K2528" s="111"/>
      <c r="L2528" s="111"/>
      <c r="M2528" s="111"/>
      <c r="N2528" s="620"/>
      <c r="O2528" s="111"/>
      <c r="P2528" s="111"/>
      <c r="Q2528" s="138" t="s">
        <v>7460</v>
      </c>
      <c r="R2528" s="132" t="s">
        <v>11584</v>
      </c>
      <c r="S2528" s="28">
        <v>1</v>
      </c>
      <c r="T2528" s="19">
        <f>VLOOKUP(Q2528,包材库存!B:E,4,0)</f>
        <v>725</v>
      </c>
      <c r="U2528" s="46"/>
      <c r="V2528" s="19">
        <f>VLOOKUP(Q2528,包材库存!B:F,5,0)</f>
        <v>0</v>
      </c>
      <c r="W2528" s="111"/>
      <c r="X2528" s="164" t="e">
        <f t="shared" si="195"/>
        <v>#DIV/0!</v>
      </c>
      <c r="Y2528" s="169">
        <f t="shared" si="194"/>
        <v>1</v>
      </c>
    </row>
    <row r="2529" spans="2:25" ht="15">
      <c r="B2529" s="196"/>
      <c r="C2529" s="111" t="s">
        <v>1460</v>
      </c>
      <c r="D2529" s="111" t="s">
        <v>11583</v>
      </c>
      <c r="E2529" s="111"/>
      <c r="F2529" s="111"/>
      <c r="G2529" s="111"/>
      <c r="H2529" s="111"/>
      <c r="I2529" s="111"/>
      <c r="J2529" s="111"/>
      <c r="K2529" s="111"/>
      <c r="L2529" s="111"/>
      <c r="M2529" s="111"/>
      <c r="N2529" s="620"/>
      <c r="O2529" s="111"/>
      <c r="P2529" s="111"/>
      <c r="Q2529" s="138" t="s">
        <v>10095</v>
      </c>
      <c r="R2529" s="132" t="s">
        <v>11585</v>
      </c>
      <c r="S2529" s="28">
        <v>1</v>
      </c>
      <c r="T2529" s="19">
        <f>VLOOKUP(Q2529,包材库存!B:E,4,0)</f>
        <v>151</v>
      </c>
      <c r="U2529" s="46"/>
      <c r="V2529" s="19">
        <f>VLOOKUP(Q2529,包材库存!B:F,5,0)</f>
        <v>0</v>
      </c>
      <c r="W2529" s="111"/>
      <c r="X2529" s="164" t="e">
        <f t="shared" si="195"/>
        <v>#DIV/0!</v>
      </c>
      <c r="Y2529" s="169">
        <f t="shared" si="194"/>
        <v>1</v>
      </c>
    </row>
    <row r="2530" spans="2:25" ht="15">
      <c r="B2530" s="196"/>
      <c r="C2530" s="111" t="s">
        <v>1460</v>
      </c>
      <c r="D2530" s="111" t="s">
        <v>11583</v>
      </c>
      <c r="E2530" s="111"/>
      <c r="F2530" s="111"/>
      <c r="G2530" s="111"/>
      <c r="H2530" s="111"/>
      <c r="I2530" s="111"/>
      <c r="J2530" s="111"/>
      <c r="K2530" s="111"/>
      <c r="L2530" s="111"/>
      <c r="M2530" s="111"/>
      <c r="N2530" s="620"/>
      <c r="O2530" s="111"/>
      <c r="P2530" s="111"/>
      <c r="Q2530" s="138" t="s">
        <v>10096</v>
      </c>
      <c r="R2530" s="132" t="s">
        <v>11586</v>
      </c>
      <c r="S2530" s="91"/>
      <c r="T2530" s="19">
        <f>VLOOKUP(Q2530,包材库存!B:E,4,0)</f>
        <v>46</v>
      </c>
      <c r="U2530" s="46"/>
      <c r="V2530" s="19">
        <f>VLOOKUP(Q2530,包材库存!B:F,5,0)</f>
        <v>0</v>
      </c>
      <c r="W2530" s="111"/>
      <c r="X2530" s="164" t="e">
        <f t="shared" si="195"/>
        <v>#DIV/0!</v>
      </c>
      <c r="Y2530" s="169">
        <f t="shared" si="194"/>
        <v>2</v>
      </c>
    </row>
    <row r="2531" spans="2:25" ht="15">
      <c r="B2531" s="196"/>
      <c r="C2531" s="112" t="s">
        <v>1460</v>
      </c>
      <c r="D2531" s="112" t="s">
        <v>11583</v>
      </c>
      <c r="E2531" s="112"/>
      <c r="F2531" s="112"/>
      <c r="G2531" s="112"/>
      <c r="H2531" s="112"/>
      <c r="I2531" s="112"/>
      <c r="J2531" s="112"/>
      <c r="K2531" s="112"/>
      <c r="L2531" s="112"/>
      <c r="M2531" s="112"/>
      <c r="N2531" s="621"/>
      <c r="O2531" s="112"/>
      <c r="P2531" s="112"/>
      <c r="Q2531" s="138" t="s">
        <v>229</v>
      </c>
      <c r="R2531" s="134" t="s">
        <v>9804</v>
      </c>
      <c r="S2531" s="28">
        <v>1</v>
      </c>
      <c r="T2531" s="19" t="e">
        <f>VLOOKUP(Q2531,包材库存!B:E,4,0)</f>
        <v>#N/A</v>
      </c>
      <c r="U2531" s="46"/>
      <c r="V2531" s="19" t="e">
        <f>VLOOKUP(Q2531,包材库存!B:F,5,0)</f>
        <v>#N/A</v>
      </c>
      <c r="W2531" s="112"/>
      <c r="X2531" s="164" t="e">
        <f t="shared" si="195"/>
        <v>#N/A</v>
      </c>
      <c r="Y2531" s="169">
        <f t="shared" si="194"/>
        <v>4</v>
      </c>
    </row>
    <row r="2532" spans="2:25" ht="15">
      <c r="B2532" s="196"/>
      <c r="C2532" s="110" t="s">
        <v>10097</v>
      </c>
      <c r="D2532" s="110" t="s">
        <v>11587</v>
      </c>
      <c r="E2532" s="110"/>
      <c r="F2532" s="110"/>
      <c r="G2532" s="110"/>
      <c r="H2532" s="110"/>
      <c r="I2532" s="110"/>
      <c r="J2532" s="110"/>
      <c r="K2532" s="110"/>
      <c r="L2532" s="110"/>
      <c r="M2532" s="110"/>
      <c r="N2532" s="619"/>
      <c r="O2532" s="110"/>
      <c r="P2532" s="110"/>
      <c r="Q2532" s="138" t="s">
        <v>10098</v>
      </c>
      <c r="R2532" s="134" t="s">
        <v>11588</v>
      </c>
      <c r="S2532" s="28">
        <v>1</v>
      </c>
      <c r="T2532" s="19">
        <f>VLOOKUP(Q2532,包材库存!B:E,4,0)</f>
        <v>50</v>
      </c>
      <c r="U2532" s="46"/>
      <c r="V2532" s="19">
        <f>VLOOKUP(Q2532,包材库存!B:F,5,0)</f>
        <v>0</v>
      </c>
      <c r="W2532" s="110"/>
      <c r="X2532" s="164" t="e">
        <f t="shared" si="195"/>
        <v>#DIV/0!</v>
      </c>
      <c r="Y2532" s="169">
        <f t="shared" si="194"/>
        <v>1</v>
      </c>
    </row>
    <row r="2533" spans="2:25" ht="15">
      <c r="B2533" s="196"/>
      <c r="C2533" s="111" t="s">
        <v>1461</v>
      </c>
      <c r="D2533" s="111" t="s">
        <v>11589</v>
      </c>
      <c r="E2533" s="111"/>
      <c r="F2533" s="111"/>
      <c r="G2533" s="111"/>
      <c r="H2533" s="111"/>
      <c r="I2533" s="111"/>
      <c r="J2533" s="111"/>
      <c r="K2533" s="111"/>
      <c r="L2533" s="111"/>
      <c r="M2533" s="111"/>
      <c r="N2533" s="620"/>
      <c r="O2533" s="111"/>
      <c r="P2533" s="111"/>
      <c r="Q2533" s="138" t="s">
        <v>10099</v>
      </c>
      <c r="R2533" s="134" t="s">
        <v>11590</v>
      </c>
      <c r="S2533" s="28">
        <v>1</v>
      </c>
      <c r="T2533" s="19">
        <f>VLOOKUP(Q2533,包材库存!B:E,4,0)</f>
        <v>280</v>
      </c>
      <c r="U2533" s="46"/>
      <c r="V2533" s="19">
        <f>VLOOKUP(Q2533,包材库存!B:F,5,0)</f>
        <v>0</v>
      </c>
      <c r="W2533" s="111"/>
      <c r="X2533" s="164" t="e">
        <f t="shared" si="195"/>
        <v>#DIV/0!</v>
      </c>
      <c r="Y2533" s="169">
        <f t="shared" si="194"/>
        <v>12</v>
      </c>
    </row>
    <row r="2534" spans="2:25" ht="15">
      <c r="B2534" s="196"/>
      <c r="C2534" s="111"/>
      <c r="D2534" s="111"/>
      <c r="E2534" s="111"/>
      <c r="F2534" s="111"/>
      <c r="G2534" s="111"/>
      <c r="H2534" s="111"/>
      <c r="I2534" s="111"/>
      <c r="J2534" s="111"/>
      <c r="K2534" s="111"/>
      <c r="L2534" s="111"/>
      <c r="M2534" s="111"/>
      <c r="N2534" s="620"/>
      <c r="O2534" s="111"/>
      <c r="P2534" s="111"/>
      <c r="Q2534" s="138" t="s">
        <v>10100</v>
      </c>
      <c r="R2534" s="134" t="s">
        <v>11591</v>
      </c>
      <c r="S2534" s="28">
        <v>1</v>
      </c>
      <c r="T2534" s="19">
        <f>VLOOKUP(Q2534,包材库存!B:E,4,0)</f>
        <v>1290</v>
      </c>
      <c r="U2534" s="46"/>
      <c r="V2534" s="19">
        <f>VLOOKUP(Q2534,包材库存!B:F,5,0)</f>
        <v>0</v>
      </c>
      <c r="W2534" s="111"/>
      <c r="X2534" s="164" t="e">
        <f t="shared" si="195"/>
        <v>#DIV/0!</v>
      </c>
      <c r="Y2534" s="169">
        <f t="shared" si="194"/>
        <v>1</v>
      </c>
    </row>
    <row r="2535" spans="2:25" ht="15">
      <c r="B2535" s="196"/>
      <c r="C2535" s="111"/>
      <c r="D2535" s="111"/>
      <c r="E2535" s="111"/>
      <c r="F2535" s="111"/>
      <c r="G2535" s="111"/>
      <c r="H2535" s="111"/>
      <c r="I2535" s="111"/>
      <c r="J2535" s="111"/>
      <c r="K2535" s="111"/>
      <c r="L2535" s="111"/>
      <c r="M2535" s="111"/>
      <c r="N2535" s="620"/>
      <c r="O2535" s="111"/>
      <c r="P2535" s="111"/>
      <c r="Q2535" s="138" t="s">
        <v>10101</v>
      </c>
      <c r="R2535" s="132" t="s">
        <v>11592</v>
      </c>
      <c r="S2535" s="91"/>
      <c r="T2535" s="19">
        <f>VLOOKUP(Q2535,包材库存!B:E,4,0)</f>
        <v>0</v>
      </c>
      <c r="U2535" s="46"/>
      <c r="V2535" s="19">
        <f>VLOOKUP(Q2535,包材库存!B:F,5,0)</f>
        <v>0</v>
      </c>
      <c r="W2535" s="111"/>
      <c r="X2535" s="164" t="e">
        <f t="shared" si="195"/>
        <v>#DIV/0!</v>
      </c>
      <c r="Y2535" s="169">
        <f t="shared" si="194"/>
        <v>1</v>
      </c>
    </row>
    <row r="2536" spans="2:25" ht="15">
      <c r="B2536" s="196"/>
      <c r="C2536" s="112"/>
      <c r="D2536" s="112"/>
      <c r="E2536" s="112"/>
      <c r="F2536" s="112"/>
      <c r="G2536" s="112"/>
      <c r="H2536" s="112"/>
      <c r="I2536" s="112"/>
      <c r="J2536" s="112"/>
      <c r="K2536" s="112"/>
      <c r="L2536" s="112"/>
      <c r="M2536" s="112"/>
      <c r="N2536" s="621"/>
      <c r="O2536" s="112"/>
      <c r="P2536" s="112"/>
      <c r="Q2536" s="138" t="s">
        <v>10102</v>
      </c>
      <c r="R2536" s="134" t="s">
        <v>10103</v>
      </c>
      <c r="S2536" s="28">
        <v>1</v>
      </c>
      <c r="T2536" s="19" t="e">
        <f>VLOOKUP(Q2536,包材库存!B:E,4,0)</f>
        <v>#N/A</v>
      </c>
      <c r="U2536" s="46"/>
      <c r="V2536" s="19" t="e">
        <f>VLOOKUP(Q2536,包材库存!B:F,5,0)</f>
        <v>#N/A</v>
      </c>
      <c r="W2536" s="112"/>
      <c r="X2536" s="164" t="e">
        <f t="shared" si="195"/>
        <v>#N/A</v>
      </c>
      <c r="Y2536" s="169">
        <f t="shared" si="194"/>
        <v>3</v>
      </c>
    </row>
    <row r="2537" spans="2:25" ht="15">
      <c r="B2537" s="196"/>
      <c r="C2537" s="110" t="s">
        <v>10104</v>
      </c>
      <c r="D2537" s="110" t="s">
        <v>11593</v>
      </c>
      <c r="E2537" s="110" t="s">
        <v>12110</v>
      </c>
      <c r="F2537" s="110"/>
      <c r="G2537" s="110"/>
      <c r="H2537" s="110"/>
      <c r="I2537" s="110"/>
      <c r="J2537" s="110"/>
      <c r="K2537" s="110"/>
      <c r="L2537" s="110"/>
      <c r="M2537" s="110">
        <f>J2537+K2537+L2537</f>
        <v>0</v>
      </c>
      <c r="N2537" s="619"/>
      <c r="O2537" s="110"/>
      <c r="P2537" s="110"/>
      <c r="Q2537" s="138" t="s">
        <v>6651</v>
      </c>
      <c r="R2537" s="134" t="s">
        <v>11594</v>
      </c>
      <c r="S2537" s="28">
        <v>1</v>
      </c>
      <c r="T2537" s="19">
        <f>VLOOKUP(Q2537,包材库存!B:E,4,0)</f>
        <v>2061</v>
      </c>
      <c r="U2537" s="46"/>
      <c r="V2537" s="19">
        <f>VLOOKUP(Q2537,包材库存!B:F,5,0)</f>
        <v>0</v>
      </c>
      <c r="W2537" s="110"/>
      <c r="X2537" s="164" t="e">
        <f t="shared" si="195"/>
        <v>#DIV/0!</v>
      </c>
      <c r="Y2537" s="169">
        <f t="shared" si="194"/>
        <v>1</v>
      </c>
    </row>
    <row r="2538" spans="2:25" ht="15">
      <c r="B2538" s="196"/>
      <c r="C2538" s="111" t="s">
        <v>1463</v>
      </c>
      <c r="D2538" s="111" t="s">
        <v>11595</v>
      </c>
      <c r="E2538" s="111"/>
      <c r="F2538" s="111"/>
      <c r="G2538" s="111"/>
      <c r="H2538" s="111"/>
      <c r="I2538" s="111"/>
      <c r="J2538" s="111"/>
      <c r="K2538" s="111"/>
      <c r="L2538" s="111"/>
      <c r="M2538" s="111"/>
      <c r="N2538" s="620"/>
      <c r="O2538" s="111"/>
      <c r="P2538" s="111"/>
      <c r="Q2538" s="138" t="s">
        <v>10105</v>
      </c>
      <c r="R2538" s="134" t="s">
        <v>11596</v>
      </c>
      <c r="S2538" s="28">
        <v>1</v>
      </c>
      <c r="T2538" s="19">
        <f>VLOOKUP(Q2538,包材库存!B:E,4,0)</f>
        <v>2083</v>
      </c>
      <c r="U2538" s="46"/>
      <c r="V2538" s="19">
        <f>VLOOKUP(Q2538,包材库存!B:F,5,0)</f>
        <v>0</v>
      </c>
      <c r="W2538" s="111"/>
      <c r="X2538" s="164" t="e">
        <f t="shared" si="195"/>
        <v>#DIV/0!</v>
      </c>
      <c r="Y2538" s="169">
        <f t="shared" si="194"/>
        <v>1</v>
      </c>
    </row>
    <row r="2539" spans="2:25" ht="15">
      <c r="B2539" s="196"/>
      <c r="C2539" s="111" t="s">
        <v>1463</v>
      </c>
      <c r="D2539" s="111" t="s">
        <v>11595</v>
      </c>
      <c r="E2539" s="111"/>
      <c r="F2539" s="111"/>
      <c r="G2539" s="111"/>
      <c r="H2539" s="111"/>
      <c r="I2539" s="111"/>
      <c r="J2539" s="111"/>
      <c r="K2539" s="111"/>
      <c r="L2539" s="111"/>
      <c r="M2539" s="111"/>
      <c r="N2539" s="620"/>
      <c r="O2539" s="111"/>
      <c r="P2539" s="111"/>
      <c r="Q2539" s="138" t="s">
        <v>10106</v>
      </c>
      <c r="R2539" s="134" t="s">
        <v>11597</v>
      </c>
      <c r="S2539" s="28">
        <v>1</v>
      </c>
      <c r="T2539" s="19">
        <f>VLOOKUP(Q2539,包材库存!B:E,4,0)</f>
        <v>67899</v>
      </c>
      <c r="U2539" s="46"/>
      <c r="V2539" s="19">
        <f>VLOOKUP(Q2539,包材库存!B:F,5,0)</f>
        <v>0</v>
      </c>
      <c r="W2539" s="111"/>
      <c r="X2539" s="164" t="e">
        <f t="shared" si="195"/>
        <v>#DIV/0!</v>
      </c>
      <c r="Y2539" s="169">
        <f t="shared" si="194"/>
        <v>8</v>
      </c>
    </row>
    <row r="2540" spans="2:25" ht="15">
      <c r="B2540" s="196"/>
      <c r="C2540" s="111" t="s">
        <v>1463</v>
      </c>
      <c r="D2540" s="111" t="s">
        <v>11595</v>
      </c>
      <c r="E2540" s="111"/>
      <c r="F2540" s="111"/>
      <c r="G2540" s="111"/>
      <c r="H2540" s="111"/>
      <c r="I2540" s="111"/>
      <c r="J2540" s="111"/>
      <c r="K2540" s="111"/>
      <c r="L2540" s="111"/>
      <c r="M2540" s="111"/>
      <c r="N2540" s="620"/>
      <c r="O2540" s="111"/>
      <c r="P2540" s="111"/>
      <c r="Q2540" s="138" t="s">
        <v>10107</v>
      </c>
      <c r="R2540" s="132" t="s">
        <v>11598</v>
      </c>
      <c r="S2540" s="28">
        <v>1</v>
      </c>
      <c r="T2540" s="19">
        <f>VLOOKUP(Q2540,包材库存!B:E,4,0)</f>
        <v>1467</v>
      </c>
      <c r="U2540" s="46"/>
      <c r="V2540" s="19">
        <f>VLOOKUP(Q2540,包材库存!B:F,5,0)</f>
        <v>0</v>
      </c>
      <c r="W2540" s="111"/>
      <c r="X2540" s="164" t="e">
        <f t="shared" si="195"/>
        <v>#DIV/0!</v>
      </c>
      <c r="Y2540" s="169">
        <f t="shared" si="194"/>
        <v>1</v>
      </c>
    </row>
    <row r="2541" spans="2:25" ht="15">
      <c r="B2541" s="196"/>
      <c r="C2541" s="111" t="s">
        <v>1463</v>
      </c>
      <c r="D2541" s="111" t="s">
        <v>11595</v>
      </c>
      <c r="E2541" s="111"/>
      <c r="F2541" s="111"/>
      <c r="G2541" s="111"/>
      <c r="H2541" s="111"/>
      <c r="I2541" s="111"/>
      <c r="J2541" s="111"/>
      <c r="K2541" s="111"/>
      <c r="L2541" s="111"/>
      <c r="M2541" s="111"/>
      <c r="N2541" s="620"/>
      <c r="O2541" s="111"/>
      <c r="P2541" s="111"/>
      <c r="Q2541" s="138" t="s">
        <v>10108</v>
      </c>
      <c r="R2541" s="132" t="s">
        <v>11599</v>
      </c>
      <c r="S2541" s="91"/>
      <c r="T2541" s="19">
        <f>VLOOKUP(Q2541,包材库存!B:E,4,0)</f>
        <v>44</v>
      </c>
      <c r="U2541" s="46"/>
      <c r="V2541" s="19">
        <f>VLOOKUP(Q2541,包材库存!B:F,5,0)</f>
        <v>0</v>
      </c>
      <c r="W2541" s="111"/>
      <c r="X2541" s="164" t="e">
        <f t="shared" si="195"/>
        <v>#DIV/0!</v>
      </c>
      <c r="Y2541" s="169">
        <f t="shared" si="194"/>
        <v>1</v>
      </c>
    </row>
    <row r="2542" spans="2:25" ht="15">
      <c r="B2542" s="196"/>
      <c r="C2542" s="112" t="s">
        <v>1463</v>
      </c>
      <c r="D2542" s="112" t="s">
        <v>11595</v>
      </c>
      <c r="E2542" s="112"/>
      <c r="F2542" s="112"/>
      <c r="G2542" s="112"/>
      <c r="H2542" s="112"/>
      <c r="I2542" s="112"/>
      <c r="J2542" s="112"/>
      <c r="K2542" s="112"/>
      <c r="L2542" s="112"/>
      <c r="M2542" s="112"/>
      <c r="N2542" s="621"/>
      <c r="O2542" s="112"/>
      <c r="P2542" s="112"/>
      <c r="Q2542" s="138" t="s">
        <v>62</v>
      </c>
      <c r="R2542" s="134" t="s">
        <v>6219</v>
      </c>
      <c r="S2542" s="28">
        <v>1</v>
      </c>
      <c r="T2542" s="19" t="e">
        <f>VLOOKUP(Q2542,包材库存!B:E,4,0)</f>
        <v>#N/A</v>
      </c>
      <c r="U2542" s="46"/>
      <c r="V2542" s="19" t="e">
        <f>VLOOKUP(Q2542,包材库存!B:F,5,0)</f>
        <v>#N/A</v>
      </c>
      <c r="W2542" s="112"/>
      <c r="X2542" s="164" t="e">
        <f t="shared" si="195"/>
        <v>#N/A</v>
      </c>
      <c r="Y2542" s="169">
        <f t="shared" si="194"/>
        <v>8</v>
      </c>
    </row>
    <row r="2543" spans="2:25" ht="15">
      <c r="B2543" s="196"/>
      <c r="C2543" s="110" t="s">
        <v>10109</v>
      </c>
      <c r="D2543" s="110" t="s">
        <v>11600</v>
      </c>
      <c r="E2543" s="110" t="s">
        <v>12100</v>
      </c>
      <c r="F2543" s="110"/>
      <c r="G2543" s="110"/>
      <c r="H2543" s="110"/>
      <c r="I2543" s="110"/>
      <c r="J2543" s="110"/>
      <c r="K2543" s="110"/>
      <c r="L2543" s="110"/>
      <c r="M2543" s="110">
        <f>J2543+K2543+L2543</f>
        <v>0</v>
      </c>
      <c r="N2543" s="619"/>
      <c r="O2543" s="110"/>
      <c r="P2543" s="110"/>
      <c r="Q2543" s="138" t="s">
        <v>10110</v>
      </c>
      <c r="R2543" s="132" t="s">
        <v>11601</v>
      </c>
      <c r="S2543" s="28">
        <v>1</v>
      </c>
      <c r="T2543" s="19">
        <f>VLOOKUP(Q2543,包材库存!B:E,4,0)</f>
        <v>1967</v>
      </c>
      <c r="U2543" s="46"/>
      <c r="V2543" s="19">
        <f>VLOOKUP(Q2543,包材库存!B:F,5,0)</f>
        <v>0</v>
      </c>
      <c r="W2543" s="110"/>
      <c r="X2543" s="164" t="e">
        <f t="shared" si="195"/>
        <v>#DIV/0!</v>
      </c>
      <c r="Y2543" s="169">
        <f t="shared" si="194"/>
        <v>1</v>
      </c>
    </row>
    <row r="2544" spans="2:25" ht="15">
      <c r="B2544" s="196"/>
      <c r="C2544" s="111" t="s">
        <v>1465</v>
      </c>
      <c r="D2544" s="111" t="s">
        <v>11602</v>
      </c>
      <c r="E2544" s="111"/>
      <c r="F2544" s="111"/>
      <c r="G2544" s="111"/>
      <c r="H2544" s="111"/>
      <c r="I2544" s="111"/>
      <c r="J2544" s="111"/>
      <c r="K2544" s="111"/>
      <c r="L2544" s="111"/>
      <c r="M2544" s="111"/>
      <c r="N2544" s="620"/>
      <c r="O2544" s="111"/>
      <c r="P2544" s="111"/>
      <c r="Q2544" s="138" t="s">
        <v>10111</v>
      </c>
      <c r="R2544" s="132" t="s">
        <v>11603</v>
      </c>
      <c r="S2544" s="28">
        <v>1</v>
      </c>
      <c r="T2544" s="19">
        <f>VLOOKUP(Q2544,包材库存!B:E,4,0)</f>
        <v>47</v>
      </c>
      <c r="U2544" s="46"/>
      <c r="V2544" s="19">
        <f>VLOOKUP(Q2544,包材库存!B:F,5,0)</f>
        <v>0</v>
      </c>
      <c r="W2544" s="111"/>
      <c r="X2544" s="164" t="e">
        <f t="shared" si="195"/>
        <v>#DIV/0!</v>
      </c>
      <c r="Y2544" s="169">
        <f t="shared" si="194"/>
        <v>2</v>
      </c>
    </row>
    <row r="2545" spans="2:25" ht="15">
      <c r="B2545" s="196"/>
      <c r="C2545" s="111" t="s">
        <v>1465</v>
      </c>
      <c r="D2545" s="111" t="s">
        <v>11602</v>
      </c>
      <c r="E2545" s="111"/>
      <c r="F2545" s="111"/>
      <c r="G2545" s="111"/>
      <c r="H2545" s="111"/>
      <c r="I2545" s="111"/>
      <c r="J2545" s="111"/>
      <c r="K2545" s="111"/>
      <c r="L2545" s="111"/>
      <c r="M2545" s="111"/>
      <c r="N2545" s="620"/>
      <c r="O2545" s="111"/>
      <c r="P2545" s="111"/>
      <c r="Q2545" s="138" t="s">
        <v>10112</v>
      </c>
      <c r="R2545" s="132" t="s">
        <v>11604</v>
      </c>
      <c r="S2545" s="28">
        <v>1</v>
      </c>
      <c r="T2545" s="19">
        <f>VLOOKUP(Q2545,包材库存!B:E,4,0)</f>
        <v>99</v>
      </c>
      <c r="U2545" s="46"/>
      <c r="V2545" s="19">
        <f>VLOOKUP(Q2545,包材库存!B:F,5,0)</f>
        <v>0</v>
      </c>
      <c r="W2545" s="111"/>
      <c r="X2545" s="164" t="e">
        <f t="shared" si="195"/>
        <v>#DIV/0!</v>
      </c>
      <c r="Y2545" s="169">
        <f t="shared" si="194"/>
        <v>1</v>
      </c>
    </row>
    <row r="2546" spans="2:25" ht="15">
      <c r="B2546" s="196"/>
      <c r="C2546" s="111" t="s">
        <v>1465</v>
      </c>
      <c r="D2546" s="111" t="s">
        <v>11602</v>
      </c>
      <c r="E2546" s="111"/>
      <c r="F2546" s="111"/>
      <c r="G2546" s="111"/>
      <c r="H2546" s="111"/>
      <c r="I2546" s="111"/>
      <c r="J2546" s="111"/>
      <c r="K2546" s="111"/>
      <c r="L2546" s="111"/>
      <c r="M2546" s="111"/>
      <c r="N2546" s="620"/>
      <c r="O2546" s="111"/>
      <c r="P2546" s="111"/>
      <c r="Q2546" s="138" t="s">
        <v>10113</v>
      </c>
      <c r="R2546" s="132" t="s">
        <v>11605</v>
      </c>
      <c r="S2546" s="91"/>
      <c r="T2546" s="19">
        <f>VLOOKUP(Q2546,包材库存!B:E,4,0)</f>
        <v>2</v>
      </c>
      <c r="U2546" s="46"/>
      <c r="V2546" s="19">
        <f>VLOOKUP(Q2546,包材库存!B:F,5,0)</f>
        <v>0</v>
      </c>
      <c r="W2546" s="111"/>
      <c r="X2546" s="164" t="e">
        <f t="shared" si="195"/>
        <v>#DIV/0!</v>
      </c>
      <c r="Y2546" s="169">
        <f t="shared" si="194"/>
        <v>1</v>
      </c>
    </row>
    <row r="2547" spans="2:25" ht="15">
      <c r="B2547" s="196"/>
      <c r="C2547" s="111" t="s">
        <v>1465</v>
      </c>
      <c r="D2547" s="111" t="s">
        <v>11602</v>
      </c>
      <c r="E2547" s="111"/>
      <c r="F2547" s="111"/>
      <c r="G2547" s="111"/>
      <c r="H2547" s="111"/>
      <c r="I2547" s="111"/>
      <c r="J2547" s="111"/>
      <c r="K2547" s="111"/>
      <c r="L2547" s="111"/>
      <c r="M2547" s="111"/>
      <c r="N2547" s="620"/>
      <c r="O2547" s="111"/>
      <c r="P2547" s="111"/>
      <c r="Q2547" s="138" t="s">
        <v>10114</v>
      </c>
      <c r="R2547" s="132" t="s">
        <v>11580</v>
      </c>
      <c r="S2547" s="28">
        <v>1</v>
      </c>
      <c r="T2547" s="19">
        <f>VLOOKUP(Q2547,包材库存!B:E,4,0)</f>
        <v>220778</v>
      </c>
      <c r="U2547" s="46"/>
      <c r="V2547" s="19">
        <f>VLOOKUP(Q2547,包材库存!B:F,5,0)</f>
        <v>0</v>
      </c>
      <c r="W2547" s="111"/>
      <c r="X2547" s="164" t="e">
        <f t="shared" si="195"/>
        <v>#DIV/0!</v>
      </c>
      <c r="Y2547" s="169">
        <f t="shared" si="194"/>
        <v>21</v>
      </c>
    </row>
    <row r="2548" spans="2:25" ht="15">
      <c r="B2548" s="196"/>
      <c r="C2548" s="112" t="s">
        <v>1465</v>
      </c>
      <c r="D2548" s="112" t="s">
        <v>11602</v>
      </c>
      <c r="E2548" s="112"/>
      <c r="F2548" s="112"/>
      <c r="G2548" s="112"/>
      <c r="H2548" s="112"/>
      <c r="I2548" s="112"/>
      <c r="J2548" s="112"/>
      <c r="K2548" s="112"/>
      <c r="L2548" s="112"/>
      <c r="M2548" s="112"/>
      <c r="N2548" s="621"/>
      <c r="O2548" s="112"/>
      <c r="P2548" s="112"/>
      <c r="Q2548" s="138" t="s">
        <v>9775</v>
      </c>
      <c r="R2548" s="134" t="s">
        <v>9809</v>
      </c>
      <c r="S2548" s="28">
        <v>1</v>
      </c>
      <c r="T2548" s="19" t="e">
        <f>VLOOKUP(Q2548,包材库存!B:E,4,0)</f>
        <v>#N/A</v>
      </c>
      <c r="U2548" s="46"/>
      <c r="V2548" s="19" t="e">
        <f>VLOOKUP(Q2548,包材库存!B:F,5,0)</f>
        <v>#N/A</v>
      </c>
      <c r="W2548" s="112"/>
      <c r="X2548" s="164" t="e">
        <f t="shared" si="195"/>
        <v>#N/A</v>
      </c>
      <c r="Y2548" s="169">
        <f t="shared" si="194"/>
        <v>2</v>
      </c>
    </row>
    <row r="2549" spans="2:25" ht="15">
      <c r="B2549" s="196"/>
      <c r="C2549" s="110" t="s">
        <v>1466</v>
      </c>
      <c r="D2549" s="110" t="s">
        <v>11606</v>
      </c>
      <c r="E2549" s="110" t="s">
        <v>12111</v>
      </c>
      <c r="F2549" s="110"/>
      <c r="G2549" s="110"/>
      <c r="H2549" s="110"/>
      <c r="I2549" s="110"/>
      <c r="J2549" s="110"/>
      <c r="K2549" s="110"/>
      <c r="L2549" s="110"/>
      <c r="M2549" s="110">
        <f>J2549+K2549+L2549</f>
        <v>0</v>
      </c>
      <c r="N2549" s="619"/>
      <c r="O2549" s="110"/>
      <c r="P2549" s="110"/>
      <c r="Q2549" s="138" t="s">
        <v>10115</v>
      </c>
      <c r="R2549" s="132" t="s">
        <v>11607</v>
      </c>
      <c r="S2549" s="28">
        <v>1</v>
      </c>
      <c r="T2549" s="19">
        <f>VLOOKUP(Q2549,包材库存!B:E,4,0)</f>
        <v>788</v>
      </c>
      <c r="U2549" s="46"/>
      <c r="V2549" s="19">
        <f>VLOOKUP(Q2549,包材库存!B:F,5,0)</f>
        <v>0</v>
      </c>
      <c r="W2549" s="110"/>
      <c r="X2549" s="164" t="e">
        <f t="shared" si="195"/>
        <v>#DIV/0!</v>
      </c>
      <c r="Y2549" s="169">
        <f t="shared" si="194"/>
        <v>1</v>
      </c>
    </row>
    <row r="2550" spans="2:25" ht="15">
      <c r="B2550" s="196"/>
      <c r="C2550" s="111" t="s">
        <v>1466</v>
      </c>
      <c r="D2550" s="111" t="s">
        <v>11608</v>
      </c>
      <c r="E2550" s="111"/>
      <c r="F2550" s="111"/>
      <c r="G2550" s="111"/>
      <c r="H2550" s="111"/>
      <c r="I2550" s="111"/>
      <c r="J2550" s="111"/>
      <c r="K2550" s="111"/>
      <c r="L2550" s="111"/>
      <c r="M2550" s="111"/>
      <c r="N2550" s="620"/>
      <c r="O2550" s="111"/>
      <c r="P2550" s="111"/>
      <c r="Q2550" s="138" t="s">
        <v>10116</v>
      </c>
      <c r="R2550" s="132" t="s">
        <v>11609</v>
      </c>
      <c r="S2550" s="28">
        <v>1</v>
      </c>
      <c r="T2550" s="19">
        <f>VLOOKUP(Q2550,包材库存!B:E,4,0)</f>
        <v>663</v>
      </c>
      <c r="U2550" s="46"/>
      <c r="V2550" s="19">
        <f>VLOOKUP(Q2550,包材库存!B:F,5,0)</f>
        <v>0</v>
      </c>
      <c r="W2550" s="111"/>
      <c r="X2550" s="164" t="e">
        <f t="shared" si="195"/>
        <v>#DIV/0!</v>
      </c>
      <c r="Y2550" s="169">
        <f t="shared" si="194"/>
        <v>1</v>
      </c>
    </row>
    <row r="2551" spans="2:25" ht="15">
      <c r="B2551" s="196"/>
      <c r="C2551" s="111" t="s">
        <v>1466</v>
      </c>
      <c r="D2551" s="111" t="s">
        <v>11608</v>
      </c>
      <c r="E2551" s="111"/>
      <c r="F2551" s="111"/>
      <c r="G2551" s="111"/>
      <c r="H2551" s="111"/>
      <c r="I2551" s="111"/>
      <c r="J2551" s="111"/>
      <c r="K2551" s="111"/>
      <c r="L2551" s="111"/>
      <c r="M2551" s="111"/>
      <c r="N2551" s="620"/>
      <c r="O2551" s="111"/>
      <c r="P2551" s="111"/>
      <c r="Q2551" s="138" t="s">
        <v>10117</v>
      </c>
      <c r="R2551" s="132" t="s">
        <v>11610</v>
      </c>
      <c r="S2551" s="28">
        <v>1</v>
      </c>
      <c r="T2551" s="19">
        <f>VLOOKUP(Q2551,包材库存!B:E,4,0)</f>
        <v>419</v>
      </c>
      <c r="U2551" s="46"/>
      <c r="V2551" s="19">
        <f>VLOOKUP(Q2551,包材库存!B:F,5,0)</f>
        <v>0</v>
      </c>
      <c r="W2551" s="111"/>
      <c r="X2551" s="164" t="e">
        <f t="shared" si="195"/>
        <v>#DIV/0!</v>
      </c>
      <c r="Y2551" s="169">
        <f t="shared" si="194"/>
        <v>1</v>
      </c>
    </row>
    <row r="2552" spans="2:25" ht="15">
      <c r="B2552" s="196"/>
      <c r="C2552" s="111" t="s">
        <v>1466</v>
      </c>
      <c r="D2552" s="111" t="s">
        <v>11608</v>
      </c>
      <c r="E2552" s="111"/>
      <c r="F2552" s="111"/>
      <c r="G2552" s="111"/>
      <c r="H2552" s="111"/>
      <c r="I2552" s="111"/>
      <c r="J2552" s="111"/>
      <c r="K2552" s="111"/>
      <c r="L2552" s="111"/>
      <c r="M2552" s="111"/>
      <c r="N2552" s="620"/>
      <c r="O2552" s="111"/>
      <c r="P2552" s="111"/>
      <c r="Q2552" s="138" t="s">
        <v>10118</v>
      </c>
      <c r="R2552" s="132" t="s">
        <v>11586</v>
      </c>
      <c r="S2552" s="91"/>
      <c r="T2552" s="19">
        <f>VLOOKUP(Q2552,包材库存!B:E,4,0)</f>
        <v>46</v>
      </c>
      <c r="U2552" s="46"/>
      <c r="V2552" s="19">
        <f>VLOOKUP(Q2552,包材库存!B:F,5,0)</f>
        <v>0</v>
      </c>
      <c r="W2552" s="111"/>
      <c r="X2552" s="164" t="e">
        <f t="shared" si="195"/>
        <v>#DIV/0!</v>
      </c>
      <c r="Y2552" s="169">
        <f t="shared" si="194"/>
        <v>2</v>
      </c>
    </row>
    <row r="2553" spans="2:25" ht="15">
      <c r="B2553" s="196"/>
      <c r="C2553" s="112" t="s">
        <v>1466</v>
      </c>
      <c r="D2553" s="112" t="s">
        <v>11608</v>
      </c>
      <c r="E2553" s="112"/>
      <c r="F2553" s="112"/>
      <c r="G2553" s="112"/>
      <c r="H2553" s="112"/>
      <c r="I2553" s="112"/>
      <c r="J2553" s="112"/>
      <c r="K2553" s="112"/>
      <c r="L2553" s="112"/>
      <c r="M2553" s="112"/>
      <c r="N2553" s="621"/>
      <c r="O2553" s="112"/>
      <c r="P2553" s="112"/>
      <c r="Q2553" s="138" t="s">
        <v>229</v>
      </c>
      <c r="R2553" s="134" t="s">
        <v>9804</v>
      </c>
      <c r="S2553" s="28">
        <v>1</v>
      </c>
      <c r="T2553" s="19" t="e">
        <f>VLOOKUP(Q2553,包材库存!B:E,4,0)</f>
        <v>#N/A</v>
      </c>
      <c r="U2553" s="46"/>
      <c r="V2553" s="19" t="e">
        <f>VLOOKUP(Q2553,包材库存!B:F,5,0)</f>
        <v>#N/A</v>
      </c>
      <c r="W2553" s="112"/>
      <c r="X2553" s="164" t="e">
        <f t="shared" si="195"/>
        <v>#N/A</v>
      </c>
      <c r="Y2553" s="169">
        <f t="shared" si="194"/>
        <v>4</v>
      </c>
    </row>
    <row r="2554" spans="2:25" ht="15">
      <c r="B2554" s="196"/>
      <c r="C2554" s="110" t="s">
        <v>1467</v>
      </c>
      <c r="D2554" s="119" t="s">
        <v>5651</v>
      </c>
      <c r="E2554" s="119"/>
      <c r="F2554" s="119"/>
      <c r="G2554" s="119"/>
      <c r="H2554" s="119"/>
      <c r="I2554" s="119"/>
      <c r="J2554" s="119"/>
      <c r="K2554" s="119"/>
      <c r="L2554" s="119"/>
      <c r="M2554" s="119"/>
      <c r="N2554" s="628"/>
      <c r="O2554" s="119"/>
      <c r="P2554" s="119"/>
      <c r="Q2554" s="138"/>
      <c r="R2554" s="199"/>
      <c r="S2554" s="28">
        <v>1</v>
      </c>
      <c r="T2554" s="19" t="e">
        <f>VLOOKUP(Q2554,包材库存!B:E,4,0)</f>
        <v>#N/A</v>
      </c>
      <c r="U2554" s="46"/>
      <c r="V2554" s="19" t="e">
        <f>VLOOKUP(Q2554,包材库存!B:F,5,0)</f>
        <v>#N/A</v>
      </c>
      <c r="W2554" s="119"/>
      <c r="X2554" s="164" t="e">
        <f t="shared" si="195"/>
        <v>#N/A</v>
      </c>
      <c r="Y2554" s="169">
        <f t="shared" si="194"/>
        <v>0</v>
      </c>
    </row>
    <row r="2555" spans="2:25" ht="15">
      <c r="B2555" s="196"/>
      <c r="C2555" s="111"/>
      <c r="D2555" s="119"/>
      <c r="E2555" s="119"/>
      <c r="F2555" s="119"/>
      <c r="G2555" s="119"/>
      <c r="H2555" s="119"/>
      <c r="I2555" s="119"/>
      <c r="J2555" s="119"/>
      <c r="K2555" s="119"/>
      <c r="L2555" s="119"/>
      <c r="M2555" s="119"/>
      <c r="N2555" s="628"/>
      <c r="O2555" s="119"/>
      <c r="P2555" s="119"/>
      <c r="Q2555" s="138" t="s">
        <v>10119</v>
      </c>
      <c r="R2555" s="132" t="s">
        <v>11611</v>
      </c>
      <c r="S2555" s="28">
        <v>1</v>
      </c>
      <c r="T2555" s="19">
        <f>VLOOKUP(Q2555,包材库存!B:E,4,0)</f>
        <v>1375</v>
      </c>
      <c r="U2555" s="46"/>
      <c r="V2555" s="19">
        <f>VLOOKUP(Q2555,包材库存!B:F,5,0)</f>
        <v>0</v>
      </c>
      <c r="W2555" s="119"/>
      <c r="X2555" s="164" t="e">
        <f t="shared" si="195"/>
        <v>#DIV/0!</v>
      </c>
      <c r="Y2555" s="169">
        <f t="shared" si="194"/>
        <v>1</v>
      </c>
    </row>
    <row r="2556" spans="2:25" ht="15">
      <c r="B2556" s="196"/>
      <c r="C2556" s="111"/>
      <c r="D2556" s="119"/>
      <c r="E2556" s="119"/>
      <c r="F2556" s="119"/>
      <c r="G2556" s="119"/>
      <c r="H2556" s="119"/>
      <c r="I2556" s="119"/>
      <c r="J2556" s="119"/>
      <c r="K2556" s="119"/>
      <c r="L2556" s="119"/>
      <c r="M2556" s="119"/>
      <c r="N2556" s="628"/>
      <c r="O2556" s="119"/>
      <c r="P2556" s="119"/>
      <c r="Q2556" s="138" t="s">
        <v>10120</v>
      </c>
      <c r="R2556" s="132" t="s">
        <v>11612</v>
      </c>
      <c r="S2556" s="91"/>
      <c r="T2556" s="19">
        <f>VLOOKUP(Q2556,包材库存!B:E,4,0)</f>
        <v>0</v>
      </c>
      <c r="U2556" s="46"/>
      <c r="V2556" s="19">
        <f>VLOOKUP(Q2556,包材库存!B:F,5,0)</f>
        <v>0</v>
      </c>
      <c r="W2556" s="119"/>
      <c r="X2556" s="164" t="e">
        <f t="shared" si="195"/>
        <v>#DIV/0!</v>
      </c>
      <c r="Y2556" s="169">
        <f t="shared" si="194"/>
        <v>1</v>
      </c>
    </row>
    <row r="2557" spans="2:25" ht="15">
      <c r="B2557" s="196"/>
      <c r="C2557" s="111"/>
      <c r="D2557" s="120"/>
      <c r="E2557" s="120"/>
      <c r="F2557" s="120"/>
      <c r="G2557" s="120"/>
      <c r="H2557" s="120"/>
      <c r="I2557" s="120"/>
      <c r="J2557" s="120"/>
      <c r="K2557" s="120"/>
      <c r="L2557" s="120"/>
      <c r="M2557" s="120"/>
      <c r="N2557" s="587"/>
      <c r="O2557" s="120"/>
      <c r="P2557" s="120"/>
      <c r="Q2557" s="138" t="s">
        <v>9810</v>
      </c>
      <c r="R2557" s="134" t="s">
        <v>9811</v>
      </c>
      <c r="S2557" s="28">
        <v>1</v>
      </c>
      <c r="T2557" s="19" t="e">
        <f>VLOOKUP(Q2557,包材库存!B:E,4,0)</f>
        <v>#N/A</v>
      </c>
      <c r="U2557" s="46"/>
      <c r="V2557" s="19" t="e">
        <f>VLOOKUP(Q2557,包材库存!B:F,5,0)</f>
        <v>#N/A</v>
      </c>
      <c r="W2557" s="119"/>
      <c r="X2557" s="164" t="e">
        <f t="shared" si="195"/>
        <v>#N/A</v>
      </c>
      <c r="Y2557" s="169">
        <f t="shared" si="194"/>
        <v>1</v>
      </c>
    </row>
    <row r="2558" spans="2:25" ht="15">
      <c r="B2558" s="196"/>
      <c r="C2558" s="111"/>
      <c r="D2558" s="110" t="s">
        <v>11613</v>
      </c>
      <c r="E2558" s="110" t="s">
        <v>10419</v>
      </c>
      <c r="F2558" s="110"/>
      <c r="G2558" s="110"/>
      <c r="H2558" s="110"/>
      <c r="I2558" s="110"/>
      <c r="J2558" s="110"/>
      <c r="K2558" s="110"/>
      <c r="L2558" s="110"/>
      <c r="M2558" s="110">
        <f>J2558+K2558+L2558</f>
        <v>0</v>
      </c>
      <c r="N2558" s="619"/>
      <c r="O2558" s="110"/>
      <c r="P2558" s="110"/>
      <c r="Q2558" s="138" t="s">
        <v>7000</v>
      </c>
      <c r="R2558" s="134" t="s">
        <v>11614</v>
      </c>
      <c r="S2558" s="28">
        <v>1</v>
      </c>
      <c r="T2558" s="19">
        <f>VLOOKUP(Q2558,包材库存!B:E,4,0)</f>
        <v>40</v>
      </c>
      <c r="U2558" s="46"/>
      <c r="V2558" s="19">
        <f>VLOOKUP(Q2558,包材库存!B:F,5,0)</f>
        <v>0</v>
      </c>
      <c r="W2558" s="110"/>
      <c r="X2558" s="164" t="e">
        <f t="shared" si="195"/>
        <v>#DIV/0!</v>
      </c>
      <c r="Y2558" s="169">
        <f t="shared" si="194"/>
        <v>1</v>
      </c>
    </row>
    <row r="2559" spans="2:25" ht="15">
      <c r="B2559" s="196"/>
      <c r="C2559" s="111"/>
      <c r="D2559" s="112"/>
      <c r="E2559" s="112"/>
      <c r="F2559" s="112"/>
      <c r="G2559" s="112"/>
      <c r="H2559" s="112"/>
      <c r="I2559" s="112"/>
      <c r="J2559" s="112"/>
      <c r="K2559" s="112"/>
      <c r="L2559" s="112"/>
      <c r="M2559" s="112"/>
      <c r="N2559" s="621"/>
      <c r="O2559" s="112"/>
      <c r="P2559" s="112"/>
      <c r="Q2559" s="138" t="s">
        <v>7372</v>
      </c>
      <c r="R2559" s="134" t="s">
        <v>11615</v>
      </c>
      <c r="S2559" s="28">
        <v>1</v>
      </c>
      <c r="T2559" s="19">
        <f>VLOOKUP(Q2559,包材库存!B:E,4,0)</f>
        <v>40</v>
      </c>
      <c r="U2559" s="46"/>
      <c r="V2559" s="19">
        <f>VLOOKUP(Q2559,包材库存!B:F,5,0)</f>
        <v>0</v>
      </c>
      <c r="W2559" s="112"/>
      <c r="X2559" s="164" t="e">
        <f t="shared" si="195"/>
        <v>#DIV/0!</v>
      </c>
      <c r="Y2559" s="169">
        <f t="shared" si="194"/>
        <v>1</v>
      </c>
    </row>
    <row r="2560" spans="2:25" ht="15">
      <c r="B2560" s="196"/>
      <c r="C2560" s="111"/>
      <c r="D2560" s="110" t="s">
        <v>11616</v>
      </c>
      <c r="E2560" s="110" t="s">
        <v>10420</v>
      </c>
      <c r="F2560" s="110"/>
      <c r="G2560" s="110"/>
      <c r="H2560" s="110"/>
      <c r="I2560" s="110"/>
      <c r="J2560" s="110"/>
      <c r="K2560" s="110"/>
      <c r="L2560" s="110"/>
      <c r="M2560" s="110">
        <f>J2560+K2560+L2560</f>
        <v>0</v>
      </c>
      <c r="N2560" s="619"/>
      <c r="O2560" s="110"/>
      <c r="P2560" s="110"/>
      <c r="Q2560" s="138" t="s">
        <v>6661</v>
      </c>
      <c r="R2560" s="134" t="s">
        <v>11617</v>
      </c>
      <c r="S2560" s="28">
        <v>1</v>
      </c>
      <c r="T2560" s="19">
        <f>VLOOKUP(Q2560,包材库存!B:E,4,0)</f>
        <v>224</v>
      </c>
      <c r="U2560" s="46"/>
      <c r="V2560" s="19">
        <f>VLOOKUP(Q2560,包材库存!B:F,5,0)</f>
        <v>0</v>
      </c>
      <c r="W2560" s="110"/>
      <c r="X2560" s="164" t="e">
        <f t="shared" si="195"/>
        <v>#DIV/0!</v>
      </c>
      <c r="Y2560" s="169">
        <f t="shared" si="194"/>
        <v>1</v>
      </c>
    </row>
    <row r="2561" spans="2:25" ht="15">
      <c r="B2561" s="196"/>
      <c r="C2561" s="111"/>
      <c r="D2561" s="111"/>
      <c r="E2561" s="111"/>
      <c r="F2561" s="111"/>
      <c r="G2561" s="111"/>
      <c r="H2561" s="111"/>
      <c r="I2561" s="111"/>
      <c r="J2561" s="111"/>
      <c r="K2561" s="111"/>
      <c r="L2561" s="111"/>
      <c r="M2561" s="111"/>
      <c r="N2561" s="620"/>
      <c r="O2561" s="111"/>
      <c r="P2561" s="111"/>
      <c r="Q2561" s="138" t="s">
        <v>7366</v>
      </c>
      <c r="R2561" s="134" t="s">
        <v>11618</v>
      </c>
      <c r="S2561" s="28">
        <v>1</v>
      </c>
      <c r="T2561" s="19">
        <f>VLOOKUP(Q2561,包材库存!B:E,4,0)</f>
        <v>0</v>
      </c>
      <c r="U2561" s="46"/>
      <c r="V2561" s="19">
        <f>VLOOKUP(Q2561,包材库存!B:F,5,0)</f>
        <v>0</v>
      </c>
      <c r="W2561" s="111"/>
      <c r="X2561" s="164" t="e">
        <f t="shared" si="195"/>
        <v>#DIV/0!</v>
      </c>
      <c r="Y2561" s="169">
        <f t="shared" si="194"/>
        <v>1</v>
      </c>
    </row>
    <row r="2562" spans="2:25" ht="15">
      <c r="B2562" s="196"/>
      <c r="C2562" s="111"/>
      <c r="D2562" s="112" t="s">
        <v>10121</v>
      </c>
      <c r="E2562" s="112" t="s">
        <v>12112</v>
      </c>
      <c r="F2562" s="112"/>
      <c r="G2562" s="112"/>
      <c r="H2562" s="112"/>
      <c r="I2562" s="112"/>
      <c r="J2562" s="112"/>
      <c r="K2562" s="112"/>
      <c r="L2562" s="112"/>
      <c r="M2562" s="112">
        <f t="shared" ref="M2562:M2563" si="196">J2562+K2562+L2562</f>
        <v>0</v>
      </c>
      <c r="N2562" s="621"/>
      <c r="O2562" s="112"/>
      <c r="P2562" s="112"/>
      <c r="Q2562" s="138" t="s">
        <v>10121</v>
      </c>
      <c r="R2562" s="134" t="s">
        <v>11619</v>
      </c>
      <c r="S2562" s="28">
        <v>1</v>
      </c>
      <c r="T2562" s="19">
        <f>VLOOKUP(Q2562,包材库存!B:E,4,0)</f>
        <v>85038</v>
      </c>
      <c r="U2562" s="46"/>
      <c r="V2562" s="19">
        <f>VLOOKUP(Q2562,包材库存!B:F,5,0)</f>
        <v>0</v>
      </c>
      <c r="W2562" s="112"/>
      <c r="X2562" s="164" t="e">
        <f t="shared" si="195"/>
        <v>#DIV/0!</v>
      </c>
      <c r="Y2562" s="169">
        <f t="shared" si="194"/>
        <v>10</v>
      </c>
    </row>
    <row r="2563" spans="2:25" ht="15">
      <c r="B2563" s="196"/>
      <c r="C2563" s="111"/>
      <c r="D2563" s="110" t="s">
        <v>11620</v>
      </c>
      <c r="E2563" s="110" t="s">
        <v>10421</v>
      </c>
      <c r="F2563" s="110"/>
      <c r="G2563" s="110"/>
      <c r="H2563" s="110"/>
      <c r="I2563" s="110"/>
      <c r="J2563" s="110"/>
      <c r="K2563" s="110"/>
      <c r="L2563" s="110"/>
      <c r="M2563" s="110">
        <f t="shared" si="196"/>
        <v>0</v>
      </c>
      <c r="N2563" s="619"/>
      <c r="O2563" s="110"/>
      <c r="P2563" s="110"/>
      <c r="Q2563" s="138" t="s">
        <v>6663</v>
      </c>
      <c r="R2563" s="134" t="s">
        <v>11621</v>
      </c>
      <c r="S2563" s="28">
        <v>1</v>
      </c>
      <c r="T2563" s="19">
        <f>VLOOKUP(Q2563,包材库存!B:E,4,0)</f>
        <v>677</v>
      </c>
      <c r="U2563" s="46"/>
      <c r="V2563" s="19">
        <f>VLOOKUP(Q2563,包材库存!B:F,5,0)</f>
        <v>0</v>
      </c>
      <c r="W2563" s="110"/>
      <c r="X2563" s="164" t="e">
        <f t="shared" si="195"/>
        <v>#DIV/0!</v>
      </c>
      <c r="Y2563" s="169">
        <f t="shared" si="194"/>
        <v>2</v>
      </c>
    </row>
    <row r="2564" spans="2:25" ht="15">
      <c r="B2564" s="196"/>
      <c r="C2564" s="112"/>
      <c r="D2564" s="112"/>
      <c r="E2564" s="112"/>
      <c r="F2564" s="112"/>
      <c r="G2564" s="112"/>
      <c r="H2564" s="112"/>
      <c r="I2564" s="112"/>
      <c r="J2564" s="112"/>
      <c r="K2564" s="112"/>
      <c r="L2564" s="112"/>
      <c r="M2564" s="112"/>
      <c r="N2564" s="621"/>
      <c r="O2564" s="112"/>
      <c r="P2564" s="112"/>
      <c r="Q2564" s="138" t="s">
        <v>7368</v>
      </c>
      <c r="R2564" s="134" t="s">
        <v>11622</v>
      </c>
      <c r="S2564" s="28">
        <v>1</v>
      </c>
      <c r="T2564" s="19">
        <f>VLOOKUP(Q2564,包材库存!B:E,4,0)</f>
        <v>255</v>
      </c>
      <c r="U2564" s="46"/>
      <c r="V2564" s="19">
        <f>VLOOKUP(Q2564,包材库存!B:F,5,0)</f>
        <v>0</v>
      </c>
      <c r="W2564" s="112"/>
      <c r="X2564" s="164" t="e">
        <f t="shared" si="195"/>
        <v>#DIV/0!</v>
      </c>
      <c r="Y2564" s="169">
        <f t="shared" si="194"/>
        <v>2</v>
      </c>
    </row>
    <row r="2565" spans="2:25" ht="15">
      <c r="B2565" s="196"/>
      <c r="C2565" s="445" t="s">
        <v>11623</v>
      </c>
      <c r="D2565" s="445"/>
      <c r="E2565" s="445"/>
      <c r="F2565" s="445"/>
      <c r="G2565" s="445"/>
      <c r="H2565" s="445"/>
      <c r="I2565" s="445"/>
      <c r="J2565" s="445"/>
      <c r="K2565" s="445"/>
      <c r="L2565" s="445"/>
      <c r="M2565" s="445"/>
      <c r="N2565" s="629"/>
      <c r="O2565" s="445"/>
      <c r="P2565" s="445"/>
      <c r="Q2565" s="446"/>
      <c r="R2565" s="447"/>
      <c r="S2565" s="28">
        <v>1</v>
      </c>
      <c r="T2565" s="19" t="e">
        <f>VLOOKUP(Q2565,包材库存!B:E,4,0)</f>
        <v>#N/A</v>
      </c>
      <c r="U2565" s="46"/>
      <c r="V2565" s="19" t="e">
        <f>VLOOKUP(Q2565,包材库存!B:F,5,0)</f>
        <v>#N/A</v>
      </c>
      <c r="W2565" s="445"/>
      <c r="X2565" s="164" t="e">
        <f t="shared" si="195"/>
        <v>#N/A</v>
      </c>
      <c r="Y2565" s="169">
        <f t="shared" ref="Y2565:Y2628" si="197">COUNTIF(Q:Q,Q2565)</f>
        <v>0</v>
      </c>
    </row>
    <row r="2566" spans="2:25" ht="15">
      <c r="B2566" s="196"/>
      <c r="C2566" s="89" t="s">
        <v>10122</v>
      </c>
      <c r="D2566" s="89" t="s">
        <v>11624</v>
      </c>
      <c r="E2566" s="89" t="s">
        <v>9943</v>
      </c>
      <c r="F2566" s="89"/>
      <c r="G2566" s="89"/>
      <c r="H2566" s="89"/>
      <c r="I2566" s="89"/>
      <c r="J2566" s="89"/>
      <c r="K2566" s="89"/>
      <c r="L2566" s="89"/>
      <c r="M2566" s="89">
        <f>J2566+K2566+L2566</f>
        <v>0</v>
      </c>
      <c r="N2566" s="559"/>
      <c r="O2566" s="89"/>
      <c r="P2566" s="89"/>
      <c r="Q2566" s="138" t="s">
        <v>6663</v>
      </c>
      <c r="R2566" s="134" t="s">
        <v>11621</v>
      </c>
      <c r="S2566" s="28">
        <v>1</v>
      </c>
      <c r="T2566" s="19">
        <f>VLOOKUP(Q2566,包材库存!B:E,4,0)</f>
        <v>677</v>
      </c>
      <c r="U2566" s="46"/>
      <c r="V2566" s="19">
        <f>VLOOKUP(Q2566,包材库存!B:F,5,0)</f>
        <v>0</v>
      </c>
      <c r="W2566" s="89"/>
      <c r="X2566" s="164" t="e">
        <f t="shared" ref="X2566:X2629" si="198">T2566/G2566</f>
        <v>#DIV/0!</v>
      </c>
      <c r="Y2566" s="169">
        <f t="shared" si="197"/>
        <v>2</v>
      </c>
    </row>
    <row r="2567" spans="2:25" ht="15">
      <c r="B2567" s="196"/>
      <c r="C2567" s="90"/>
      <c r="D2567" s="90"/>
      <c r="E2567" s="90"/>
      <c r="F2567" s="90"/>
      <c r="G2567" s="90"/>
      <c r="H2567" s="90"/>
      <c r="I2567" s="90"/>
      <c r="J2567" s="90"/>
      <c r="K2567" s="90"/>
      <c r="L2567" s="90"/>
      <c r="M2567" s="90"/>
      <c r="N2567" s="560"/>
      <c r="O2567" s="90"/>
      <c r="P2567" s="90"/>
      <c r="Q2567" s="138" t="s">
        <v>7368</v>
      </c>
      <c r="R2567" s="134" t="s">
        <v>11622</v>
      </c>
      <c r="S2567" s="28">
        <v>1</v>
      </c>
      <c r="T2567" s="19">
        <f>VLOOKUP(Q2567,包材库存!B:E,4,0)</f>
        <v>255</v>
      </c>
      <c r="U2567" s="46"/>
      <c r="V2567" s="19">
        <f>VLOOKUP(Q2567,包材库存!B:F,5,0)</f>
        <v>0</v>
      </c>
      <c r="W2567" s="90"/>
      <c r="X2567" s="164" t="e">
        <f t="shared" si="198"/>
        <v>#DIV/0!</v>
      </c>
      <c r="Y2567" s="169">
        <f t="shared" si="197"/>
        <v>2</v>
      </c>
    </row>
    <row r="2568" spans="2:25" ht="15">
      <c r="B2568" s="196"/>
      <c r="C2568" s="90"/>
      <c r="D2568" s="90"/>
      <c r="E2568" s="90"/>
      <c r="F2568" s="90"/>
      <c r="G2568" s="90"/>
      <c r="H2568" s="90"/>
      <c r="I2568" s="90"/>
      <c r="J2568" s="90"/>
      <c r="K2568" s="90"/>
      <c r="L2568" s="90"/>
      <c r="M2568" s="90"/>
      <c r="N2568" s="560"/>
      <c r="O2568" s="90"/>
      <c r="P2568" s="90"/>
      <c r="Q2568" s="138" t="s">
        <v>11243</v>
      </c>
      <c r="R2568" s="134"/>
      <c r="S2568" s="28">
        <v>1</v>
      </c>
      <c r="T2568" s="19" t="e">
        <f>VLOOKUP(Q2568,包材库存!B:E,4,0)</f>
        <v>#N/A</v>
      </c>
      <c r="U2568" s="46"/>
      <c r="V2568" s="19" t="e">
        <f>VLOOKUP(Q2568,包材库存!B:F,5,0)</f>
        <v>#N/A</v>
      </c>
      <c r="W2568" s="90"/>
      <c r="X2568" s="164" t="e">
        <f t="shared" si="198"/>
        <v>#N/A</v>
      </c>
      <c r="Y2568" s="169">
        <f t="shared" si="197"/>
        <v>1</v>
      </c>
    </row>
    <row r="2569" spans="2:25" ht="15">
      <c r="B2569" s="196"/>
      <c r="C2569" s="15"/>
      <c r="D2569" s="15"/>
      <c r="E2569" s="15"/>
      <c r="F2569" s="15"/>
      <c r="G2569" s="15"/>
      <c r="H2569" s="15"/>
      <c r="I2569" s="15"/>
      <c r="J2569" s="15"/>
      <c r="K2569" s="15"/>
      <c r="L2569" s="15"/>
      <c r="M2569" s="15"/>
      <c r="N2569" s="561"/>
      <c r="O2569" s="15"/>
      <c r="P2569" s="15"/>
      <c r="Q2569" s="448" t="s">
        <v>8805</v>
      </c>
      <c r="R2569" s="275" t="s">
        <v>10382</v>
      </c>
      <c r="S2569" s="28">
        <v>1</v>
      </c>
      <c r="T2569" s="19">
        <f>VLOOKUP(Q2569,包材库存!B:E,4,0)</f>
        <v>7665</v>
      </c>
      <c r="U2569" s="46"/>
      <c r="V2569" s="19">
        <f>VLOOKUP(Q2569,包材库存!B:F,5,0)</f>
        <v>0</v>
      </c>
      <c r="W2569" s="15"/>
      <c r="X2569" s="164" t="e">
        <f t="shared" si="198"/>
        <v>#DIV/0!</v>
      </c>
      <c r="Y2569" s="169">
        <f t="shared" si="197"/>
        <v>149</v>
      </c>
    </row>
    <row r="2570" spans="2:25" ht="15">
      <c r="B2570" s="196"/>
      <c r="C2570" s="110" t="s">
        <v>1544</v>
      </c>
      <c r="D2570" s="110" t="s">
        <v>124</v>
      </c>
      <c r="E2570" s="110" t="s">
        <v>9947</v>
      </c>
      <c r="F2570" s="110"/>
      <c r="G2570" s="110"/>
      <c r="H2570" s="110"/>
      <c r="I2570" s="110"/>
      <c r="J2570" s="110"/>
      <c r="K2570" s="110"/>
      <c r="L2570" s="110"/>
      <c r="M2570" s="110">
        <f>J2570+K2570+L2570</f>
        <v>0</v>
      </c>
      <c r="N2570" s="619"/>
      <c r="O2570" s="110"/>
      <c r="P2570" s="110"/>
      <c r="Q2570" s="138" t="s">
        <v>7002</v>
      </c>
      <c r="R2570" s="134" t="s">
        <v>11625</v>
      </c>
      <c r="S2570" s="28">
        <v>1</v>
      </c>
      <c r="T2570" s="19">
        <f>VLOOKUP(Q2570,包材库存!B:E,4,0)</f>
        <v>0</v>
      </c>
      <c r="U2570" s="46"/>
      <c r="V2570" s="19">
        <f>VLOOKUP(Q2570,包材库存!B:F,5,0)</f>
        <v>0</v>
      </c>
      <c r="W2570" s="110"/>
      <c r="X2570" s="164" t="e">
        <f t="shared" si="198"/>
        <v>#DIV/0!</v>
      </c>
      <c r="Y2570" s="169">
        <f t="shared" si="197"/>
        <v>1</v>
      </c>
    </row>
    <row r="2571" spans="2:25" ht="15">
      <c r="B2571" s="196"/>
      <c r="C2571" s="111"/>
      <c r="D2571" s="111"/>
      <c r="E2571" s="111"/>
      <c r="F2571" s="111"/>
      <c r="G2571" s="111"/>
      <c r="H2571" s="111"/>
      <c r="I2571" s="111"/>
      <c r="J2571" s="111"/>
      <c r="K2571" s="111"/>
      <c r="L2571" s="111"/>
      <c r="M2571" s="111"/>
      <c r="N2571" s="620"/>
      <c r="O2571" s="111"/>
      <c r="P2571" s="111"/>
      <c r="Q2571" s="448" t="s">
        <v>457</v>
      </c>
      <c r="R2571" s="133" t="s">
        <v>10401</v>
      </c>
      <c r="S2571" s="91"/>
      <c r="T2571" s="19">
        <f>VLOOKUP(Q2571,包材库存!B:E,4,0)</f>
        <v>1957</v>
      </c>
      <c r="U2571" s="46"/>
      <c r="V2571" s="19">
        <f>VLOOKUP(Q2571,包材库存!B:F,5,0)</f>
        <v>0</v>
      </c>
      <c r="W2571" s="111"/>
      <c r="X2571" s="164" t="e">
        <f t="shared" si="198"/>
        <v>#DIV/0!</v>
      </c>
      <c r="Y2571" s="169">
        <f t="shared" si="197"/>
        <v>202</v>
      </c>
    </row>
    <row r="2572" spans="2:25" ht="15">
      <c r="B2572" s="196"/>
      <c r="C2572" s="112"/>
      <c r="D2572" s="112"/>
      <c r="E2572" s="112"/>
      <c r="F2572" s="112"/>
      <c r="G2572" s="112"/>
      <c r="H2572" s="112"/>
      <c r="I2572" s="112"/>
      <c r="J2572" s="112"/>
      <c r="K2572" s="112"/>
      <c r="L2572" s="112"/>
      <c r="M2572" s="112"/>
      <c r="N2572" s="621"/>
      <c r="O2572" s="112"/>
      <c r="P2572" s="112"/>
      <c r="Q2572" s="448" t="s">
        <v>8805</v>
      </c>
      <c r="R2572" s="275" t="s">
        <v>10382</v>
      </c>
      <c r="S2572" s="28">
        <v>1</v>
      </c>
      <c r="T2572" s="19">
        <f>VLOOKUP(Q2572,包材库存!B:E,4,0)</f>
        <v>7665</v>
      </c>
      <c r="U2572" s="46"/>
      <c r="V2572" s="19">
        <f>VLOOKUP(Q2572,包材库存!B:F,5,0)</f>
        <v>0</v>
      </c>
      <c r="W2572" s="112"/>
      <c r="X2572" s="164" t="e">
        <f t="shared" si="198"/>
        <v>#DIV/0!</v>
      </c>
      <c r="Y2572" s="169">
        <f t="shared" si="197"/>
        <v>149</v>
      </c>
    </row>
    <row r="2573" spans="2:25" ht="15">
      <c r="B2573" s="196"/>
      <c r="C2573" s="89" t="s">
        <v>1545</v>
      </c>
      <c r="D2573" s="89" t="s">
        <v>11626</v>
      </c>
      <c r="E2573" s="89" t="s">
        <v>9947</v>
      </c>
      <c r="F2573" s="89"/>
      <c r="G2573" s="89"/>
      <c r="H2573" s="89"/>
      <c r="I2573" s="89"/>
      <c r="J2573" s="89"/>
      <c r="K2573" s="89"/>
      <c r="L2573" s="89"/>
      <c r="M2573" s="89">
        <f>J2573+K2573+L2573</f>
        <v>0</v>
      </c>
      <c r="N2573" s="559"/>
      <c r="O2573" s="89"/>
      <c r="P2573" s="89"/>
      <c r="Q2573" s="138" t="s">
        <v>6665</v>
      </c>
      <c r="R2573" s="134" t="s">
        <v>11627</v>
      </c>
      <c r="S2573" s="28">
        <v>1</v>
      </c>
      <c r="T2573" s="19">
        <f>VLOOKUP(Q2573,包材库存!B:E,4,0)</f>
        <v>3412</v>
      </c>
      <c r="U2573" s="46"/>
      <c r="V2573" s="19">
        <f>VLOOKUP(Q2573,包材库存!B:F,5,0)</f>
        <v>0</v>
      </c>
      <c r="W2573" s="89"/>
      <c r="X2573" s="164" t="e">
        <f t="shared" si="198"/>
        <v>#DIV/0!</v>
      </c>
      <c r="Y2573" s="169">
        <f t="shared" si="197"/>
        <v>1</v>
      </c>
    </row>
    <row r="2574" spans="2:25" ht="15">
      <c r="B2574" s="196"/>
      <c r="C2574" s="90"/>
      <c r="D2574" s="90"/>
      <c r="E2574" s="90"/>
      <c r="F2574" s="90"/>
      <c r="G2574" s="90"/>
      <c r="H2574" s="90"/>
      <c r="I2574" s="90"/>
      <c r="J2574" s="90"/>
      <c r="K2574" s="90"/>
      <c r="L2574" s="90"/>
      <c r="M2574" s="90"/>
      <c r="N2574" s="560"/>
      <c r="O2574" s="90"/>
      <c r="P2574" s="90"/>
      <c r="Q2574" s="138" t="s">
        <v>7370</v>
      </c>
      <c r="R2574" s="134" t="s">
        <v>11628</v>
      </c>
      <c r="S2574" s="28">
        <v>1</v>
      </c>
      <c r="T2574" s="19">
        <f>VLOOKUP(Q2574,包材库存!B:E,4,0)</f>
        <v>4826</v>
      </c>
      <c r="U2574" s="46"/>
      <c r="V2574" s="19">
        <f>VLOOKUP(Q2574,包材库存!B:F,5,0)</f>
        <v>0</v>
      </c>
      <c r="W2574" s="90"/>
      <c r="X2574" s="164" t="e">
        <f t="shared" si="198"/>
        <v>#DIV/0!</v>
      </c>
      <c r="Y2574" s="169">
        <f t="shared" si="197"/>
        <v>1</v>
      </c>
    </row>
    <row r="2575" spans="2:25" ht="15">
      <c r="B2575" s="196"/>
      <c r="C2575" s="90"/>
      <c r="D2575" s="90"/>
      <c r="E2575" s="90"/>
      <c r="F2575" s="90"/>
      <c r="G2575" s="90"/>
      <c r="H2575" s="90"/>
      <c r="I2575" s="90"/>
      <c r="J2575" s="90"/>
      <c r="K2575" s="90"/>
      <c r="L2575" s="90"/>
      <c r="M2575" s="90"/>
      <c r="N2575" s="560"/>
      <c r="O2575" s="90"/>
      <c r="P2575" s="90"/>
      <c r="Q2575" s="448" t="s">
        <v>457</v>
      </c>
      <c r="R2575" s="133" t="s">
        <v>10401</v>
      </c>
      <c r="S2575" s="91"/>
      <c r="T2575" s="19">
        <f>VLOOKUP(Q2575,包材库存!B:E,4,0)</f>
        <v>1957</v>
      </c>
      <c r="U2575" s="46"/>
      <c r="V2575" s="19">
        <f>VLOOKUP(Q2575,包材库存!B:F,5,0)</f>
        <v>0</v>
      </c>
      <c r="W2575" s="90"/>
      <c r="X2575" s="164" t="e">
        <f t="shared" si="198"/>
        <v>#DIV/0!</v>
      </c>
      <c r="Y2575" s="169">
        <f t="shared" si="197"/>
        <v>202</v>
      </c>
    </row>
    <row r="2576" spans="2:25" ht="15">
      <c r="B2576" s="196"/>
      <c r="C2576" s="15"/>
      <c r="D2576" s="15"/>
      <c r="E2576" s="15"/>
      <c r="F2576" s="15"/>
      <c r="G2576" s="15"/>
      <c r="H2576" s="15"/>
      <c r="I2576" s="15"/>
      <c r="J2576" s="15"/>
      <c r="K2576" s="15"/>
      <c r="L2576" s="15"/>
      <c r="M2576" s="15"/>
      <c r="N2576" s="561"/>
      <c r="O2576" s="15"/>
      <c r="P2576" s="15"/>
      <c r="Q2576" s="448" t="s">
        <v>8805</v>
      </c>
      <c r="R2576" s="275" t="s">
        <v>10382</v>
      </c>
      <c r="S2576" s="28">
        <v>1</v>
      </c>
      <c r="T2576" s="19">
        <f>VLOOKUP(Q2576,包材库存!B:E,4,0)</f>
        <v>7665</v>
      </c>
      <c r="U2576" s="46"/>
      <c r="V2576" s="19">
        <f>VLOOKUP(Q2576,包材库存!B:F,5,0)</f>
        <v>0</v>
      </c>
      <c r="W2576" s="15"/>
      <c r="X2576" s="164" t="e">
        <f t="shared" si="198"/>
        <v>#DIV/0!</v>
      </c>
      <c r="Y2576" s="169">
        <f t="shared" si="197"/>
        <v>149</v>
      </c>
    </row>
    <row r="2577" spans="2:25" ht="15">
      <c r="B2577" s="196"/>
      <c r="C2577" s="110" t="s">
        <v>1546</v>
      </c>
      <c r="D2577" s="110" t="s">
        <v>136</v>
      </c>
      <c r="E2577" s="110" t="s">
        <v>9947</v>
      </c>
      <c r="F2577" s="110"/>
      <c r="G2577" s="110"/>
      <c r="H2577" s="110"/>
      <c r="I2577" s="110"/>
      <c r="J2577" s="110"/>
      <c r="K2577" s="110"/>
      <c r="L2577" s="110"/>
      <c r="M2577" s="110">
        <f>J2577+K2577+L2577</f>
        <v>0</v>
      </c>
      <c r="N2577" s="619"/>
      <c r="O2577" s="110"/>
      <c r="P2577" s="110"/>
      <c r="Q2577" s="138" t="s">
        <v>7004</v>
      </c>
      <c r="R2577" s="134" t="s">
        <v>11629</v>
      </c>
      <c r="S2577" s="28">
        <v>1</v>
      </c>
      <c r="T2577" s="19">
        <f>VLOOKUP(Q2577,包材库存!B:E,4,0)</f>
        <v>6795</v>
      </c>
      <c r="U2577" s="46"/>
      <c r="V2577" s="19">
        <f>VLOOKUP(Q2577,包材库存!B:F,5,0)</f>
        <v>0</v>
      </c>
      <c r="W2577" s="110"/>
      <c r="X2577" s="164" t="e">
        <f t="shared" si="198"/>
        <v>#DIV/0!</v>
      </c>
      <c r="Y2577" s="169">
        <f t="shared" si="197"/>
        <v>1</v>
      </c>
    </row>
    <row r="2578" spans="2:25" ht="15">
      <c r="B2578" s="196"/>
      <c r="C2578" s="111"/>
      <c r="D2578" s="111"/>
      <c r="E2578" s="111"/>
      <c r="F2578" s="111"/>
      <c r="G2578" s="111"/>
      <c r="H2578" s="111"/>
      <c r="I2578" s="111"/>
      <c r="J2578" s="111"/>
      <c r="K2578" s="111"/>
      <c r="L2578" s="111"/>
      <c r="M2578" s="111"/>
      <c r="N2578" s="620"/>
      <c r="O2578" s="111"/>
      <c r="P2578" s="111"/>
      <c r="Q2578" s="448" t="s">
        <v>457</v>
      </c>
      <c r="R2578" s="133" t="s">
        <v>10401</v>
      </c>
      <c r="S2578" s="91"/>
      <c r="T2578" s="19">
        <f>VLOOKUP(Q2578,包材库存!B:E,4,0)</f>
        <v>1957</v>
      </c>
      <c r="U2578" s="46"/>
      <c r="V2578" s="19">
        <f>VLOOKUP(Q2578,包材库存!B:F,5,0)</f>
        <v>0</v>
      </c>
      <c r="W2578" s="111"/>
      <c r="X2578" s="164" t="e">
        <f t="shared" si="198"/>
        <v>#DIV/0!</v>
      </c>
      <c r="Y2578" s="169">
        <f t="shared" si="197"/>
        <v>202</v>
      </c>
    </row>
    <row r="2579" spans="2:25" ht="15">
      <c r="B2579" s="196"/>
      <c r="C2579" s="112"/>
      <c r="D2579" s="112"/>
      <c r="E2579" s="112"/>
      <c r="F2579" s="112"/>
      <c r="G2579" s="112"/>
      <c r="H2579" s="112"/>
      <c r="I2579" s="112"/>
      <c r="J2579" s="112"/>
      <c r="K2579" s="112"/>
      <c r="L2579" s="112"/>
      <c r="M2579" s="112"/>
      <c r="N2579" s="621"/>
      <c r="O2579" s="112"/>
      <c r="P2579" s="112"/>
      <c r="Q2579" s="448" t="s">
        <v>8805</v>
      </c>
      <c r="R2579" s="275" t="s">
        <v>10382</v>
      </c>
      <c r="S2579" s="28">
        <v>1</v>
      </c>
      <c r="T2579" s="19">
        <f>VLOOKUP(Q2579,包材库存!B:E,4,0)</f>
        <v>7665</v>
      </c>
      <c r="U2579" s="46"/>
      <c r="V2579" s="19">
        <f>VLOOKUP(Q2579,包材库存!B:F,5,0)</f>
        <v>0</v>
      </c>
      <c r="W2579" s="112"/>
      <c r="X2579" s="164" t="e">
        <f t="shared" si="198"/>
        <v>#DIV/0!</v>
      </c>
      <c r="Y2579" s="169">
        <f t="shared" si="197"/>
        <v>149</v>
      </c>
    </row>
    <row r="2580" spans="2:25" ht="15">
      <c r="B2580" s="196"/>
      <c r="C2580" s="89" t="s">
        <v>10123</v>
      </c>
      <c r="D2580" s="89" t="s">
        <v>11630</v>
      </c>
      <c r="E2580" s="89" t="s">
        <v>10432</v>
      </c>
      <c r="F2580" s="89"/>
      <c r="G2580" s="89"/>
      <c r="H2580" s="89"/>
      <c r="I2580" s="89"/>
      <c r="J2580" s="89"/>
      <c r="K2580" s="89"/>
      <c r="L2580" s="89"/>
      <c r="M2580" s="89">
        <f>J2580+K2580+L2580</f>
        <v>0</v>
      </c>
      <c r="N2580" s="559"/>
      <c r="O2580" s="89"/>
      <c r="P2580" s="89"/>
      <c r="Q2580" s="138" t="s">
        <v>6667</v>
      </c>
      <c r="R2580" s="134" t="s">
        <v>11631</v>
      </c>
      <c r="S2580" s="28">
        <v>1</v>
      </c>
      <c r="T2580" s="19">
        <f>VLOOKUP(Q2580,包材库存!B:E,4,0)</f>
        <v>1074</v>
      </c>
      <c r="U2580" s="46"/>
      <c r="V2580" s="19">
        <f>VLOOKUP(Q2580,包材库存!B:F,5,0)</f>
        <v>0</v>
      </c>
      <c r="W2580" s="89"/>
      <c r="X2580" s="164" t="e">
        <f t="shared" si="198"/>
        <v>#DIV/0!</v>
      </c>
      <c r="Y2580" s="169">
        <f t="shared" si="197"/>
        <v>1</v>
      </c>
    </row>
    <row r="2581" spans="2:25" ht="15">
      <c r="B2581" s="196"/>
      <c r="C2581" s="90" t="s">
        <v>1547</v>
      </c>
      <c r="D2581" s="90" t="s">
        <v>11632</v>
      </c>
      <c r="E2581" s="90"/>
      <c r="F2581" s="90"/>
      <c r="G2581" s="90"/>
      <c r="H2581" s="90"/>
      <c r="I2581" s="90"/>
      <c r="J2581" s="90"/>
      <c r="K2581" s="90"/>
      <c r="L2581" s="90"/>
      <c r="M2581" s="90"/>
      <c r="N2581" s="560"/>
      <c r="O2581" s="90"/>
      <c r="P2581" s="90"/>
      <c r="Q2581" s="138" t="s">
        <v>7374</v>
      </c>
      <c r="R2581" s="134" t="s">
        <v>11633</v>
      </c>
      <c r="S2581" s="28">
        <v>1</v>
      </c>
      <c r="T2581" s="19">
        <f>VLOOKUP(Q2581,包材库存!B:E,4,0)</f>
        <v>2095</v>
      </c>
      <c r="U2581" s="46"/>
      <c r="V2581" s="19">
        <f>VLOOKUP(Q2581,包材库存!B:F,5,0)</f>
        <v>0</v>
      </c>
      <c r="W2581" s="90"/>
      <c r="X2581" s="164" t="e">
        <f t="shared" si="198"/>
        <v>#DIV/0!</v>
      </c>
      <c r="Y2581" s="169">
        <f t="shared" si="197"/>
        <v>2</v>
      </c>
    </row>
    <row r="2582" spans="2:25" ht="15">
      <c r="B2582" s="196"/>
      <c r="C2582" s="90" t="s">
        <v>1547</v>
      </c>
      <c r="D2582" s="90" t="s">
        <v>11632</v>
      </c>
      <c r="E2582" s="90"/>
      <c r="F2582" s="90"/>
      <c r="G2582" s="90"/>
      <c r="H2582" s="90"/>
      <c r="I2582" s="90"/>
      <c r="J2582" s="90"/>
      <c r="K2582" s="90"/>
      <c r="L2582" s="90"/>
      <c r="M2582" s="90"/>
      <c r="N2582" s="560"/>
      <c r="O2582" s="90"/>
      <c r="P2582" s="90"/>
      <c r="Q2582" s="448" t="s">
        <v>457</v>
      </c>
      <c r="R2582" s="124" t="s">
        <v>11449</v>
      </c>
      <c r="S2582" s="91"/>
      <c r="T2582" s="19">
        <f>VLOOKUP(Q2582,包材库存!B:E,4,0)</f>
        <v>1957</v>
      </c>
      <c r="U2582" s="46"/>
      <c r="V2582" s="19">
        <f>VLOOKUP(Q2582,包材库存!B:F,5,0)</f>
        <v>0</v>
      </c>
      <c r="W2582" s="90"/>
      <c r="X2582" s="164" t="e">
        <f t="shared" si="198"/>
        <v>#DIV/0!</v>
      </c>
      <c r="Y2582" s="169">
        <f t="shared" si="197"/>
        <v>202</v>
      </c>
    </row>
    <row r="2583" spans="2:25" ht="15">
      <c r="B2583" s="196"/>
      <c r="C2583" s="15" t="s">
        <v>1547</v>
      </c>
      <c r="D2583" s="15" t="s">
        <v>11632</v>
      </c>
      <c r="E2583" s="15"/>
      <c r="F2583" s="15"/>
      <c r="G2583" s="15"/>
      <c r="H2583" s="15"/>
      <c r="I2583" s="15"/>
      <c r="J2583" s="15"/>
      <c r="K2583" s="15"/>
      <c r="L2583" s="15"/>
      <c r="M2583" s="15"/>
      <c r="N2583" s="561"/>
      <c r="O2583" s="15"/>
      <c r="P2583" s="15"/>
      <c r="Q2583" s="448" t="s">
        <v>8805</v>
      </c>
      <c r="R2583" s="275" t="s">
        <v>10382</v>
      </c>
      <c r="S2583" s="28">
        <v>1</v>
      </c>
      <c r="T2583" s="19">
        <f>VLOOKUP(Q2583,包材库存!B:E,4,0)</f>
        <v>7665</v>
      </c>
      <c r="U2583" s="46"/>
      <c r="V2583" s="19">
        <f>VLOOKUP(Q2583,包材库存!B:F,5,0)</f>
        <v>0</v>
      </c>
      <c r="W2583" s="15"/>
      <c r="X2583" s="164" t="e">
        <f t="shared" si="198"/>
        <v>#DIV/0!</v>
      </c>
      <c r="Y2583" s="169">
        <f t="shared" si="197"/>
        <v>149</v>
      </c>
    </row>
    <row r="2584" spans="2:25" ht="15">
      <c r="B2584" s="196"/>
      <c r="C2584" s="89" t="s">
        <v>10124</v>
      </c>
      <c r="D2584" s="89" t="s">
        <v>11620</v>
      </c>
      <c r="E2584" s="89" t="s">
        <v>10432</v>
      </c>
      <c r="F2584" s="89"/>
      <c r="G2584" s="89"/>
      <c r="H2584" s="89"/>
      <c r="I2584" s="89"/>
      <c r="J2584" s="89"/>
      <c r="K2584" s="89"/>
      <c r="L2584" s="89"/>
      <c r="M2584" s="89">
        <f>J2584+K2584+L2584</f>
        <v>0</v>
      </c>
      <c r="N2584" s="559"/>
      <c r="O2584" s="89"/>
      <c r="P2584" s="89"/>
      <c r="Q2584" s="138" t="s">
        <v>6669</v>
      </c>
      <c r="R2584" s="134" t="s">
        <v>11634</v>
      </c>
      <c r="S2584" s="28">
        <v>1</v>
      </c>
      <c r="T2584" s="19">
        <f>VLOOKUP(Q2584,包材库存!B:E,4,0)</f>
        <v>0</v>
      </c>
      <c r="U2584" s="46"/>
      <c r="V2584" s="19">
        <f>VLOOKUP(Q2584,包材库存!B:F,5,0)</f>
        <v>0</v>
      </c>
      <c r="W2584" s="89"/>
      <c r="X2584" s="164" t="e">
        <f t="shared" si="198"/>
        <v>#DIV/0!</v>
      </c>
      <c r="Y2584" s="169">
        <f t="shared" si="197"/>
        <v>1</v>
      </c>
    </row>
    <row r="2585" spans="2:25" ht="15">
      <c r="B2585" s="196"/>
      <c r="C2585" s="90" t="s">
        <v>1548</v>
      </c>
      <c r="D2585" s="90" t="s">
        <v>11635</v>
      </c>
      <c r="E2585" s="90"/>
      <c r="F2585" s="90"/>
      <c r="G2585" s="90"/>
      <c r="H2585" s="90"/>
      <c r="I2585" s="90"/>
      <c r="J2585" s="90"/>
      <c r="K2585" s="90"/>
      <c r="L2585" s="90"/>
      <c r="M2585" s="90"/>
      <c r="N2585" s="560"/>
      <c r="O2585" s="90"/>
      <c r="P2585" s="90"/>
      <c r="Q2585" s="138" t="s">
        <v>7374</v>
      </c>
      <c r="R2585" s="134" t="s">
        <v>11633</v>
      </c>
      <c r="S2585" s="28">
        <v>1</v>
      </c>
      <c r="T2585" s="19">
        <f>VLOOKUP(Q2585,包材库存!B:E,4,0)</f>
        <v>2095</v>
      </c>
      <c r="U2585" s="46"/>
      <c r="V2585" s="19">
        <f>VLOOKUP(Q2585,包材库存!B:F,5,0)</f>
        <v>0</v>
      </c>
      <c r="W2585" s="90"/>
      <c r="X2585" s="164" t="e">
        <f t="shared" si="198"/>
        <v>#DIV/0!</v>
      </c>
      <c r="Y2585" s="169">
        <f t="shared" si="197"/>
        <v>2</v>
      </c>
    </row>
    <row r="2586" spans="2:25" ht="15">
      <c r="B2586" s="196"/>
      <c r="C2586" s="90" t="s">
        <v>1548</v>
      </c>
      <c r="D2586" s="90" t="s">
        <v>11635</v>
      </c>
      <c r="E2586" s="90"/>
      <c r="F2586" s="90"/>
      <c r="G2586" s="90"/>
      <c r="H2586" s="90"/>
      <c r="I2586" s="90"/>
      <c r="J2586" s="90"/>
      <c r="K2586" s="90"/>
      <c r="L2586" s="90"/>
      <c r="M2586" s="90"/>
      <c r="N2586" s="560"/>
      <c r="O2586" s="90"/>
      <c r="P2586" s="90"/>
      <c r="Q2586" s="448" t="s">
        <v>457</v>
      </c>
      <c r="R2586" s="124" t="s">
        <v>11449</v>
      </c>
      <c r="S2586" s="91"/>
      <c r="T2586" s="19">
        <f>VLOOKUP(Q2586,包材库存!B:E,4,0)</f>
        <v>1957</v>
      </c>
      <c r="U2586" s="46"/>
      <c r="V2586" s="19">
        <f>VLOOKUP(Q2586,包材库存!B:F,5,0)</f>
        <v>0</v>
      </c>
      <c r="W2586" s="90"/>
      <c r="X2586" s="164" t="e">
        <f t="shared" si="198"/>
        <v>#DIV/0!</v>
      </c>
      <c r="Y2586" s="169">
        <f t="shared" si="197"/>
        <v>202</v>
      </c>
    </row>
    <row r="2587" spans="2:25" ht="15">
      <c r="B2587" s="196"/>
      <c r="C2587" s="15" t="s">
        <v>1548</v>
      </c>
      <c r="D2587" s="15" t="s">
        <v>11635</v>
      </c>
      <c r="E2587" s="15"/>
      <c r="F2587" s="15"/>
      <c r="G2587" s="15"/>
      <c r="H2587" s="15"/>
      <c r="I2587" s="15"/>
      <c r="J2587" s="15"/>
      <c r="K2587" s="15"/>
      <c r="L2587" s="15"/>
      <c r="M2587" s="15"/>
      <c r="N2587" s="561"/>
      <c r="O2587" s="15"/>
      <c r="P2587" s="15"/>
      <c r="Q2587" s="448" t="s">
        <v>8805</v>
      </c>
      <c r="R2587" s="275" t="s">
        <v>10382</v>
      </c>
      <c r="S2587" s="28">
        <v>1</v>
      </c>
      <c r="T2587" s="19">
        <f>VLOOKUP(Q2587,包材库存!B:E,4,0)</f>
        <v>7665</v>
      </c>
      <c r="U2587" s="46"/>
      <c r="V2587" s="19">
        <f>VLOOKUP(Q2587,包材库存!B:F,5,0)</f>
        <v>0</v>
      </c>
      <c r="W2587" s="15"/>
      <c r="X2587" s="164" t="e">
        <f t="shared" si="198"/>
        <v>#DIV/0!</v>
      </c>
      <c r="Y2587" s="169">
        <f t="shared" si="197"/>
        <v>149</v>
      </c>
    </row>
    <row r="2588" spans="2:25" ht="15">
      <c r="B2588" s="196"/>
      <c r="C2588" s="89" t="s">
        <v>1549</v>
      </c>
      <c r="D2588" s="89" t="s">
        <v>11636</v>
      </c>
      <c r="E2588" s="89" t="s">
        <v>10430</v>
      </c>
      <c r="F2588" s="89"/>
      <c r="G2588" s="89"/>
      <c r="H2588" s="89"/>
      <c r="I2588" s="89"/>
      <c r="J2588" s="89"/>
      <c r="K2588" s="89"/>
      <c r="L2588" s="89"/>
      <c r="M2588" s="89">
        <f>J2588+K2588+L2588</f>
        <v>0</v>
      </c>
      <c r="N2588" s="559"/>
      <c r="O2588" s="89"/>
      <c r="P2588" s="89"/>
      <c r="Q2588" s="138" t="s">
        <v>10126</v>
      </c>
      <c r="R2588" s="132" t="s">
        <v>11637</v>
      </c>
      <c r="S2588" s="28">
        <v>1</v>
      </c>
      <c r="T2588" s="19">
        <f>VLOOKUP(Q2588,包材库存!B:E,4,0)</f>
        <v>0</v>
      </c>
      <c r="U2588" s="46"/>
      <c r="V2588" s="19">
        <f>VLOOKUP(Q2588,包材库存!B:F,5,0)</f>
        <v>0</v>
      </c>
      <c r="W2588" s="89"/>
      <c r="X2588" s="164" t="e">
        <f t="shared" si="198"/>
        <v>#DIV/0!</v>
      </c>
      <c r="Y2588" s="169">
        <f t="shared" si="197"/>
        <v>1</v>
      </c>
    </row>
    <row r="2589" spans="2:25" ht="15">
      <c r="B2589" s="196"/>
      <c r="C2589" s="90"/>
      <c r="D2589" s="90"/>
      <c r="E2589" s="90"/>
      <c r="F2589" s="90"/>
      <c r="G2589" s="90"/>
      <c r="H2589" s="90"/>
      <c r="I2589" s="90"/>
      <c r="J2589" s="90"/>
      <c r="K2589" s="90"/>
      <c r="L2589" s="90"/>
      <c r="M2589" s="90"/>
      <c r="N2589" s="560"/>
      <c r="O2589" s="90"/>
      <c r="P2589" s="90"/>
      <c r="Q2589" s="448" t="s">
        <v>457</v>
      </c>
      <c r="R2589" s="275" t="s">
        <v>11429</v>
      </c>
      <c r="S2589" s="91"/>
      <c r="T2589" s="19">
        <f>VLOOKUP(Q2589,包材库存!B:E,4,0)</f>
        <v>1957</v>
      </c>
      <c r="U2589" s="46"/>
      <c r="V2589" s="19">
        <f>VLOOKUP(Q2589,包材库存!B:F,5,0)</f>
        <v>0</v>
      </c>
      <c r="W2589" s="90"/>
      <c r="X2589" s="164" t="e">
        <f t="shared" si="198"/>
        <v>#DIV/0!</v>
      </c>
      <c r="Y2589" s="169">
        <f t="shared" si="197"/>
        <v>202</v>
      </c>
    </row>
    <row r="2590" spans="2:25" ht="15">
      <c r="B2590" s="196"/>
      <c r="C2590" s="15"/>
      <c r="D2590" s="15"/>
      <c r="E2590" s="15"/>
      <c r="F2590" s="15"/>
      <c r="G2590" s="15"/>
      <c r="H2590" s="15"/>
      <c r="I2590" s="15"/>
      <c r="J2590" s="15"/>
      <c r="K2590" s="15"/>
      <c r="L2590" s="15"/>
      <c r="M2590" s="15"/>
      <c r="N2590" s="561"/>
      <c r="O2590" s="15"/>
      <c r="P2590" s="15"/>
      <c r="Q2590" s="448" t="s">
        <v>8805</v>
      </c>
      <c r="R2590" s="275" t="s">
        <v>10382</v>
      </c>
      <c r="S2590" s="28">
        <v>1</v>
      </c>
      <c r="T2590" s="19">
        <f>VLOOKUP(Q2590,包材库存!B:E,4,0)</f>
        <v>7665</v>
      </c>
      <c r="U2590" s="46"/>
      <c r="V2590" s="19">
        <f>VLOOKUP(Q2590,包材库存!B:F,5,0)</f>
        <v>0</v>
      </c>
      <c r="W2590" s="15"/>
      <c r="X2590" s="164" t="e">
        <f t="shared" si="198"/>
        <v>#DIV/0!</v>
      </c>
      <c r="Y2590" s="169">
        <f t="shared" si="197"/>
        <v>149</v>
      </c>
    </row>
    <row r="2591" spans="2:25" ht="15">
      <c r="B2591" s="196"/>
      <c r="C2591" s="89" t="s">
        <v>1550</v>
      </c>
      <c r="D2591" s="89" t="s">
        <v>11638</v>
      </c>
      <c r="E2591" s="89" t="s">
        <v>10430</v>
      </c>
      <c r="F2591" s="89"/>
      <c r="G2591" s="89"/>
      <c r="H2591" s="89"/>
      <c r="I2591" s="89"/>
      <c r="J2591" s="89"/>
      <c r="K2591" s="89"/>
      <c r="L2591" s="89"/>
      <c r="M2591" s="89">
        <f>J2591+K2591+L2591</f>
        <v>0</v>
      </c>
      <c r="N2591" s="559"/>
      <c r="O2591" s="89"/>
      <c r="P2591" s="89"/>
      <c r="Q2591" s="138" t="s">
        <v>9163</v>
      </c>
      <c r="R2591" s="134" t="s">
        <v>11639</v>
      </c>
      <c r="S2591" s="28">
        <v>1</v>
      </c>
      <c r="T2591" s="19">
        <f>VLOOKUP(Q2591,包材库存!B:E,4,0)</f>
        <v>30.3</v>
      </c>
      <c r="U2591" s="46"/>
      <c r="V2591" s="19">
        <f>VLOOKUP(Q2591,包材库存!B:F,5,0)</f>
        <v>0</v>
      </c>
      <c r="W2591" s="89"/>
      <c r="X2591" s="164" t="e">
        <f t="shared" si="198"/>
        <v>#DIV/0!</v>
      </c>
      <c r="Y2591" s="169">
        <f t="shared" si="197"/>
        <v>1</v>
      </c>
    </row>
    <row r="2592" spans="2:25" ht="15">
      <c r="B2592" s="196"/>
      <c r="C2592" s="90" t="s">
        <v>1550</v>
      </c>
      <c r="D2592" s="90" t="s">
        <v>11640</v>
      </c>
      <c r="E2592" s="90"/>
      <c r="F2592" s="90"/>
      <c r="G2592" s="90"/>
      <c r="H2592" s="90"/>
      <c r="I2592" s="90"/>
      <c r="J2592" s="90"/>
      <c r="K2592" s="90"/>
      <c r="L2592" s="90"/>
      <c r="M2592" s="90"/>
      <c r="N2592" s="560"/>
      <c r="O2592" s="90"/>
      <c r="P2592" s="90"/>
      <c r="Q2592" s="448" t="s">
        <v>457</v>
      </c>
      <c r="R2592" s="275" t="s">
        <v>11429</v>
      </c>
      <c r="S2592" s="91"/>
      <c r="T2592" s="19">
        <f>VLOOKUP(Q2592,包材库存!B:E,4,0)</f>
        <v>1957</v>
      </c>
      <c r="U2592" s="46"/>
      <c r="V2592" s="19">
        <f>VLOOKUP(Q2592,包材库存!B:F,5,0)</f>
        <v>0</v>
      </c>
      <c r="W2592" s="90"/>
      <c r="X2592" s="164" t="e">
        <f t="shared" si="198"/>
        <v>#DIV/0!</v>
      </c>
      <c r="Y2592" s="169">
        <f t="shared" si="197"/>
        <v>202</v>
      </c>
    </row>
    <row r="2593" spans="2:25" ht="15">
      <c r="B2593" s="196"/>
      <c r="C2593" s="15" t="s">
        <v>1550</v>
      </c>
      <c r="D2593" s="15" t="s">
        <v>11640</v>
      </c>
      <c r="E2593" s="15"/>
      <c r="F2593" s="15"/>
      <c r="G2593" s="15"/>
      <c r="H2593" s="15"/>
      <c r="I2593" s="15"/>
      <c r="J2593" s="15"/>
      <c r="K2593" s="15"/>
      <c r="L2593" s="15"/>
      <c r="M2593" s="15"/>
      <c r="N2593" s="561"/>
      <c r="O2593" s="15"/>
      <c r="P2593" s="15"/>
      <c r="Q2593" s="448" t="s">
        <v>8805</v>
      </c>
      <c r="R2593" s="275" t="s">
        <v>10382</v>
      </c>
      <c r="S2593" s="28">
        <v>1</v>
      </c>
      <c r="T2593" s="19">
        <f>VLOOKUP(Q2593,包材库存!B:E,4,0)</f>
        <v>7665</v>
      </c>
      <c r="U2593" s="46"/>
      <c r="V2593" s="19">
        <f>VLOOKUP(Q2593,包材库存!B:F,5,0)</f>
        <v>0</v>
      </c>
      <c r="W2593" s="15"/>
      <c r="X2593" s="164" t="e">
        <f t="shared" si="198"/>
        <v>#DIV/0!</v>
      </c>
      <c r="Y2593" s="169">
        <f t="shared" si="197"/>
        <v>149</v>
      </c>
    </row>
    <row r="2594" spans="2:25" ht="15">
      <c r="B2594" s="196"/>
      <c r="C2594" s="89" t="s">
        <v>1551</v>
      </c>
      <c r="D2594" s="89" t="s">
        <v>10892</v>
      </c>
      <c r="E2594" s="89" t="s">
        <v>10125</v>
      </c>
      <c r="F2594" s="89"/>
      <c r="G2594" s="89"/>
      <c r="H2594" s="89"/>
      <c r="I2594" s="89"/>
      <c r="J2594" s="89"/>
      <c r="K2594" s="89"/>
      <c r="L2594" s="89"/>
      <c r="M2594" s="89">
        <f>J2594+K2594+L2594</f>
        <v>0</v>
      </c>
      <c r="N2594" s="559"/>
      <c r="O2594" s="89"/>
      <c r="P2594" s="89"/>
      <c r="Q2594" s="448" t="s">
        <v>10127</v>
      </c>
      <c r="R2594" s="275" t="s">
        <v>11641</v>
      </c>
      <c r="S2594" s="28">
        <v>1</v>
      </c>
      <c r="T2594" s="19">
        <f>VLOOKUP(Q2594,包材库存!B:E,4,0)</f>
        <v>0</v>
      </c>
      <c r="U2594" s="46"/>
      <c r="V2594" s="19">
        <f>VLOOKUP(Q2594,包材库存!B:F,5,0)</f>
        <v>0</v>
      </c>
      <c r="W2594" s="89"/>
      <c r="X2594" s="164" t="e">
        <f t="shared" si="198"/>
        <v>#DIV/0!</v>
      </c>
      <c r="Y2594" s="169">
        <f t="shared" si="197"/>
        <v>1</v>
      </c>
    </row>
    <row r="2595" spans="2:25" ht="15">
      <c r="B2595" s="196"/>
      <c r="C2595" s="90"/>
      <c r="D2595" s="90"/>
      <c r="E2595" s="90"/>
      <c r="F2595" s="90"/>
      <c r="G2595" s="90"/>
      <c r="H2595" s="90"/>
      <c r="I2595" s="90"/>
      <c r="J2595" s="90"/>
      <c r="K2595" s="90"/>
      <c r="L2595" s="90"/>
      <c r="M2595" s="90"/>
      <c r="N2595" s="560"/>
      <c r="O2595" s="90"/>
      <c r="P2595" s="90"/>
      <c r="Q2595" s="448" t="s">
        <v>457</v>
      </c>
      <c r="R2595" s="275" t="s">
        <v>11429</v>
      </c>
      <c r="S2595" s="91"/>
      <c r="T2595" s="19">
        <f>VLOOKUP(Q2595,包材库存!B:E,4,0)</f>
        <v>1957</v>
      </c>
      <c r="U2595" s="46"/>
      <c r="V2595" s="19">
        <f>VLOOKUP(Q2595,包材库存!B:F,5,0)</f>
        <v>0</v>
      </c>
      <c r="W2595" s="90"/>
      <c r="X2595" s="164" t="e">
        <f t="shared" si="198"/>
        <v>#DIV/0!</v>
      </c>
      <c r="Y2595" s="169">
        <f t="shared" si="197"/>
        <v>202</v>
      </c>
    </row>
    <row r="2596" spans="2:25" ht="15">
      <c r="B2596" s="196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  <c r="N2596" s="561"/>
      <c r="O2596" s="15"/>
      <c r="P2596" s="15"/>
      <c r="Q2596" s="448" t="s">
        <v>8805</v>
      </c>
      <c r="R2596" s="275" t="s">
        <v>10382</v>
      </c>
      <c r="S2596" s="28">
        <v>1</v>
      </c>
      <c r="T2596" s="19">
        <f>VLOOKUP(Q2596,包材库存!B:E,4,0)</f>
        <v>7665</v>
      </c>
      <c r="U2596" s="46"/>
      <c r="V2596" s="19">
        <f>VLOOKUP(Q2596,包材库存!B:F,5,0)</f>
        <v>0</v>
      </c>
      <c r="W2596" s="15"/>
      <c r="X2596" s="164" t="e">
        <f t="shared" si="198"/>
        <v>#DIV/0!</v>
      </c>
      <c r="Y2596" s="169">
        <f t="shared" si="197"/>
        <v>149</v>
      </c>
    </row>
    <row r="2597" spans="2:25" ht="24.75">
      <c r="B2597" s="196"/>
      <c r="C2597" s="89" t="s">
        <v>10128</v>
      </c>
      <c r="D2597" s="89" t="s">
        <v>11642</v>
      </c>
      <c r="E2597" s="89" t="s">
        <v>10430</v>
      </c>
      <c r="F2597" s="89"/>
      <c r="G2597" s="89"/>
      <c r="H2597" s="89"/>
      <c r="I2597" s="89"/>
      <c r="J2597" s="89"/>
      <c r="K2597" s="89"/>
      <c r="L2597" s="89"/>
      <c r="M2597" s="89">
        <f>J2597+K2597+L2597</f>
        <v>0</v>
      </c>
      <c r="N2597" s="559"/>
      <c r="O2597" s="89"/>
      <c r="P2597" s="89"/>
      <c r="Q2597" s="448" t="s">
        <v>10129</v>
      </c>
      <c r="R2597" s="275" t="s">
        <v>11643</v>
      </c>
      <c r="S2597" s="28">
        <v>1</v>
      </c>
      <c r="T2597" s="19">
        <f>VLOOKUP(Q2597,包材库存!B:E,4,0)</f>
        <v>0</v>
      </c>
      <c r="U2597" s="46"/>
      <c r="V2597" s="19">
        <f>VLOOKUP(Q2597,包材库存!B:F,5,0)</f>
        <v>0</v>
      </c>
      <c r="W2597" s="89"/>
      <c r="X2597" s="164" t="e">
        <f t="shared" si="198"/>
        <v>#DIV/0!</v>
      </c>
      <c r="Y2597" s="169">
        <f t="shared" si="197"/>
        <v>1</v>
      </c>
    </row>
    <row r="2598" spans="2:25" ht="15">
      <c r="B2598" s="196"/>
      <c r="C2598" s="90"/>
      <c r="D2598" s="90"/>
      <c r="E2598" s="90"/>
      <c r="F2598" s="90"/>
      <c r="G2598" s="90"/>
      <c r="H2598" s="90"/>
      <c r="I2598" s="90"/>
      <c r="J2598" s="90"/>
      <c r="K2598" s="90"/>
      <c r="L2598" s="90"/>
      <c r="M2598" s="90"/>
      <c r="N2598" s="560"/>
      <c r="O2598" s="90"/>
      <c r="P2598" s="90"/>
      <c r="Q2598" s="448" t="s">
        <v>457</v>
      </c>
      <c r="R2598" s="449" t="s">
        <v>11429</v>
      </c>
      <c r="S2598" s="91"/>
      <c r="T2598" s="19">
        <f>VLOOKUP(Q2598,包材库存!B:E,4,0)</f>
        <v>1957</v>
      </c>
      <c r="U2598" s="46"/>
      <c r="V2598" s="19">
        <f>VLOOKUP(Q2598,包材库存!B:F,5,0)</f>
        <v>0</v>
      </c>
      <c r="W2598" s="90"/>
      <c r="X2598" s="164" t="e">
        <f t="shared" si="198"/>
        <v>#DIV/0!</v>
      </c>
      <c r="Y2598" s="169">
        <f t="shared" si="197"/>
        <v>202</v>
      </c>
    </row>
    <row r="2599" spans="2:25" ht="15">
      <c r="B2599" s="196"/>
      <c r="C2599" s="15"/>
      <c r="D2599" s="15"/>
      <c r="E2599" s="15"/>
      <c r="F2599" s="15"/>
      <c r="G2599" s="15"/>
      <c r="H2599" s="15"/>
      <c r="I2599" s="15"/>
      <c r="J2599" s="15"/>
      <c r="K2599" s="15"/>
      <c r="L2599" s="15"/>
      <c r="M2599" s="15"/>
      <c r="N2599" s="561"/>
      <c r="O2599" s="15"/>
      <c r="P2599" s="15"/>
      <c r="Q2599" s="448" t="s">
        <v>8805</v>
      </c>
      <c r="R2599" s="275" t="s">
        <v>10382</v>
      </c>
      <c r="S2599" s="28">
        <v>1</v>
      </c>
      <c r="T2599" s="19">
        <f>VLOOKUP(Q2599,包材库存!B:E,4,0)</f>
        <v>7665</v>
      </c>
      <c r="U2599" s="46"/>
      <c r="V2599" s="19">
        <f>VLOOKUP(Q2599,包材库存!B:F,5,0)</f>
        <v>0</v>
      </c>
      <c r="W2599" s="15"/>
      <c r="X2599" s="164" t="e">
        <f t="shared" si="198"/>
        <v>#DIV/0!</v>
      </c>
      <c r="Y2599" s="169">
        <f t="shared" si="197"/>
        <v>149</v>
      </c>
    </row>
    <row r="2600" spans="2:25" ht="15">
      <c r="B2600" s="196"/>
      <c r="C2600" s="110" t="s">
        <v>10130</v>
      </c>
      <c r="D2600" s="110" t="s">
        <v>11644</v>
      </c>
      <c r="E2600" s="110" t="s">
        <v>10430</v>
      </c>
      <c r="F2600" s="110"/>
      <c r="G2600" s="110"/>
      <c r="H2600" s="110"/>
      <c r="I2600" s="110"/>
      <c r="J2600" s="110"/>
      <c r="K2600" s="110"/>
      <c r="L2600" s="110"/>
      <c r="M2600" s="110">
        <f>J2600+K2600+L2600</f>
        <v>0</v>
      </c>
      <c r="N2600" s="619"/>
      <c r="O2600" s="110"/>
      <c r="P2600" s="110"/>
      <c r="Q2600" s="138" t="s">
        <v>10131</v>
      </c>
      <c r="R2600" s="132" t="s">
        <v>11645</v>
      </c>
      <c r="S2600" s="28">
        <v>1</v>
      </c>
      <c r="T2600" s="19">
        <f>VLOOKUP(Q2600,包材库存!B:E,4,0)</f>
        <v>0</v>
      </c>
      <c r="U2600" s="46"/>
      <c r="V2600" s="19">
        <f>VLOOKUP(Q2600,包材库存!B:F,5,0)</f>
        <v>0</v>
      </c>
      <c r="W2600" s="89"/>
      <c r="X2600" s="164" t="e">
        <f t="shared" si="198"/>
        <v>#DIV/0!</v>
      </c>
      <c r="Y2600" s="169">
        <f t="shared" si="197"/>
        <v>1</v>
      </c>
    </row>
    <row r="2601" spans="2:25" ht="15">
      <c r="B2601" s="196"/>
      <c r="C2601" s="111" t="s">
        <v>1552</v>
      </c>
      <c r="D2601" s="111" t="s">
        <v>11646</v>
      </c>
      <c r="E2601" s="111"/>
      <c r="F2601" s="111"/>
      <c r="G2601" s="111"/>
      <c r="H2601" s="111"/>
      <c r="I2601" s="111"/>
      <c r="J2601" s="111"/>
      <c r="K2601" s="111"/>
      <c r="L2601" s="111"/>
      <c r="M2601" s="111"/>
      <c r="N2601" s="620"/>
      <c r="O2601" s="111"/>
      <c r="P2601" s="111"/>
      <c r="Q2601" s="448" t="s">
        <v>457</v>
      </c>
      <c r="R2601" s="449" t="s">
        <v>11429</v>
      </c>
      <c r="S2601" s="91"/>
      <c r="T2601" s="19">
        <f>VLOOKUP(Q2601,包材库存!B:E,4,0)</f>
        <v>1957</v>
      </c>
      <c r="U2601" s="46"/>
      <c r="V2601" s="19">
        <f>VLOOKUP(Q2601,包材库存!B:F,5,0)</f>
        <v>0</v>
      </c>
      <c r="W2601" s="90"/>
      <c r="X2601" s="164" t="e">
        <f t="shared" si="198"/>
        <v>#DIV/0!</v>
      </c>
      <c r="Y2601" s="169">
        <f t="shared" si="197"/>
        <v>202</v>
      </c>
    </row>
    <row r="2602" spans="2:25" ht="15">
      <c r="B2602" s="196"/>
      <c r="C2602" s="112" t="s">
        <v>1552</v>
      </c>
      <c r="D2602" s="112" t="s">
        <v>11646</v>
      </c>
      <c r="E2602" s="112"/>
      <c r="F2602" s="112"/>
      <c r="G2602" s="112"/>
      <c r="H2602" s="112"/>
      <c r="I2602" s="112"/>
      <c r="J2602" s="112"/>
      <c r="K2602" s="112"/>
      <c r="L2602" s="112"/>
      <c r="M2602" s="112"/>
      <c r="N2602" s="621"/>
      <c r="O2602" s="112"/>
      <c r="P2602" s="112"/>
      <c r="Q2602" s="448" t="s">
        <v>8805</v>
      </c>
      <c r="R2602" s="275" t="s">
        <v>10382</v>
      </c>
      <c r="S2602" s="28">
        <v>1</v>
      </c>
      <c r="T2602" s="19">
        <f>VLOOKUP(Q2602,包材库存!B:E,4,0)</f>
        <v>7665</v>
      </c>
      <c r="U2602" s="46"/>
      <c r="V2602" s="19">
        <f>VLOOKUP(Q2602,包材库存!B:F,5,0)</f>
        <v>0</v>
      </c>
      <c r="W2602" s="15"/>
      <c r="X2602" s="164" t="e">
        <f t="shared" si="198"/>
        <v>#DIV/0!</v>
      </c>
      <c r="Y2602" s="169">
        <f t="shared" si="197"/>
        <v>149</v>
      </c>
    </row>
    <row r="2603" spans="2:25" ht="25.5">
      <c r="B2603" s="196"/>
      <c r="C2603" s="450" t="s">
        <v>1468</v>
      </c>
      <c r="D2603" s="450" t="s">
        <v>11647</v>
      </c>
      <c r="E2603" s="450" t="s">
        <v>11648</v>
      </c>
      <c r="F2603" s="450"/>
      <c r="G2603" s="450"/>
      <c r="H2603" s="450"/>
      <c r="I2603" s="450"/>
      <c r="J2603" s="450"/>
      <c r="K2603" s="450"/>
      <c r="L2603" s="450"/>
      <c r="M2603" s="450">
        <f>J2603+K2603+L2603</f>
        <v>0</v>
      </c>
      <c r="N2603" s="559"/>
      <c r="O2603" s="450"/>
      <c r="P2603" s="450"/>
      <c r="Q2603" s="138" t="s">
        <v>10132</v>
      </c>
      <c r="R2603" s="134" t="s">
        <v>11649</v>
      </c>
      <c r="S2603" s="91"/>
      <c r="T2603" s="19">
        <f>VLOOKUP(Q2603,包材库存!B:E,4,0)</f>
        <v>1957</v>
      </c>
      <c r="U2603" s="46"/>
      <c r="V2603" s="19">
        <f>VLOOKUP(Q2603,包材库存!B:F,5,0)</f>
        <v>0</v>
      </c>
      <c r="W2603" s="450"/>
      <c r="X2603" s="164" t="e">
        <f t="shared" si="198"/>
        <v>#DIV/0!</v>
      </c>
      <c r="Y2603" s="169">
        <f t="shared" si="197"/>
        <v>202</v>
      </c>
    </row>
    <row r="2604" spans="2:25" ht="15">
      <c r="B2604" s="196"/>
      <c r="C2604" s="451"/>
      <c r="D2604" s="451"/>
      <c r="E2604" s="451"/>
      <c r="F2604" s="451"/>
      <c r="G2604" s="451"/>
      <c r="H2604" s="451"/>
      <c r="I2604" s="451"/>
      <c r="J2604" s="451"/>
      <c r="K2604" s="451"/>
      <c r="L2604" s="451"/>
      <c r="M2604" s="451"/>
      <c r="N2604" s="560"/>
      <c r="O2604" s="451"/>
      <c r="P2604" s="451"/>
      <c r="Q2604" s="138" t="s">
        <v>3</v>
      </c>
      <c r="R2604" s="134" t="s">
        <v>11650</v>
      </c>
      <c r="S2604" s="28">
        <v>1</v>
      </c>
      <c r="T2604" s="19" t="e">
        <f>VLOOKUP(Q2604,包材库存!B:E,4,0)</f>
        <v>#N/A</v>
      </c>
      <c r="U2604" s="46"/>
      <c r="V2604" s="19" t="e">
        <f>VLOOKUP(Q2604,包材库存!B:F,5,0)</f>
        <v>#N/A</v>
      </c>
      <c r="W2604" s="451"/>
      <c r="X2604" s="164" t="e">
        <f t="shared" si="198"/>
        <v>#N/A</v>
      </c>
      <c r="Y2604" s="169">
        <f t="shared" si="197"/>
        <v>1</v>
      </c>
    </row>
    <row r="2605" spans="2:25" ht="15">
      <c r="B2605" s="196"/>
      <c r="C2605" s="451"/>
      <c r="D2605" s="451"/>
      <c r="E2605" s="451"/>
      <c r="F2605" s="451"/>
      <c r="G2605" s="451"/>
      <c r="H2605" s="451"/>
      <c r="I2605" s="451"/>
      <c r="J2605" s="451"/>
      <c r="K2605" s="451"/>
      <c r="L2605" s="451"/>
      <c r="M2605" s="451"/>
      <c r="N2605" s="560"/>
      <c r="O2605" s="451"/>
      <c r="P2605" s="451"/>
      <c r="Q2605" s="138" t="s">
        <v>14</v>
      </c>
      <c r="R2605" s="134" t="s">
        <v>11651</v>
      </c>
      <c r="S2605" s="28">
        <v>1</v>
      </c>
      <c r="T2605" s="19" t="e">
        <f>VLOOKUP(Q2605,包材库存!B:E,4,0)</f>
        <v>#N/A</v>
      </c>
      <c r="U2605" s="46"/>
      <c r="V2605" s="19" t="e">
        <f>VLOOKUP(Q2605,包材库存!B:F,5,0)</f>
        <v>#N/A</v>
      </c>
      <c r="W2605" s="451"/>
      <c r="X2605" s="164" t="e">
        <f t="shared" si="198"/>
        <v>#N/A</v>
      </c>
      <c r="Y2605" s="169">
        <f t="shared" si="197"/>
        <v>1</v>
      </c>
    </row>
    <row r="2606" spans="2:25" ht="15">
      <c r="B2606" s="196"/>
      <c r="C2606" s="451"/>
      <c r="D2606" s="451"/>
      <c r="E2606" s="451"/>
      <c r="F2606" s="451"/>
      <c r="G2606" s="451"/>
      <c r="H2606" s="451"/>
      <c r="I2606" s="451"/>
      <c r="J2606" s="451"/>
      <c r="K2606" s="451"/>
      <c r="L2606" s="451"/>
      <c r="M2606" s="451"/>
      <c r="N2606" s="560"/>
      <c r="O2606" s="451"/>
      <c r="P2606" s="451"/>
      <c r="Q2606" s="138" t="s">
        <v>42</v>
      </c>
      <c r="R2606" s="134" t="s">
        <v>11652</v>
      </c>
      <c r="S2606" s="28">
        <v>1</v>
      </c>
      <c r="T2606" s="19" t="e">
        <f>VLOOKUP(Q2606,包材库存!B:E,4,0)</f>
        <v>#N/A</v>
      </c>
      <c r="U2606" s="46"/>
      <c r="V2606" s="19" t="e">
        <f>VLOOKUP(Q2606,包材库存!B:F,5,0)</f>
        <v>#N/A</v>
      </c>
      <c r="W2606" s="451"/>
      <c r="X2606" s="164" t="e">
        <f t="shared" si="198"/>
        <v>#N/A</v>
      </c>
      <c r="Y2606" s="169">
        <f t="shared" si="197"/>
        <v>1</v>
      </c>
    </row>
    <row r="2607" spans="2:25" ht="15">
      <c r="B2607" s="196"/>
      <c r="C2607" s="451"/>
      <c r="D2607" s="451"/>
      <c r="E2607" s="451"/>
      <c r="F2607" s="451"/>
      <c r="G2607" s="451"/>
      <c r="H2607" s="451"/>
      <c r="I2607" s="451"/>
      <c r="J2607" s="451"/>
      <c r="K2607" s="451"/>
      <c r="L2607" s="451"/>
      <c r="M2607" s="451"/>
      <c r="N2607" s="560"/>
      <c r="O2607" s="451"/>
      <c r="P2607" s="451"/>
      <c r="Q2607" s="138" t="s">
        <v>1388</v>
      </c>
      <c r="R2607" s="134" t="s">
        <v>11653</v>
      </c>
      <c r="S2607" s="91"/>
      <c r="T2607" s="19" t="e">
        <f>VLOOKUP(Q2607,包材库存!B:E,4,0)</f>
        <v>#N/A</v>
      </c>
      <c r="U2607" s="46"/>
      <c r="V2607" s="19" t="e">
        <f>VLOOKUP(Q2607,包材库存!B:F,5,0)</f>
        <v>#N/A</v>
      </c>
      <c r="W2607" s="451"/>
      <c r="X2607" s="164" t="e">
        <f t="shared" si="198"/>
        <v>#N/A</v>
      </c>
      <c r="Y2607" s="169">
        <f t="shared" si="197"/>
        <v>3</v>
      </c>
    </row>
    <row r="2608" spans="2:25" ht="15">
      <c r="B2608" s="196"/>
      <c r="C2608" s="452"/>
      <c r="D2608" s="452"/>
      <c r="E2608" s="452"/>
      <c r="F2608" s="452"/>
      <c r="G2608" s="452"/>
      <c r="H2608" s="452"/>
      <c r="I2608" s="452"/>
      <c r="J2608" s="452"/>
      <c r="K2608" s="452"/>
      <c r="L2608" s="452"/>
      <c r="M2608" s="452"/>
      <c r="N2608" s="561"/>
      <c r="O2608" s="452"/>
      <c r="P2608" s="452"/>
      <c r="Q2608" s="138" t="s">
        <v>10134</v>
      </c>
      <c r="R2608" s="134" t="s">
        <v>11654</v>
      </c>
      <c r="S2608" s="28">
        <v>1</v>
      </c>
      <c r="T2608" s="19" t="e">
        <f>VLOOKUP(Q2608,包材库存!B:E,4,0)</f>
        <v>#N/A</v>
      </c>
      <c r="U2608" s="46"/>
      <c r="V2608" s="19" t="e">
        <f>VLOOKUP(Q2608,包材库存!B:F,5,0)</f>
        <v>#N/A</v>
      </c>
      <c r="W2608" s="452"/>
      <c r="X2608" s="164" t="e">
        <f t="shared" si="198"/>
        <v>#N/A</v>
      </c>
      <c r="Y2608" s="169">
        <f t="shared" si="197"/>
        <v>1</v>
      </c>
    </row>
    <row r="2609" spans="2:25" ht="15">
      <c r="B2609" s="196"/>
      <c r="C2609" s="453" t="s">
        <v>5652</v>
      </c>
      <c r="D2609" s="47" t="s">
        <v>11655</v>
      </c>
      <c r="E2609" s="47"/>
      <c r="F2609" s="47"/>
      <c r="G2609" s="47"/>
      <c r="H2609" s="47"/>
      <c r="I2609" s="47"/>
      <c r="J2609" s="47"/>
      <c r="K2609" s="47"/>
      <c r="L2609" s="47"/>
      <c r="M2609" s="47"/>
      <c r="N2609" s="576"/>
      <c r="O2609" s="47"/>
      <c r="P2609" s="47"/>
      <c r="Q2609" s="160" t="s">
        <v>10135</v>
      </c>
      <c r="R2609" s="199" t="s">
        <v>11656</v>
      </c>
      <c r="S2609" s="28">
        <v>1</v>
      </c>
      <c r="T2609" s="19">
        <f>VLOOKUP(Q2609,包材库存!B:E,4,0)</f>
        <v>265</v>
      </c>
      <c r="U2609" s="46"/>
      <c r="V2609" s="19">
        <f>VLOOKUP(Q2609,包材库存!B:F,5,0)</f>
        <v>0</v>
      </c>
      <c r="W2609" s="119"/>
      <c r="X2609" s="164" t="e">
        <f t="shared" si="198"/>
        <v>#DIV/0!</v>
      </c>
      <c r="Y2609" s="169">
        <f t="shared" si="197"/>
        <v>2</v>
      </c>
    </row>
    <row r="2610" spans="2:25" ht="15">
      <c r="B2610" s="196"/>
      <c r="C2610" s="454"/>
      <c r="D2610" s="47"/>
      <c r="E2610" s="47"/>
      <c r="F2610" s="47"/>
      <c r="G2610" s="47"/>
      <c r="H2610" s="47"/>
      <c r="I2610" s="47"/>
      <c r="J2610" s="47"/>
      <c r="K2610" s="47"/>
      <c r="L2610" s="47"/>
      <c r="M2610" s="47"/>
      <c r="N2610" s="576"/>
      <c r="O2610" s="47"/>
      <c r="P2610" s="47"/>
      <c r="Q2610" s="160" t="s">
        <v>8622</v>
      </c>
      <c r="R2610" s="199" t="s">
        <v>11398</v>
      </c>
      <c r="S2610" s="91"/>
      <c r="T2610" s="19">
        <f>VLOOKUP(Q2610,包材库存!B:E,4,0)</f>
        <v>598</v>
      </c>
      <c r="U2610" s="46"/>
      <c r="V2610" s="19">
        <f>VLOOKUP(Q2610,包材库存!B:F,5,0)</f>
        <v>0</v>
      </c>
      <c r="W2610" s="119"/>
      <c r="X2610" s="164" t="e">
        <f t="shared" si="198"/>
        <v>#DIV/0!</v>
      </c>
      <c r="Y2610" s="169">
        <f t="shared" si="197"/>
        <v>9</v>
      </c>
    </row>
    <row r="2611" spans="2:25" ht="15">
      <c r="B2611" s="196"/>
      <c r="C2611" s="454"/>
      <c r="D2611" s="89" t="s">
        <v>11193</v>
      </c>
      <c r="E2611" s="89" t="s">
        <v>10419</v>
      </c>
      <c r="F2611" s="89"/>
      <c r="G2611" s="89"/>
      <c r="H2611" s="89"/>
      <c r="I2611" s="89"/>
      <c r="J2611" s="89"/>
      <c r="K2611" s="89"/>
      <c r="L2611" s="89"/>
      <c r="M2611" s="89">
        <f>J2611+K2611+L2611</f>
        <v>0</v>
      </c>
      <c r="N2611" s="559"/>
      <c r="O2611" s="89"/>
      <c r="P2611" s="89"/>
      <c r="Q2611" s="160" t="s">
        <v>6595</v>
      </c>
      <c r="R2611" s="199" t="s">
        <v>11657</v>
      </c>
      <c r="S2611" s="28">
        <v>1</v>
      </c>
      <c r="T2611" s="19">
        <f>VLOOKUP(Q2611,包材库存!B:E,4,0)</f>
        <v>50090</v>
      </c>
      <c r="U2611" s="46"/>
      <c r="V2611" s="19">
        <f>VLOOKUP(Q2611,包材库存!B:F,5,0)</f>
        <v>0</v>
      </c>
      <c r="W2611" s="110"/>
      <c r="X2611" s="164" t="e">
        <f t="shared" si="198"/>
        <v>#DIV/0!</v>
      </c>
      <c r="Y2611" s="169">
        <f t="shared" si="197"/>
        <v>7</v>
      </c>
    </row>
    <row r="2612" spans="2:25" ht="15">
      <c r="B2612" s="196"/>
      <c r="C2612" s="454"/>
      <c r="D2612" s="90"/>
      <c r="E2612" s="90"/>
      <c r="F2612" s="90"/>
      <c r="G2612" s="90"/>
      <c r="H2612" s="90"/>
      <c r="I2612" s="90"/>
      <c r="J2612" s="90"/>
      <c r="K2612" s="90"/>
      <c r="L2612" s="90"/>
      <c r="M2612" s="90"/>
      <c r="N2612" s="560"/>
      <c r="O2612" s="90"/>
      <c r="P2612" s="90"/>
      <c r="Q2612" s="160" t="s">
        <v>10136</v>
      </c>
      <c r="R2612" s="195" t="s">
        <v>10974</v>
      </c>
      <c r="S2612" s="28">
        <v>1</v>
      </c>
      <c r="T2612" s="19">
        <f>VLOOKUP(Q2612,包材库存!B:E,4,0)</f>
        <v>120397</v>
      </c>
      <c r="U2612" s="46"/>
      <c r="V2612" s="19">
        <f>VLOOKUP(Q2612,包材库存!B:F,5,0)</f>
        <v>0</v>
      </c>
      <c r="W2612" s="111"/>
      <c r="X2612" s="164" t="e">
        <f t="shared" si="198"/>
        <v>#DIV/0!</v>
      </c>
      <c r="Y2612" s="169">
        <f t="shared" si="197"/>
        <v>44</v>
      </c>
    </row>
    <row r="2613" spans="2:25" ht="15">
      <c r="B2613" s="196"/>
      <c r="C2613" s="454"/>
      <c r="D2613" s="15"/>
      <c r="E2613" s="15"/>
      <c r="F2613" s="15"/>
      <c r="G2613" s="15"/>
      <c r="H2613" s="15"/>
      <c r="I2613" s="15"/>
      <c r="J2613" s="15"/>
      <c r="K2613" s="15"/>
      <c r="L2613" s="15"/>
      <c r="M2613" s="15"/>
      <c r="N2613" s="561"/>
      <c r="O2613" s="15"/>
      <c r="P2613" s="15"/>
      <c r="Q2613" s="160" t="s">
        <v>8736</v>
      </c>
      <c r="R2613" s="199" t="s">
        <v>10509</v>
      </c>
      <c r="S2613" s="28">
        <v>1</v>
      </c>
      <c r="T2613" s="19">
        <f>VLOOKUP(Q2613,包材库存!B:E,4,0)</f>
        <v>106183</v>
      </c>
      <c r="U2613" s="46"/>
      <c r="V2613" s="19">
        <f>VLOOKUP(Q2613,包材库存!B:F,5,0)</f>
        <v>0</v>
      </c>
      <c r="W2613" s="112"/>
      <c r="X2613" s="164" t="e">
        <f t="shared" si="198"/>
        <v>#DIV/0!</v>
      </c>
      <c r="Y2613" s="169">
        <f t="shared" si="197"/>
        <v>58</v>
      </c>
    </row>
    <row r="2614" spans="2:25" ht="15">
      <c r="B2614" s="196"/>
      <c r="C2614" s="454"/>
      <c r="D2614" s="89" t="s">
        <v>11190</v>
      </c>
      <c r="E2614" s="89" t="s">
        <v>10419</v>
      </c>
      <c r="F2614" s="89"/>
      <c r="G2614" s="89"/>
      <c r="H2614" s="89"/>
      <c r="I2614" s="89"/>
      <c r="J2614" s="89"/>
      <c r="K2614" s="89"/>
      <c r="L2614" s="89"/>
      <c r="M2614" s="89">
        <f>J2614+K2614+L2614</f>
        <v>0</v>
      </c>
      <c r="N2614" s="559"/>
      <c r="O2614" s="89"/>
      <c r="P2614" s="89"/>
      <c r="Q2614" s="160" t="s">
        <v>6599</v>
      </c>
      <c r="R2614" s="199" t="s">
        <v>11658</v>
      </c>
      <c r="S2614" s="28">
        <v>1</v>
      </c>
      <c r="T2614" s="19">
        <f>VLOOKUP(Q2614,包材库存!B:E,4,0)</f>
        <v>8848</v>
      </c>
      <c r="U2614" s="46"/>
      <c r="V2614" s="19">
        <f>VLOOKUP(Q2614,包材库存!B:F,5,0)</f>
        <v>0</v>
      </c>
      <c r="W2614" s="110"/>
      <c r="X2614" s="164" t="e">
        <f t="shared" si="198"/>
        <v>#DIV/0!</v>
      </c>
      <c r="Y2614" s="169">
        <f t="shared" si="197"/>
        <v>10</v>
      </c>
    </row>
    <row r="2615" spans="2:25" ht="15">
      <c r="B2615" s="196"/>
      <c r="C2615" s="454"/>
      <c r="D2615" s="90"/>
      <c r="E2615" s="90"/>
      <c r="F2615" s="90"/>
      <c r="G2615" s="90"/>
      <c r="H2615" s="90"/>
      <c r="I2615" s="90"/>
      <c r="J2615" s="90"/>
      <c r="K2615" s="90"/>
      <c r="L2615" s="90"/>
      <c r="M2615" s="90"/>
      <c r="N2615" s="560"/>
      <c r="O2615" s="90"/>
      <c r="P2615" s="90"/>
      <c r="Q2615" s="160" t="s">
        <v>10136</v>
      </c>
      <c r="R2615" s="195" t="s">
        <v>10974</v>
      </c>
      <c r="S2615" s="28">
        <v>1</v>
      </c>
      <c r="T2615" s="19">
        <f>VLOOKUP(Q2615,包材库存!B:E,4,0)</f>
        <v>120397</v>
      </c>
      <c r="U2615" s="46"/>
      <c r="V2615" s="19">
        <f>VLOOKUP(Q2615,包材库存!B:F,5,0)</f>
        <v>0</v>
      </c>
      <c r="W2615" s="111"/>
      <c r="X2615" s="164" t="e">
        <f t="shared" si="198"/>
        <v>#DIV/0!</v>
      </c>
      <c r="Y2615" s="169">
        <f t="shared" si="197"/>
        <v>44</v>
      </c>
    </row>
    <row r="2616" spans="2:25" ht="15">
      <c r="B2616" s="196"/>
      <c r="C2616" s="454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  <c r="N2616" s="561"/>
      <c r="O2616" s="15"/>
      <c r="P2616" s="15"/>
      <c r="Q2616" s="160" t="s">
        <v>8736</v>
      </c>
      <c r="R2616" s="199" t="s">
        <v>10509</v>
      </c>
      <c r="S2616" s="28">
        <v>1</v>
      </c>
      <c r="T2616" s="19">
        <f>VLOOKUP(Q2616,包材库存!B:E,4,0)</f>
        <v>106183</v>
      </c>
      <c r="U2616" s="46"/>
      <c r="V2616" s="19">
        <f>VLOOKUP(Q2616,包材库存!B:F,5,0)</f>
        <v>0</v>
      </c>
      <c r="W2616" s="112"/>
      <c r="X2616" s="164" t="e">
        <f t="shared" si="198"/>
        <v>#DIV/0!</v>
      </c>
      <c r="Y2616" s="169">
        <f t="shared" si="197"/>
        <v>58</v>
      </c>
    </row>
    <row r="2617" spans="2:25" ht="15">
      <c r="B2617" s="196"/>
      <c r="C2617" s="454"/>
      <c r="D2617" s="89" t="s">
        <v>11186</v>
      </c>
      <c r="E2617" s="89" t="s">
        <v>5895</v>
      </c>
      <c r="F2617" s="89"/>
      <c r="G2617" s="89"/>
      <c r="H2617" s="89"/>
      <c r="I2617" s="89"/>
      <c r="J2617" s="89"/>
      <c r="K2617" s="89"/>
      <c r="L2617" s="89"/>
      <c r="M2617" s="89">
        <f>J2617+K2617+L2617</f>
        <v>0</v>
      </c>
      <c r="N2617" s="559"/>
      <c r="O2617" s="89"/>
      <c r="P2617" s="89"/>
      <c r="Q2617" s="160" t="s">
        <v>10137</v>
      </c>
      <c r="R2617" s="199" t="s">
        <v>11659</v>
      </c>
      <c r="S2617" s="28">
        <v>1</v>
      </c>
      <c r="T2617" s="19">
        <f>VLOOKUP(Q2617,包材库存!B:E,4,0)</f>
        <v>4752</v>
      </c>
      <c r="U2617" s="46"/>
      <c r="V2617" s="19">
        <f>VLOOKUP(Q2617,包材库存!B:F,5,0)</f>
        <v>0</v>
      </c>
      <c r="W2617" s="110"/>
      <c r="X2617" s="164" t="e">
        <f t="shared" si="198"/>
        <v>#DIV/0!</v>
      </c>
      <c r="Y2617" s="169">
        <f t="shared" si="197"/>
        <v>8</v>
      </c>
    </row>
    <row r="2618" spans="2:25" ht="15">
      <c r="B2618" s="196"/>
      <c r="C2618" s="455"/>
      <c r="D2618" s="15"/>
      <c r="E2618" s="15"/>
      <c r="F2618" s="15"/>
      <c r="G2618" s="15"/>
      <c r="H2618" s="15"/>
      <c r="I2618" s="15"/>
      <c r="J2618" s="15"/>
      <c r="K2618" s="15"/>
      <c r="L2618" s="15"/>
      <c r="M2618" s="15"/>
      <c r="N2618" s="561"/>
      <c r="O2618" s="15"/>
      <c r="P2618" s="15"/>
      <c r="Q2618" s="160" t="s">
        <v>7317</v>
      </c>
      <c r="R2618" s="199" t="s">
        <v>11660</v>
      </c>
      <c r="S2618" s="28">
        <v>1</v>
      </c>
      <c r="T2618" s="19">
        <f>VLOOKUP(Q2618,包材库存!B:E,4,0)</f>
        <v>133</v>
      </c>
      <c r="U2618" s="46"/>
      <c r="V2618" s="19">
        <f>VLOOKUP(Q2618,包材库存!B:F,5,0)</f>
        <v>0</v>
      </c>
      <c r="W2618" s="112"/>
      <c r="X2618" s="164" t="e">
        <f t="shared" si="198"/>
        <v>#DIV/0!</v>
      </c>
      <c r="Y2618" s="169">
        <f t="shared" si="197"/>
        <v>8</v>
      </c>
    </row>
    <row r="2619" spans="2:25" ht="25.5">
      <c r="B2619" s="196"/>
      <c r="C2619" s="450" t="s">
        <v>1470</v>
      </c>
      <c r="D2619" s="450" t="s">
        <v>11647</v>
      </c>
      <c r="E2619" s="450" t="s">
        <v>11661</v>
      </c>
      <c r="F2619" s="450"/>
      <c r="G2619" s="450"/>
      <c r="H2619" s="450"/>
      <c r="I2619" s="450"/>
      <c r="J2619" s="450"/>
      <c r="K2619" s="450"/>
      <c r="L2619" s="450"/>
      <c r="M2619" s="450">
        <f>J2619+K2619+L2619</f>
        <v>0</v>
      </c>
      <c r="N2619" s="559"/>
      <c r="O2619" s="450"/>
      <c r="P2619" s="450"/>
      <c r="Q2619" s="138" t="s">
        <v>10138</v>
      </c>
      <c r="R2619" s="134" t="s">
        <v>11662</v>
      </c>
      <c r="S2619" s="28">
        <v>1</v>
      </c>
      <c r="T2619" s="19" t="e">
        <f>VLOOKUP(Q2619,包材库存!B:E,4,0)</f>
        <v>#N/A</v>
      </c>
      <c r="U2619" s="46"/>
      <c r="V2619" s="19" t="e">
        <f>VLOOKUP(Q2619,包材库存!B:F,5,0)</f>
        <v>#N/A</v>
      </c>
      <c r="W2619" s="450"/>
      <c r="X2619" s="164" t="e">
        <f t="shared" si="198"/>
        <v>#N/A</v>
      </c>
      <c r="Y2619" s="169">
        <f t="shared" si="197"/>
        <v>1</v>
      </c>
    </row>
    <row r="2620" spans="2:25" ht="15">
      <c r="B2620" s="196"/>
      <c r="C2620" s="451"/>
      <c r="D2620" s="451"/>
      <c r="E2620" s="451"/>
      <c r="F2620" s="451"/>
      <c r="G2620" s="451"/>
      <c r="H2620" s="451"/>
      <c r="I2620" s="451"/>
      <c r="J2620" s="451"/>
      <c r="K2620" s="451"/>
      <c r="L2620" s="451"/>
      <c r="M2620" s="451"/>
      <c r="N2620" s="560"/>
      <c r="O2620" s="451"/>
      <c r="P2620" s="451"/>
      <c r="Q2620" s="138" t="s">
        <v>10139</v>
      </c>
      <c r="R2620" s="134" t="s">
        <v>11663</v>
      </c>
      <c r="S2620" s="28">
        <v>1</v>
      </c>
      <c r="T2620" s="19" t="e">
        <f>VLOOKUP(Q2620,包材库存!B:E,4,0)</f>
        <v>#N/A</v>
      </c>
      <c r="U2620" s="46"/>
      <c r="V2620" s="19" t="e">
        <f>VLOOKUP(Q2620,包材库存!B:F,5,0)</f>
        <v>#N/A</v>
      </c>
      <c r="W2620" s="451"/>
      <c r="X2620" s="164" t="e">
        <f t="shared" si="198"/>
        <v>#N/A</v>
      </c>
      <c r="Y2620" s="169">
        <f t="shared" si="197"/>
        <v>1</v>
      </c>
    </row>
    <row r="2621" spans="2:25" ht="15">
      <c r="B2621" s="196"/>
      <c r="C2621" s="451"/>
      <c r="D2621" s="451"/>
      <c r="E2621" s="451"/>
      <c r="F2621" s="451"/>
      <c r="G2621" s="451"/>
      <c r="H2621" s="451"/>
      <c r="I2621" s="451"/>
      <c r="J2621" s="451"/>
      <c r="K2621" s="451"/>
      <c r="L2621" s="451"/>
      <c r="M2621" s="451"/>
      <c r="N2621" s="560"/>
      <c r="O2621" s="451"/>
      <c r="P2621" s="451"/>
      <c r="Q2621" s="138" t="s">
        <v>10140</v>
      </c>
      <c r="R2621" s="134" t="s">
        <v>11664</v>
      </c>
      <c r="S2621" s="28">
        <v>1</v>
      </c>
      <c r="T2621" s="19" t="e">
        <f>VLOOKUP(Q2621,包材库存!B:E,4,0)</f>
        <v>#N/A</v>
      </c>
      <c r="U2621" s="46"/>
      <c r="V2621" s="19" t="e">
        <f>VLOOKUP(Q2621,包材库存!B:F,5,0)</f>
        <v>#N/A</v>
      </c>
      <c r="W2621" s="451"/>
      <c r="X2621" s="164" t="e">
        <f t="shared" si="198"/>
        <v>#N/A</v>
      </c>
      <c r="Y2621" s="169">
        <f t="shared" si="197"/>
        <v>1</v>
      </c>
    </row>
    <row r="2622" spans="2:25" ht="15">
      <c r="B2622" s="196"/>
      <c r="C2622" s="451"/>
      <c r="D2622" s="451"/>
      <c r="E2622" s="451"/>
      <c r="F2622" s="451"/>
      <c r="G2622" s="451"/>
      <c r="H2622" s="451"/>
      <c r="I2622" s="451"/>
      <c r="J2622" s="451"/>
      <c r="K2622" s="451"/>
      <c r="L2622" s="451"/>
      <c r="M2622" s="451"/>
      <c r="N2622" s="560"/>
      <c r="O2622" s="451"/>
      <c r="P2622" s="451"/>
      <c r="Q2622" s="138" t="s">
        <v>10141</v>
      </c>
      <c r="R2622" s="134" t="s">
        <v>9932</v>
      </c>
      <c r="S2622" s="28">
        <v>1</v>
      </c>
      <c r="T2622" s="19" t="e">
        <f>VLOOKUP(Q2622,包材库存!B:E,4,0)</f>
        <v>#N/A</v>
      </c>
      <c r="U2622" s="46"/>
      <c r="V2622" s="19" t="e">
        <f>VLOOKUP(Q2622,包材库存!B:F,5,0)</f>
        <v>#N/A</v>
      </c>
      <c r="W2622" s="451"/>
      <c r="X2622" s="164" t="e">
        <f t="shared" si="198"/>
        <v>#N/A</v>
      </c>
      <c r="Y2622" s="169">
        <f t="shared" si="197"/>
        <v>1</v>
      </c>
    </row>
    <row r="2623" spans="2:25" ht="15">
      <c r="B2623" s="196"/>
      <c r="C2623" s="451"/>
      <c r="D2623" s="451"/>
      <c r="E2623" s="451"/>
      <c r="F2623" s="451"/>
      <c r="G2623" s="451"/>
      <c r="H2623" s="451"/>
      <c r="I2623" s="451"/>
      <c r="J2623" s="451"/>
      <c r="K2623" s="451"/>
      <c r="L2623" s="451"/>
      <c r="M2623" s="451"/>
      <c r="N2623" s="560"/>
      <c r="O2623" s="451"/>
      <c r="P2623" s="451"/>
      <c r="Q2623" s="138" t="s">
        <v>10142</v>
      </c>
      <c r="R2623" s="134" t="s">
        <v>10133</v>
      </c>
      <c r="S2623" s="91"/>
      <c r="T2623" s="19" t="e">
        <f>VLOOKUP(Q2623,包材库存!B:E,4,0)</f>
        <v>#N/A</v>
      </c>
      <c r="U2623" s="46"/>
      <c r="V2623" s="19" t="e">
        <f>VLOOKUP(Q2623,包材库存!B:F,5,0)</f>
        <v>#N/A</v>
      </c>
      <c r="W2623" s="451"/>
      <c r="X2623" s="164" t="e">
        <f t="shared" si="198"/>
        <v>#N/A</v>
      </c>
      <c r="Y2623" s="169">
        <f t="shared" si="197"/>
        <v>3</v>
      </c>
    </row>
    <row r="2624" spans="2:25" ht="15">
      <c r="B2624" s="196"/>
      <c r="C2624" s="452"/>
      <c r="D2624" s="452"/>
      <c r="E2624" s="452"/>
      <c r="F2624" s="452"/>
      <c r="G2624" s="452"/>
      <c r="H2624" s="452"/>
      <c r="I2624" s="452"/>
      <c r="J2624" s="452"/>
      <c r="K2624" s="452"/>
      <c r="L2624" s="452"/>
      <c r="M2624" s="452"/>
      <c r="N2624" s="561"/>
      <c r="O2624" s="452"/>
      <c r="P2624" s="452"/>
      <c r="Q2624" s="138" t="s">
        <v>10143</v>
      </c>
      <c r="R2624" s="134" t="s">
        <v>11665</v>
      </c>
      <c r="S2624" s="91"/>
      <c r="T2624" s="19">
        <f>VLOOKUP(Q2624,包材库存!B:E,4,0)</f>
        <v>486</v>
      </c>
      <c r="U2624" s="46"/>
      <c r="V2624" s="19">
        <f>VLOOKUP(Q2624,包材库存!B:F,5,0)</f>
        <v>0</v>
      </c>
      <c r="W2624" s="452"/>
      <c r="X2624" s="164" t="e">
        <f t="shared" si="198"/>
        <v>#DIV/0!</v>
      </c>
      <c r="Y2624" s="169">
        <f t="shared" si="197"/>
        <v>1</v>
      </c>
    </row>
    <row r="2625" spans="2:25" ht="15">
      <c r="B2625" s="196"/>
      <c r="C2625" s="119" t="s">
        <v>9812</v>
      </c>
      <c r="D2625" s="119" t="s">
        <v>9813</v>
      </c>
      <c r="E2625" s="119"/>
      <c r="F2625" s="119"/>
      <c r="G2625" s="119"/>
      <c r="H2625" s="119"/>
      <c r="I2625" s="119"/>
      <c r="J2625" s="119"/>
      <c r="K2625" s="119"/>
      <c r="L2625" s="119"/>
      <c r="M2625" s="119"/>
      <c r="N2625" s="628"/>
      <c r="O2625" s="119"/>
      <c r="P2625" s="119"/>
      <c r="Q2625" s="138" t="s">
        <v>10144</v>
      </c>
      <c r="R2625" s="134" t="s">
        <v>10145</v>
      </c>
      <c r="S2625" s="28">
        <v>1</v>
      </c>
      <c r="T2625" s="19">
        <f>VLOOKUP(Q2625,包材库存!B:E,4,0)</f>
        <v>4950</v>
      </c>
      <c r="U2625" s="46"/>
      <c r="V2625" s="19">
        <f>VLOOKUP(Q2625,包材库存!B:F,5,0)</f>
        <v>0</v>
      </c>
      <c r="W2625" s="119"/>
      <c r="X2625" s="164" t="e">
        <f t="shared" si="198"/>
        <v>#DIV/0!</v>
      </c>
      <c r="Y2625" s="169">
        <f t="shared" si="197"/>
        <v>2</v>
      </c>
    </row>
    <row r="2626" spans="2:25" ht="15">
      <c r="B2626" s="196"/>
      <c r="C2626" s="119"/>
      <c r="D2626" s="119"/>
      <c r="E2626" s="119"/>
      <c r="F2626" s="119"/>
      <c r="G2626" s="119"/>
      <c r="H2626" s="119"/>
      <c r="I2626" s="119"/>
      <c r="J2626" s="119"/>
      <c r="K2626" s="119"/>
      <c r="L2626" s="119"/>
      <c r="M2626" s="119"/>
      <c r="N2626" s="628"/>
      <c r="O2626" s="119"/>
      <c r="P2626" s="119"/>
      <c r="Q2626" s="138" t="s">
        <v>8665</v>
      </c>
      <c r="R2626" s="132" t="s">
        <v>11666</v>
      </c>
      <c r="S2626" s="91"/>
      <c r="T2626" s="19">
        <f>VLOOKUP(Q2626,包材库存!B:E,4,0)</f>
        <v>11</v>
      </c>
      <c r="U2626" s="46"/>
      <c r="V2626" s="19">
        <f>VLOOKUP(Q2626,包材库存!B:F,5,0)</f>
        <v>0</v>
      </c>
      <c r="W2626" s="119"/>
      <c r="X2626" s="164" t="e">
        <f t="shared" si="198"/>
        <v>#DIV/0!</v>
      </c>
      <c r="Y2626" s="169">
        <f t="shared" si="197"/>
        <v>4</v>
      </c>
    </row>
    <row r="2627" spans="2:25" ht="15">
      <c r="B2627" s="196"/>
      <c r="C2627" s="119" t="s">
        <v>9814</v>
      </c>
      <c r="D2627" s="119" t="s">
        <v>9815</v>
      </c>
      <c r="E2627" s="119"/>
      <c r="F2627" s="119"/>
      <c r="G2627" s="119"/>
      <c r="H2627" s="119"/>
      <c r="I2627" s="119"/>
      <c r="J2627" s="119"/>
      <c r="K2627" s="119"/>
      <c r="L2627" s="119"/>
      <c r="M2627" s="119"/>
      <c r="N2627" s="628"/>
      <c r="O2627" s="119"/>
      <c r="P2627" s="119"/>
      <c r="Q2627" s="138" t="s">
        <v>10144</v>
      </c>
      <c r="R2627" s="134" t="s">
        <v>10145</v>
      </c>
      <c r="S2627" s="28">
        <v>1</v>
      </c>
      <c r="T2627" s="19">
        <f>VLOOKUP(Q2627,包材库存!B:E,4,0)</f>
        <v>4950</v>
      </c>
      <c r="U2627" s="46"/>
      <c r="V2627" s="19">
        <f>VLOOKUP(Q2627,包材库存!B:F,5,0)</f>
        <v>0</v>
      </c>
      <c r="W2627" s="119"/>
      <c r="X2627" s="164" t="e">
        <f t="shared" si="198"/>
        <v>#DIV/0!</v>
      </c>
      <c r="Y2627" s="169">
        <f t="shared" si="197"/>
        <v>2</v>
      </c>
    </row>
    <row r="2628" spans="2:25" ht="15">
      <c r="B2628" s="196"/>
      <c r="C2628" s="119"/>
      <c r="D2628" s="119"/>
      <c r="E2628" s="119"/>
      <c r="F2628" s="119"/>
      <c r="G2628" s="119"/>
      <c r="H2628" s="119"/>
      <c r="I2628" s="119"/>
      <c r="J2628" s="119"/>
      <c r="K2628" s="119"/>
      <c r="L2628" s="119"/>
      <c r="M2628" s="119"/>
      <c r="N2628" s="628"/>
      <c r="O2628" s="119"/>
      <c r="P2628" s="119"/>
      <c r="Q2628" s="138" t="s">
        <v>8665</v>
      </c>
      <c r="R2628" s="132" t="s">
        <v>11666</v>
      </c>
      <c r="S2628" s="91"/>
      <c r="T2628" s="19">
        <f>VLOOKUP(Q2628,包材库存!B:E,4,0)</f>
        <v>11</v>
      </c>
      <c r="U2628" s="46"/>
      <c r="V2628" s="19">
        <f>VLOOKUP(Q2628,包材库存!B:F,5,0)</f>
        <v>0</v>
      </c>
      <c r="W2628" s="119"/>
      <c r="X2628" s="164" t="e">
        <f t="shared" si="198"/>
        <v>#DIV/0!</v>
      </c>
      <c r="Y2628" s="169">
        <f t="shared" si="197"/>
        <v>4</v>
      </c>
    </row>
    <row r="2629" spans="2:25" ht="15">
      <c r="B2629" s="196"/>
      <c r="C2629" s="119" t="s">
        <v>9816</v>
      </c>
      <c r="D2629" s="119" t="s">
        <v>9817</v>
      </c>
      <c r="E2629" s="119"/>
      <c r="F2629" s="119"/>
      <c r="G2629" s="119"/>
      <c r="H2629" s="119"/>
      <c r="I2629" s="119"/>
      <c r="J2629" s="119"/>
      <c r="K2629" s="119"/>
      <c r="L2629" s="119"/>
      <c r="M2629" s="119"/>
      <c r="N2629" s="628"/>
      <c r="O2629" s="119"/>
      <c r="P2629" s="119"/>
      <c r="Q2629" s="138" t="s">
        <v>10146</v>
      </c>
      <c r="R2629" s="134" t="s">
        <v>10147</v>
      </c>
      <c r="S2629" s="28">
        <v>1</v>
      </c>
      <c r="T2629" s="19">
        <f>VLOOKUP(Q2629,包材库存!B:E,4,0)</f>
        <v>0</v>
      </c>
      <c r="U2629" s="46"/>
      <c r="V2629" s="19">
        <f>VLOOKUP(Q2629,包材库存!B:F,5,0)</f>
        <v>0</v>
      </c>
      <c r="W2629" s="119"/>
      <c r="X2629" s="164" t="e">
        <f t="shared" si="198"/>
        <v>#DIV/0!</v>
      </c>
      <c r="Y2629" s="169">
        <f t="shared" ref="Y2629:Y2692" si="199">COUNTIF(Q:Q,Q2629)</f>
        <v>2</v>
      </c>
    </row>
    <row r="2630" spans="2:25" ht="15">
      <c r="B2630" s="196"/>
      <c r="C2630" s="119"/>
      <c r="D2630" s="119"/>
      <c r="E2630" s="119"/>
      <c r="F2630" s="119"/>
      <c r="G2630" s="119"/>
      <c r="H2630" s="119"/>
      <c r="I2630" s="119"/>
      <c r="J2630" s="119"/>
      <c r="K2630" s="119"/>
      <c r="L2630" s="119"/>
      <c r="M2630" s="119"/>
      <c r="N2630" s="628"/>
      <c r="O2630" s="119"/>
      <c r="P2630" s="119"/>
      <c r="Q2630" s="138" t="s">
        <v>8665</v>
      </c>
      <c r="R2630" s="132" t="s">
        <v>11666</v>
      </c>
      <c r="S2630" s="91"/>
      <c r="T2630" s="19">
        <f>VLOOKUP(Q2630,包材库存!B:E,4,0)</f>
        <v>11</v>
      </c>
      <c r="U2630" s="46"/>
      <c r="V2630" s="19">
        <f>VLOOKUP(Q2630,包材库存!B:F,5,0)</f>
        <v>0</v>
      </c>
      <c r="W2630" s="119"/>
      <c r="X2630" s="164" t="e">
        <f t="shared" ref="X2630:X2693" si="200">T2630/G2630</f>
        <v>#DIV/0!</v>
      </c>
      <c r="Y2630" s="169">
        <f t="shared" si="199"/>
        <v>4</v>
      </c>
    </row>
    <row r="2631" spans="2:25" ht="15">
      <c r="B2631" s="196"/>
      <c r="C2631" s="119" t="s">
        <v>9818</v>
      </c>
      <c r="D2631" s="119" t="s">
        <v>9819</v>
      </c>
      <c r="E2631" s="119"/>
      <c r="F2631" s="119"/>
      <c r="G2631" s="119"/>
      <c r="H2631" s="119"/>
      <c r="I2631" s="119"/>
      <c r="J2631" s="119"/>
      <c r="K2631" s="119"/>
      <c r="L2631" s="119"/>
      <c r="M2631" s="119"/>
      <c r="N2631" s="628"/>
      <c r="O2631" s="119"/>
      <c r="P2631" s="119"/>
      <c r="Q2631" s="138" t="s">
        <v>10146</v>
      </c>
      <c r="R2631" s="134" t="s">
        <v>10147</v>
      </c>
      <c r="S2631" s="28">
        <v>1</v>
      </c>
      <c r="T2631" s="19">
        <f>VLOOKUP(Q2631,包材库存!B:E,4,0)</f>
        <v>0</v>
      </c>
      <c r="U2631" s="46"/>
      <c r="V2631" s="19">
        <f>VLOOKUP(Q2631,包材库存!B:F,5,0)</f>
        <v>0</v>
      </c>
      <c r="W2631" s="119"/>
      <c r="X2631" s="164" t="e">
        <f t="shared" si="200"/>
        <v>#DIV/0!</v>
      </c>
      <c r="Y2631" s="169">
        <f t="shared" si="199"/>
        <v>2</v>
      </c>
    </row>
    <row r="2632" spans="2:25" ht="15">
      <c r="B2632" s="196"/>
      <c r="C2632" s="456"/>
      <c r="D2632" s="47"/>
      <c r="E2632" s="47"/>
      <c r="F2632" s="47"/>
      <c r="G2632" s="47"/>
      <c r="H2632" s="47"/>
      <c r="I2632" s="47"/>
      <c r="J2632" s="47"/>
      <c r="K2632" s="47"/>
      <c r="L2632" s="47"/>
      <c r="M2632" s="47"/>
      <c r="N2632" s="576"/>
      <c r="O2632" s="47"/>
      <c r="P2632" s="47"/>
      <c r="Q2632" s="138" t="s">
        <v>8665</v>
      </c>
      <c r="R2632" s="132" t="s">
        <v>11667</v>
      </c>
      <c r="S2632" s="91"/>
      <c r="T2632" s="19">
        <f>VLOOKUP(Q2632,包材库存!B:E,4,0)</f>
        <v>11</v>
      </c>
      <c r="U2632" s="46"/>
      <c r="V2632" s="19">
        <f>VLOOKUP(Q2632,包材库存!B:F,5,0)</f>
        <v>0</v>
      </c>
      <c r="W2632" s="119"/>
      <c r="X2632" s="164" t="e">
        <f t="shared" si="200"/>
        <v>#DIV/0!</v>
      </c>
      <c r="Y2632" s="169">
        <f t="shared" si="199"/>
        <v>4</v>
      </c>
    </row>
    <row r="2633" spans="2:25" ht="25.5">
      <c r="B2633" s="196"/>
      <c r="C2633" s="89" t="s">
        <v>10148</v>
      </c>
      <c r="D2633" s="89" t="s">
        <v>11668</v>
      </c>
      <c r="E2633" s="89"/>
      <c r="F2633" s="89"/>
      <c r="G2633" s="89"/>
      <c r="H2633" s="89"/>
      <c r="I2633" s="89"/>
      <c r="J2633" s="89"/>
      <c r="K2633" s="89"/>
      <c r="L2633" s="89"/>
      <c r="M2633" s="89"/>
      <c r="N2633" s="559"/>
      <c r="O2633" s="89"/>
      <c r="P2633" s="89"/>
      <c r="Q2633" s="439" t="s">
        <v>98</v>
      </c>
      <c r="R2633" s="440" t="s">
        <v>11568</v>
      </c>
      <c r="S2633" s="28">
        <v>1</v>
      </c>
      <c r="T2633" s="19">
        <f>VLOOKUP(Q2633,包材库存!B:E,4,0)</f>
        <v>0</v>
      </c>
      <c r="U2633" s="46"/>
      <c r="V2633" s="19">
        <f>VLOOKUP(Q2633,包材库存!B:F,5,0)</f>
        <v>0</v>
      </c>
      <c r="W2633" s="89"/>
      <c r="X2633" s="164" t="e">
        <f t="shared" si="200"/>
        <v>#DIV/0!</v>
      </c>
      <c r="Y2633" s="169">
        <f t="shared" si="199"/>
        <v>4</v>
      </c>
    </row>
    <row r="2634" spans="2:25" ht="15">
      <c r="B2634" s="196"/>
      <c r="C2634" s="90"/>
      <c r="D2634" s="90"/>
      <c r="E2634" s="90"/>
      <c r="F2634" s="90"/>
      <c r="G2634" s="90"/>
      <c r="H2634" s="90"/>
      <c r="I2634" s="90"/>
      <c r="J2634" s="90"/>
      <c r="K2634" s="90"/>
      <c r="L2634" s="90"/>
      <c r="M2634" s="90"/>
      <c r="N2634" s="560"/>
      <c r="O2634" s="90"/>
      <c r="P2634" s="90"/>
      <c r="Q2634" s="179" t="s">
        <v>100</v>
      </c>
      <c r="R2634" s="441" t="s">
        <v>11167</v>
      </c>
      <c r="S2634" s="28">
        <v>1</v>
      </c>
      <c r="T2634" s="19">
        <f>VLOOKUP(Q2634,包材库存!B:E,4,0)</f>
        <v>185000</v>
      </c>
      <c r="U2634" s="46"/>
      <c r="V2634" s="19">
        <f>VLOOKUP(Q2634,包材库存!B:F,5,0)</f>
        <v>0</v>
      </c>
      <c r="W2634" s="90"/>
      <c r="X2634" s="164" t="e">
        <f t="shared" si="200"/>
        <v>#DIV/0!</v>
      </c>
      <c r="Y2634" s="169">
        <f t="shared" si="199"/>
        <v>10</v>
      </c>
    </row>
    <row r="2635" spans="2:25" ht="15">
      <c r="B2635" s="196"/>
      <c r="C2635" s="90"/>
      <c r="D2635" s="90"/>
      <c r="E2635" s="90"/>
      <c r="F2635" s="90"/>
      <c r="G2635" s="90"/>
      <c r="H2635" s="90"/>
      <c r="I2635" s="90"/>
      <c r="J2635" s="90"/>
      <c r="K2635" s="90"/>
      <c r="L2635" s="90"/>
      <c r="M2635" s="90"/>
      <c r="N2635" s="560"/>
      <c r="O2635" s="90"/>
      <c r="P2635" s="90"/>
      <c r="Q2635" s="457" t="s">
        <v>8805</v>
      </c>
      <c r="R2635" s="275" t="s">
        <v>10382</v>
      </c>
      <c r="S2635" s="28">
        <v>1</v>
      </c>
      <c r="T2635" s="19">
        <f>VLOOKUP(Q2635,包材库存!B:E,4,0)</f>
        <v>7665</v>
      </c>
      <c r="U2635" s="46"/>
      <c r="V2635" s="19">
        <f>VLOOKUP(Q2635,包材库存!B:F,5,0)</f>
        <v>0</v>
      </c>
      <c r="W2635" s="90"/>
      <c r="X2635" s="164" t="e">
        <f t="shared" si="200"/>
        <v>#DIV/0!</v>
      </c>
      <c r="Y2635" s="169">
        <f t="shared" si="199"/>
        <v>149</v>
      </c>
    </row>
    <row r="2636" spans="2:25" ht="15">
      <c r="B2636" s="196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  <c r="N2636" s="561"/>
      <c r="O2636" s="15"/>
      <c r="P2636" s="15"/>
      <c r="Q2636" s="457" t="s">
        <v>457</v>
      </c>
      <c r="R2636" s="133" t="s">
        <v>10402</v>
      </c>
      <c r="S2636" s="91"/>
      <c r="T2636" s="19">
        <f>VLOOKUP(Q2636,包材库存!B:E,4,0)</f>
        <v>1957</v>
      </c>
      <c r="U2636" s="46"/>
      <c r="V2636" s="19">
        <f>VLOOKUP(Q2636,包材库存!B:F,5,0)</f>
        <v>0</v>
      </c>
      <c r="W2636" s="15"/>
      <c r="X2636" s="164" t="e">
        <f t="shared" si="200"/>
        <v>#DIV/0!</v>
      </c>
      <c r="Y2636" s="169">
        <f t="shared" si="199"/>
        <v>202</v>
      </c>
    </row>
    <row r="2637" spans="2:25" ht="24.75">
      <c r="B2637" s="196"/>
      <c r="C2637" s="89" t="s">
        <v>10149</v>
      </c>
      <c r="D2637" s="89" t="s">
        <v>11669</v>
      </c>
      <c r="E2637" s="89" t="s">
        <v>12093</v>
      </c>
      <c r="F2637" s="89"/>
      <c r="G2637" s="89"/>
      <c r="H2637" s="89"/>
      <c r="I2637" s="89"/>
      <c r="J2637" s="89"/>
      <c r="K2637" s="89"/>
      <c r="L2637" s="89"/>
      <c r="M2637" s="89">
        <f>J2637+K2637+L2637</f>
        <v>0</v>
      </c>
      <c r="N2637" s="559"/>
      <c r="O2637" s="89"/>
      <c r="P2637" s="89"/>
      <c r="Q2637" s="138" t="s">
        <v>9820</v>
      </c>
      <c r="R2637" s="458" t="s">
        <v>11670</v>
      </c>
      <c r="S2637" s="91"/>
      <c r="T2637" s="19" t="e">
        <f>VLOOKUP(Q2637,包材库存!B:E,4,0)</f>
        <v>#N/A</v>
      </c>
      <c r="U2637" s="46"/>
      <c r="V2637" s="19" t="e">
        <f>VLOOKUP(Q2637,包材库存!B:F,5,0)</f>
        <v>#N/A</v>
      </c>
      <c r="W2637" s="89"/>
      <c r="X2637" s="164" t="e">
        <f t="shared" si="200"/>
        <v>#N/A</v>
      </c>
      <c r="Y2637" s="169">
        <f t="shared" si="199"/>
        <v>1</v>
      </c>
    </row>
    <row r="2638" spans="2:25" ht="15">
      <c r="B2638" s="196"/>
      <c r="C2638" s="90"/>
      <c r="D2638" s="90"/>
      <c r="E2638" s="90"/>
      <c r="F2638" s="90"/>
      <c r="G2638" s="90"/>
      <c r="H2638" s="90"/>
      <c r="I2638" s="90"/>
      <c r="J2638" s="90"/>
      <c r="K2638" s="90"/>
      <c r="L2638" s="90"/>
      <c r="M2638" s="90"/>
      <c r="N2638" s="560"/>
      <c r="O2638" s="90"/>
      <c r="P2638" s="90"/>
      <c r="Q2638" s="138" t="s">
        <v>8090</v>
      </c>
      <c r="R2638" s="458" t="s">
        <v>11365</v>
      </c>
      <c r="S2638" s="28">
        <v>1</v>
      </c>
      <c r="T2638" s="19">
        <f>VLOOKUP(Q2638,包材库存!B:E,4,0)</f>
        <v>0</v>
      </c>
      <c r="U2638" s="46"/>
      <c r="V2638" s="19">
        <f>VLOOKUP(Q2638,包材库存!B:F,5,0)</f>
        <v>0</v>
      </c>
      <c r="W2638" s="90"/>
      <c r="X2638" s="164" t="e">
        <f t="shared" si="200"/>
        <v>#DIV/0!</v>
      </c>
      <c r="Y2638" s="169">
        <f t="shared" si="199"/>
        <v>3</v>
      </c>
    </row>
    <row r="2639" spans="2:25" ht="15">
      <c r="B2639" s="196"/>
      <c r="C2639" s="90"/>
      <c r="D2639" s="90" t="s">
        <v>11671</v>
      </c>
      <c r="E2639" s="90"/>
      <c r="F2639" s="90"/>
      <c r="G2639" s="90"/>
      <c r="H2639" s="90"/>
      <c r="I2639" s="90"/>
      <c r="J2639" s="90"/>
      <c r="K2639" s="90"/>
      <c r="L2639" s="90"/>
      <c r="M2639" s="90"/>
      <c r="N2639" s="560"/>
      <c r="O2639" s="90"/>
      <c r="P2639" s="90"/>
      <c r="Q2639" s="138" t="s">
        <v>8620</v>
      </c>
      <c r="R2639" s="458" t="s">
        <v>11672</v>
      </c>
      <c r="S2639" s="91"/>
      <c r="T2639" s="19">
        <f>VLOOKUP(Q2639,包材库存!B:E,4,0)</f>
        <v>0</v>
      </c>
      <c r="U2639" s="46"/>
      <c r="V2639" s="19">
        <f>VLOOKUP(Q2639,包材库存!B:F,5,0)</f>
        <v>0</v>
      </c>
      <c r="W2639" s="90"/>
      <c r="X2639" s="164" t="e">
        <f t="shared" si="200"/>
        <v>#DIV/0!</v>
      </c>
      <c r="Y2639" s="169">
        <f t="shared" si="199"/>
        <v>2</v>
      </c>
    </row>
    <row r="2640" spans="2:25" ht="15">
      <c r="B2640" s="196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  <c r="M2640" s="15"/>
      <c r="N2640" s="561"/>
      <c r="O2640" s="15"/>
      <c r="P2640" s="15"/>
      <c r="Q2640" s="138" t="s">
        <v>10150</v>
      </c>
      <c r="R2640" s="458" t="s">
        <v>10151</v>
      </c>
      <c r="S2640" s="28">
        <v>1</v>
      </c>
      <c r="T2640" s="19" t="e">
        <f>VLOOKUP(Q2640,包材库存!B:E,4,0)</f>
        <v>#N/A</v>
      </c>
      <c r="U2640" s="46"/>
      <c r="V2640" s="19" t="e">
        <f>VLOOKUP(Q2640,包材库存!B:F,5,0)</f>
        <v>#N/A</v>
      </c>
      <c r="W2640" s="15"/>
      <c r="X2640" s="164" t="e">
        <f t="shared" si="200"/>
        <v>#N/A</v>
      </c>
      <c r="Y2640" s="169">
        <f t="shared" si="199"/>
        <v>2</v>
      </c>
    </row>
    <row r="2641" spans="2:25" ht="15">
      <c r="B2641" s="196"/>
      <c r="C2641" s="107" t="s">
        <v>10152</v>
      </c>
      <c r="D2641" s="459" t="s">
        <v>11673</v>
      </c>
      <c r="E2641" s="459"/>
      <c r="F2641" s="459"/>
      <c r="G2641" s="459"/>
      <c r="H2641" s="459"/>
      <c r="I2641" s="459"/>
      <c r="J2641" s="459"/>
      <c r="K2641" s="459"/>
      <c r="L2641" s="459"/>
      <c r="M2641" s="459"/>
      <c r="N2641" s="630"/>
      <c r="O2641" s="459"/>
      <c r="P2641" s="459"/>
      <c r="Q2641" s="219" t="s">
        <v>8555</v>
      </c>
      <c r="R2641" s="422" t="s">
        <v>11011</v>
      </c>
      <c r="S2641" s="91"/>
      <c r="T2641" s="19">
        <f>VLOOKUP(Q2641,包材库存!B:E,4,0)</f>
        <v>12</v>
      </c>
      <c r="U2641" s="46"/>
      <c r="V2641" s="19">
        <f>VLOOKUP(Q2641,包材库存!B:F,5,0)</f>
        <v>0</v>
      </c>
      <c r="W2641" s="47"/>
      <c r="X2641" s="164" t="e">
        <f t="shared" si="200"/>
        <v>#DIV/0!</v>
      </c>
      <c r="Y2641" s="169">
        <f t="shared" si="199"/>
        <v>3</v>
      </c>
    </row>
    <row r="2642" spans="2:25" ht="23.25">
      <c r="B2642" s="196"/>
      <c r="C2642" s="108"/>
      <c r="D2642" s="460"/>
      <c r="E2642" s="460"/>
      <c r="F2642" s="460"/>
      <c r="G2642" s="460"/>
      <c r="H2642" s="460"/>
      <c r="I2642" s="460"/>
      <c r="J2642" s="460"/>
      <c r="K2642" s="460"/>
      <c r="L2642" s="460"/>
      <c r="M2642" s="460"/>
      <c r="N2642" s="631"/>
      <c r="O2642" s="460"/>
      <c r="P2642" s="460"/>
      <c r="Q2642" s="219" t="s">
        <v>10153</v>
      </c>
      <c r="R2642" s="124" t="s">
        <v>11674</v>
      </c>
      <c r="S2642" s="28">
        <v>1</v>
      </c>
      <c r="T2642" s="19">
        <f>VLOOKUP(Q2642,包材库存!B:E,4,0)</f>
        <v>0</v>
      </c>
      <c r="U2642" s="46"/>
      <c r="V2642" s="19">
        <f>VLOOKUP(Q2642,包材库存!B:F,5,0)</f>
        <v>0</v>
      </c>
      <c r="W2642" s="461"/>
      <c r="X2642" s="164" t="e">
        <f t="shared" si="200"/>
        <v>#DIV/0!</v>
      </c>
      <c r="Y2642" s="169">
        <f t="shared" si="199"/>
        <v>1</v>
      </c>
    </row>
    <row r="2643" spans="2:25" ht="15">
      <c r="B2643" s="196"/>
      <c r="C2643" s="108"/>
      <c r="D2643" s="460"/>
      <c r="E2643" s="460"/>
      <c r="F2643" s="460"/>
      <c r="G2643" s="460"/>
      <c r="H2643" s="460"/>
      <c r="I2643" s="460"/>
      <c r="J2643" s="460"/>
      <c r="K2643" s="460"/>
      <c r="L2643" s="460"/>
      <c r="M2643" s="460"/>
      <c r="N2643" s="631"/>
      <c r="O2643" s="460"/>
      <c r="P2643" s="460"/>
      <c r="Q2643" s="448" t="s">
        <v>9769</v>
      </c>
      <c r="R2643" s="462" t="s">
        <v>11675</v>
      </c>
      <c r="S2643" s="28">
        <v>1</v>
      </c>
      <c r="T2643" s="19" t="e">
        <f>VLOOKUP(Q2643,包材库存!B:E,4,0)</f>
        <v>#N/A</v>
      </c>
      <c r="U2643" s="46"/>
      <c r="V2643" s="19" t="e">
        <f>VLOOKUP(Q2643,包材库存!B:F,5,0)</f>
        <v>#N/A</v>
      </c>
      <c r="W2643" s="461"/>
      <c r="X2643" s="164" t="e">
        <f t="shared" si="200"/>
        <v>#N/A</v>
      </c>
      <c r="Y2643" s="169">
        <f t="shared" si="199"/>
        <v>2</v>
      </c>
    </row>
    <row r="2644" spans="2:25" ht="24">
      <c r="B2644" s="196"/>
      <c r="C2644" s="108"/>
      <c r="D2644" s="107" t="s">
        <v>11676</v>
      </c>
      <c r="E2644" s="107" t="s">
        <v>5893</v>
      </c>
      <c r="F2644" s="107"/>
      <c r="G2644" s="107"/>
      <c r="H2644" s="107"/>
      <c r="I2644" s="107"/>
      <c r="J2644" s="107"/>
      <c r="K2644" s="107"/>
      <c r="L2644" s="107"/>
      <c r="M2644" s="107">
        <f>J2644+K2644+L2644</f>
        <v>0</v>
      </c>
      <c r="N2644" s="562"/>
      <c r="O2644" s="107"/>
      <c r="P2644" s="107"/>
      <c r="Q2644" s="219" t="s">
        <v>6933</v>
      </c>
      <c r="R2644" s="422" t="s">
        <v>11677</v>
      </c>
      <c r="S2644" s="28">
        <v>1</v>
      </c>
      <c r="T2644" s="19">
        <f>VLOOKUP(Q2644,包材库存!B:E,4,0)</f>
        <v>34500</v>
      </c>
      <c r="U2644" s="46"/>
      <c r="V2644" s="19">
        <f>VLOOKUP(Q2644,包材库存!B:F,5,0)</f>
        <v>0</v>
      </c>
      <c r="W2644" s="107"/>
      <c r="X2644" s="164" t="e">
        <f t="shared" si="200"/>
        <v>#DIV/0!</v>
      </c>
      <c r="Y2644" s="169">
        <f t="shared" si="199"/>
        <v>3</v>
      </c>
    </row>
    <row r="2645" spans="2:25" ht="15">
      <c r="B2645" s="196"/>
      <c r="C2645" s="108"/>
      <c r="D2645" s="109"/>
      <c r="E2645" s="109"/>
      <c r="F2645" s="109"/>
      <c r="G2645" s="109"/>
      <c r="H2645" s="109"/>
      <c r="I2645" s="109"/>
      <c r="J2645" s="109"/>
      <c r="K2645" s="109"/>
      <c r="L2645" s="109"/>
      <c r="M2645" s="109"/>
      <c r="N2645" s="564"/>
      <c r="O2645" s="109"/>
      <c r="P2645" s="109"/>
      <c r="Q2645" s="219" t="s">
        <v>7252</v>
      </c>
      <c r="R2645" s="422" t="s">
        <v>11016</v>
      </c>
      <c r="S2645" s="28">
        <v>1</v>
      </c>
      <c r="T2645" s="19">
        <f>VLOOKUP(Q2645,包材库存!B:E,4,0)</f>
        <v>138907</v>
      </c>
      <c r="U2645" s="46"/>
      <c r="V2645" s="19">
        <f>VLOOKUP(Q2645,包材库存!B:F,5,0)</f>
        <v>0</v>
      </c>
      <c r="W2645" s="109"/>
      <c r="X2645" s="164" t="e">
        <f t="shared" si="200"/>
        <v>#DIV/0!</v>
      </c>
      <c r="Y2645" s="169">
        <f t="shared" si="199"/>
        <v>6</v>
      </c>
    </row>
    <row r="2646" spans="2:25" ht="15">
      <c r="B2646" s="196"/>
      <c r="C2646" s="108"/>
      <c r="D2646" s="107" t="s">
        <v>11678</v>
      </c>
      <c r="E2646" s="107" t="s">
        <v>10431</v>
      </c>
      <c r="F2646" s="107"/>
      <c r="G2646" s="107"/>
      <c r="H2646" s="107"/>
      <c r="I2646" s="107"/>
      <c r="J2646" s="107"/>
      <c r="K2646" s="107"/>
      <c r="L2646" s="107"/>
      <c r="M2646" s="107">
        <f>J2646+K2646+L2646</f>
        <v>0</v>
      </c>
      <c r="N2646" s="562"/>
      <c r="O2646" s="107"/>
      <c r="P2646" s="107"/>
      <c r="Q2646" s="138" t="s">
        <v>6533</v>
      </c>
      <c r="R2646" s="458" t="s">
        <v>11679</v>
      </c>
      <c r="S2646" s="28">
        <v>1</v>
      </c>
      <c r="T2646" s="19">
        <f>VLOOKUP(Q2646,包材库存!B:E,4,0)</f>
        <v>0</v>
      </c>
      <c r="U2646" s="46"/>
      <c r="V2646" s="19">
        <f>VLOOKUP(Q2646,包材库存!B:F,5,0)</f>
        <v>0</v>
      </c>
      <c r="W2646" s="107"/>
      <c r="X2646" s="164" t="e">
        <f t="shared" si="200"/>
        <v>#DIV/0!</v>
      </c>
      <c r="Y2646" s="169">
        <f t="shared" si="199"/>
        <v>2</v>
      </c>
    </row>
    <row r="2647" spans="2:25" ht="15">
      <c r="B2647" s="196"/>
      <c r="C2647" s="108"/>
      <c r="D2647" s="109"/>
      <c r="E2647" s="109"/>
      <c r="F2647" s="109"/>
      <c r="G2647" s="109"/>
      <c r="H2647" s="109"/>
      <c r="I2647" s="109"/>
      <c r="J2647" s="109"/>
      <c r="K2647" s="109"/>
      <c r="L2647" s="109"/>
      <c r="M2647" s="109"/>
      <c r="N2647" s="564"/>
      <c r="O2647" s="109"/>
      <c r="P2647" s="109"/>
      <c r="Q2647" s="138" t="s">
        <v>7248</v>
      </c>
      <c r="R2647" s="458" t="s">
        <v>11680</v>
      </c>
      <c r="S2647" s="28">
        <v>1</v>
      </c>
      <c r="T2647" s="19">
        <f>VLOOKUP(Q2647,包材库存!B:E,4,0)</f>
        <v>0</v>
      </c>
      <c r="U2647" s="46"/>
      <c r="V2647" s="19">
        <f>VLOOKUP(Q2647,包材库存!B:F,5,0)</f>
        <v>0</v>
      </c>
      <c r="W2647" s="109"/>
      <c r="X2647" s="164" t="e">
        <f t="shared" si="200"/>
        <v>#DIV/0!</v>
      </c>
      <c r="Y2647" s="169">
        <f t="shared" si="199"/>
        <v>2</v>
      </c>
    </row>
    <row r="2648" spans="2:25" ht="15">
      <c r="B2648" s="196"/>
      <c r="C2648" s="108"/>
      <c r="D2648" s="320" t="s">
        <v>11020</v>
      </c>
      <c r="E2648" s="320" t="s">
        <v>1402</v>
      </c>
      <c r="F2648" s="320"/>
      <c r="G2648" s="320"/>
      <c r="H2648" s="320"/>
      <c r="I2648" s="320"/>
      <c r="J2648" s="320"/>
      <c r="K2648" s="320"/>
      <c r="L2648" s="320"/>
      <c r="M2648" s="320">
        <f t="shared" ref="M2648:M2649" si="201">J2648+K2648+L2648</f>
        <v>0</v>
      </c>
      <c r="N2648" s="589"/>
      <c r="O2648" s="320"/>
      <c r="P2648" s="320"/>
      <c r="Q2648" s="219" t="s">
        <v>9109</v>
      </c>
      <c r="R2648" s="422" t="s">
        <v>11021</v>
      </c>
      <c r="S2648" s="28">
        <v>1</v>
      </c>
      <c r="T2648" s="19">
        <f>VLOOKUP(Q2648,包材库存!B:E,4,0)</f>
        <v>93</v>
      </c>
      <c r="U2648" s="46"/>
      <c r="V2648" s="19">
        <f>VLOOKUP(Q2648,包材库存!B:F,5,0)</f>
        <v>0</v>
      </c>
      <c r="W2648" s="320"/>
      <c r="X2648" s="164" t="e">
        <f t="shared" si="200"/>
        <v>#DIV/0!</v>
      </c>
      <c r="Y2648" s="169">
        <f t="shared" si="199"/>
        <v>4</v>
      </c>
    </row>
    <row r="2649" spans="2:25" ht="15">
      <c r="B2649" s="196"/>
      <c r="C2649" s="108"/>
      <c r="D2649" s="107" t="s">
        <v>11681</v>
      </c>
      <c r="E2649" s="107" t="s">
        <v>5893</v>
      </c>
      <c r="F2649" s="107"/>
      <c r="G2649" s="107"/>
      <c r="H2649" s="107"/>
      <c r="I2649" s="107"/>
      <c r="J2649" s="107"/>
      <c r="K2649" s="107"/>
      <c r="L2649" s="107"/>
      <c r="M2649" s="107">
        <f t="shared" si="201"/>
        <v>0</v>
      </c>
      <c r="N2649" s="562"/>
      <c r="O2649" s="107"/>
      <c r="P2649" s="107"/>
      <c r="Q2649" s="219" t="s">
        <v>6935</v>
      </c>
      <c r="R2649" s="422" t="s">
        <v>11682</v>
      </c>
      <c r="S2649" s="28">
        <v>1</v>
      </c>
      <c r="T2649" s="19">
        <f>VLOOKUP(Q2649,包材库存!B:E,4,0)</f>
        <v>2821</v>
      </c>
      <c r="U2649" s="46"/>
      <c r="V2649" s="19">
        <f>VLOOKUP(Q2649,包材库存!B:F,5,0)</f>
        <v>0</v>
      </c>
      <c r="W2649" s="107"/>
      <c r="X2649" s="164" t="e">
        <f t="shared" si="200"/>
        <v>#DIV/0!</v>
      </c>
      <c r="Y2649" s="169">
        <f t="shared" si="199"/>
        <v>3</v>
      </c>
    </row>
    <row r="2650" spans="2:25" ht="15">
      <c r="B2650" s="196"/>
      <c r="C2650" s="108"/>
      <c r="D2650" s="109"/>
      <c r="E2650" s="109"/>
      <c r="F2650" s="109"/>
      <c r="G2650" s="109"/>
      <c r="H2650" s="109"/>
      <c r="I2650" s="109"/>
      <c r="J2650" s="109"/>
      <c r="K2650" s="109"/>
      <c r="L2650" s="109"/>
      <c r="M2650" s="109"/>
      <c r="N2650" s="564"/>
      <c r="O2650" s="109"/>
      <c r="P2650" s="109"/>
      <c r="Q2650" s="219" t="s">
        <v>7252</v>
      </c>
      <c r="R2650" s="422" t="s">
        <v>11016</v>
      </c>
      <c r="S2650" s="28">
        <v>1</v>
      </c>
      <c r="T2650" s="19">
        <f>VLOOKUP(Q2650,包材库存!B:E,4,0)</f>
        <v>138907</v>
      </c>
      <c r="U2650" s="46"/>
      <c r="V2650" s="19">
        <f>VLOOKUP(Q2650,包材库存!B:F,5,0)</f>
        <v>0</v>
      </c>
      <c r="W2650" s="109"/>
      <c r="X2650" s="164" t="e">
        <f t="shared" si="200"/>
        <v>#DIV/0!</v>
      </c>
      <c r="Y2650" s="169">
        <f t="shared" si="199"/>
        <v>6</v>
      </c>
    </row>
    <row r="2651" spans="2:25" ht="15">
      <c r="B2651" s="196"/>
      <c r="C2651" s="109"/>
      <c r="D2651" s="320" t="s">
        <v>11683</v>
      </c>
      <c r="E2651" s="320" t="s">
        <v>5898</v>
      </c>
      <c r="F2651" s="320"/>
      <c r="G2651" s="320"/>
      <c r="H2651" s="320"/>
      <c r="I2651" s="320"/>
      <c r="J2651" s="320"/>
      <c r="K2651" s="320"/>
      <c r="L2651" s="320"/>
      <c r="M2651" s="320">
        <f t="shared" ref="M2651:M2652" si="202">J2651+K2651+L2651</f>
        <v>0</v>
      </c>
      <c r="N2651" s="589"/>
      <c r="O2651" s="320"/>
      <c r="P2651" s="320"/>
      <c r="Q2651" s="219" t="s">
        <v>9107</v>
      </c>
      <c r="R2651" s="422" t="s">
        <v>11684</v>
      </c>
      <c r="S2651" s="28">
        <v>1</v>
      </c>
      <c r="T2651" s="19">
        <f>VLOOKUP(Q2651,包材库存!B:E,4,0)</f>
        <v>0</v>
      </c>
      <c r="U2651" s="46"/>
      <c r="V2651" s="19">
        <f>VLOOKUP(Q2651,包材库存!B:F,5,0)</f>
        <v>0</v>
      </c>
      <c r="W2651" s="320"/>
      <c r="X2651" s="164" t="e">
        <f t="shared" si="200"/>
        <v>#DIV/0!</v>
      </c>
      <c r="Y2651" s="169">
        <f t="shared" si="199"/>
        <v>3</v>
      </c>
    </row>
    <row r="2652" spans="2:25" ht="15">
      <c r="B2652" s="196"/>
      <c r="C2652" s="463" t="s">
        <v>1453</v>
      </c>
      <c r="D2652" s="464" t="s">
        <v>11685</v>
      </c>
      <c r="E2652" s="464" t="s">
        <v>12113</v>
      </c>
      <c r="F2652" s="464"/>
      <c r="G2652" s="464"/>
      <c r="H2652" s="464"/>
      <c r="I2652" s="464"/>
      <c r="J2652" s="464"/>
      <c r="K2652" s="464"/>
      <c r="L2652" s="464"/>
      <c r="M2652" s="464">
        <f t="shared" si="202"/>
        <v>0</v>
      </c>
      <c r="N2652" s="632"/>
      <c r="O2652" s="464"/>
      <c r="P2652" s="464"/>
      <c r="Q2652" s="138" t="s">
        <v>8114</v>
      </c>
      <c r="R2652" s="458" t="s">
        <v>11686</v>
      </c>
      <c r="S2652" s="28">
        <v>1</v>
      </c>
      <c r="T2652" s="19">
        <f>VLOOKUP(Q2652,包材库存!B:E,4,0)</f>
        <v>152</v>
      </c>
      <c r="U2652" s="46"/>
      <c r="V2652" s="19">
        <f>VLOOKUP(Q2652,包材库存!B:F,5,0)</f>
        <v>0</v>
      </c>
      <c r="W2652" s="464"/>
      <c r="X2652" s="164" t="e">
        <f t="shared" si="200"/>
        <v>#DIV/0!</v>
      </c>
      <c r="Y2652" s="169">
        <f t="shared" si="199"/>
        <v>1</v>
      </c>
    </row>
    <row r="2653" spans="2:25" ht="15">
      <c r="B2653" s="196"/>
      <c r="C2653" s="465"/>
      <c r="D2653" s="464"/>
      <c r="E2653" s="464"/>
      <c r="F2653" s="464"/>
      <c r="G2653" s="464"/>
      <c r="H2653" s="464"/>
      <c r="I2653" s="464"/>
      <c r="J2653" s="464"/>
      <c r="K2653" s="464"/>
      <c r="L2653" s="464"/>
      <c r="M2653" s="464"/>
      <c r="N2653" s="632"/>
      <c r="O2653" s="464"/>
      <c r="P2653" s="464"/>
      <c r="Q2653" s="467" t="s">
        <v>10132</v>
      </c>
      <c r="R2653" s="468" t="s">
        <v>11556</v>
      </c>
      <c r="S2653" s="91"/>
      <c r="T2653" s="19">
        <f>VLOOKUP(Q2653,包材库存!B:E,4,0)</f>
        <v>1957</v>
      </c>
      <c r="U2653" s="46"/>
      <c r="V2653" s="19">
        <f>VLOOKUP(Q2653,包材库存!B:F,5,0)</f>
        <v>0</v>
      </c>
      <c r="W2653" s="466"/>
      <c r="X2653" s="164" t="e">
        <f t="shared" si="200"/>
        <v>#DIV/0!</v>
      </c>
      <c r="Y2653" s="169">
        <f t="shared" si="199"/>
        <v>202</v>
      </c>
    </row>
    <row r="2654" spans="2:25" ht="15">
      <c r="B2654" s="196"/>
      <c r="C2654" s="465"/>
      <c r="D2654" s="119" t="s">
        <v>11687</v>
      </c>
      <c r="E2654" s="119" t="s">
        <v>10432</v>
      </c>
      <c r="F2654" s="119"/>
      <c r="G2654" s="119"/>
      <c r="H2654" s="119"/>
      <c r="I2654" s="119"/>
      <c r="J2654" s="119"/>
      <c r="K2654" s="119"/>
      <c r="L2654" s="119"/>
      <c r="M2654" s="119">
        <f t="shared" ref="M2654:M2656" si="203">J2654+K2654+L2654</f>
        <v>0</v>
      </c>
      <c r="N2654" s="628"/>
      <c r="O2654" s="119"/>
      <c r="P2654" s="119"/>
      <c r="Q2654" s="469" t="s">
        <v>6992</v>
      </c>
      <c r="R2654" s="470" t="s">
        <v>11688</v>
      </c>
      <c r="S2654" s="28">
        <v>1</v>
      </c>
      <c r="T2654" s="19">
        <f>VLOOKUP(Q2654,包材库存!B:E,4,0)</f>
        <v>7040</v>
      </c>
      <c r="U2654" s="46"/>
      <c r="V2654" s="19">
        <f>VLOOKUP(Q2654,包材库存!B:F,5,0)</f>
        <v>0</v>
      </c>
      <c r="W2654" s="119"/>
      <c r="X2654" s="164" t="e">
        <f t="shared" si="200"/>
        <v>#DIV/0!</v>
      </c>
      <c r="Y2654" s="169">
        <f t="shared" si="199"/>
        <v>2</v>
      </c>
    </row>
    <row r="2655" spans="2:25" ht="15">
      <c r="B2655" s="196"/>
      <c r="C2655" s="465"/>
      <c r="D2655" s="119" t="s">
        <v>11689</v>
      </c>
      <c r="E2655" s="119" t="s">
        <v>5893</v>
      </c>
      <c r="F2655" s="119"/>
      <c r="G2655" s="119"/>
      <c r="H2655" s="119"/>
      <c r="I2655" s="119"/>
      <c r="J2655" s="119"/>
      <c r="K2655" s="119"/>
      <c r="L2655" s="119"/>
      <c r="M2655" s="119">
        <f t="shared" si="203"/>
        <v>0</v>
      </c>
      <c r="N2655" s="628"/>
      <c r="O2655" s="119"/>
      <c r="P2655" s="119"/>
      <c r="Q2655" s="469" t="s">
        <v>6994</v>
      </c>
      <c r="R2655" s="470" t="s">
        <v>11690</v>
      </c>
      <c r="S2655" s="28">
        <v>1</v>
      </c>
      <c r="T2655" s="19">
        <f>VLOOKUP(Q2655,包材库存!B:E,4,0)</f>
        <v>18120</v>
      </c>
      <c r="U2655" s="46"/>
      <c r="V2655" s="19">
        <f>VLOOKUP(Q2655,包材库存!B:F,5,0)</f>
        <v>0</v>
      </c>
      <c r="W2655" s="119"/>
      <c r="X2655" s="164" t="e">
        <f t="shared" si="200"/>
        <v>#DIV/0!</v>
      </c>
      <c r="Y2655" s="169">
        <f t="shared" si="199"/>
        <v>2</v>
      </c>
    </row>
    <row r="2656" spans="2:25" ht="15">
      <c r="B2656" s="196"/>
      <c r="C2656" s="465"/>
      <c r="D2656" s="417" t="s">
        <v>11691</v>
      </c>
      <c r="E2656" s="417" t="s">
        <v>10431</v>
      </c>
      <c r="F2656" s="417"/>
      <c r="G2656" s="417"/>
      <c r="H2656" s="417"/>
      <c r="I2656" s="417"/>
      <c r="J2656" s="417"/>
      <c r="K2656" s="417"/>
      <c r="L2656" s="417"/>
      <c r="M2656" s="417">
        <f t="shared" si="203"/>
        <v>0</v>
      </c>
      <c r="N2656" s="559"/>
      <c r="O2656" s="417"/>
      <c r="P2656" s="417"/>
      <c r="Q2656" s="138" t="s">
        <v>6643</v>
      </c>
      <c r="R2656" s="458" t="s">
        <v>11692</v>
      </c>
      <c r="S2656" s="28">
        <v>1</v>
      </c>
      <c r="T2656" s="19">
        <f>VLOOKUP(Q2656,包材库存!B:E,4,0)</f>
        <v>30015</v>
      </c>
      <c r="U2656" s="46"/>
      <c r="V2656" s="19">
        <f>VLOOKUP(Q2656,包材库存!B:F,5,0)</f>
        <v>0</v>
      </c>
      <c r="W2656" s="107"/>
      <c r="X2656" s="164" t="e">
        <f t="shared" si="200"/>
        <v>#DIV/0!</v>
      </c>
      <c r="Y2656" s="169">
        <f t="shared" si="199"/>
        <v>1</v>
      </c>
    </row>
    <row r="2657" spans="2:25" ht="15">
      <c r="B2657" s="196"/>
      <c r="C2657" s="471"/>
      <c r="D2657" s="421"/>
      <c r="E2657" s="421"/>
      <c r="F2657" s="421"/>
      <c r="G2657" s="421"/>
      <c r="H2657" s="421"/>
      <c r="I2657" s="421"/>
      <c r="J2657" s="421"/>
      <c r="K2657" s="421"/>
      <c r="L2657" s="421"/>
      <c r="M2657" s="421"/>
      <c r="N2657" s="561"/>
      <c r="O2657" s="421"/>
      <c r="P2657" s="421"/>
      <c r="Q2657" s="138" t="s">
        <v>7356</v>
      </c>
      <c r="R2657" s="458" t="s">
        <v>11693</v>
      </c>
      <c r="S2657" s="28">
        <v>1</v>
      </c>
      <c r="T2657" s="19">
        <f>VLOOKUP(Q2657,包材库存!B:E,4,0)</f>
        <v>30000</v>
      </c>
      <c r="U2657" s="46"/>
      <c r="V2657" s="19">
        <f>VLOOKUP(Q2657,包材库存!B:F,5,0)</f>
        <v>0</v>
      </c>
      <c r="W2657" s="109"/>
      <c r="X2657" s="164" t="e">
        <f t="shared" si="200"/>
        <v>#DIV/0!</v>
      </c>
      <c r="Y2657" s="169">
        <f t="shared" si="199"/>
        <v>1</v>
      </c>
    </row>
    <row r="2658" spans="2:25" ht="15">
      <c r="B2658" s="196"/>
      <c r="C2658" s="110" t="s">
        <v>10156</v>
      </c>
      <c r="D2658" s="89" t="s">
        <v>11694</v>
      </c>
      <c r="E2658" s="89"/>
      <c r="F2658" s="89"/>
      <c r="G2658" s="89"/>
      <c r="H2658" s="89"/>
      <c r="I2658" s="89"/>
      <c r="J2658" s="89"/>
      <c r="K2658" s="89"/>
      <c r="L2658" s="89"/>
      <c r="M2658" s="89"/>
      <c r="N2658" s="559"/>
      <c r="O2658" s="89"/>
      <c r="P2658" s="89"/>
      <c r="Q2658" s="472" t="s">
        <v>9821</v>
      </c>
      <c r="R2658" s="473" t="s">
        <v>11695</v>
      </c>
      <c r="S2658" s="91"/>
      <c r="T2658" s="19" t="e">
        <f>VLOOKUP(Q2658,包材库存!B:E,4,0)</f>
        <v>#N/A</v>
      </c>
      <c r="U2658" s="46"/>
      <c r="V2658" s="19" t="e">
        <f>VLOOKUP(Q2658,包材库存!B:F,5,0)</f>
        <v>#N/A</v>
      </c>
      <c r="W2658" s="110"/>
      <c r="X2658" s="164" t="e">
        <f t="shared" si="200"/>
        <v>#N/A</v>
      </c>
      <c r="Y2658" s="169">
        <f t="shared" si="199"/>
        <v>1</v>
      </c>
    </row>
    <row r="2659" spans="2:25" ht="15">
      <c r="B2659" s="196"/>
      <c r="C2659" s="111"/>
      <c r="D2659" s="90"/>
      <c r="E2659" s="90"/>
      <c r="F2659" s="90"/>
      <c r="G2659" s="90"/>
      <c r="H2659" s="90"/>
      <c r="I2659" s="90"/>
      <c r="J2659" s="90"/>
      <c r="K2659" s="90"/>
      <c r="L2659" s="90"/>
      <c r="M2659" s="90"/>
      <c r="N2659" s="560"/>
      <c r="O2659" s="90"/>
      <c r="P2659" s="90"/>
      <c r="Q2659" s="472" t="s">
        <v>8146</v>
      </c>
      <c r="R2659" s="473" t="s">
        <v>11696</v>
      </c>
      <c r="S2659" s="28">
        <v>1</v>
      </c>
      <c r="T2659" s="19">
        <f>VLOOKUP(Q2659,包材库存!B:E,4,0)</f>
        <v>0</v>
      </c>
      <c r="U2659" s="46"/>
      <c r="V2659" s="19">
        <f>VLOOKUP(Q2659,包材库存!B:F,5,0)</f>
        <v>0</v>
      </c>
      <c r="W2659" s="111"/>
      <c r="X2659" s="164" t="e">
        <f t="shared" si="200"/>
        <v>#DIV/0!</v>
      </c>
      <c r="Y2659" s="169">
        <f t="shared" si="199"/>
        <v>2</v>
      </c>
    </row>
    <row r="2660" spans="2:25" ht="15">
      <c r="B2660" s="196"/>
      <c r="C2660" s="112"/>
      <c r="D2660" s="15"/>
      <c r="E2660" s="15"/>
      <c r="F2660" s="15"/>
      <c r="G2660" s="15"/>
      <c r="H2660" s="15"/>
      <c r="I2660" s="15"/>
      <c r="J2660" s="15"/>
      <c r="K2660" s="15"/>
      <c r="L2660" s="15"/>
      <c r="M2660" s="15"/>
      <c r="N2660" s="561"/>
      <c r="O2660" s="15"/>
      <c r="P2660" s="15"/>
      <c r="Q2660" s="472" t="s">
        <v>8669</v>
      </c>
      <c r="R2660" s="473" t="s">
        <v>11697</v>
      </c>
      <c r="S2660" s="91"/>
      <c r="T2660" s="19">
        <f>VLOOKUP(Q2660,包材库存!B:E,4,0)</f>
        <v>0</v>
      </c>
      <c r="U2660" s="46"/>
      <c r="V2660" s="19">
        <f>VLOOKUP(Q2660,包材库存!B:F,5,0)</f>
        <v>0</v>
      </c>
      <c r="W2660" s="112"/>
      <c r="X2660" s="164" t="e">
        <f t="shared" si="200"/>
        <v>#DIV/0!</v>
      </c>
      <c r="Y2660" s="169">
        <f t="shared" si="199"/>
        <v>2</v>
      </c>
    </row>
    <row r="2661" spans="2:25" ht="15">
      <c r="B2661" s="196"/>
      <c r="C2661" s="110" t="s">
        <v>10157</v>
      </c>
      <c r="D2661" s="89" t="s">
        <v>11698</v>
      </c>
      <c r="E2661" s="89"/>
      <c r="F2661" s="89"/>
      <c r="G2661" s="89"/>
      <c r="H2661" s="89"/>
      <c r="I2661" s="89"/>
      <c r="J2661" s="89"/>
      <c r="K2661" s="89"/>
      <c r="L2661" s="89"/>
      <c r="M2661" s="89"/>
      <c r="N2661" s="559"/>
      <c r="O2661" s="89"/>
      <c r="P2661" s="89"/>
      <c r="Q2661" s="472" t="s">
        <v>9822</v>
      </c>
      <c r="R2661" s="473" t="s">
        <v>11699</v>
      </c>
      <c r="S2661" s="91"/>
      <c r="T2661" s="19" t="e">
        <f>VLOOKUP(Q2661,包材库存!B:E,4,0)</f>
        <v>#N/A</v>
      </c>
      <c r="U2661" s="46"/>
      <c r="V2661" s="19" t="e">
        <f>VLOOKUP(Q2661,包材库存!B:F,5,0)</f>
        <v>#N/A</v>
      </c>
      <c r="W2661" s="110"/>
      <c r="X2661" s="164" t="e">
        <f t="shared" si="200"/>
        <v>#N/A</v>
      </c>
      <c r="Y2661" s="169">
        <f t="shared" si="199"/>
        <v>1</v>
      </c>
    </row>
    <row r="2662" spans="2:25" ht="15">
      <c r="B2662" s="196"/>
      <c r="C2662" s="111"/>
      <c r="D2662" s="90"/>
      <c r="E2662" s="90"/>
      <c r="F2662" s="90"/>
      <c r="G2662" s="90"/>
      <c r="H2662" s="90"/>
      <c r="I2662" s="90"/>
      <c r="J2662" s="90"/>
      <c r="K2662" s="90"/>
      <c r="L2662" s="90"/>
      <c r="M2662" s="90"/>
      <c r="N2662" s="560"/>
      <c r="O2662" s="90"/>
      <c r="P2662" s="90"/>
      <c r="Q2662" s="472" t="s">
        <v>8146</v>
      </c>
      <c r="R2662" s="473" t="s">
        <v>11696</v>
      </c>
      <c r="S2662" s="28">
        <v>1</v>
      </c>
      <c r="T2662" s="19">
        <f>VLOOKUP(Q2662,包材库存!B:E,4,0)</f>
        <v>0</v>
      </c>
      <c r="U2662" s="46"/>
      <c r="V2662" s="19">
        <f>VLOOKUP(Q2662,包材库存!B:F,5,0)</f>
        <v>0</v>
      </c>
      <c r="W2662" s="111"/>
      <c r="X2662" s="164" t="e">
        <f t="shared" si="200"/>
        <v>#DIV/0!</v>
      </c>
      <c r="Y2662" s="169">
        <f t="shared" si="199"/>
        <v>2</v>
      </c>
    </row>
    <row r="2663" spans="2:25" ht="15">
      <c r="B2663" s="196"/>
      <c r="C2663" s="112"/>
      <c r="D2663" s="15"/>
      <c r="E2663" s="15"/>
      <c r="F2663" s="15"/>
      <c r="G2663" s="15"/>
      <c r="H2663" s="15"/>
      <c r="I2663" s="15"/>
      <c r="J2663" s="15"/>
      <c r="K2663" s="15"/>
      <c r="L2663" s="15"/>
      <c r="M2663" s="15"/>
      <c r="N2663" s="561"/>
      <c r="O2663" s="15"/>
      <c r="P2663" s="15"/>
      <c r="Q2663" s="472" t="s">
        <v>8669</v>
      </c>
      <c r="R2663" s="473" t="s">
        <v>11697</v>
      </c>
      <c r="S2663" s="91"/>
      <c r="T2663" s="19">
        <f>VLOOKUP(Q2663,包材库存!B:E,4,0)</f>
        <v>0</v>
      </c>
      <c r="U2663" s="46"/>
      <c r="V2663" s="19">
        <f>VLOOKUP(Q2663,包材库存!B:F,5,0)</f>
        <v>0</v>
      </c>
      <c r="W2663" s="112"/>
      <c r="X2663" s="164" t="e">
        <f t="shared" si="200"/>
        <v>#DIV/0!</v>
      </c>
      <c r="Y2663" s="169">
        <f t="shared" si="199"/>
        <v>2</v>
      </c>
    </row>
    <row r="2664" spans="2:25" ht="15">
      <c r="B2664" s="196"/>
      <c r="C2664" s="110" t="s">
        <v>10158</v>
      </c>
      <c r="D2664" s="120" t="s">
        <v>11700</v>
      </c>
      <c r="E2664" s="120"/>
      <c r="F2664" s="120"/>
      <c r="G2664" s="120"/>
      <c r="H2664" s="120"/>
      <c r="I2664" s="120"/>
      <c r="J2664" s="120"/>
      <c r="K2664" s="120"/>
      <c r="L2664" s="120"/>
      <c r="M2664" s="120"/>
      <c r="N2664" s="587"/>
      <c r="O2664" s="120"/>
      <c r="P2664" s="120"/>
      <c r="Q2664" s="13"/>
      <c r="R2664" s="138"/>
      <c r="S2664" s="28">
        <v>1</v>
      </c>
      <c r="T2664" s="19" t="e">
        <f>VLOOKUP(Q2664,包材库存!B:E,4,0)</f>
        <v>#N/A</v>
      </c>
      <c r="U2664" s="46"/>
      <c r="V2664" s="19" t="e">
        <f>VLOOKUP(Q2664,包材库存!B:F,5,0)</f>
        <v>#N/A</v>
      </c>
      <c r="W2664" s="120"/>
      <c r="X2664" s="164" t="e">
        <f t="shared" si="200"/>
        <v>#N/A</v>
      </c>
      <c r="Y2664" s="169">
        <f t="shared" si="199"/>
        <v>0</v>
      </c>
    </row>
    <row r="2665" spans="2:25" ht="15">
      <c r="B2665" s="196"/>
      <c r="C2665" s="111"/>
      <c r="D2665" s="89" t="s">
        <v>11701</v>
      </c>
      <c r="E2665" s="89" t="s">
        <v>10415</v>
      </c>
      <c r="F2665" s="89"/>
      <c r="G2665" s="89"/>
      <c r="H2665" s="89"/>
      <c r="I2665" s="89"/>
      <c r="J2665" s="89"/>
      <c r="K2665" s="89"/>
      <c r="L2665" s="89"/>
      <c r="M2665" s="89">
        <f>J2665+K2665+L2665</f>
        <v>0</v>
      </c>
      <c r="N2665" s="559"/>
      <c r="O2665" s="89"/>
      <c r="P2665" s="89"/>
      <c r="Q2665" s="474" t="s">
        <v>8144</v>
      </c>
      <c r="R2665" s="475" t="s">
        <v>11702</v>
      </c>
      <c r="S2665" s="28">
        <v>1</v>
      </c>
      <c r="T2665" s="19">
        <f>VLOOKUP(Q2665,包材库存!B:E,4,0)</f>
        <v>32763</v>
      </c>
      <c r="U2665" s="46"/>
      <c r="V2665" s="19">
        <f>VLOOKUP(Q2665,包材库存!B:F,5,0)</f>
        <v>0</v>
      </c>
      <c r="W2665" s="110"/>
      <c r="X2665" s="164" t="e">
        <f t="shared" si="200"/>
        <v>#DIV/0!</v>
      </c>
      <c r="Y2665" s="169">
        <f t="shared" si="199"/>
        <v>1</v>
      </c>
    </row>
    <row r="2666" spans="2:25" ht="15">
      <c r="B2666" s="196"/>
      <c r="C2666" s="111"/>
      <c r="D2666" s="15"/>
      <c r="E2666" s="15"/>
      <c r="F2666" s="15"/>
      <c r="G2666" s="15"/>
      <c r="H2666" s="15"/>
      <c r="I2666" s="15"/>
      <c r="J2666" s="15"/>
      <c r="K2666" s="15"/>
      <c r="L2666" s="15"/>
      <c r="M2666" s="15"/>
      <c r="N2666" s="561"/>
      <c r="O2666" s="15"/>
      <c r="P2666" s="15"/>
      <c r="Q2666" s="138" t="s">
        <v>8622</v>
      </c>
      <c r="R2666" s="134" t="s">
        <v>11398</v>
      </c>
      <c r="S2666" s="91"/>
      <c r="T2666" s="19">
        <f>VLOOKUP(Q2666,包材库存!B:E,4,0)</f>
        <v>598</v>
      </c>
      <c r="U2666" s="46"/>
      <c r="V2666" s="19">
        <f>VLOOKUP(Q2666,包材库存!B:F,5,0)</f>
        <v>0</v>
      </c>
      <c r="W2666" s="112"/>
      <c r="X2666" s="164" t="e">
        <f t="shared" si="200"/>
        <v>#DIV/0!</v>
      </c>
      <c r="Y2666" s="169">
        <f t="shared" si="199"/>
        <v>9</v>
      </c>
    </row>
    <row r="2667" spans="2:25" ht="24.75">
      <c r="B2667" s="196"/>
      <c r="C2667" s="111"/>
      <c r="D2667" s="379" t="s">
        <v>11703</v>
      </c>
      <c r="E2667" s="379" t="s">
        <v>12097</v>
      </c>
      <c r="F2667" s="379"/>
      <c r="G2667" s="379"/>
      <c r="H2667" s="379"/>
      <c r="I2667" s="379"/>
      <c r="J2667" s="379"/>
      <c r="K2667" s="379"/>
      <c r="L2667" s="379"/>
      <c r="M2667" s="379">
        <f>J2667+K2667+L2667</f>
        <v>0</v>
      </c>
      <c r="N2667" s="608"/>
      <c r="O2667" s="379"/>
      <c r="P2667" s="379"/>
      <c r="Q2667" s="474" t="s">
        <v>7006</v>
      </c>
      <c r="R2667" s="475" t="s">
        <v>11704</v>
      </c>
      <c r="S2667" s="28">
        <v>1</v>
      </c>
      <c r="T2667" s="19">
        <f>VLOOKUP(Q2667,包材库存!B:E,4,0)</f>
        <v>27000</v>
      </c>
      <c r="U2667" s="46"/>
      <c r="V2667" s="19">
        <f>VLOOKUP(Q2667,包材库存!B:F,5,0)</f>
        <v>0</v>
      </c>
      <c r="W2667" s="110"/>
      <c r="X2667" s="164" t="e">
        <f t="shared" si="200"/>
        <v>#DIV/0!</v>
      </c>
      <c r="Y2667" s="169">
        <f t="shared" si="199"/>
        <v>3</v>
      </c>
    </row>
    <row r="2668" spans="2:25" ht="15">
      <c r="B2668" s="196"/>
      <c r="C2668" s="111"/>
      <c r="D2668" s="381"/>
      <c r="E2668" s="381"/>
      <c r="F2668" s="381"/>
      <c r="G2668" s="381"/>
      <c r="H2668" s="381"/>
      <c r="I2668" s="381"/>
      <c r="J2668" s="381"/>
      <c r="K2668" s="381"/>
      <c r="L2668" s="381"/>
      <c r="M2668" s="381"/>
      <c r="N2668" s="610"/>
      <c r="O2668" s="381"/>
      <c r="P2668" s="381"/>
      <c r="Q2668" s="474" t="s">
        <v>7376</v>
      </c>
      <c r="R2668" s="475" t="s">
        <v>11705</v>
      </c>
      <c r="S2668" s="28">
        <v>1</v>
      </c>
      <c r="T2668" s="19">
        <f>VLOOKUP(Q2668,包材库存!B:E,4,0)</f>
        <v>27628</v>
      </c>
      <c r="U2668" s="46"/>
      <c r="V2668" s="19">
        <f>VLOOKUP(Q2668,包材库存!B:F,5,0)</f>
        <v>0</v>
      </c>
      <c r="W2668" s="112"/>
      <c r="X2668" s="164" t="e">
        <f t="shared" si="200"/>
        <v>#DIV/0!</v>
      </c>
      <c r="Y2668" s="169">
        <f t="shared" si="199"/>
        <v>3</v>
      </c>
    </row>
    <row r="2669" spans="2:25" ht="15">
      <c r="B2669" s="196"/>
      <c r="C2669" s="111"/>
      <c r="D2669" s="89" t="s">
        <v>11706</v>
      </c>
      <c r="E2669" s="89" t="s">
        <v>10419</v>
      </c>
      <c r="F2669" s="89"/>
      <c r="G2669" s="89"/>
      <c r="H2669" s="89"/>
      <c r="I2669" s="89"/>
      <c r="J2669" s="89"/>
      <c r="K2669" s="89"/>
      <c r="L2669" s="89"/>
      <c r="M2669" s="89">
        <f>J2669+K2669+L2669</f>
        <v>0</v>
      </c>
      <c r="N2669" s="559"/>
      <c r="O2669" s="89"/>
      <c r="P2669" s="89"/>
      <c r="Q2669" s="474" t="s">
        <v>6672</v>
      </c>
      <c r="R2669" s="475" t="s">
        <v>11707</v>
      </c>
      <c r="S2669" s="28">
        <v>1</v>
      </c>
      <c r="T2669" s="19">
        <f>VLOOKUP(Q2669,包材库存!B:E,4,0)</f>
        <v>33000</v>
      </c>
      <c r="U2669" s="46"/>
      <c r="V2669" s="19">
        <f>VLOOKUP(Q2669,包材库存!B:F,5,0)</f>
        <v>0</v>
      </c>
      <c r="W2669" s="110"/>
      <c r="X2669" s="164" t="e">
        <f t="shared" si="200"/>
        <v>#DIV/0!</v>
      </c>
      <c r="Y2669" s="169">
        <f t="shared" si="199"/>
        <v>1</v>
      </c>
    </row>
    <row r="2670" spans="2:25" ht="15">
      <c r="B2670" s="196"/>
      <c r="C2670" s="111"/>
      <c r="D2670" s="90"/>
      <c r="E2670" s="90"/>
      <c r="F2670" s="90"/>
      <c r="G2670" s="90"/>
      <c r="H2670" s="90"/>
      <c r="I2670" s="90"/>
      <c r="J2670" s="90"/>
      <c r="K2670" s="90"/>
      <c r="L2670" s="90"/>
      <c r="M2670" s="90"/>
      <c r="N2670" s="560"/>
      <c r="O2670" s="90"/>
      <c r="P2670" s="90"/>
      <c r="Q2670" s="476" t="s">
        <v>7123</v>
      </c>
      <c r="R2670" s="477" t="s">
        <v>10974</v>
      </c>
      <c r="S2670" s="28">
        <v>1</v>
      </c>
      <c r="T2670" s="19">
        <f>VLOOKUP(Q2670,包材库存!B:E,4,0)</f>
        <v>120397</v>
      </c>
      <c r="U2670" s="46"/>
      <c r="V2670" s="19">
        <f>VLOOKUP(Q2670,包材库存!B:F,5,0)</f>
        <v>0</v>
      </c>
      <c r="W2670" s="111"/>
      <c r="X2670" s="164" t="e">
        <f t="shared" si="200"/>
        <v>#DIV/0!</v>
      </c>
      <c r="Y2670" s="169">
        <f t="shared" si="199"/>
        <v>44</v>
      </c>
    </row>
    <row r="2671" spans="2:25" ht="15">
      <c r="B2671" s="196"/>
      <c r="C2671" s="111"/>
      <c r="D2671" s="15"/>
      <c r="E2671" s="15"/>
      <c r="F2671" s="15"/>
      <c r="G2671" s="15"/>
      <c r="H2671" s="15"/>
      <c r="I2671" s="15"/>
      <c r="J2671" s="15"/>
      <c r="K2671" s="15"/>
      <c r="L2671" s="15"/>
      <c r="M2671" s="15"/>
      <c r="N2671" s="561"/>
      <c r="O2671" s="15"/>
      <c r="P2671" s="15"/>
      <c r="Q2671" s="474" t="s">
        <v>8736</v>
      </c>
      <c r="R2671" s="475" t="s">
        <v>10509</v>
      </c>
      <c r="S2671" s="28">
        <v>1</v>
      </c>
      <c r="T2671" s="19">
        <f>VLOOKUP(Q2671,包材库存!B:E,4,0)</f>
        <v>106183</v>
      </c>
      <c r="U2671" s="46"/>
      <c r="V2671" s="19">
        <f>VLOOKUP(Q2671,包材库存!B:F,5,0)</f>
        <v>0</v>
      </c>
      <c r="W2671" s="112"/>
      <c r="X2671" s="164" t="e">
        <f t="shared" si="200"/>
        <v>#DIV/0!</v>
      </c>
      <c r="Y2671" s="169">
        <f t="shared" si="199"/>
        <v>58</v>
      </c>
    </row>
    <row r="2672" spans="2:25" ht="15">
      <c r="B2672" s="196"/>
      <c r="C2672" s="111"/>
      <c r="D2672" s="89" t="s">
        <v>11708</v>
      </c>
      <c r="E2672" s="89" t="s">
        <v>10419</v>
      </c>
      <c r="F2672" s="89"/>
      <c r="G2672" s="89"/>
      <c r="H2672" s="89"/>
      <c r="I2672" s="89"/>
      <c r="J2672" s="89"/>
      <c r="K2672" s="89"/>
      <c r="L2672" s="89"/>
      <c r="M2672" s="89">
        <f>J2672+K2672+L2672</f>
        <v>0</v>
      </c>
      <c r="N2672" s="559"/>
      <c r="O2672" s="89"/>
      <c r="P2672" s="89"/>
      <c r="Q2672" s="474" t="s">
        <v>6674</v>
      </c>
      <c r="R2672" s="475" t="s">
        <v>11709</v>
      </c>
      <c r="S2672" s="28">
        <v>1</v>
      </c>
      <c r="T2672" s="19">
        <f>VLOOKUP(Q2672,包材库存!B:E,4,0)</f>
        <v>27000</v>
      </c>
      <c r="U2672" s="46"/>
      <c r="V2672" s="19">
        <f>VLOOKUP(Q2672,包材库存!B:F,5,0)</f>
        <v>0</v>
      </c>
      <c r="W2672" s="110"/>
      <c r="X2672" s="164" t="e">
        <f t="shared" si="200"/>
        <v>#DIV/0!</v>
      </c>
      <c r="Y2672" s="169">
        <f t="shared" si="199"/>
        <v>1</v>
      </c>
    </row>
    <row r="2673" spans="2:25" ht="15">
      <c r="B2673" s="196"/>
      <c r="C2673" s="111"/>
      <c r="D2673" s="90"/>
      <c r="E2673" s="90"/>
      <c r="F2673" s="90"/>
      <c r="G2673" s="90"/>
      <c r="H2673" s="90"/>
      <c r="I2673" s="90"/>
      <c r="J2673" s="90"/>
      <c r="K2673" s="90"/>
      <c r="L2673" s="90"/>
      <c r="M2673" s="90"/>
      <c r="N2673" s="560"/>
      <c r="O2673" s="90"/>
      <c r="P2673" s="90"/>
      <c r="Q2673" s="476" t="s">
        <v>7123</v>
      </c>
      <c r="R2673" s="477" t="s">
        <v>10974</v>
      </c>
      <c r="S2673" s="28">
        <v>1</v>
      </c>
      <c r="T2673" s="19">
        <f>VLOOKUP(Q2673,包材库存!B:E,4,0)</f>
        <v>120397</v>
      </c>
      <c r="U2673" s="46"/>
      <c r="V2673" s="19">
        <f>VLOOKUP(Q2673,包材库存!B:F,5,0)</f>
        <v>0</v>
      </c>
      <c r="W2673" s="111"/>
      <c r="X2673" s="164" t="e">
        <f t="shared" si="200"/>
        <v>#DIV/0!</v>
      </c>
      <c r="Y2673" s="169">
        <f t="shared" si="199"/>
        <v>44</v>
      </c>
    </row>
    <row r="2674" spans="2:25" ht="15">
      <c r="B2674" s="196"/>
      <c r="C2674" s="112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  <c r="N2674" s="561"/>
      <c r="O2674" s="15"/>
      <c r="P2674" s="15"/>
      <c r="Q2674" s="474" t="s">
        <v>8736</v>
      </c>
      <c r="R2674" s="475" t="s">
        <v>10509</v>
      </c>
      <c r="S2674" s="28">
        <v>1</v>
      </c>
      <c r="T2674" s="19">
        <f>VLOOKUP(Q2674,包材库存!B:E,4,0)</f>
        <v>106183</v>
      </c>
      <c r="U2674" s="46"/>
      <c r="V2674" s="19">
        <f>VLOOKUP(Q2674,包材库存!B:F,5,0)</f>
        <v>0</v>
      </c>
      <c r="W2674" s="112"/>
      <c r="X2674" s="164" t="e">
        <f t="shared" si="200"/>
        <v>#DIV/0!</v>
      </c>
      <c r="Y2674" s="169">
        <f t="shared" si="199"/>
        <v>58</v>
      </c>
    </row>
    <row r="2675" spans="2:25" ht="15">
      <c r="B2675" s="196"/>
      <c r="C2675" s="453" t="s">
        <v>1553</v>
      </c>
      <c r="D2675" s="110" t="s">
        <v>11710</v>
      </c>
      <c r="E2675" s="110" t="s">
        <v>5898</v>
      </c>
      <c r="F2675" s="110"/>
      <c r="G2675" s="110"/>
      <c r="H2675" s="110"/>
      <c r="I2675" s="110"/>
      <c r="J2675" s="110"/>
      <c r="K2675" s="110"/>
      <c r="L2675" s="110"/>
      <c r="M2675" s="110">
        <f>J2675+K2675+L2675</f>
        <v>0</v>
      </c>
      <c r="N2675" s="619"/>
      <c r="O2675" s="110"/>
      <c r="P2675" s="110"/>
      <c r="Q2675" s="138" t="s">
        <v>10159</v>
      </c>
      <c r="R2675" s="384" t="s">
        <v>11711</v>
      </c>
      <c r="S2675" s="28">
        <v>1</v>
      </c>
      <c r="T2675" s="19">
        <f>VLOOKUP(Q2675,包材库存!B:E,4,0)</f>
        <v>0</v>
      </c>
      <c r="U2675" s="46"/>
      <c r="V2675" s="19">
        <f>VLOOKUP(Q2675,包材库存!B:F,5,0)</f>
        <v>0</v>
      </c>
      <c r="W2675" s="110"/>
      <c r="X2675" s="164" t="e">
        <f t="shared" si="200"/>
        <v>#DIV/0!</v>
      </c>
      <c r="Y2675" s="169">
        <f t="shared" si="199"/>
        <v>1</v>
      </c>
    </row>
    <row r="2676" spans="2:25" ht="15">
      <c r="B2676" s="196"/>
      <c r="C2676" s="454"/>
      <c r="D2676" s="111"/>
      <c r="E2676" s="111"/>
      <c r="F2676" s="111"/>
      <c r="G2676" s="111"/>
      <c r="H2676" s="111"/>
      <c r="I2676" s="111"/>
      <c r="J2676" s="111"/>
      <c r="K2676" s="111"/>
      <c r="L2676" s="111"/>
      <c r="M2676" s="111"/>
      <c r="N2676" s="620"/>
      <c r="O2676" s="111"/>
      <c r="P2676" s="111"/>
      <c r="Q2676" s="219" t="s">
        <v>8805</v>
      </c>
      <c r="R2676" s="238" t="s">
        <v>10475</v>
      </c>
      <c r="S2676" s="28">
        <v>1</v>
      </c>
      <c r="T2676" s="19">
        <f>VLOOKUP(Q2676,包材库存!B:E,4,0)</f>
        <v>7665</v>
      </c>
      <c r="U2676" s="46"/>
      <c r="V2676" s="19">
        <f>VLOOKUP(Q2676,包材库存!B:F,5,0)</f>
        <v>0</v>
      </c>
      <c r="W2676" s="111"/>
      <c r="X2676" s="164" t="e">
        <f t="shared" si="200"/>
        <v>#DIV/0!</v>
      </c>
      <c r="Y2676" s="169">
        <f t="shared" si="199"/>
        <v>149</v>
      </c>
    </row>
    <row r="2677" spans="2:25" ht="15">
      <c r="B2677" s="196"/>
      <c r="C2677" s="455"/>
      <c r="D2677" s="112"/>
      <c r="E2677" s="112"/>
      <c r="F2677" s="112"/>
      <c r="G2677" s="112"/>
      <c r="H2677" s="112"/>
      <c r="I2677" s="112"/>
      <c r="J2677" s="112"/>
      <c r="K2677" s="112"/>
      <c r="L2677" s="112"/>
      <c r="M2677" s="112"/>
      <c r="N2677" s="621"/>
      <c r="O2677" s="112"/>
      <c r="P2677" s="112"/>
      <c r="Q2677" s="219" t="s">
        <v>457</v>
      </c>
      <c r="R2677" s="102" t="s">
        <v>11091</v>
      </c>
      <c r="S2677" s="91"/>
      <c r="T2677" s="19">
        <f>VLOOKUP(Q2677,包材库存!B:E,4,0)</f>
        <v>1957</v>
      </c>
      <c r="U2677" s="46"/>
      <c r="V2677" s="19">
        <f>VLOOKUP(Q2677,包材库存!B:F,5,0)</f>
        <v>0</v>
      </c>
      <c r="W2677" s="112"/>
      <c r="X2677" s="164" t="e">
        <f t="shared" si="200"/>
        <v>#DIV/0!</v>
      </c>
      <c r="Y2677" s="169">
        <f t="shared" si="199"/>
        <v>202</v>
      </c>
    </row>
    <row r="2678" spans="2:25" ht="15">
      <c r="B2678" s="196"/>
      <c r="C2678" s="453" t="s">
        <v>1554</v>
      </c>
      <c r="D2678" s="110" t="s">
        <v>11712</v>
      </c>
      <c r="E2678" s="110" t="s">
        <v>5893</v>
      </c>
      <c r="F2678" s="110"/>
      <c r="G2678" s="110"/>
      <c r="H2678" s="110"/>
      <c r="I2678" s="110"/>
      <c r="J2678" s="110"/>
      <c r="K2678" s="110"/>
      <c r="L2678" s="110"/>
      <c r="M2678" s="110">
        <f>J2678+K2678+L2678</f>
        <v>0</v>
      </c>
      <c r="N2678" s="619"/>
      <c r="O2678" s="110"/>
      <c r="P2678" s="110"/>
      <c r="Q2678" s="138" t="s">
        <v>10160</v>
      </c>
      <c r="R2678" s="384" t="s">
        <v>11713</v>
      </c>
      <c r="S2678" s="28">
        <v>1</v>
      </c>
      <c r="T2678" s="19">
        <f>VLOOKUP(Q2678,包材库存!B:E,4,0)</f>
        <v>0</v>
      </c>
      <c r="U2678" s="46"/>
      <c r="V2678" s="19">
        <f>VLOOKUP(Q2678,包材库存!B:F,5,0)</f>
        <v>0</v>
      </c>
      <c r="W2678" s="110"/>
      <c r="X2678" s="164" t="e">
        <f t="shared" si="200"/>
        <v>#DIV/0!</v>
      </c>
      <c r="Y2678" s="169">
        <f t="shared" si="199"/>
        <v>1</v>
      </c>
    </row>
    <row r="2679" spans="2:25" ht="15">
      <c r="B2679" s="196"/>
      <c r="C2679" s="454"/>
      <c r="D2679" s="111"/>
      <c r="E2679" s="111"/>
      <c r="F2679" s="111"/>
      <c r="G2679" s="111"/>
      <c r="H2679" s="111"/>
      <c r="I2679" s="111"/>
      <c r="J2679" s="111"/>
      <c r="K2679" s="111"/>
      <c r="L2679" s="111"/>
      <c r="M2679" s="111"/>
      <c r="N2679" s="620"/>
      <c r="O2679" s="111"/>
      <c r="P2679" s="111"/>
      <c r="Q2679" s="138" t="s">
        <v>10161</v>
      </c>
      <c r="R2679" s="384" t="s">
        <v>11714</v>
      </c>
      <c r="S2679" s="28">
        <v>1</v>
      </c>
      <c r="T2679" s="19">
        <f>VLOOKUP(Q2679,包材库存!B:E,4,0)</f>
        <v>40542</v>
      </c>
      <c r="U2679" s="46"/>
      <c r="V2679" s="19">
        <f>VLOOKUP(Q2679,包材库存!B:F,5,0)</f>
        <v>0</v>
      </c>
      <c r="W2679" s="111"/>
      <c r="X2679" s="164" t="e">
        <f t="shared" si="200"/>
        <v>#DIV/0!</v>
      </c>
      <c r="Y2679" s="169">
        <f t="shared" si="199"/>
        <v>2</v>
      </c>
    </row>
    <row r="2680" spans="2:25" ht="15">
      <c r="B2680" s="196"/>
      <c r="C2680" s="454"/>
      <c r="D2680" s="111"/>
      <c r="E2680" s="111"/>
      <c r="F2680" s="111"/>
      <c r="G2680" s="111"/>
      <c r="H2680" s="111"/>
      <c r="I2680" s="111"/>
      <c r="J2680" s="111"/>
      <c r="K2680" s="111"/>
      <c r="L2680" s="111"/>
      <c r="M2680" s="111"/>
      <c r="N2680" s="620"/>
      <c r="O2680" s="111"/>
      <c r="P2680" s="111"/>
      <c r="Q2680" s="219" t="s">
        <v>8805</v>
      </c>
      <c r="R2680" s="238" t="s">
        <v>10444</v>
      </c>
      <c r="S2680" s="28">
        <v>1</v>
      </c>
      <c r="T2680" s="19">
        <f>VLOOKUP(Q2680,包材库存!B:E,4,0)</f>
        <v>7665</v>
      </c>
      <c r="U2680" s="46"/>
      <c r="V2680" s="19">
        <f>VLOOKUP(Q2680,包材库存!B:F,5,0)</f>
        <v>0</v>
      </c>
      <c r="W2680" s="111"/>
      <c r="X2680" s="164" t="e">
        <f t="shared" si="200"/>
        <v>#DIV/0!</v>
      </c>
      <c r="Y2680" s="169">
        <f t="shared" si="199"/>
        <v>149</v>
      </c>
    </row>
    <row r="2681" spans="2:25" ht="15">
      <c r="B2681" s="196"/>
      <c r="C2681" s="455"/>
      <c r="D2681" s="112"/>
      <c r="E2681" s="112"/>
      <c r="F2681" s="112"/>
      <c r="G2681" s="112"/>
      <c r="H2681" s="112"/>
      <c r="I2681" s="112"/>
      <c r="J2681" s="112"/>
      <c r="K2681" s="112"/>
      <c r="L2681" s="112"/>
      <c r="M2681" s="112"/>
      <c r="N2681" s="621"/>
      <c r="O2681" s="112"/>
      <c r="P2681" s="112"/>
      <c r="Q2681" s="138" t="s">
        <v>9966</v>
      </c>
      <c r="R2681" s="134" t="s">
        <v>11715</v>
      </c>
      <c r="S2681" s="91"/>
      <c r="T2681" s="19">
        <f>VLOOKUP(Q2681,包材库存!B:E,4,0)</f>
        <v>1957</v>
      </c>
      <c r="U2681" s="46"/>
      <c r="V2681" s="19">
        <f>VLOOKUP(Q2681,包材库存!B:F,5,0)</f>
        <v>0</v>
      </c>
      <c r="W2681" s="112"/>
      <c r="X2681" s="164" t="e">
        <f t="shared" si="200"/>
        <v>#DIV/0!</v>
      </c>
      <c r="Y2681" s="169">
        <f t="shared" si="199"/>
        <v>202</v>
      </c>
    </row>
    <row r="2682" spans="2:25" ht="15">
      <c r="B2682" s="196"/>
      <c r="C2682" s="110" t="s">
        <v>10162</v>
      </c>
      <c r="D2682" s="110" t="s">
        <v>11132</v>
      </c>
      <c r="E2682" s="110" t="s">
        <v>10431</v>
      </c>
      <c r="F2682" s="110"/>
      <c r="G2682" s="110"/>
      <c r="H2682" s="110"/>
      <c r="I2682" s="110"/>
      <c r="J2682" s="110"/>
      <c r="K2682" s="110"/>
      <c r="L2682" s="110"/>
      <c r="M2682" s="110">
        <f>J2682+K2682+L2682</f>
        <v>0</v>
      </c>
      <c r="N2682" s="619"/>
      <c r="O2682" s="110"/>
      <c r="P2682" s="110"/>
      <c r="Q2682" s="157" t="s">
        <v>10163</v>
      </c>
      <c r="R2682" s="131" t="s">
        <v>10154</v>
      </c>
      <c r="S2682" s="28">
        <v>1</v>
      </c>
      <c r="T2682" s="19">
        <f>VLOOKUP(Q2682,包材库存!B:E,4,0)</f>
        <v>0</v>
      </c>
      <c r="U2682" s="46"/>
      <c r="V2682" s="19">
        <f>VLOOKUP(Q2682,包材库存!B:F,5,0)</f>
        <v>0</v>
      </c>
      <c r="W2682" s="110"/>
      <c r="X2682" s="164" t="e">
        <f t="shared" si="200"/>
        <v>#DIV/0!</v>
      </c>
      <c r="Y2682" s="169">
        <f t="shared" si="199"/>
        <v>2</v>
      </c>
    </row>
    <row r="2683" spans="2:25" ht="15">
      <c r="B2683" s="196"/>
      <c r="C2683" s="111"/>
      <c r="D2683" s="111"/>
      <c r="E2683" s="111"/>
      <c r="F2683" s="111"/>
      <c r="G2683" s="111"/>
      <c r="H2683" s="111"/>
      <c r="I2683" s="111"/>
      <c r="J2683" s="111"/>
      <c r="K2683" s="111"/>
      <c r="L2683" s="111"/>
      <c r="M2683" s="111"/>
      <c r="N2683" s="620"/>
      <c r="O2683" s="111"/>
      <c r="P2683" s="111"/>
      <c r="Q2683" s="157" t="s">
        <v>10164</v>
      </c>
      <c r="R2683" s="131" t="s">
        <v>10155</v>
      </c>
      <c r="S2683" s="28">
        <v>1</v>
      </c>
      <c r="T2683" s="19">
        <f>VLOOKUP(Q2683,包材库存!B:E,4,0)</f>
        <v>0</v>
      </c>
      <c r="U2683" s="46"/>
      <c r="V2683" s="19">
        <f>VLOOKUP(Q2683,包材库存!B:F,5,0)</f>
        <v>0</v>
      </c>
      <c r="W2683" s="111"/>
      <c r="X2683" s="164" t="e">
        <f t="shared" si="200"/>
        <v>#DIV/0!</v>
      </c>
      <c r="Y2683" s="169">
        <f t="shared" si="199"/>
        <v>2</v>
      </c>
    </row>
    <row r="2684" spans="2:25" ht="15">
      <c r="B2684" s="196"/>
      <c r="C2684" s="111"/>
      <c r="D2684" s="111"/>
      <c r="E2684" s="111"/>
      <c r="F2684" s="111"/>
      <c r="G2684" s="111"/>
      <c r="H2684" s="111"/>
      <c r="I2684" s="111"/>
      <c r="J2684" s="111"/>
      <c r="K2684" s="111"/>
      <c r="L2684" s="111"/>
      <c r="M2684" s="111"/>
      <c r="N2684" s="620"/>
      <c r="O2684" s="111"/>
      <c r="P2684" s="111"/>
      <c r="Q2684" s="158" t="s">
        <v>10165</v>
      </c>
      <c r="R2684" s="134" t="s">
        <v>10409</v>
      </c>
      <c r="S2684" s="28">
        <v>1</v>
      </c>
      <c r="T2684" s="19">
        <f>VLOOKUP(Q2684,包材库存!B:E,4,0)</f>
        <v>7665</v>
      </c>
      <c r="U2684" s="46"/>
      <c r="V2684" s="19">
        <f>VLOOKUP(Q2684,包材库存!B:F,5,0)</f>
        <v>0</v>
      </c>
      <c r="W2684" s="111"/>
      <c r="X2684" s="164" t="e">
        <f t="shared" si="200"/>
        <v>#DIV/0!</v>
      </c>
      <c r="Y2684" s="169">
        <f t="shared" si="199"/>
        <v>149</v>
      </c>
    </row>
    <row r="2685" spans="2:25" ht="15">
      <c r="B2685" s="196"/>
      <c r="C2685" s="112"/>
      <c r="D2685" s="112"/>
      <c r="E2685" s="112"/>
      <c r="F2685" s="112"/>
      <c r="G2685" s="112"/>
      <c r="H2685" s="112"/>
      <c r="I2685" s="112"/>
      <c r="J2685" s="112"/>
      <c r="K2685" s="112"/>
      <c r="L2685" s="112"/>
      <c r="M2685" s="112"/>
      <c r="N2685" s="621"/>
      <c r="O2685" s="112"/>
      <c r="P2685" s="112"/>
      <c r="Q2685" s="138" t="s">
        <v>9966</v>
      </c>
      <c r="R2685" s="134" t="s">
        <v>11716</v>
      </c>
      <c r="S2685" s="91"/>
      <c r="T2685" s="19">
        <f>VLOOKUP(Q2685,包材库存!B:E,4,0)</f>
        <v>1957</v>
      </c>
      <c r="U2685" s="46"/>
      <c r="V2685" s="19">
        <f>VLOOKUP(Q2685,包材库存!B:F,5,0)</f>
        <v>0</v>
      </c>
      <c r="W2685" s="112"/>
      <c r="X2685" s="164" t="e">
        <f t="shared" si="200"/>
        <v>#DIV/0!</v>
      </c>
      <c r="Y2685" s="169">
        <f t="shared" si="199"/>
        <v>202</v>
      </c>
    </row>
    <row r="2686" spans="2:25" ht="15">
      <c r="B2686" s="196"/>
      <c r="C2686" s="453" t="s">
        <v>1472</v>
      </c>
      <c r="D2686" s="450" t="s">
        <v>11331</v>
      </c>
      <c r="E2686" s="450" t="s">
        <v>12114</v>
      </c>
      <c r="F2686" s="450"/>
      <c r="G2686" s="450"/>
      <c r="H2686" s="450"/>
      <c r="I2686" s="450"/>
      <c r="J2686" s="450"/>
      <c r="K2686" s="450"/>
      <c r="L2686" s="450"/>
      <c r="M2686" s="450">
        <f>J2686+K2686+L2686</f>
        <v>0</v>
      </c>
      <c r="N2686" s="559"/>
      <c r="O2686" s="450"/>
      <c r="P2686" s="450"/>
      <c r="Q2686" s="478" t="s">
        <v>6969</v>
      </c>
      <c r="R2686" s="479" t="s">
        <v>11717</v>
      </c>
      <c r="S2686" s="28">
        <v>1</v>
      </c>
      <c r="T2686" s="19">
        <f>VLOOKUP(Q2686,包材库存!B:E,4,0)</f>
        <v>20016</v>
      </c>
      <c r="U2686" s="46"/>
      <c r="V2686" s="19">
        <f>VLOOKUP(Q2686,包材库存!B:F,5,0)</f>
        <v>0</v>
      </c>
      <c r="W2686" s="110"/>
      <c r="X2686" s="164" t="e">
        <f t="shared" si="200"/>
        <v>#DIV/0!</v>
      </c>
      <c r="Y2686" s="169">
        <f t="shared" si="199"/>
        <v>3</v>
      </c>
    </row>
    <row r="2687" spans="2:25" ht="15">
      <c r="B2687" s="196"/>
      <c r="C2687" s="454"/>
      <c r="D2687" s="451"/>
      <c r="E2687" s="451"/>
      <c r="F2687" s="451"/>
      <c r="G2687" s="451"/>
      <c r="H2687" s="451"/>
      <c r="I2687" s="451"/>
      <c r="J2687" s="451"/>
      <c r="K2687" s="451"/>
      <c r="L2687" s="451"/>
      <c r="M2687" s="451"/>
      <c r="N2687" s="560"/>
      <c r="O2687" s="451"/>
      <c r="P2687" s="451"/>
      <c r="Q2687" s="480" t="s">
        <v>10167</v>
      </c>
      <c r="R2687" s="443" t="s">
        <v>11718</v>
      </c>
      <c r="S2687" s="28">
        <v>1</v>
      </c>
      <c r="T2687" s="19">
        <f>VLOOKUP(Q2687,包材库存!B:E,4,0)</f>
        <v>18976</v>
      </c>
      <c r="U2687" s="46"/>
      <c r="V2687" s="19">
        <f>VLOOKUP(Q2687,包材库存!B:F,5,0)</f>
        <v>0</v>
      </c>
      <c r="W2687" s="111"/>
      <c r="X2687" s="164" t="e">
        <f t="shared" si="200"/>
        <v>#DIV/0!</v>
      </c>
      <c r="Y2687" s="169">
        <f t="shared" si="199"/>
        <v>3</v>
      </c>
    </row>
    <row r="2688" spans="2:25" ht="15">
      <c r="B2688" s="196"/>
      <c r="C2688" s="454"/>
      <c r="D2688" s="451"/>
      <c r="E2688" s="451"/>
      <c r="F2688" s="451"/>
      <c r="G2688" s="451"/>
      <c r="H2688" s="451"/>
      <c r="I2688" s="451"/>
      <c r="J2688" s="451"/>
      <c r="K2688" s="451"/>
      <c r="L2688" s="451"/>
      <c r="M2688" s="451"/>
      <c r="N2688" s="560"/>
      <c r="O2688" s="451"/>
      <c r="P2688" s="451"/>
      <c r="Q2688" s="478" t="s">
        <v>8154</v>
      </c>
      <c r="R2688" s="479" t="s">
        <v>11719</v>
      </c>
      <c r="S2688" s="28">
        <v>1</v>
      </c>
      <c r="T2688" s="19">
        <f>VLOOKUP(Q2688,包材库存!B:E,4,0)</f>
        <v>5250</v>
      </c>
      <c r="U2688" s="46"/>
      <c r="V2688" s="19">
        <f>VLOOKUP(Q2688,包材库存!B:F,5,0)</f>
        <v>0</v>
      </c>
      <c r="W2688" s="111"/>
      <c r="X2688" s="164" t="e">
        <f t="shared" si="200"/>
        <v>#DIV/0!</v>
      </c>
      <c r="Y2688" s="169">
        <f t="shared" si="199"/>
        <v>1</v>
      </c>
    </row>
    <row r="2689" spans="2:25" ht="15">
      <c r="B2689" s="196"/>
      <c r="C2689" s="455"/>
      <c r="D2689" s="452"/>
      <c r="E2689" s="452"/>
      <c r="F2689" s="452"/>
      <c r="G2689" s="452"/>
      <c r="H2689" s="452"/>
      <c r="I2689" s="452"/>
      <c r="J2689" s="452"/>
      <c r="K2689" s="452"/>
      <c r="L2689" s="452"/>
      <c r="M2689" s="452"/>
      <c r="N2689" s="561"/>
      <c r="O2689" s="452"/>
      <c r="P2689" s="452"/>
      <c r="Q2689" s="158" t="s">
        <v>9966</v>
      </c>
      <c r="R2689" s="132" t="s">
        <v>11720</v>
      </c>
      <c r="S2689" s="91"/>
      <c r="T2689" s="19">
        <f>VLOOKUP(Q2689,包材库存!B:E,4,0)</f>
        <v>1957</v>
      </c>
      <c r="U2689" s="46"/>
      <c r="V2689" s="19">
        <f>VLOOKUP(Q2689,包材库存!B:F,5,0)</f>
        <v>0</v>
      </c>
      <c r="W2689" s="112"/>
      <c r="X2689" s="164" t="e">
        <f t="shared" si="200"/>
        <v>#DIV/0!</v>
      </c>
      <c r="Y2689" s="169">
        <f t="shared" si="199"/>
        <v>202</v>
      </c>
    </row>
    <row r="2690" spans="2:25" ht="15">
      <c r="B2690" s="196"/>
      <c r="C2690" s="453" t="s">
        <v>1473</v>
      </c>
      <c r="D2690" s="453" t="s">
        <v>11721</v>
      </c>
      <c r="E2690" s="453" t="s">
        <v>12115</v>
      </c>
      <c r="F2690" s="453"/>
      <c r="G2690" s="453"/>
      <c r="H2690" s="453"/>
      <c r="I2690" s="453"/>
      <c r="J2690" s="453"/>
      <c r="K2690" s="453"/>
      <c r="L2690" s="453"/>
      <c r="M2690" s="453">
        <f>J2690+K2690+L2690</f>
        <v>0</v>
      </c>
      <c r="N2690" s="619"/>
      <c r="O2690" s="453"/>
      <c r="P2690" s="453"/>
      <c r="Q2690" s="138" t="s">
        <v>10168</v>
      </c>
      <c r="R2690" s="384" t="s">
        <v>11722</v>
      </c>
      <c r="S2690" s="28">
        <v>1</v>
      </c>
      <c r="T2690" s="19">
        <f>VLOOKUP(Q2690,包材库存!B:E,4,0)</f>
        <v>15</v>
      </c>
      <c r="U2690" s="46"/>
      <c r="V2690" s="19">
        <f>VLOOKUP(Q2690,包材库存!B:F,5,0)</f>
        <v>0</v>
      </c>
      <c r="W2690" s="110"/>
      <c r="X2690" s="164" t="e">
        <f t="shared" si="200"/>
        <v>#DIV/0!</v>
      </c>
      <c r="Y2690" s="169">
        <f t="shared" si="199"/>
        <v>1</v>
      </c>
    </row>
    <row r="2691" spans="2:25" ht="15">
      <c r="B2691" s="196"/>
      <c r="C2691" s="454"/>
      <c r="D2691" s="454"/>
      <c r="E2691" s="454"/>
      <c r="F2691" s="454"/>
      <c r="G2691" s="454"/>
      <c r="H2691" s="454"/>
      <c r="I2691" s="454"/>
      <c r="J2691" s="454"/>
      <c r="K2691" s="454"/>
      <c r="L2691" s="454"/>
      <c r="M2691" s="454"/>
      <c r="N2691" s="620"/>
      <c r="O2691" s="454"/>
      <c r="P2691" s="454"/>
      <c r="Q2691" s="138" t="s">
        <v>10169</v>
      </c>
      <c r="R2691" s="384" t="s">
        <v>11723</v>
      </c>
      <c r="S2691" s="28">
        <v>1</v>
      </c>
      <c r="T2691" s="19">
        <f>VLOOKUP(Q2691,包材库存!B:E,4,0)</f>
        <v>400</v>
      </c>
      <c r="U2691" s="46"/>
      <c r="V2691" s="19">
        <f>VLOOKUP(Q2691,包材库存!B:F,5,0)</f>
        <v>0</v>
      </c>
      <c r="W2691" s="111"/>
      <c r="X2691" s="164" t="e">
        <f t="shared" si="200"/>
        <v>#DIV/0!</v>
      </c>
      <c r="Y2691" s="169">
        <f t="shared" si="199"/>
        <v>8</v>
      </c>
    </row>
    <row r="2692" spans="2:25" ht="15">
      <c r="B2692" s="196"/>
      <c r="C2692" s="454"/>
      <c r="D2692" s="454"/>
      <c r="E2692" s="454"/>
      <c r="F2692" s="454"/>
      <c r="G2692" s="454"/>
      <c r="H2692" s="454"/>
      <c r="I2692" s="454"/>
      <c r="J2692" s="454"/>
      <c r="K2692" s="454"/>
      <c r="L2692" s="454"/>
      <c r="M2692" s="454"/>
      <c r="N2692" s="620"/>
      <c r="O2692" s="454"/>
      <c r="P2692" s="454"/>
      <c r="Q2692" s="138" t="s">
        <v>10170</v>
      </c>
      <c r="R2692" s="475" t="s">
        <v>11724</v>
      </c>
      <c r="S2692" s="28">
        <v>1</v>
      </c>
      <c r="T2692" s="19">
        <f>VLOOKUP(Q2692,包材库存!B:E,4,0)</f>
        <v>725</v>
      </c>
      <c r="U2692" s="46"/>
      <c r="V2692" s="19">
        <f>VLOOKUP(Q2692,包材库存!B:F,5,0)</f>
        <v>0</v>
      </c>
      <c r="W2692" s="111"/>
      <c r="X2692" s="164" t="e">
        <f t="shared" si="200"/>
        <v>#DIV/0!</v>
      </c>
      <c r="Y2692" s="169">
        <f t="shared" si="199"/>
        <v>2</v>
      </c>
    </row>
    <row r="2693" spans="2:25" ht="15">
      <c r="B2693" s="196"/>
      <c r="C2693" s="454"/>
      <c r="D2693" s="454"/>
      <c r="E2693" s="454"/>
      <c r="F2693" s="454"/>
      <c r="G2693" s="454"/>
      <c r="H2693" s="454"/>
      <c r="I2693" s="454"/>
      <c r="J2693" s="454"/>
      <c r="K2693" s="454"/>
      <c r="L2693" s="454"/>
      <c r="M2693" s="454"/>
      <c r="N2693" s="620"/>
      <c r="O2693" s="454"/>
      <c r="P2693" s="454"/>
      <c r="Q2693" s="138" t="s">
        <v>10171</v>
      </c>
      <c r="R2693" s="134" t="s">
        <v>11725</v>
      </c>
      <c r="S2693" s="91"/>
      <c r="T2693" s="19">
        <f>VLOOKUP(Q2693,包材库存!B:E,4,0)</f>
        <v>0</v>
      </c>
      <c r="U2693" s="46"/>
      <c r="V2693" s="19">
        <f>VLOOKUP(Q2693,包材库存!B:F,5,0)</f>
        <v>0</v>
      </c>
      <c r="W2693" s="111"/>
      <c r="X2693" s="164" t="e">
        <f t="shared" si="200"/>
        <v>#DIV/0!</v>
      </c>
      <c r="Y2693" s="169">
        <f t="shared" ref="Y2693:Y2756" si="204">COUNTIF(Q:Q,Q2693)</f>
        <v>2</v>
      </c>
    </row>
    <row r="2694" spans="2:25" ht="15">
      <c r="B2694" s="196"/>
      <c r="C2694" s="455"/>
      <c r="D2694" s="455"/>
      <c r="E2694" s="455"/>
      <c r="F2694" s="455"/>
      <c r="G2694" s="455"/>
      <c r="H2694" s="455"/>
      <c r="I2694" s="455"/>
      <c r="J2694" s="455"/>
      <c r="K2694" s="455"/>
      <c r="L2694" s="455"/>
      <c r="M2694" s="455"/>
      <c r="N2694" s="621"/>
      <c r="O2694" s="455"/>
      <c r="P2694" s="455"/>
      <c r="Q2694" s="335" t="s">
        <v>9823</v>
      </c>
      <c r="R2694" s="102" t="s">
        <v>9824</v>
      </c>
      <c r="S2694" s="28">
        <v>1</v>
      </c>
      <c r="T2694" s="19" t="e">
        <f>VLOOKUP(Q2694,包材库存!B:E,4,0)</f>
        <v>#N/A</v>
      </c>
      <c r="U2694" s="46"/>
      <c r="V2694" s="19" t="e">
        <f>VLOOKUP(Q2694,包材库存!B:F,5,0)</f>
        <v>#N/A</v>
      </c>
      <c r="W2694" s="112"/>
      <c r="X2694" s="164" t="e">
        <f t="shared" ref="X2694:X2757" si="205">T2694/G2694</f>
        <v>#N/A</v>
      </c>
      <c r="Y2694" s="169">
        <f t="shared" si="204"/>
        <v>1</v>
      </c>
    </row>
    <row r="2695" spans="2:25" ht="15">
      <c r="B2695" s="196"/>
      <c r="C2695" s="481" t="s">
        <v>1473</v>
      </c>
      <c r="D2695" s="481" t="s">
        <v>11726</v>
      </c>
      <c r="E2695" s="481" t="s">
        <v>10623</v>
      </c>
      <c r="F2695" s="481"/>
      <c r="G2695" s="481"/>
      <c r="H2695" s="481"/>
      <c r="I2695" s="481"/>
      <c r="J2695" s="481"/>
      <c r="K2695" s="481"/>
      <c r="L2695" s="481"/>
      <c r="M2695" s="481">
        <f>J2695+K2695+L2695</f>
        <v>0</v>
      </c>
      <c r="N2695" s="633"/>
      <c r="O2695" s="481"/>
      <c r="P2695" s="481"/>
      <c r="Q2695" s="482" t="s">
        <v>10172</v>
      </c>
      <c r="R2695" s="483" t="s">
        <v>11727</v>
      </c>
      <c r="S2695" s="28">
        <v>1</v>
      </c>
      <c r="T2695" s="19">
        <f>VLOOKUP(Q2695,包材库存!B:E,4,0)</f>
        <v>0</v>
      </c>
      <c r="U2695" s="46"/>
      <c r="V2695" s="19">
        <f>VLOOKUP(Q2695,包材库存!B:F,5,0)</f>
        <v>0</v>
      </c>
      <c r="W2695" s="396"/>
      <c r="X2695" s="164" t="e">
        <f t="shared" si="205"/>
        <v>#DIV/0!</v>
      </c>
      <c r="Y2695" s="169">
        <f t="shared" si="204"/>
        <v>1</v>
      </c>
    </row>
    <row r="2696" spans="2:25" ht="15">
      <c r="B2696" s="196"/>
      <c r="C2696" s="484"/>
      <c r="D2696" s="484"/>
      <c r="E2696" s="484"/>
      <c r="F2696" s="484"/>
      <c r="G2696" s="484"/>
      <c r="H2696" s="484"/>
      <c r="I2696" s="484"/>
      <c r="J2696" s="484"/>
      <c r="K2696" s="484"/>
      <c r="L2696" s="484"/>
      <c r="M2696" s="484"/>
      <c r="N2696" s="634"/>
      <c r="O2696" s="484"/>
      <c r="P2696" s="484"/>
      <c r="Q2696" s="482" t="s">
        <v>9014</v>
      </c>
      <c r="R2696" s="483" t="s">
        <v>10619</v>
      </c>
      <c r="S2696" s="28">
        <v>1</v>
      </c>
      <c r="T2696" s="19">
        <f>VLOOKUP(Q2696,包材库存!B:E,4,0)</f>
        <v>400</v>
      </c>
      <c r="U2696" s="46"/>
      <c r="V2696" s="19">
        <f>VLOOKUP(Q2696,包材库存!B:F,5,0)</f>
        <v>0</v>
      </c>
      <c r="W2696" s="400"/>
      <c r="X2696" s="164" t="e">
        <f t="shared" si="205"/>
        <v>#DIV/0!</v>
      </c>
      <c r="Y2696" s="169">
        <f t="shared" si="204"/>
        <v>8</v>
      </c>
    </row>
    <row r="2697" spans="2:25" ht="15">
      <c r="B2697" s="196"/>
      <c r="C2697" s="484"/>
      <c r="D2697" s="484"/>
      <c r="E2697" s="484"/>
      <c r="F2697" s="484"/>
      <c r="G2697" s="484"/>
      <c r="H2697" s="484"/>
      <c r="I2697" s="484"/>
      <c r="J2697" s="484"/>
      <c r="K2697" s="484"/>
      <c r="L2697" s="484"/>
      <c r="M2697" s="484"/>
      <c r="N2697" s="634"/>
      <c r="O2697" s="484"/>
      <c r="P2697" s="484"/>
      <c r="Q2697" s="482" t="s">
        <v>8152</v>
      </c>
      <c r="R2697" s="475" t="s">
        <v>11724</v>
      </c>
      <c r="S2697" s="28">
        <v>1</v>
      </c>
      <c r="T2697" s="19">
        <f>VLOOKUP(Q2697,包材库存!B:E,4,0)</f>
        <v>725</v>
      </c>
      <c r="U2697" s="46"/>
      <c r="V2697" s="19">
        <f>VLOOKUP(Q2697,包材库存!B:F,5,0)</f>
        <v>0</v>
      </c>
      <c r="W2697" s="400"/>
      <c r="X2697" s="164" t="e">
        <f t="shared" si="205"/>
        <v>#DIV/0!</v>
      </c>
      <c r="Y2697" s="169">
        <f t="shared" si="204"/>
        <v>2</v>
      </c>
    </row>
    <row r="2698" spans="2:25" ht="15">
      <c r="B2698" s="196"/>
      <c r="C2698" s="484"/>
      <c r="D2698" s="484"/>
      <c r="E2698" s="484"/>
      <c r="F2698" s="484"/>
      <c r="G2698" s="484"/>
      <c r="H2698" s="484"/>
      <c r="I2698" s="484"/>
      <c r="J2698" s="484"/>
      <c r="K2698" s="484"/>
      <c r="L2698" s="484"/>
      <c r="M2698" s="484"/>
      <c r="N2698" s="634"/>
      <c r="O2698" s="484"/>
      <c r="P2698" s="484"/>
      <c r="Q2698" s="482" t="s">
        <v>8675</v>
      </c>
      <c r="R2698" s="485" t="s">
        <v>11728</v>
      </c>
      <c r="S2698" s="91"/>
      <c r="T2698" s="19">
        <f>VLOOKUP(Q2698,包材库存!B:E,4,0)</f>
        <v>0</v>
      </c>
      <c r="U2698" s="46"/>
      <c r="V2698" s="19">
        <f>VLOOKUP(Q2698,包材库存!B:F,5,0)</f>
        <v>0</v>
      </c>
      <c r="W2698" s="400"/>
      <c r="X2698" s="164" t="e">
        <f t="shared" si="205"/>
        <v>#DIV/0!</v>
      </c>
      <c r="Y2698" s="169">
        <f t="shared" si="204"/>
        <v>2</v>
      </c>
    </row>
    <row r="2699" spans="2:25" ht="15">
      <c r="B2699" s="196"/>
      <c r="C2699" s="486"/>
      <c r="D2699" s="486"/>
      <c r="E2699" s="486"/>
      <c r="F2699" s="486"/>
      <c r="G2699" s="486"/>
      <c r="H2699" s="486"/>
      <c r="I2699" s="486"/>
      <c r="J2699" s="486"/>
      <c r="K2699" s="486"/>
      <c r="L2699" s="486"/>
      <c r="M2699" s="486"/>
      <c r="N2699" s="635"/>
      <c r="O2699" s="486"/>
      <c r="P2699" s="486"/>
      <c r="Q2699" s="487" t="s">
        <v>10173</v>
      </c>
      <c r="R2699" s="488" t="s">
        <v>11729</v>
      </c>
      <c r="S2699" s="28">
        <v>1</v>
      </c>
      <c r="T2699" s="19">
        <f>VLOOKUP(Q2699,包材库存!B:E,4,0)</f>
        <v>771100</v>
      </c>
      <c r="U2699" s="46"/>
      <c r="V2699" s="19">
        <f>VLOOKUP(Q2699,包材库存!B:F,5,0)</f>
        <v>0</v>
      </c>
      <c r="W2699" s="404"/>
      <c r="X2699" s="164" t="e">
        <f t="shared" si="205"/>
        <v>#DIV/0!</v>
      </c>
      <c r="Y2699" s="169">
        <f t="shared" si="204"/>
        <v>4</v>
      </c>
    </row>
    <row r="2700" spans="2:25" ht="15">
      <c r="B2700" s="196"/>
      <c r="C2700" s="489" t="s">
        <v>5656</v>
      </c>
      <c r="D2700" s="490" t="s">
        <v>11730</v>
      </c>
      <c r="E2700" s="490" t="s">
        <v>10415</v>
      </c>
      <c r="F2700" s="490"/>
      <c r="G2700" s="490"/>
      <c r="H2700" s="490"/>
      <c r="I2700" s="490"/>
      <c r="J2700" s="490"/>
      <c r="K2700" s="490"/>
      <c r="L2700" s="490"/>
      <c r="M2700" s="490">
        <f t="shared" ref="M2700:M2703" si="206">J2700+K2700+L2700</f>
        <v>0</v>
      </c>
      <c r="N2700" s="636"/>
      <c r="O2700" s="490"/>
      <c r="P2700" s="490"/>
      <c r="Q2700" s="138" t="s">
        <v>10174</v>
      </c>
      <c r="R2700" s="475" t="s">
        <v>11731</v>
      </c>
      <c r="S2700" s="28">
        <v>1</v>
      </c>
      <c r="T2700" s="19">
        <f>VLOOKUP(Q2700,包材库存!B:E,4,0)</f>
        <v>2400</v>
      </c>
      <c r="U2700" s="46"/>
      <c r="V2700" s="19">
        <f>VLOOKUP(Q2700,包材库存!B:F,5,0)</f>
        <v>0</v>
      </c>
      <c r="W2700" s="120"/>
      <c r="X2700" s="164" t="e">
        <f t="shared" si="205"/>
        <v>#DIV/0!</v>
      </c>
      <c r="Y2700" s="169">
        <f t="shared" si="204"/>
        <v>1</v>
      </c>
    </row>
    <row r="2701" spans="2:25" ht="15">
      <c r="B2701" s="196"/>
      <c r="C2701" s="491"/>
      <c r="D2701" s="120" t="s">
        <v>11732</v>
      </c>
      <c r="E2701" s="120" t="s">
        <v>10429</v>
      </c>
      <c r="F2701" s="120"/>
      <c r="G2701" s="120"/>
      <c r="H2701" s="120"/>
      <c r="I2701" s="120"/>
      <c r="J2701" s="120"/>
      <c r="K2701" s="120"/>
      <c r="L2701" s="120"/>
      <c r="M2701" s="120">
        <f t="shared" si="206"/>
        <v>0</v>
      </c>
      <c r="N2701" s="587"/>
      <c r="O2701" s="120"/>
      <c r="P2701" s="120"/>
      <c r="Q2701" s="138" t="s">
        <v>10175</v>
      </c>
      <c r="R2701" s="384" t="s">
        <v>11733</v>
      </c>
      <c r="S2701" s="28">
        <v>1</v>
      </c>
      <c r="T2701" s="19">
        <f>VLOOKUP(Q2701,包材库存!B:E,4,0)</f>
        <v>0</v>
      </c>
      <c r="U2701" s="46"/>
      <c r="V2701" s="19">
        <f>VLOOKUP(Q2701,包材库存!B:F,5,0)</f>
        <v>0</v>
      </c>
      <c r="W2701" s="120"/>
      <c r="X2701" s="164" t="e">
        <f t="shared" si="205"/>
        <v>#DIV/0!</v>
      </c>
      <c r="Y2701" s="169">
        <f t="shared" si="204"/>
        <v>1</v>
      </c>
    </row>
    <row r="2702" spans="2:25" ht="15">
      <c r="B2702" s="196"/>
      <c r="C2702" s="491"/>
      <c r="D2702" s="120" t="s">
        <v>11734</v>
      </c>
      <c r="E2702" s="120" t="s">
        <v>10432</v>
      </c>
      <c r="F2702" s="120"/>
      <c r="G2702" s="120"/>
      <c r="H2702" s="120"/>
      <c r="I2702" s="120"/>
      <c r="J2702" s="120"/>
      <c r="K2702" s="120"/>
      <c r="L2702" s="120"/>
      <c r="M2702" s="120">
        <f t="shared" si="206"/>
        <v>0</v>
      </c>
      <c r="N2702" s="587"/>
      <c r="O2702" s="120"/>
      <c r="P2702" s="120"/>
      <c r="Q2702" s="138" t="s">
        <v>10176</v>
      </c>
      <c r="R2702" s="384" t="s">
        <v>11735</v>
      </c>
      <c r="S2702" s="28">
        <v>1</v>
      </c>
      <c r="T2702" s="19">
        <f>VLOOKUP(Q2702,包材库存!B:E,4,0)</f>
        <v>0</v>
      </c>
      <c r="U2702" s="46"/>
      <c r="V2702" s="19">
        <f>VLOOKUP(Q2702,包材库存!B:F,5,0)</f>
        <v>0</v>
      </c>
      <c r="W2702" s="120"/>
      <c r="X2702" s="164" t="e">
        <f t="shared" si="205"/>
        <v>#DIV/0!</v>
      </c>
      <c r="Y2702" s="169">
        <f t="shared" si="204"/>
        <v>1</v>
      </c>
    </row>
    <row r="2703" spans="2:25" ht="15">
      <c r="B2703" s="196"/>
      <c r="C2703" s="491"/>
      <c r="D2703" s="120" t="s">
        <v>11736</v>
      </c>
      <c r="E2703" s="120" t="s">
        <v>10432</v>
      </c>
      <c r="F2703" s="120"/>
      <c r="G2703" s="120"/>
      <c r="H2703" s="120"/>
      <c r="I2703" s="120"/>
      <c r="J2703" s="120"/>
      <c r="K2703" s="120"/>
      <c r="L2703" s="120"/>
      <c r="M2703" s="120">
        <f t="shared" si="206"/>
        <v>0</v>
      </c>
      <c r="N2703" s="587"/>
      <c r="O2703" s="120"/>
      <c r="P2703" s="120"/>
      <c r="Q2703" s="138" t="s">
        <v>10177</v>
      </c>
      <c r="R2703" s="384" t="s">
        <v>11737</v>
      </c>
      <c r="S2703" s="28">
        <v>1</v>
      </c>
      <c r="T2703" s="19">
        <f>VLOOKUP(Q2703,包材库存!B:E,4,0)</f>
        <v>553</v>
      </c>
      <c r="U2703" s="46"/>
      <c r="V2703" s="19">
        <f>VLOOKUP(Q2703,包材库存!B:F,5,0)</f>
        <v>0</v>
      </c>
      <c r="W2703" s="120"/>
      <c r="X2703" s="164" t="e">
        <f t="shared" si="205"/>
        <v>#DIV/0!</v>
      </c>
      <c r="Y2703" s="169">
        <f t="shared" si="204"/>
        <v>1</v>
      </c>
    </row>
    <row r="2704" spans="2:25" ht="15">
      <c r="B2704" s="196"/>
      <c r="C2704" s="491"/>
      <c r="D2704" s="120"/>
      <c r="E2704" s="120"/>
      <c r="F2704" s="120"/>
      <c r="G2704" s="120"/>
      <c r="H2704" s="120"/>
      <c r="I2704" s="120"/>
      <c r="J2704" s="120"/>
      <c r="K2704" s="120"/>
      <c r="L2704" s="120"/>
      <c r="M2704" s="120"/>
      <c r="N2704" s="587"/>
      <c r="O2704" s="120"/>
      <c r="P2704" s="120"/>
      <c r="Q2704" s="335" t="s">
        <v>10178</v>
      </c>
      <c r="R2704" s="102" t="s">
        <v>11738</v>
      </c>
      <c r="S2704" s="91"/>
      <c r="T2704" s="19">
        <f>VLOOKUP(Q2704,包材库存!B:E,4,0)</f>
        <v>0</v>
      </c>
      <c r="U2704" s="46"/>
      <c r="V2704" s="19">
        <f>VLOOKUP(Q2704,包材库存!B:F,5,0)</f>
        <v>0</v>
      </c>
      <c r="W2704" s="120"/>
      <c r="X2704" s="164" t="e">
        <f t="shared" si="205"/>
        <v>#DIV/0!</v>
      </c>
      <c r="Y2704" s="169">
        <f t="shared" si="204"/>
        <v>2</v>
      </c>
    </row>
    <row r="2705" spans="2:25" ht="15">
      <c r="B2705" s="196"/>
      <c r="C2705" s="492"/>
      <c r="D2705" s="120"/>
      <c r="E2705" s="120"/>
      <c r="F2705" s="120"/>
      <c r="G2705" s="120"/>
      <c r="H2705" s="120"/>
      <c r="I2705" s="120"/>
      <c r="J2705" s="120"/>
      <c r="K2705" s="120"/>
      <c r="L2705" s="120"/>
      <c r="M2705" s="120"/>
      <c r="N2705" s="587"/>
      <c r="O2705" s="120"/>
      <c r="P2705" s="120"/>
      <c r="Q2705" s="335" t="s">
        <v>9825</v>
      </c>
      <c r="R2705" s="102" t="s">
        <v>9826</v>
      </c>
      <c r="S2705" s="28">
        <v>1</v>
      </c>
      <c r="T2705" s="19" t="e">
        <f>VLOOKUP(Q2705,包材库存!B:E,4,0)</f>
        <v>#N/A</v>
      </c>
      <c r="U2705" s="46"/>
      <c r="V2705" s="19" t="e">
        <f>VLOOKUP(Q2705,包材库存!B:F,5,0)</f>
        <v>#N/A</v>
      </c>
      <c r="W2705" s="120"/>
      <c r="X2705" s="164" t="e">
        <f t="shared" si="205"/>
        <v>#N/A</v>
      </c>
      <c r="Y2705" s="169">
        <f t="shared" si="204"/>
        <v>2</v>
      </c>
    </row>
    <row r="2706" spans="2:25" ht="15">
      <c r="B2706" s="196"/>
      <c r="C2706" s="493" t="s">
        <v>10179</v>
      </c>
      <c r="D2706" s="120" t="s">
        <v>11739</v>
      </c>
      <c r="E2706" s="120" t="s">
        <v>12116</v>
      </c>
      <c r="F2706" s="120"/>
      <c r="G2706" s="120"/>
      <c r="H2706" s="120"/>
      <c r="I2706" s="120"/>
      <c r="J2706" s="120"/>
      <c r="K2706" s="120"/>
      <c r="L2706" s="120"/>
      <c r="M2706" s="120">
        <f t="shared" ref="M2706:M2708" si="207">J2706+K2706+L2706</f>
        <v>0</v>
      </c>
      <c r="N2706" s="587"/>
      <c r="O2706" s="120"/>
      <c r="P2706" s="120"/>
      <c r="Q2706" s="138" t="s">
        <v>10180</v>
      </c>
      <c r="R2706" s="475" t="s">
        <v>11740</v>
      </c>
      <c r="S2706" s="28">
        <v>1</v>
      </c>
      <c r="T2706" s="19">
        <f>VLOOKUP(Q2706,包材库存!B:E,4,0)</f>
        <v>4863</v>
      </c>
      <c r="U2706" s="46"/>
      <c r="V2706" s="19">
        <f>VLOOKUP(Q2706,包材库存!B:F,5,0)</f>
        <v>0</v>
      </c>
      <c r="W2706" s="120"/>
      <c r="X2706" s="164" t="e">
        <f t="shared" si="205"/>
        <v>#DIV/0!</v>
      </c>
      <c r="Y2706" s="169">
        <f t="shared" si="204"/>
        <v>1</v>
      </c>
    </row>
    <row r="2707" spans="2:25" ht="15">
      <c r="B2707" s="196"/>
      <c r="C2707" s="494"/>
      <c r="D2707" s="120" t="s">
        <v>11710</v>
      </c>
      <c r="E2707" s="120" t="s">
        <v>10431</v>
      </c>
      <c r="F2707" s="120"/>
      <c r="G2707" s="120"/>
      <c r="H2707" s="120"/>
      <c r="I2707" s="120"/>
      <c r="J2707" s="120"/>
      <c r="K2707" s="120"/>
      <c r="L2707" s="120"/>
      <c r="M2707" s="120">
        <f t="shared" si="207"/>
        <v>0</v>
      </c>
      <c r="N2707" s="587"/>
      <c r="O2707" s="120"/>
      <c r="P2707" s="120"/>
      <c r="Q2707" s="138" t="s">
        <v>10181</v>
      </c>
      <c r="R2707" s="384" t="s">
        <v>11741</v>
      </c>
      <c r="S2707" s="28">
        <v>1</v>
      </c>
      <c r="T2707" s="19">
        <f>VLOOKUP(Q2707,包材库存!B:E,4,0)</f>
        <v>0</v>
      </c>
      <c r="U2707" s="46"/>
      <c r="V2707" s="19">
        <f>VLOOKUP(Q2707,包材库存!B:F,5,0)</f>
        <v>0</v>
      </c>
      <c r="W2707" s="120"/>
      <c r="X2707" s="164" t="e">
        <f t="shared" si="205"/>
        <v>#DIV/0!</v>
      </c>
      <c r="Y2707" s="169">
        <f t="shared" si="204"/>
        <v>2</v>
      </c>
    </row>
    <row r="2708" spans="2:25" ht="15">
      <c r="B2708" s="196"/>
      <c r="C2708" s="494"/>
      <c r="D2708" s="110" t="s">
        <v>11742</v>
      </c>
      <c r="E2708" s="110" t="s">
        <v>12095</v>
      </c>
      <c r="F2708" s="110"/>
      <c r="G2708" s="110"/>
      <c r="H2708" s="110"/>
      <c r="I2708" s="110"/>
      <c r="J2708" s="110"/>
      <c r="K2708" s="110"/>
      <c r="L2708" s="110"/>
      <c r="M2708" s="110">
        <f t="shared" si="207"/>
        <v>0</v>
      </c>
      <c r="N2708" s="619"/>
      <c r="O2708" s="110"/>
      <c r="P2708" s="110"/>
      <c r="Q2708" s="138" t="s">
        <v>6376</v>
      </c>
      <c r="R2708" s="384" t="s">
        <v>10982</v>
      </c>
      <c r="S2708" s="28">
        <v>1</v>
      </c>
      <c r="T2708" s="19">
        <f>VLOOKUP(Q2708,包材库存!B:E,4,0)</f>
        <v>930</v>
      </c>
      <c r="U2708" s="46"/>
      <c r="V2708" s="19">
        <f>VLOOKUP(Q2708,包材库存!B:F,5,0)</f>
        <v>0</v>
      </c>
      <c r="W2708" s="110"/>
      <c r="X2708" s="164" t="e">
        <f t="shared" si="205"/>
        <v>#DIV/0!</v>
      </c>
      <c r="Y2708" s="169">
        <f t="shared" si="204"/>
        <v>6</v>
      </c>
    </row>
    <row r="2709" spans="2:25" ht="15">
      <c r="B2709" s="196"/>
      <c r="C2709" s="494"/>
      <c r="D2709" s="111"/>
      <c r="E2709" s="111"/>
      <c r="F2709" s="111"/>
      <c r="G2709" s="111"/>
      <c r="H2709" s="111"/>
      <c r="I2709" s="111"/>
      <c r="J2709" s="111"/>
      <c r="K2709" s="111"/>
      <c r="L2709" s="111"/>
      <c r="M2709" s="111"/>
      <c r="N2709" s="620"/>
      <c r="O2709" s="111"/>
      <c r="P2709" s="111"/>
      <c r="Q2709" s="219" t="s">
        <v>7121</v>
      </c>
      <c r="R2709" s="384" t="s">
        <v>10972</v>
      </c>
      <c r="S2709" s="28">
        <v>1</v>
      </c>
      <c r="T2709" s="19">
        <f>VLOOKUP(Q2709,包材库存!B:E,4,0)</f>
        <v>7366</v>
      </c>
      <c r="U2709" s="46"/>
      <c r="V2709" s="19">
        <f>VLOOKUP(Q2709,包材库存!B:F,5,0)</f>
        <v>0</v>
      </c>
      <c r="W2709" s="111"/>
      <c r="X2709" s="164" t="e">
        <f t="shared" si="205"/>
        <v>#DIV/0!</v>
      </c>
      <c r="Y2709" s="169">
        <f t="shared" si="204"/>
        <v>18</v>
      </c>
    </row>
    <row r="2710" spans="2:25" ht="15">
      <c r="B2710" s="196"/>
      <c r="C2710" s="494"/>
      <c r="D2710" s="112"/>
      <c r="E2710" s="112"/>
      <c r="F2710" s="112"/>
      <c r="G2710" s="112"/>
      <c r="H2710" s="112"/>
      <c r="I2710" s="112"/>
      <c r="J2710" s="112"/>
      <c r="K2710" s="112"/>
      <c r="L2710" s="112"/>
      <c r="M2710" s="112"/>
      <c r="N2710" s="621"/>
      <c r="O2710" s="112"/>
      <c r="P2710" s="112"/>
      <c r="Q2710" s="219" t="s">
        <v>9436</v>
      </c>
      <c r="R2710" s="384" t="s">
        <v>10546</v>
      </c>
      <c r="S2710" s="28">
        <v>1</v>
      </c>
      <c r="T2710" s="19">
        <f>VLOOKUP(Q2710,包材库存!B:E,4,0)</f>
        <v>16087</v>
      </c>
      <c r="U2710" s="46"/>
      <c r="V2710" s="19">
        <f>VLOOKUP(Q2710,包材库存!B:F,5,0)</f>
        <v>0</v>
      </c>
      <c r="W2710" s="112"/>
      <c r="X2710" s="164" t="e">
        <f t="shared" si="205"/>
        <v>#DIV/0!</v>
      </c>
      <c r="Y2710" s="169">
        <f t="shared" si="204"/>
        <v>16</v>
      </c>
    </row>
    <row r="2711" spans="2:25" ht="15">
      <c r="B2711" s="196"/>
      <c r="C2711" s="494"/>
      <c r="D2711" s="110" t="s">
        <v>11743</v>
      </c>
      <c r="E2711" s="110" t="s">
        <v>12095</v>
      </c>
      <c r="F2711" s="110"/>
      <c r="G2711" s="110"/>
      <c r="H2711" s="110"/>
      <c r="I2711" s="110"/>
      <c r="J2711" s="110"/>
      <c r="K2711" s="110"/>
      <c r="L2711" s="110"/>
      <c r="M2711" s="110">
        <f>J2711+K2711+L2711</f>
        <v>0</v>
      </c>
      <c r="N2711" s="619"/>
      <c r="O2711" s="110"/>
      <c r="P2711" s="110"/>
      <c r="Q2711" s="138" t="s">
        <v>6378</v>
      </c>
      <c r="R2711" s="384" t="s">
        <v>11136</v>
      </c>
      <c r="S2711" s="28">
        <v>1</v>
      </c>
      <c r="T2711" s="19">
        <f>VLOOKUP(Q2711,包材库存!B:E,4,0)</f>
        <v>2366</v>
      </c>
      <c r="U2711" s="46"/>
      <c r="V2711" s="19">
        <f>VLOOKUP(Q2711,包材库存!B:F,5,0)</f>
        <v>0</v>
      </c>
      <c r="W2711" s="110"/>
      <c r="X2711" s="164" t="e">
        <f t="shared" si="205"/>
        <v>#DIV/0!</v>
      </c>
      <c r="Y2711" s="169">
        <f t="shared" si="204"/>
        <v>5</v>
      </c>
    </row>
    <row r="2712" spans="2:25" ht="15">
      <c r="B2712" s="196"/>
      <c r="C2712" s="494"/>
      <c r="D2712" s="111"/>
      <c r="E2712" s="111"/>
      <c r="F2712" s="111"/>
      <c r="G2712" s="111"/>
      <c r="H2712" s="111"/>
      <c r="I2712" s="111"/>
      <c r="J2712" s="111"/>
      <c r="K2712" s="111"/>
      <c r="L2712" s="111"/>
      <c r="M2712" s="111"/>
      <c r="N2712" s="620"/>
      <c r="O2712" s="111"/>
      <c r="P2712" s="111"/>
      <c r="Q2712" s="219" t="s">
        <v>7121</v>
      </c>
      <c r="R2712" s="384" t="s">
        <v>10972</v>
      </c>
      <c r="S2712" s="28">
        <v>1</v>
      </c>
      <c r="T2712" s="19">
        <f>VLOOKUP(Q2712,包材库存!B:E,4,0)</f>
        <v>7366</v>
      </c>
      <c r="U2712" s="46"/>
      <c r="V2712" s="19">
        <f>VLOOKUP(Q2712,包材库存!B:F,5,0)</f>
        <v>0</v>
      </c>
      <c r="W2712" s="111"/>
      <c r="X2712" s="164" t="e">
        <f t="shared" si="205"/>
        <v>#DIV/0!</v>
      </c>
      <c r="Y2712" s="169">
        <f t="shared" si="204"/>
        <v>18</v>
      </c>
    </row>
    <row r="2713" spans="2:25" ht="15">
      <c r="B2713" s="196"/>
      <c r="C2713" s="494"/>
      <c r="D2713" s="112"/>
      <c r="E2713" s="112"/>
      <c r="F2713" s="112"/>
      <c r="G2713" s="112"/>
      <c r="H2713" s="112"/>
      <c r="I2713" s="112"/>
      <c r="J2713" s="112"/>
      <c r="K2713" s="112"/>
      <c r="L2713" s="112"/>
      <c r="M2713" s="112"/>
      <c r="N2713" s="621"/>
      <c r="O2713" s="112"/>
      <c r="P2713" s="112"/>
      <c r="Q2713" s="219" t="s">
        <v>9436</v>
      </c>
      <c r="R2713" s="384" t="s">
        <v>10546</v>
      </c>
      <c r="S2713" s="28">
        <v>1</v>
      </c>
      <c r="T2713" s="19">
        <f>VLOOKUP(Q2713,包材库存!B:E,4,0)</f>
        <v>16087</v>
      </c>
      <c r="U2713" s="46"/>
      <c r="V2713" s="19">
        <f>VLOOKUP(Q2713,包材库存!B:F,5,0)</f>
        <v>0</v>
      </c>
      <c r="W2713" s="112"/>
      <c r="X2713" s="164" t="e">
        <f t="shared" si="205"/>
        <v>#DIV/0!</v>
      </c>
      <c r="Y2713" s="169">
        <f t="shared" si="204"/>
        <v>16</v>
      </c>
    </row>
    <row r="2714" spans="2:25" ht="15">
      <c r="B2714" s="196"/>
      <c r="C2714" s="494"/>
      <c r="D2714" s="120" t="s">
        <v>11744</v>
      </c>
      <c r="E2714" s="120" t="s">
        <v>10429</v>
      </c>
      <c r="F2714" s="120"/>
      <c r="G2714" s="120"/>
      <c r="H2714" s="120"/>
      <c r="I2714" s="120"/>
      <c r="J2714" s="120"/>
      <c r="K2714" s="120"/>
      <c r="L2714" s="120"/>
      <c r="M2714" s="120">
        <f t="shared" ref="M2714:M2715" si="208">J2714+K2714+L2714</f>
        <v>0</v>
      </c>
      <c r="N2714" s="587"/>
      <c r="O2714" s="120"/>
      <c r="P2714" s="120"/>
      <c r="Q2714" s="138" t="s">
        <v>10182</v>
      </c>
      <c r="R2714" s="384" t="s">
        <v>11745</v>
      </c>
      <c r="S2714" s="28">
        <v>1</v>
      </c>
      <c r="T2714" s="19">
        <f>VLOOKUP(Q2714,包材库存!B:E,4,0)</f>
        <v>0</v>
      </c>
      <c r="U2714" s="46"/>
      <c r="V2714" s="19">
        <f>VLOOKUP(Q2714,包材库存!B:F,5,0)</f>
        <v>0</v>
      </c>
      <c r="W2714" s="120"/>
      <c r="X2714" s="164" t="e">
        <f t="shared" si="205"/>
        <v>#DIV/0!</v>
      </c>
      <c r="Y2714" s="169">
        <f t="shared" si="204"/>
        <v>1</v>
      </c>
    </row>
    <row r="2715" spans="2:25" ht="15">
      <c r="B2715" s="196"/>
      <c r="C2715" s="494"/>
      <c r="D2715" s="120" t="s">
        <v>11746</v>
      </c>
      <c r="E2715" s="120" t="s">
        <v>10431</v>
      </c>
      <c r="F2715" s="120"/>
      <c r="G2715" s="120"/>
      <c r="H2715" s="120"/>
      <c r="I2715" s="120"/>
      <c r="J2715" s="120"/>
      <c r="K2715" s="120"/>
      <c r="L2715" s="120"/>
      <c r="M2715" s="120">
        <f t="shared" si="208"/>
        <v>0</v>
      </c>
      <c r="N2715" s="587"/>
      <c r="O2715" s="120"/>
      <c r="P2715" s="120"/>
      <c r="Q2715" s="138" t="s">
        <v>10183</v>
      </c>
      <c r="R2715" s="384" t="s">
        <v>11747</v>
      </c>
      <c r="S2715" s="28">
        <v>1</v>
      </c>
      <c r="T2715" s="19">
        <f>VLOOKUP(Q2715,包材库存!B:E,4,0)</f>
        <v>4182</v>
      </c>
      <c r="U2715" s="46"/>
      <c r="V2715" s="19">
        <f>VLOOKUP(Q2715,包材库存!B:F,5,0)</f>
        <v>0</v>
      </c>
      <c r="W2715" s="120"/>
      <c r="X2715" s="164" t="e">
        <f t="shared" si="205"/>
        <v>#DIV/0!</v>
      </c>
      <c r="Y2715" s="169">
        <f t="shared" si="204"/>
        <v>1</v>
      </c>
    </row>
    <row r="2716" spans="2:25" ht="15">
      <c r="B2716" s="196"/>
      <c r="C2716" s="494"/>
      <c r="D2716" s="120"/>
      <c r="E2716" s="120"/>
      <c r="F2716" s="120"/>
      <c r="G2716" s="120"/>
      <c r="H2716" s="120"/>
      <c r="I2716" s="120"/>
      <c r="J2716" s="120"/>
      <c r="K2716" s="120"/>
      <c r="L2716" s="120"/>
      <c r="M2716" s="120"/>
      <c r="N2716" s="587"/>
      <c r="O2716" s="120"/>
      <c r="P2716" s="120"/>
      <c r="Q2716" s="335" t="s">
        <v>10184</v>
      </c>
      <c r="R2716" s="102" t="s">
        <v>11748</v>
      </c>
      <c r="S2716" s="91"/>
      <c r="T2716" s="19">
        <f>VLOOKUP(Q2716,包材库存!B:E,4,0)</f>
        <v>71</v>
      </c>
      <c r="U2716" s="46"/>
      <c r="V2716" s="19">
        <f>VLOOKUP(Q2716,包材库存!B:F,5,0)</f>
        <v>0</v>
      </c>
      <c r="W2716" s="120"/>
      <c r="X2716" s="164" t="e">
        <f t="shared" si="205"/>
        <v>#DIV/0!</v>
      </c>
      <c r="Y2716" s="169">
        <f t="shared" si="204"/>
        <v>1</v>
      </c>
    </row>
    <row r="2717" spans="2:25" ht="15">
      <c r="B2717" s="196"/>
      <c r="C2717" s="495"/>
      <c r="D2717" s="120"/>
      <c r="E2717" s="120"/>
      <c r="F2717" s="120"/>
      <c r="G2717" s="120"/>
      <c r="H2717" s="120"/>
      <c r="I2717" s="120"/>
      <c r="J2717" s="120"/>
      <c r="K2717" s="120"/>
      <c r="L2717" s="120"/>
      <c r="M2717" s="120"/>
      <c r="N2717" s="587"/>
      <c r="O2717" s="120"/>
      <c r="P2717" s="120"/>
      <c r="Q2717" s="335" t="s">
        <v>9827</v>
      </c>
      <c r="R2717" s="102" t="s">
        <v>9828</v>
      </c>
      <c r="S2717" s="28">
        <v>1</v>
      </c>
      <c r="T2717" s="19" t="e">
        <f>VLOOKUP(Q2717,包材库存!B:E,4,0)</f>
        <v>#N/A</v>
      </c>
      <c r="U2717" s="46"/>
      <c r="V2717" s="19" t="e">
        <f>VLOOKUP(Q2717,包材库存!B:F,5,0)</f>
        <v>#N/A</v>
      </c>
      <c r="W2717" s="120"/>
      <c r="X2717" s="164" t="e">
        <f t="shared" si="205"/>
        <v>#N/A</v>
      </c>
      <c r="Y2717" s="169">
        <f t="shared" si="204"/>
        <v>1</v>
      </c>
    </row>
    <row r="2718" spans="2:25" ht="15">
      <c r="B2718" s="196"/>
      <c r="C2718" s="110" t="s">
        <v>10185</v>
      </c>
      <c r="D2718" s="110" t="s">
        <v>11749</v>
      </c>
      <c r="E2718" s="110"/>
      <c r="F2718" s="110"/>
      <c r="G2718" s="110"/>
      <c r="H2718" s="110"/>
      <c r="I2718" s="110"/>
      <c r="J2718" s="110"/>
      <c r="K2718" s="110"/>
      <c r="L2718" s="110"/>
      <c r="M2718" s="110"/>
      <c r="N2718" s="619"/>
      <c r="O2718" s="110"/>
      <c r="P2718" s="110"/>
      <c r="Q2718" s="138" t="s">
        <v>10185</v>
      </c>
      <c r="R2718" s="384" t="s">
        <v>11750</v>
      </c>
      <c r="S2718" s="91"/>
      <c r="T2718" s="19" t="e">
        <f>VLOOKUP(Q2718,包材库存!B:E,4,0)</f>
        <v>#N/A</v>
      </c>
      <c r="U2718" s="46"/>
      <c r="V2718" s="19" t="e">
        <f>VLOOKUP(Q2718,包材库存!B:F,5,0)</f>
        <v>#N/A</v>
      </c>
      <c r="W2718" s="120"/>
      <c r="X2718" s="164" t="e">
        <f t="shared" si="205"/>
        <v>#N/A</v>
      </c>
      <c r="Y2718" s="169">
        <f t="shared" si="204"/>
        <v>1</v>
      </c>
    </row>
    <row r="2719" spans="2:25" ht="15">
      <c r="B2719" s="196"/>
      <c r="C2719" s="112"/>
      <c r="D2719" s="112"/>
      <c r="E2719" s="112"/>
      <c r="F2719" s="112"/>
      <c r="G2719" s="112"/>
      <c r="H2719" s="112"/>
      <c r="I2719" s="112"/>
      <c r="J2719" s="112"/>
      <c r="K2719" s="112"/>
      <c r="L2719" s="112"/>
      <c r="M2719" s="112"/>
      <c r="N2719" s="621"/>
      <c r="O2719" s="112"/>
      <c r="P2719" s="112"/>
      <c r="Q2719" s="138"/>
      <c r="R2719" s="384" t="s">
        <v>11243</v>
      </c>
      <c r="S2719" s="28">
        <v>1</v>
      </c>
      <c r="T2719" s="19" t="e">
        <f>VLOOKUP(Q2719,包材库存!B:E,4,0)</f>
        <v>#N/A</v>
      </c>
      <c r="U2719" s="46"/>
      <c r="V2719" s="19" t="e">
        <f>VLOOKUP(Q2719,包材库存!B:F,5,0)</f>
        <v>#N/A</v>
      </c>
      <c r="W2719" s="120"/>
      <c r="X2719" s="164" t="e">
        <f t="shared" si="205"/>
        <v>#N/A</v>
      </c>
      <c r="Y2719" s="169">
        <f t="shared" si="204"/>
        <v>0</v>
      </c>
    </row>
    <row r="2720" spans="2:25" ht="15">
      <c r="B2720" s="196"/>
      <c r="C2720" s="110" t="s">
        <v>10186</v>
      </c>
      <c r="D2720" s="110" t="s">
        <v>11751</v>
      </c>
      <c r="E2720" s="110"/>
      <c r="F2720" s="110"/>
      <c r="G2720" s="110"/>
      <c r="H2720" s="110"/>
      <c r="I2720" s="110"/>
      <c r="J2720" s="110"/>
      <c r="K2720" s="110"/>
      <c r="L2720" s="110"/>
      <c r="M2720" s="110"/>
      <c r="N2720" s="619"/>
      <c r="O2720" s="110"/>
      <c r="P2720" s="110"/>
      <c r="Q2720" s="138" t="s">
        <v>10186</v>
      </c>
      <c r="R2720" s="384" t="s">
        <v>11752</v>
      </c>
      <c r="S2720" s="91"/>
      <c r="T2720" s="19" t="e">
        <f>VLOOKUP(Q2720,包材库存!B:E,4,0)</f>
        <v>#N/A</v>
      </c>
      <c r="U2720" s="46"/>
      <c r="V2720" s="19" t="e">
        <f>VLOOKUP(Q2720,包材库存!B:F,5,0)</f>
        <v>#N/A</v>
      </c>
      <c r="W2720" s="120"/>
      <c r="X2720" s="164" t="e">
        <f t="shared" si="205"/>
        <v>#N/A</v>
      </c>
      <c r="Y2720" s="169">
        <f t="shared" si="204"/>
        <v>1</v>
      </c>
    </row>
    <row r="2721" spans="2:25" ht="15">
      <c r="B2721" s="196"/>
      <c r="C2721" s="112"/>
      <c r="D2721" s="112"/>
      <c r="E2721" s="112"/>
      <c r="F2721" s="112"/>
      <c r="G2721" s="112"/>
      <c r="H2721" s="112"/>
      <c r="I2721" s="112"/>
      <c r="J2721" s="112"/>
      <c r="K2721" s="112"/>
      <c r="L2721" s="112"/>
      <c r="M2721" s="112"/>
      <c r="N2721" s="621"/>
      <c r="O2721" s="112"/>
      <c r="P2721" s="112"/>
      <c r="Q2721" s="138"/>
      <c r="R2721" s="384" t="s">
        <v>11243</v>
      </c>
      <c r="S2721" s="28">
        <v>1</v>
      </c>
      <c r="T2721" s="19" t="e">
        <f>VLOOKUP(Q2721,包材库存!B:E,4,0)</f>
        <v>#N/A</v>
      </c>
      <c r="U2721" s="46"/>
      <c r="V2721" s="19" t="e">
        <f>VLOOKUP(Q2721,包材库存!B:F,5,0)</f>
        <v>#N/A</v>
      </c>
      <c r="W2721" s="120"/>
      <c r="X2721" s="164" t="e">
        <f t="shared" si="205"/>
        <v>#N/A</v>
      </c>
      <c r="Y2721" s="169">
        <f t="shared" si="204"/>
        <v>0</v>
      </c>
    </row>
    <row r="2722" spans="2:25" ht="15">
      <c r="B2722" s="196"/>
      <c r="C2722" s="110"/>
      <c r="D2722" s="110" t="s">
        <v>11753</v>
      </c>
      <c r="E2722" s="110"/>
      <c r="F2722" s="110"/>
      <c r="G2722" s="110"/>
      <c r="H2722" s="110"/>
      <c r="I2722" s="110"/>
      <c r="J2722" s="110"/>
      <c r="K2722" s="110"/>
      <c r="L2722" s="110"/>
      <c r="M2722" s="110"/>
      <c r="N2722" s="619"/>
      <c r="O2722" s="110"/>
      <c r="P2722" s="110"/>
      <c r="Q2722" s="476" t="s">
        <v>9829</v>
      </c>
      <c r="R2722" s="496" t="s">
        <v>11754</v>
      </c>
      <c r="S2722" s="28">
        <v>1</v>
      </c>
      <c r="T2722" s="19" t="e">
        <f>VLOOKUP(Q2722,包材库存!B:E,4,0)</f>
        <v>#N/A</v>
      </c>
      <c r="U2722" s="46"/>
      <c r="V2722" s="19" t="e">
        <f>VLOOKUP(Q2722,包材库存!B:F,5,0)</f>
        <v>#N/A</v>
      </c>
      <c r="W2722" s="120"/>
      <c r="X2722" s="164" t="e">
        <f t="shared" si="205"/>
        <v>#N/A</v>
      </c>
      <c r="Y2722" s="169">
        <f t="shared" si="204"/>
        <v>1</v>
      </c>
    </row>
    <row r="2723" spans="2:25" ht="15">
      <c r="B2723" s="196"/>
      <c r="C2723" s="111"/>
      <c r="D2723" s="111"/>
      <c r="E2723" s="111"/>
      <c r="F2723" s="111"/>
      <c r="G2723" s="111"/>
      <c r="H2723" s="111"/>
      <c r="I2723" s="111"/>
      <c r="J2723" s="111"/>
      <c r="K2723" s="111"/>
      <c r="L2723" s="111"/>
      <c r="M2723" s="111"/>
      <c r="N2723" s="620"/>
      <c r="O2723" s="111"/>
      <c r="P2723" s="111"/>
      <c r="Q2723" s="138" t="s">
        <v>10187</v>
      </c>
      <c r="R2723" s="384" t="s">
        <v>11755</v>
      </c>
      <c r="S2723" s="28">
        <v>1</v>
      </c>
      <c r="T2723" s="19" t="e">
        <f>VLOOKUP(Q2723,包材库存!B:E,4,0)</f>
        <v>#N/A</v>
      </c>
      <c r="U2723" s="46"/>
      <c r="V2723" s="19" t="e">
        <f>VLOOKUP(Q2723,包材库存!B:F,5,0)</f>
        <v>#N/A</v>
      </c>
      <c r="W2723" s="120"/>
      <c r="X2723" s="164" t="e">
        <f t="shared" si="205"/>
        <v>#N/A</v>
      </c>
      <c r="Y2723" s="169">
        <f t="shared" si="204"/>
        <v>1</v>
      </c>
    </row>
    <row r="2724" spans="2:25" ht="15">
      <c r="B2724" s="196"/>
      <c r="C2724" s="112"/>
      <c r="D2724" s="112"/>
      <c r="E2724" s="112"/>
      <c r="F2724" s="112"/>
      <c r="G2724" s="112"/>
      <c r="H2724" s="112"/>
      <c r="I2724" s="112"/>
      <c r="J2724" s="112"/>
      <c r="K2724" s="112"/>
      <c r="L2724" s="112"/>
      <c r="M2724" s="112"/>
      <c r="N2724" s="621"/>
      <c r="O2724" s="112"/>
      <c r="P2724" s="112"/>
      <c r="Q2724" s="138" t="s">
        <v>10188</v>
      </c>
      <c r="R2724" s="384" t="s">
        <v>11756</v>
      </c>
      <c r="S2724" s="28">
        <v>1</v>
      </c>
      <c r="T2724" s="19" t="e">
        <f>VLOOKUP(Q2724,包材库存!B:E,4,0)</f>
        <v>#N/A</v>
      </c>
      <c r="U2724" s="46"/>
      <c r="V2724" s="19" t="e">
        <f>VLOOKUP(Q2724,包材库存!B:F,5,0)</f>
        <v>#N/A</v>
      </c>
      <c r="W2724" s="120"/>
      <c r="X2724" s="164" t="e">
        <f t="shared" si="205"/>
        <v>#N/A</v>
      </c>
      <c r="Y2724" s="169">
        <f t="shared" si="204"/>
        <v>3</v>
      </c>
    </row>
    <row r="2725" spans="2:25" ht="15">
      <c r="B2725" s="196"/>
      <c r="C2725" s="110"/>
      <c r="D2725" s="110" t="s">
        <v>11757</v>
      </c>
      <c r="E2725" s="110"/>
      <c r="F2725" s="110"/>
      <c r="G2725" s="110"/>
      <c r="H2725" s="110"/>
      <c r="I2725" s="110"/>
      <c r="J2725" s="110"/>
      <c r="K2725" s="110"/>
      <c r="L2725" s="110"/>
      <c r="M2725" s="110"/>
      <c r="N2725" s="619"/>
      <c r="O2725" s="110"/>
      <c r="P2725" s="110"/>
      <c r="Q2725" s="476" t="s">
        <v>10189</v>
      </c>
      <c r="R2725" s="496" t="s">
        <v>11758</v>
      </c>
      <c r="S2725" s="28">
        <v>1</v>
      </c>
      <c r="T2725" s="19" t="e">
        <f>VLOOKUP(Q2725,包材库存!B:E,4,0)</f>
        <v>#N/A</v>
      </c>
      <c r="U2725" s="46"/>
      <c r="V2725" s="19" t="e">
        <f>VLOOKUP(Q2725,包材库存!B:F,5,0)</f>
        <v>#N/A</v>
      </c>
      <c r="W2725" s="120"/>
      <c r="X2725" s="164" t="e">
        <f t="shared" si="205"/>
        <v>#N/A</v>
      </c>
      <c r="Y2725" s="169">
        <f t="shared" si="204"/>
        <v>1</v>
      </c>
    </row>
    <row r="2726" spans="2:25" ht="15">
      <c r="B2726" s="196"/>
      <c r="C2726" s="111"/>
      <c r="D2726" s="111"/>
      <c r="E2726" s="111"/>
      <c r="F2726" s="111"/>
      <c r="G2726" s="111"/>
      <c r="H2726" s="111"/>
      <c r="I2726" s="111"/>
      <c r="J2726" s="111"/>
      <c r="K2726" s="111"/>
      <c r="L2726" s="111"/>
      <c r="M2726" s="111"/>
      <c r="N2726" s="620"/>
      <c r="O2726" s="111"/>
      <c r="P2726" s="111"/>
      <c r="Q2726" s="138" t="s">
        <v>10190</v>
      </c>
      <c r="R2726" s="384" t="s">
        <v>11759</v>
      </c>
      <c r="S2726" s="28">
        <v>1</v>
      </c>
      <c r="T2726" s="19" t="e">
        <f>VLOOKUP(Q2726,包材库存!B:E,4,0)</f>
        <v>#N/A</v>
      </c>
      <c r="U2726" s="46"/>
      <c r="V2726" s="19" t="e">
        <f>VLOOKUP(Q2726,包材库存!B:F,5,0)</f>
        <v>#N/A</v>
      </c>
      <c r="W2726" s="120"/>
      <c r="X2726" s="164" t="e">
        <f t="shared" si="205"/>
        <v>#N/A</v>
      </c>
      <c r="Y2726" s="169">
        <f t="shared" si="204"/>
        <v>1</v>
      </c>
    </row>
    <row r="2727" spans="2:25" ht="15">
      <c r="B2727" s="196"/>
      <c r="C2727" s="112"/>
      <c r="D2727" s="112"/>
      <c r="E2727" s="112"/>
      <c r="F2727" s="112"/>
      <c r="G2727" s="112"/>
      <c r="H2727" s="112"/>
      <c r="I2727" s="112"/>
      <c r="J2727" s="112"/>
      <c r="K2727" s="112"/>
      <c r="L2727" s="112"/>
      <c r="M2727" s="112"/>
      <c r="N2727" s="621"/>
      <c r="O2727" s="112"/>
      <c r="P2727" s="112"/>
      <c r="Q2727" s="138" t="s">
        <v>10188</v>
      </c>
      <c r="R2727" s="384" t="s">
        <v>11756</v>
      </c>
      <c r="S2727" s="28">
        <v>1</v>
      </c>
      <c r="T2727" s="19" t="e">
        <f>VLOOKUP(Q2727,包材库存!B:E,4,0)</f>
        <v>#N/A</v>
      </c>
      <c r="U2727" s="46"/>
      <c r="V2727" s="19" t="e">
        <f>VLOOKUP(Q2727,包材库存!B:F,5,0)</f>
        <v>#N/A</v>
      </c>
      <c r="W2727" s="120"/>
      <c r="X2727" s="164" t="e">
        <f t="shared" si="205"/>
        <v>#N/A</v>
      </c>
      <c r="Y2727" s="169">
        <f t="shared" si="204"/>
        <v>3</v>
      </c>
    </row>
    <row r="2728" spans="2:25" ht="15">
      <c r="B2728" s="196"/>
      <c r="C2728" s="110"/>
      <c r="D2728" s="110" t="s">
        <v>11760</v>
      </c>
      <c r="E2728" s="110"/>
      <c r="F2728" s="110"/>
      <c r="G2728" s="110"/>
      <c r="H2728" s="110"/>
      <c r="I2728" s="110"/>
      <c r="J2728" s="110"/>
      <c r="K2728" s="110"/>
      <c r="L2728" s="110"/>
      <c r="M2728" s="110"/>
      <c r="N2728" s="619"/>
      <c r="O2728" s="110"/>
      <c r="P2728" s="110"/>
      <c r="Q2728" s="476" t="s">
        <v>10191</v>
      </c>
      <c r="R2728" s="496" t="s">
        <v>11761</v>
      </c>
      <c r="S2728" s="28">
        <v>1</v>
      </c>
      <c r="T2728" s="19" t="e">
        <f>VLOOKUP(Q2728,包材库存!B:E,4,0)</f>
        <v>#N/A</v>
      </c>
      <c r="U2728" s="46"/>
      <c r="V2728" s="19" t="e">
        <f>VLOOKUP(Q2728,包材库存!B:F,5,0)</f>
        <v>#N/A</v>
      </c>
      <c r="W2728" s="120"/>
      <c r="X2728" s="164" t="e">
        <f t="shared" si="205"/>
        <v>#N/A</v>
      </c>
      <c r="Y2728" s="169">
        <f t="shared" si="204"/>
        <v>1</v>
      </c>
    </row>
    <row r="2729" spans="2:25" ht="15">
      <c r="B2729" s="196"/>
      <c r="C2729" s="111"/>
      <c r="D2729" s="111"/>
      <c r="E2729" s="111"/>
      <c r="F2729" s="111"/>
      <c r="G2729" s="111"/>
      <c r="H2729" s="111"/>
      <c r="I2729" s="111"/>
      <c r="J2729" s="111"/>
      <c r="K2729" s="111"/>
      <c r="L2729" s="111"/>
      <c r="M2729" s="111"/>
      <c r="N2729" s="620"/>
      <c r="O2729" s="111"/>
      <c r="P2729" s="111"/>
      <c r="Q2729" s="138" t="s">
        <v>10192</v>
      </c>
      <c r="R2729" s="384" t="s">
        <v>11762</v>
      </c>
      <c r="S2729" s="28">
        <v>1</v>
      </c>
      <c r="T2729" s="19" t="e">
        <f>VLOOKUP(Q2729,包材库存!B:E,4,0)</f>
        <v>#N/A</v>
      </c>
      <c r="U2729" s="46"/>
      <c r="V2729" s="19" t="e">
        <f>VLOOKUP(Q2729,包材库存!B:F,5,0)</f>
        <v>#N/A</v>
      </c>
      <c r="W2729" s="120"/>
      <c r="X2729" s="164" t="e">
        <f t="shared" si="205"/>
        <v>#N/A</v>
      </c>
      <c r="Y2729" s="169">
        <f t="shared" si="204"/>
        <v>1</v>
      </c>
    </row>
    <row r="2730" spans="2:25" ht="15">
      <c r="B2730" s="196"/>
      <c r="C2730" s="112"/>
      <c r="D2730" s="112"/>
      <c r="E2730" s="112"/>
      <c r="F2730" s="112"/>
      <c r="G2730" s="112"/>
      <c r="H2730" s="112"/>
      <c r="I2730" s="112"/>
      <c r="J2730" s="112"/>
      <c r="K2730" s="112"/>
      <c r="L2730" s="112"/>
      <c r="M2730" s="112"/>
      <c r="N2730" s="621"/>
      <c r="O2730" s="112"/>
      <c r="P2730" s="112"/>
      <c r="Q2730" s="138" t="s">
        <v>10188</v>
      </c>
      <c r="R2730" s="384" t="s">
        <v>11756</v>
      </c>
      <c r="S2730" s="28">
        <v>1</v>
      </c>
      <c r="T2730" s="19" t="e">
        <f>VLOOKUP(Q2730,包材库存!B:E,4,0)</f>
        <v>#N/A</v>
      </c>
      <c r="U2730" s="46"/>
      <c r="V2730" s="19" t="e">
        <f>VLOOKUP(Q2730,包材库存!B:F,5,0)</f>
        <v>#N/A</v>
      </c>
      <c r="W2730" s="120"/>
      <c r="X2730" s="164" t="e">
        <f t="shared" si="205"/>
        <v>#N/A</v>
      </c>
      <c r="Y2730" s="169">
        <f t="shared" si="204"/>
        <v>3</v>
      </c>
    </row>
    <row r="2731" spans="2:25" ht="15">
      <c r="B2731" s="196"/>
      <c r="C2731" s="110" t="s">
        <v>10193</v>
      </c>
      <c r="D2731" s="89" t="s">
        <v>11763</v>
      </c>
      <c r="E2731" s="89" t="s">
        <v>12117</v>
      </c>
      <c r="F2731" s="89"/>
      <c r="G2731" s="89"/>
      <c r="H2731" s="89"/>
      <c r="I2731" s="89"/>
      <c r="J2731" s="89"/>
      <c r="K2731" s="89"/>
      <c r="L2731" s="89"/>
      <c r="M2731" s="89">
        <f>J2731+K2731+L2731</f>
        <v>0</v>
      </c>
      <c r="N2731" s="559"/>
      <c r="O2731" s="89"/>
      <c r="P2731" s="89"/>
      <c r="Q2731" s="497" t="s">
        <v>8158</v>
      </c>
      <c r="R2731" s="498" t="s">
        <v>11764</v>
      </c>
      <c r="S2731" s="28">
        <v>1</v>
      </c>
      <c r="T2731" s="19">
        <f>VLOOKUP(Q2731,包材库存!B:E,4,0)</f>
        <v>86421</v>
      </c>
      <c r="U2731" s="46"/>
      <c r="V2731" s="19">
        <f>VLOOKUP(Q2731,包材库存!B:F,5,0)</f>
        <v>0</v>
      </c>
      <c r="W2731" s="110"/>
      <c r="X2731" s="164" t="e">
        <f t="shared" si="205"/>
        <v>#DIV/0!</v>
      </c>
      <c r="Y2731" s="169">
        <f t="shared" si="204"/>
        <v>2</v>
      </c>
    </row>
    <row r="2732" spans="2:25" ht="15">
      <c r="B2732" s="196"/>
      <c r="C2732" s="111"/>
      <c r="D2732" s="90"/>
      <c r="E2732" s="90"/>
      <c r="F2732" s="90"/>
      <c r="G2732" s="90"/>
      <c r="H2732" s="90"/>
      <c r="I2732" s="90"/>
      <c r="J2732" s="90"/>
      <c r="K2732" s="90"/>
      <c r="L2732" s="90"/>
      <c r="M2732" s="90"/>
      <c r="N2732" s="560"/>
      <c r="O2732" s="90"/>
      <c r="P2732" s="90"/>
      <c r="Q2732" s="138" t="s">
        <v>9169</v>
      </c>
      <c r="R2732" s="134" t="s">
        <v>11765</v>
      </c>
      <c r="S2732" s="28">
        <v>1</v>
      </c>
      <c r="T2732" s="19">
        <f>VLOOKUP(Q2732,包材库存!B:E,4,0)</f>
        <v>70.7</v>
      </c>
      <c r="U2732" s="46"/>
      <c r="V2732" s="19">
        <f>VLOOKUP(Q2732,包材库存!B:F,5,0)</f>
        <v>0</v>
      </c>
      <c r="W2732" s="111"/>
      <c r="X2732" s="164" t="e">
        <f t="shared" si="205"/>
        <v>#DIV/0!</v>
      </c>
      <c r="Y2732" s="169">
        <f t="shared" si="204"/>
        <v>2</v>
      </c>
    </row>
    <row r="2733" spans="2:25" ht="15">
      <c r="B2733" s="196"/>
      <c r="C2733" s="111"/>
      <c r="D2733" s="90"/>
      <c r="E2733" s="90"/>
      <c r="F2733" s="90"/>
      <c r="G2733" s="90"/>
      <c r="H2733" s="90"/>
      <c r="I2733" s="90"/>
      <c r="J2733" s="90"/>
      <c r="K2733" s="90"/>
      <c r="L2733" s="90"/>
      <c r="M2733" s="90"/>
      <c r="N2733" s="560"/>
      <c r="O2733" s="90"/>
      <c r="P2733" s="90"/>
      <c r="Q2733" s="138" t="s">
        <v>9171</v>
      </c>
      <c r="R2733" s="134" t="s">
        <v>11766</v>
      </c>
      <c r="S2733" s="28">
        <v>1</v>
      </c>
      <c r="T2733" s="19">
        <f>VLOOKUP(Q2733,包材库存!B:E,4,0)</f>
        <v>45.6</v>
      </c>
      <c r="U2733" s="46"/>
      <c r="V2733" s="19">
        <f>VLOOKUP(Q2733,包材库存!B:F,5,0)</f>
        <v>0</v>
      </c>
      <c r="W2733" s="111"/>
      <c r="X2733" s="164" t="e">
        <f t="shared" si="205"/>
        <v>#DIV/0!</v>
      </c>
      <c r="Y2733" s="169">
        <f t="shared" si="204"/>
        <v>2</v>
      </c>
    </row>
    <row r="2734" spans="2:25" ht="15">
      <c r="B2734" s="196"/>
      <c r="C2734" s="112"/>
      <c r="D2734" s="15"/>
      <c r="E2734" s="15"/>
      <c r="F2734" s="15"/>
      <c r="G2734" s="15"/>
      <c r="H2734" s="15"/>
      <c r="I2734" s="15"/>
      <c r="J2734" s="15"/>
      <c r="K2734" s="15"/>
      <c r="L2734" s="15"/>
      <c r="M2734" s="15"/>
      <c r="N2734" s="561"/>
      <c r="O2734" s="15"/>
      <c r="P2734" s="15"/>
      <c r="Q2734" s="138" t="s">
        <v>457</v>
      </c>
      <c r="R2734" s="134" t="s">
        <v>11767</v>
      </c>
      <c r="S2734" s="91"/>
      <c r="T2734" s="19">
        <f>VLOOKUP(Q2734,包材库存!B:E,4,0)</f>
        <v>1957</v>
      </c>
      <c r="U2734" s="46"/>
      <c r="V2734" s="19">
        <f>VLOOKUP(Q2734,包材库存!B:F,5,0)</f>
        <v>0</v>
      </c>
      <c r="W2734" s="112"/>
      <c r="X2734" s="164" t="e">
        <f t="shared" si="205"/>
        <v>#DIV/0!</v>
      </c>
      <c r="Y2734" s="169">
        <f t="shared" si="204"/>
        <v>202</v>
      </c>
    </row>
    <row r="2735" spans="2:25" ht="15">
      <c r="B2735" s="196"/>
      <c r="C2735" s="110" t="s">
        <v>10195</v>
      </c>
      <c r="D2735" s="89" t="s">
        <v>11768</v>
      </c>
      <c r="E2735" s="89" t="s">
        <v>10194</v>
      </c>
      <c r="F2735" s="89"/>
      <c r="G2735" s="89"/>
      <c r="H2735" s="89"/>
      <c r="I2735" s="89"/>
      <c r="J2735" s="89"/>
      <c r="K2735" s="89"/>
      <c r="L2735" s="89"/>
      <c r="M2735" s="89">
        <f>J2735+K2735+L2735</f>
        <v>0</v>
      </c>
      <c r="N2735" s="559"/>
      <c r="O2735" s="89"/>
      <c r="P2735" s="89"/>
      <c r="Q2735" s="497" t="s">
        <v>8160</v>
      </c>
      <c r="R2735" s="498" t="s">
        <v>11769</v>
      </c>
      <c r="S2735" s="28">
        <v>1</v>
      </c>
      <c r="T2735" s="19">
        <f>VLOOKUP(Q2735,包材库存!B:E,4,0)</f>
        <v>939</v>
      </c>
      <c r="U2735" s="46"/>
      <c r="V2735" s="19">
        <f>VLOOKUP(Q2735,包材库存!B:F,5,0)</f>
        <v>0</v>
      </c>
      <c r="W2735" s="110"/>
      <c r="X2735" s="164" t="e">
        <f t="shared" si="205"/>
        <v>#DIV/0!</v>
      </c>
      <c r="Y2735" s="169">
        <f t="shared" si="204"/>
        <v>2</v>
      </c>
    </row>
    <row r="2736" spans="2:25" ht="15">
      <c r="B2736" s="196"/>
      <c r="C2736" s="111"/>
      <c r="D2736" s="90"/>
      <c r="E2736" s="90"/>
      <c r="F2736" s="90"/>
      <c r="G2736" s="90"/>
      <c r="H2736" s="90"/>
      <c r="I2736" s="90"/>
      <c r="J2736" s="90"/>
      <c r="K2736" s="90"/>
      <c r="L2736" s="90"/>
      <c r="M2736" s="90"/>
      <c r="N2736" s="560"/>
      <c r="O2736" s="90"/>
      <c r="P2736" s="90"/>
      <c r="Q2736" s="138" t="s">
        <v>9173</v>
      </c>
      <c r="R2736" s="134" t="s">
        <v>11770</v>
      </c>
      <c r="S2736" s="28">
        <v>1</v>
      </c>
      <c r="T2736" s="19">
        <f>VLOOKUP(Q2736,包材库存!B:E,4,0)</f>
        <v>24.2</v>
      </c>
      <c r="U2736" s="46"/>
      <c r="V2736" s="19">
        <f>VLOOKUP(Q2736,包材库存!B:F,5,0)</f>
        <v>0</v>
      </c>
      <c r="W2736" s="111"/>
      <c r="X2736" s="164" t="e">
        <f t="shared" si="205"/>
        <v>#DIV/0!</v>
      </c>
      <c r="Y2736" s="169">
        <f t="shared" si="204"/>
        <v>2</v>
      </c>
    </row>
    <row r="2737" spans="2:25" ht="15">
      <c r="B2737" s="196"/>
      <c r="C2737" s="111"/>
      <c r="D2737" s="90"/>
      <c r="E2737" s="90"/>
      <c r="F2737" s="90"/>
      <c r="G2737" s="90"/>
      <c r="H2737" s="90"/>
      <c r="I2737" s="90"/>
      <c r="J2737" s="90"/>
      <c r="K2737" s="90"/>
      <c r="L2737" s="90"/>
      <c r="M2737" s="90"/>
      <c r="N2737" s="560"/>
      <c r="O2737" s="90"/>
      <c r="P2737" s="90"/>
      <c r="Q2737" s="138" t="s">
        <v>9175</v>
      </c>
      <c r="R2737" s="134" t="s">
        <v>11771</v>
      </c>
      <c r="S2737" s="28">
        <v>1</v>
      </c>
      <c r="T2737" s="19">
        <f>VLOOKUP(Q2737,包材库存!B:E,4,0)</f>
        <v>14.3</v>
      </c>
      <c r="U2737" s="46"/>
      <c r="V2737" s="19">
        <f>VLOOKUP(Q2737,包材库存!B:F,5,0)</f>
        <v>0</v>
      </c>
      <c r="W2737" s="111"/>
      <c r="X2737" s="164" t="e">
        <f t="shared" si="205"/>
        <v>#DIV/0!</v>
      </c>
      <c r="Y2737" s="169">
        <f t="shared" si="204"/>
        <v>2</v>
      </c>
    </row>
    <row r="2738" spans="2:25" ht="15">
      <c r="B2738" s="196"/>
      <c r="C2738" s="112"/>
      <c r="D2738" s="15"/>
      <c r="E2738" s="15"/>
      <c r="F2738" s="15"/>
      <c r="G2738" s="15"/>
      <c r="H2738" s="15"/>
      <c r="I2738" s="15"/>
      <c r="J2738" s="15"/>
      <c r="K2738" s="15"/>
      <c r="L2738" s="15"/>
      <c r="M2738" s="15"/>
      <c r="N2738" s="561"/>
      <c r="O2738" s="15"/>
      <c r="P2738" s="15"/>
      <c r="Q2738" s="138" t="s">
        <v>457</v>
      </c>
      <c r="R2738" s="134" t="s">
        <v>11767</v>
      </c>
      <c r="S2738" s="91"/>
      <c r="T2738" s="19">
        <f>VLOOKUP(Q2738,包材库存!B:E,4,0)</f>
        <v>1957</v>
      </c>
      <c r="U2738" s="46"/>
      <c r="V2738" s="19">
        <f>VLOOKUP(Q2738,包材库存!B:F,5,0)</f>
        <v>0</v>
      </c>
      <c r="W2738" s="112"/>
      <c r="X2738" s="164" t="e">
        <f t="shared" si="205"/>
        <v>#DIV/0!</v>
      </c>
      <c r="Y2738" s="169">
        <f t="shared" si="204"/>
        <v>202</v>
      </c>
    </row>
    <row r="2739" spans="2:25" ht="15">
      <c r="B2739" s="196"/>
      <c r="C2739" s="110" t="s">
        <v>10196</v>
      </c>
      <c r="D2739" s="89" t="s">
        <v>11772</v>
      </c>
      <c r="E2739" s="89" t="s">
        <v>10197</v>
      </c>
      <c r="F2739" s="89"/>
      <c r="G2739" s="89"/>
      <c r="H2739" s="89"/>
      <c r="I2739" s="89"/>
      <c r="J2739" s="89"/>
      <c r="K2739" s="89"/>
      <c r="L2739" s="89"/>
      <c r="M2739" s="89">
        <f>J2739+K2739+L2739</f>
        <v>0</v>
      </c>
      <c r="N2739" s="559"/>
      <c r="O2739" s="89"/>
      <c r="P2739" s="89"/>
      <c r="Q2739" s="497" t="s">
        <v>8156</v>
      </c>
      <c r="R2739" s="498" t="s">
        <v>11773</v>
      </c>
      <c r="S2739" s="28">
        <v>1</v>
      </c>
      <c r="T2739" s="19">
        <f>VLOOKUP(Q2739,包材库存!B:E,4,0)</f>
        <v>37737</v>
      </c>
      <c r="U2739" s="46"/>
      <c r="V2739" s="19">
        <f>VLOOKUP(Q2739,包材库存!B:F,5,0)</f>
        <v>0</v>
      </c>
      <c r="W2739" s="110"/>
      <c r="X2739" s="164" t="e">
        <f t="shared" si="205"/>
        <v>#DIV/0!</v>
      </c>
      <c r="Y2739" s="169">
        <f t="shared" si="204"/>
        <v>2</v>
      </c>
    </row>
    <row r="2740" spans="2:25" ht="15">
      <c r="B2740" s="196"/>
      <c r="C2740" s="111"/>
      <c r="D2740" s="90"/>
      <c r="E2740" s="90"/>
      <c r="F2740" s="90"/>
      <c r="G2740" s="90"/>
      <c r="H2740" s="90"/>
      <c r="I2740" s="90"/>
      <c r="J2740" s="90"/>
      <c r="K2740" s="90"/>
      <c r="L2740" s="90"/>
      <c r="M2740" s="90"/>
      <c r="N2740" s="560"/>
      <c r="O2740" s="90"/>
      <c r="P2740" s="90"/>
      <c r="Q2740" s="138" t="s">
        <v>9177</v>
      </c>
      <c r="R2740" s="134" t="s">
        <v>11774</v>
      </c>
      <c r="S2740" s="28">
        <v>1</v>
      </c>
      <c r="T2740" s="19">
        <f>VLOOKUP(Q2740,包材库存!B:E,4,0)</f>
        <v>0</v>
      </c>
      <c r="U2740" s="46"/>
      <c r="V2740" s="19">
        <f>VLOOKUP(Q2740,包材库存!B:F,5,0)</f>
        <v>0</v>
      </c>
      <c r="W2740" s="111"/>
      <c r="X2740" s="164" t="e">
        <f t="shared" si="205"/>
        <v>#DIV/0!</v>
      </c>
      <c r="Y2740" s="169">
        <f t="shared" si="204"/>
        <v>2</v>
      </c>
    </row>
    <row r="2741" spans="2:25" ht="15">
      <c r="B2741" s="196"/>
      <c r="C2741" s="111"/>
      <c r="D2741" s="90"/>
      <c r="E2741" s="90"/>
      <c r="F2741" s="90"/>
      <c r="G2741" s="90"/>
      <c r="H2741" s="90"/>
      <c r="I2741" s="90"/>
      <c r="J2741" s="90"/>
      <c r="K2741" s="90"/>
      <c r="L2741" s="90"/>
      <c r="M2741" s="90"/>
      <c r="N2741" s="560"/>
      <c r="O2741" s="90"/>
      <c r="P2741" s="90"/>
      <c r="Q2741" s="138" t="s">
        <v>9179</v>
      </c>
      <c r="R2741" s="134" t="s">
        <v>11775</v>
      </c>
      <c r="S2741" s="28">
        <v>1</v>
      </c>
      <c r="T2741" s="19">
        <f>VLOOKUP(Q2741,包材库存!B:E,4,0)</f>
        <v>22.9</v>
      </c>
      <c r="U2741" s="46"/>
      <c r="V2741" s="19">
        <f>VLOOKUP(Q2741,包材库存!B:F,5,0)</f>
        <v>0</v>
      </c>
      <c r="W2741" s="111"/>
      <c r="X2741" s="164" t="e">
        <f t="shared" si="205"/>
        <v>#DIV/0!</v>
      </c>
      <c r="Y2741" s="169">
        <f t="shared" si="204"/>
        <v>2</v>
      </c>
    </row>
    <row r="2742" spans="2:25" ht="15">
      <c r="B2742" s="196"/>
      <c r="C2742" s="112"/>
      <c r="D2742" s="15"/>
      <c r="E2742" s="15"/>
      <c r="F2742" s="15"/>
      <c r="G2742" s="15"/>
      <c r="H2742" s="15"/>
      <c r="I2742" s="15"/>
      <c r="J2742" s="15"/>
      <c r="K2742" s="15"/>
      <c r="L2742" s="15"/>
      <c r="M2742" s="15"/>
      <c r="N2742" s="561"/>
      <c r="O2742" s="15"/>
      <c r="P2742" s="15"/>
      <c r="Q2742" s="138" t="s">
        <v>457</v>
      </c>
      <c r="R2742" s="134" t="s">
        <v>11767</v>
      </c>
      <c r="S2742" s="91"/>
      <c r="T2742" s="19">
        <f>VLOOKUP(Q2742,包材库存!B:E,4,0)</f>
        <v>1957</v>
      </c>
      <c r="U2742" s="46"/>
      <c r="V2742" s="19">
        <f>VLOOKUP(Q2742,包材库存!B:F,5,0)</f>
        <v>0</v>
      </c>
      <c r="W2742" s="112"/>
      <c r="X2742" s="164" t="e">
        <f t="shared" si="205"/>
        <v>#DIV/0!</v>
      </c>
      <c r="Y2742" s="169">
        <f t="shared" si="204"/>
        <v>202</v>
      </c>
    </row>
    <row r="2743" spans="2:25" ht="15">
      <c r="B2743" s="196"/>
      <c r="C2743" s="110" t="s">
        <v>10198</v>
      </c>
      <c r="D2743" s="89" t="s">
        <v>11776</v>
      </c>
      <c r="E2743" s="89" t="s">
        <v>10197</v>
      </c>
      <c r="F2743" s="89"/>
      <c r="G2743" s="89"/>
      <c r="H2743" s="89"/>
      <c r="I2743" s="89"/>
      <c r="J2743" s="89"/>
      <c r="K2743" s="89"/>
      <c r="L2743" s="89"/>
      <c r="M2743" s="89">
        <f>J2743+K2743+L2743</f>
        <v>0</v>
      </c>
      <c r="N2743" s="559"/>
      <c r="O2743" s="89"/>
      <c r="P2743" s="89"/>
      <c r="Q2743" s="497" t="s">
        <v>8162</v>
      </c>
      <c r="R2743" s="498" t="s">
        <v>11777</v>
      </c>
      <c r="S2743" s="28">
        <v>1</v>
      </c>
      <c r="T2743" s="19">
        <f>VLOOKUP(Q2743,包材库存!B:E,4,0)</f>
        <v>41487</v>
      </c>
      <c r="U2743" s="46"/>
      <c r="V2743" s="19">
        <f>VLOOKUP(Q2743,包材库存!B:F,5,0)</f>
        <v>0</v>
      </c>
      <c r="W2743" s="110"/>
      <c r="X2743" s="164" t="e">
        <f t="shared" si="205"/>
        <v>#DIV/0!</v>
      </c>
      <c r="Y2743" s="169">
        <f t="shared" si="204"/>
        <v>2</v>
      </c>
    </row>
    <row r="2744" spans="2:25" ht="15">
      <c r="B2744" s="196"/>
      <c r="C2744" s="111"/>
      <c r="D2744" s="90"/>
      <c r="E2744" s="90"/>
      <c r="F2744" s="90"/>
      <c r="G2744" s="90"/>
      <c r="H2744" s="90"/>
      <c r="I2744" s="90"/>
      <c r="J2744" s="90"/>
      <c r="K2744" s="90"/>
      <c r="L2744" s="90"/>
      <c r="M2744" s="90"/>
      <c r="N2744" s="560"/>
      <c r="O2744" s="90"/>
      <c r="P2744" s="90"/>
      <c r="Q2744" s="138" t="s">
        <v>9181</v>
      </c>
      <c r="R2744" s="134" t="s">
        <v>11778</v>
      </c>
      <c r="S2744" s="28">
        <v>1</v>
      </c>
      <c r="T2744" s="19">
        <f>VLOOKUP(Q2744,包材库存!B:E,4,0)</f>
        <v>23.5</v>
      </c>
      <c r="U2744" s="46"/>
      <c r="V2744" s="19">
        <f>VLOOKUP(Q2744,包材库存!B:F,5,0)</f>
        <v>0</v>
      </c>
      <c r="W2744" s="111"/>
      <c r="X2744" s="164" t="e">
        <f t="shared" si="205"/>
        <v>#DIV/0!</v>
      </c>
      <c r="Y2744" s="169">
        <f t="shared" si="204"/>
        <v>2</v>
      </c>
    </row>
    <row r="2745" spans="2:25" ht="15">
      <c r="B2745" s="196"/>
      <c r="C2745" s="111"/>
      <c r="D2745" s="90"/>
      <c r="E2745" s="90"/>
      <c r="F2745" s="90"/>
      <c r="G2745" s="90"/>
      <c r="H2745" s="90"/>
      <c r="I2745" s="90"/>
      <c r="J2745" s="90"/>
      <c r="K2745" s="90"/>
      <c r="L2745" s="90"/>
      <c r="M2745" s="90"/>
      <c r="N2745" s="560"/>
      <c r="O2745" s="90"/>
      <c r="P2745" s="90"/>
      <c r="Q2745" s="138" t="s">
        <v>9183</v>
      </c>
      <c r="R2745" s="134" t="s">
        <v>11779</v>
      </c>
      <c r="S2745" s="28">
        <v>1</v>
      </c>
      <c r="T2745" s="19">
        <f>VLOOKUP(Q2745,包材库存!B:E,4,0)</f>
        <v>39.799999999999997</v>
      </c>
      <c r="U2745" s="46"/>
      <c r="V2745" s="19">
        <f>VLOOKUP(Q2745,包材库存!B:F,5,0)</f>
        <v>0</v>
      </c>
      <c r="W2745" s="111"/>
      <c r="X2745" s="164" t="e">
        <f t="shared" si="205"/>
        <v>#DIV/0!</v>
      </c>
      <c r="Y2745" s="169">
        <f t="shared" si="204"/>
        <v>2</v>
      </c>
    </row>
    <row r="2746" spans="2:25" ht="15">
      <c r="B2746" s="196"/>
      <c r="C2746" s="112"/>
      <c r="D2746" s="15"/>
      <c r="E2746" s="15"/>
      <c r="F2746" s="15"/>
      <c r="G2746" s="15"/>
      <c r="H2746" s="15"/>
      <c r="I2746" s="15"/>
      <c r="J2746" s="15"/>
      <c r="K2746" s="15"/>
      <c r="L2746" s="15"/>
      <c r="M2746" s="15"/>
      <c r="N2746" s="561"/>
      <c r="O2746" s="15"/>
      <c r="P2746" s="15"/>
      <c r="Q2746" s="138" t="s">
        <v>457</v>
      </c>
      <c r="R2746" s="134" t="s">
        <v>11767</v>
      </c>
      <c r="S2746" s="91"/>
      <c r="T2746" s="19">
        <f>VLOOKUP(Q2746,包材库存!B:E,4,0)</f>
        <v>1957</v>
      </c>
      <c r="U2746" s="46"/>
      <c r="V2746" s="19">
        <f>VLOOKUP(Q2746,包材库存!B:F,5,0)</f>
        <v>0</v>
      </c>
      <c r="W2746" s="112"/>
      <c r="X2746" s="164" t="e">
        <f t="shared" si="205"/>
        <v>#DIV/0!</v>
      </c>
      <c r="Y2746" s="169">
        <f t="shared" si="204"/>
        <v>202</v>
      </c>
    </row>
    <row r="2747" spans="2:25" ht="25.5">
      <c r="B2747" s="196"/>
      <c r="C2747" s="89" t="s">
        <v>1476</v>
      </c>
      <c r="D2747" s="89" t="s">
        <v>11780</v>
      </c>
      <c r="E2747" s="89" t="s">
        <v>11781</v>
      </c>
      <c r="F2747" s="89"/>
      <c r="G2747" s="89"/>
      <c r="H2747" s="89"/>
      <c r="I2747" s="89"/>
      <c r="J2747" s="89"/>
      <c r="K2747" s="89"/>
      <c r="L2747" s="89"/>
      <c r="M2747" s="89">
        <f>J2747+K2747+L2747</f>
        <v>0</v>
      </c>
      <c r="N2747" s="559"/>
      <c r="O2747" s="89"/>
      <c r="P2747" s="89"/>
      <c r="Q2747" s="425" t="s">
        <v>100</v>
      </c>
      <c r="R2747" s="425" t="s">
        <v>11416</v>
      </c>
      <c r="S2747" s="28">
        <v>1</v>
      </c>
      <c r="T2747" s="19">
        <f>VLOOKUP(Q2747,包材库存!B:E,4,0)</f>
        <v>185000</v>
      </c>
      <c r="U2747" s="46"/>
      <c r="V2747" s="19">
        <f>VLOOKUP(Q2747,包材库存!B:F,5,0)</f>
        <v>0</v>
      </c>
      <c r="W2747" s="90"/>
      <c r="X2747" s="164" t="e">
        <f t="shared" si="205"/>
        <v>#DIV/0!</v>
      </c>
      <c r="Y2747" s="169">
        <f t="shared" si="204"/>
        <v>10</v>
      </c>
    </row>
    <row r="2748" spans="2:25" ht="15">
      <c r="B2748" s="196"/>
      <c r="C2748" s="90"/>
      <c r="D2748" s="90"/>
      <c r="E2748" s="90"/>
      <c r="F2748" s="90"/>
      <c r="G2748" s="90"/>
      <c r="H2748" s="90"/>
      <c r="I2748" s="90"/>
      <c r="J2748" s="90"/>
      <c r="K2748" s="90"/>
      <c r="L2748" s="90"/>
      <c r="M2748" s="90"/>
      <c r="N2748" s="560"/>
      <c r="O2748" s="90"/>
      <c r="P2748" s="90"/>
      <c r="Q2748" s="425" t="s">
        <v>9125</v>
      </c>
      <c r="R2748" s="425" t="s">
        <v>11782</v>
      </c>
      <c r="S2748" s="28">
        <v>1</v>
      </c>
      <c r="T2748" s="19">
        <f>VLOOKUP(Q2748,包材库存!B:E,4,0)</f>
        <v>0</v>
      </c>
      <c r="U2748" s="46"/>
      <c r="V2748" s="19">
        <f>VLOOKUP(Q2748,包材库存!B:F,5,0)</f>
        <v>0</v>
      </c>
      <c r="W2748" s="90"/>
      <c r="X2748" s="164" t="e">
        <f t="shared" si="205"/>
        <v>#DIV/0!</v>
      </c>
      <c r="Y2748" s="169">
        <f t="shared" si="204"/>
        <v>2</v>
      </c>
    </row>
    <row r="2749" spans="2:25" ht="15">
      <c r="B2749" s="196"/>
      <c r="C2749" s="90"/>
      <c r="D2749" s="90"/>
      <c r="E2749" s="90"/>
      <c r="F2749" s="90"/>
      <c r="G2749" s="90"/>
      <c r="H2749" s="90"/>
      <c r="I2749" s="90"/>
      <c r="J2749" s="90"/>
      <c r="K2749" s="90"/>
      <c r="L2749" s="90"/>
      <c r="M2749" s="90"/>
      <c r="N2749" s="560"/>
      <c r="O2749" s="90"/>
      <c r="P2749" s="90"/>
      <c r="Q2749" s="425" t="s">
        <v>8164</v>
      </c>
      <c r="R2749" s="425" t="s">
        <v>11783</v>
      </c>
      <c r="S2749" s="28">
        <v>1</v>
      </c>
      <c r="T2749" s="19">
        <f>VLOOKUP(Q2749,包材库存!B:E,4,0)</f>
        <v>0</v>
      </c>
      <c r="U2749" s="46"/>
      <c r="V2749" s="19">
        <f>VLOOKUP(Q2749,包材库存!B:F,5,0)</f>
        <v>0</v>
      </c>
      <c r="W2749" s="90"/>
      <c r="X2749" s="164" t="e">
        <f t="shared" si="205"/>
        <v>#DIV/0!</v>
      </c>
      <c r="Y2749" s="169">
        <f t="shared" si="204"/>
        <v>1</v>
      </c>
    </row>
    <row r="2750" spans="2:25" ht="15">
      <c r="B2750" s="196"/>
      <c r="C2750" s="90"/>
      <c r="D2750" s="90"/>
      <c r="E2750" s="90"/>
      <c r="F2750" s="90"/>
      <c r="G2750" s="90"/>
      <c r="H2750" s="90"/>
      <c r="I2750" s="90"/>
      <c r="J2750" s="90"/>
      <c r="K2750" s="90"/>
      <c r="L2750" s="90"/>
      <c r="M2750" s="90"/>
      <c r="N2750" s="560"/>
      <c r="O2750" s="90"/>
      <c r="P2750" s="90"/>
      <c r="Q2750" s="425" t="s">
        <v>457</v>
      </c>
      <c r="R2750" s="425" t="s">
        <v>11784</v>
      </c>
      <c r="S2750" s="91"/>
      <c r="T2750" s="19">
        <f>VLOOKUP(Q2750,包材库存!B:E,4,0)</f>
        <v>1957</v>
      </c>
      <c r="U2750" s="46"/>
      <c r="V2750" s="19">
        <f>VLOOKUP(Q2750,包材库存!B:F,5,0)</f>
        <v>0</v>
      </c>
      <c r="W2750" s="90"/>
      <c r="X2750" s="164" t="e">
        <f t="shared" si="205"/>
        <v>#DIV/0!</v>
      </c>
      <c r="Y2750" s="169">
        <f t="shared" si="204"/>
        <v>202</v>
      </c>
    </row>
    <row r="2751" spans="2:25" ht="15">
      <c r="B2751" s="196"/>
      <c r="C2751" s="15"/>
      <c r="D2751" s="15"/>
      <c r="E2751" s="15"/>
      <c r="F2751" s="15"/>
      <c r="G2751" s="15"/>
      <c r="H2751" s="15"/>
      <c r="I2751" s="15"/>
      <c r="J2751" s="15"/>
      <c r="K2751" s="15"/>
      <c r="L2751" s="15"/>
      <c r="M2751" s="15"/>
      <c r="N2751" s="561"/>
      <c r="O2751" s="15"/>
      <c r="P2751" s="15"/>
      <c r="Q2751" s="425" t="s">
        <v>9778</v>
      </c>
      <c r="R2751" s="425" t="s">
        <v>11785</v>
      </c>
      <c r="S2751" s="28">
        <v>1</v>
      </c>
      <c r="T2751" s="19" t="e">
        <f>VLOOKUP(Q2751,包材库存!B:E,4,0)</f>
        <v>#N/A</v>
      </c>
      <c r="U2751" s="46"/>
      <c r="V2751" s="19" t="e">
        <f>VLOOKUP(Q2751,包材库存!B:F,5,0)</f>
        <v>#N/A</v>
      </c>
      <c r="W2751" s="15"/>
      <c r="X2751" s="164" t="e">
        <f t="shared" si="205"/>
        <v>#N/A</v>
      </c>
      <c r="Y2751" s="169">
        <f t="shared" si="204"/>
        <v>3</v>
      </c>
    </row>
    <row r="2752" spans="2:25" ht="25.5">
      <c r="B2752" s="196"/>
      <c r="C2752" s="89" t="s">
        <v>1556</v>
      </c>
      <c r="D2752" s="89" t="s">
        <v>11786</v>
      </c>
      <c r="E2752" s="89"/>
      <c r="F2752" s="89"/>
      <c r="G2752" s="89"/>
      <c r="H2752" s="89"/>
      <c r="I2752" s="89"/>
      <c r="J2752" s="89"/>
      <c r="K2752" s="89"/>
      <c r="L2752" s="89"/>
      <c r="M2752" s="89"/>
      <c r="N2752" s="559"/>
      <c r="O2752" s="89"/>
      <c r="P2752" s="89"/>
      <c r="Q2752" s="158" t="s">
        <v>10403</v>
      </c>
      <c r="R2752" s="422" t="s">
        <v>11787</v>
      </c>
      <c r="S2752" s="28">
        <v>1</v>
      </c>
      <c r="T2752" s="19">
        <f>VLOOKUP(Q2752,包材库存!B:E,4,0)</f>
        <v>0</v>
      </c>
      <c r="U2752" s="46"/>
      <c r="V2752" s="19">
        <f>VLOOKUP(Q2752,包材库存!B:F,5,0)</f>
        <v>0</v>
      </c>
      <c r="W2752" s="351"/>
      <c r="X2752" s="164" t="e">
        <f t="shared" si="205"/>
        <v>#DIV/0!</v>
      </c>
      <c r="Y2752" s="169">
        <f t="shared" si="204"/>
        <v>1</v>
      </c>
    </row>
    <row r="2753" spans="2:25" ht="15">
      <c r="B2753" s="196"/>
      <c r="C2753" s="90"/>
      <c r="D2753" s="90"/>
      <c r="E2753" s="90"/>
      <c r="F2753" s="90"/>
      <c r="G2753" s="90"/>
      <c r="H2753" s="90"/>
      <c r="I2753" s="90"/>
      <c r="J2753" s="90"/>
      <c r="K2753" s="90"/>
      <c r="L2753" s="90"/>
      <c r="M2753" s="90"/>
      <c r="N2753" s="560"/>
      <c r="O2753" s="90"/>
      <c r="P2753" s="90"/>
      <c r="Q2753" s="158" t="s">
        <v>10404</v>
      </c>
      <c r="R2753" s="422" t="s">
        <v>11788</v>
      </c>
      <c r="S2753" s="28">
        <v>1</v>
      </c>
      <c r="T2753" s="19">
        <f>VLOOKUP(Q2753,包材库存!B:E,4,0)</f>
        <v>0</v>
      </c>
      <c r="U2753" s="46"/>
      <c r="V2753" s="19">
        <f>VLOOKUP(Q2753,包材库存!B:F,5,0)</f>
        <v>0</v>
      </c>
      <c r="W2753" s="352"/>
      <c r="X2753" s="164" t="e">
        <f t="shared" si="205"/>
        <v>#DIV/0!</v>
      </c>
      <c r="Y2753" s="169">
        <f t="shared" si="204"/>
        <v>1</v>
      </c>
    </row>
    <row r="2754" spans="2:25" ht="15">
      <c r="B2754" s="196"/>
      <c r="C2754" s="90"/>
      <c r="D2754" s="90"/>
      <c r="E2754" s="90"/>
      <c r="F2754" s="90"/>
      <c r="G2754" s="90"/>
      <c r="H2754" s="90"/>
      <c r="I2754" s="90"/>
      <c r="J2754" s="90"/>
      <c r="K2754" s="90"/>
      <c r="L2754" s="90"/>
      <c r="M2754" s="90"/>
      <c r="N2754" s="560"/>
      <c r="O2754" s="90"/>
      <c r="P2754" s="90"/>
      <c r="Q2754" s="478" t="s">
        <v>10199</v>
      </c>
      <c r="R2754" s="499" t="s">
        <v>11789</v>
      </c>
      <c r="S2754" s="28">
        <v>1</v>
      </c>
      <c r="T2754" s="19">
        <f>VLOOKUP(Q2754,包材库存!B:E,4,0)</f>
        <v>0</v>
      </c>
      <c r="U2754" s="46"/>
      <c r="V2754" s="19">
        <f>VLOOKUP(Q2754,包材库存!B:F,5,0)</f>
        <v>0</v>
      </c>
      <c r="W2754" s="352"/>
      <c r="X2754" s="164" t="e">
        <f t="shared" si="205"/>
        <v>#DIV/0!</v>
      </c>
      <c r="Y2754" s="169">
        <f t="shared" si="204"/>
        <v>1</v>
      </c>
    </row>
    <row r="2755" spans="2:25" ht="15">
      <c r="B2755" s="196"/>
      <c r="C2755" s="90"/>
      <c r="D2755" s="90"/>
      <c r="E2755" s="90"/>
      <c r="F2755" s="90"/>
      <c r="G2755" s="90"/>
      <c r="H2755" s="90"/>
      <c r="I2755" s="90"/>
      <c r="J2755" s="90"/>
      <c r="K2755" s="90"/>
      <c r="L2755" s="90"/>
      <c r="M2755" s="90"/>
      <c r="N2755" s="560"/>
      <c r="O2755" s="90"/>
      <c r="P2755" s="90"/>
      <c r="Q2755" s="138" t="s">
        <v>8677</v>
      </c>
      <c r="R2755" s="134" t="s">
        <v>11790</v>
      </c>
      <c r="S2755" s="91"/>
      <c r="T2755" s="19">
        <f>VLOOKUP(Q2755,包材库存!B:E,4,0)</f>
        <v>2</v>
      </c>
      <c r="U2755" s="46"/>
      <c r="V2755" s="19">
        <f>VLOOKUP(Q2755,包材库存!B:F,5,0)</f>
        <v>0</v>
      </c>
      <c r="W2755" s="352"/>
      <c r="X2755" s="164" t="e">
        <f t="shared" si="205"/>
        <v>#DIV/0!</v>
      </c>
      <c r="Y2755" s="169">
        <f t="shared" si="204"/>
        <v>5</v>
      </c>
    </row>
    <row r="2756" spans="2:25" ht="15">
      <c r="B2756" s="196"/>
      <c r="C2756" s="15"/>
      <c r="D2756" s="15"/>
      <c r="E2756" s="15"/>
      <c r="F2756" s="15"/>
      <c r="G2756" s="15"/>
      <c r="H2756" s="15"/>
      <c r="I2756" s="15"/>
      <c r="J2756" s="15"/>
      <c r="K2756" s="15"/>
      <c r="L2756" s="15"/>
      <c r="M2756" s="15"/>
      <c r="N2756" s="561"/>
      <c r="O2756" s="15"/>
      <c r="P2756" s="15"/>
      <c r="Q2756" s="138" t="s">
        <v>9830</v>
      </c>
      <c r="R2756" s="134" t="s">
        <v>9831</v>
      </c>
      <c r="S2756" s="28">
        <v>1</v>
      </c>
      <c r="T2756" s="19" t="e">
        <f>VLOOKUP(Q2756,包材库存!B:E,4,0)</f>
        <v>#N/A</v>
      </c>
      <c r="U2756" s="46"/>
      <c r="V2756" s="19" t="e">
        <f>VLOOKUP(Q2756,包材库存!B:F,5,0)</f>
        <v>#N/A</v>
      </c>
      <c r="W2756" s="353"/>
      <c r="X2756" s="164" t="e">
        <f t="shared" si="205"/>
        <v>#N/A</v>
      </c>
      <c r="Y2756" s="169">
        <f t="shared" si="204"/>
        <v>5</v>
      </c>
    </row>
    <row r="2757" spans="2:25" ht="25.5">
      <c r="B2757" s="196"/>
      <c r="C2757" s="89" t="s">
        <v>1557</v>
      </c>
      <c r="D2757" s="89" t="s">
        <v>11791</v>
      </c>
      <c r="E2757" s="89"/>
      <c r="F2757" s="89"/>
      <c r="G2757" s="89"/>
      <c r="H2757" s="89"/>
      <c r="I2757" s="89"/>
      <c r="J2757" s="89"/>
      <c r="K2757" s="89"/>
      <c r="L2757" s="89"/>
      <c r="M2757" s="89"/>
      <c r="N2757" s="559"/>
      <c r="O2757" s="89"/>
      <c r="P2757" s="89"/>
      <c r="Q2757" s="158" t="s">
        <v>10405</v>
      </c>
      <c r="R2757" s="422" t="s">
        <v>11792</v>
      </c>
      <c r="S2757" s="28">
        <v>1</v>
      </c>
      <c r="T2757" s="19">
        <f>VLOOKUP(Q2757,包材库存!B:E,4,0)</f>
        <v>0</v>
      </c>
      <c r="U2757" s="46"/>
      <c r="V2757" s="19">
        <f>VLOOKUP(Q2757,包材库存!B:F,5,0)</f>
        <v>0</v>
      </c>
      <c r="W2757" s="351"/>
      <c r="X2757" s="164" t="e">
        <f t="shared" si="205"/>
        <v>#DIV/0!</v>
      </c>
      <c r="Y2757" s="169">
        <f t="shared" ref="Y2757:Y2820" si="209">COUNTIF(Q:Q,Q2757)</f>
        <v>1</v>
      </c>
    </row>
    <row r="2758" spans="2:25" ht="15">
      <c r="B2758" s="196"/>
      <c r="C2758" s="90"/>
      <c r="D2758" s="90"/>
      <c r="E2758" s="90"/>
      <c r="F2758" s="90"/>
      <c r="G2758" s="90"/>
      <c r="H2758" s="90"/>
      <c r="I2758" s="90"/>
      <c r="J2758" s="90"/>
      <c r="K2758" s="90"/>
      <c r="L2758" s="90"/>
      <c r="M2758" s="90"/>
      <c r="N2758" s="560"/>
      <c r="O2758" s="90"/>
      <c r="P2758" s="90"/>
      <c r="Q2758" s="158" t="s">
        <v>10406</v>
      </c>
      <c r="R2758" s="422" t="s">
        <v>11793</v>
      </c>
      <c r="S2758" s="28">
        <v>1</v>
      </c>
      <c r="T2758" s="19">
        <f>VLOOKUP(Q2758,包材库存!B:E,4,0)</f>
        <v>0</v>
      </c>
      <c r="U2758" s="46"/>
      <c r="V2758" s="19">
        <f>VLOOKUP(Q2758,包材库存!B:F,5,0)</f>
        <v>0</v>
      </c>
      <c r="W2758" s="352"/>
      <c r="X2758" s="164" t="e">
        <f t="shared" ref="X2758:X2821" si="210">T2758/G2758</f>
        <v>#DIV/0!</v>
      </c>
      <c r="Y2758" s="169">
        <f t="shared" si="209"/>
        <v>1</v>
      </c>
    </row>
    <row r="2759" spans="2:25" ht="15">
      <c r="B2759" s="196"/>
      <c r="C2759" s="90"/>
      <c r="D2759" s="90"/>
      <c r="E2759" s="90"/>
      <c r="F2759" s="90"/>
      <c r="G2759" s="90"/>
      <c r="H2759" s="90"/>
      <c r="I2759" s="90"/>
      <c r="J2759" s="90"/>
      <c r="K2759" s="90"/>
      <c r="L2759" s="90"/>
      <c r="M2759" s="90"/>
      <c r="N2759" s="560"/>
      <c r="O2759" s="90"/>
      <c r="P2759" s="90"/>
      <c r="Q2759" s="478" t="s">
        <v>10200</v>
      </c>
      <c r="R2759" s="499" t="s">
        <v>11794</v>
      </c>
      <c r="S2759" s="28">
        <v>1</v>
      </c>
      <c r="T2759" s="19">
        <f>VLOOKUP(Q2759,包材库存!B:E,4,0)</f>
        <v>200</v>
      </c>
      <c r="U2759" s="46"/>
      <c r="V2759" s="19">
        <f>VLOOKUP(Q2759,包材库存!B:F,5,0)</f>
        <v>0</v>
      </c>
      <c r="W2759" s="352"/>
      <c r="X2759" s="164" t="e">
        <f t="shared" si="210"/>
        <v>#DIV/0!</v>
      </c>
      <c r="Y2759" s="169">
        <f t="shared" si="209"/>
        <v>1</v>
      </c>
    </row>
    <row r="2760" spans="2:25" ht="15">
      <c r="B2760" s="196"/>
      <c r="C2760" s="90"/>
      <c r="D2760" s="90"/>
      <c r="E2760" s="90"/>
      <c r="F2760" s="90"/>
      <c r="G2760" s="90"/>
      <c r="H2760" s="90"/>
      <c r="I2760" s="90"/>
      <c r="J2760" s="90"/>
      <c r="K2760" s="90"/>
      <c r="L2760" s="90"/>
      <c r="M2760" s="90"/>
      <c r="N2760" s="560"/>
      <c r="O2760" s="90"/>
      <c r="P2760" s="90"/>
      <c r="Q2760" s="138" t="s">
        <v>8677</v>
      </c>
      <c r="R2760" s="134" t="s">
        <v>11790</v>
      </c>
      <c r="S2760" s="91"/>
      <c r="T2760" s="19">
        <f>VLOOKUP(Q2760,包材库存!B:E,4,0)</f>
        <v>2</v>
      </c>
      <c r="U2760" s="46"/>
      <c r="V2760" s="19">
        <f>VLOOKUP(Q2760,包材库存!B:F,5,0)</f>
        <v>0</v>
      </c>
      <c r="W2760" s="352"/>
      <c r="X2760" s="164" t="e">
        <f t="shared" si="210"/>
        <v>#DIV/0!</v>
      </c>
      <c r="Y2760" s="169">
        <f t="shared" si="209"/>
        <v>5</v>
      </c>
    </row>
    <row r="2761" spans="2:25" ht="15">
      <c r="B2761" s="196"/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  <c r="N2761" s="561"/>
      <c r="O2761" s="15"/>
      <c r="P2761" s="15"/>
      <c r="Q2761" s="138" t="s">
        <v>9830</v>
      </c>
      <c r="R2761" s="134" t="s">
        <v>9831</v>
      </c>
      <c r="S2761" s="28">
        <v>1</v>
      </c>
      <c r="T2761" s="19" t="e">
        <f>VLOOKUP(Q2761,包材库存!B:E,4,0)</f>
        <v>#N/A</v>
      </c>
      <c r="U2761" s="46"/>
      <c r="V2761" s="19" t="e">
        <f>VLOOKUP(Q2761,包材库存!B:F,5,0)</f>
        <v>#N/A</v>
      </c>
      <c r="W2761" s="353"/>
      <c r="X2761" s="164" t="e">
        <f t="shared" si="210"/>
        <v>#N/A</v>
      </c>
      <c r="Y2761" s="169">
        <f t="shared" si="209"/>
        <v>5</v>
      </c>
    </row>
    <row r="2762" spans="2:25" ht="24.75">
      <c r="B2762" s="196"/>
      <c r="C2762" s="89" t="s">
        <v>1560</v>
      </c>
      <c r="D2762" s="89" t="s">
        <v>11795</v>
      </c>
      <c r="E2762" s="89"/>
      <c r="F2762" s="89"/>
      <c r="G2762" s="89"/>
      <c r="H2762" s="89"/>
      <c r="I2762" s="89"/>
      <c r="J2762" s="89"/>
      <c r="K2762" s="89"/>
      <c r="L2762" s="89"/>
      <c r="M2762" s="89"/>
      <c r="N2762" s="559"/>
      <c r="O2762" s="89"/>
      <c r="P2762" s="89"/>
      <c r="Q2762" s="158" t="s">
        <v>10407</v>
      </c>
      <c r="R2762" s="422" t="s">
        <v>11796</v>
      </c>
      <c r="S2762" s="28">
        <v>1</v>
      </c>
      <c r="T2762" s="19">
        <f>VLOOKUP(Q2762,包材库存!B:E,4,0)</f>
        <v>0</v>
      </c>
      <c r="U2762" s="46"/>
      <c r="V2762" s="19">
        <f>VLOOKUP(Q2762,包材库存!B:F,5,0)</f>
        <v>0</v>
      </c>
      <c r="W2762" s="351"/>
      <c r="X2762" s="164" t="e">
        <f t="shared" si="210"/>
        <v>#DIV/0!</v>
      </c>
      <c r="Y2762" s="169">
        <f t="shared" si="209"/>
        <v>1</v>
      </c>
    </row>
    <row r="2763" spans="2:25" ht="15">
      <c r="B2763" s="196"/>
      <c r="C2763" s="90"/>
      <c r="D2763" s="90"/>
      <c r="E2763" s="90"/>
      <c r="F2763" s="90"/>
      <c r="G2763" s="90"/>
      <c r="H2763" s="90"/>
      <c r="I2763" s="90"/>
      <c r="J2763" s="90"/>
      <c r="K2763" s="90"/>
      <c r="L2763" s="90"/>
      <c r="M2763" s="90"/>
      <c r="N2763" s="560"/>
      <c r="O2763" s="90"/>
      <c r="P2763" s="90"/>
      <c r="Q2763" s="158" t="s">
        <v>10408</v>
      </c>
      <c r="R2763" s="422" t="s">
        <v>11797</v>
      </c>
      <c r="S2763" s="28">
        <v>1</v>
      </c>
      <c r="T2763" s="19">
        <f>VLOOKUP(Q2763,包材库存!B:E,4,0)</f>
        <v>0</v>
      </c>
      <c r="U2763" s="46"/>
      <c r="V2763" s="19">
        <f>VLOOKUP(Q2763,包材库存!B:F,5,0)</f>
        <v>0</v>
      </c>
      <c r="W2763" s="352"/>
      <c r="X2763" s="164" t="e">
        <f t="shared" si="210"/>
        <v>#DIV/0!</v>
      </c>
      <c r="Y2763" s="169">
        <f t="shared" si="209"/>
        <v>1</v>
      </c>
    </row>
    <row r="2764" spans="2:25" ht="15">
      <c r="B2764" s="196"/>
      <c r="C2764" s="90"/>
      <c r="D2764" s="90"/>
      <c r="E2764" s="90"/>
      <c r="F2764" s="90"/>
      <c r="G2764" s="90"/>
      <c r="H2764" s="90"/>
      <c r="I2764" s="90"/>
      <c r="J2764" s="90"/>
      <c r="K2764" s="90"/>
      <c r="L2764" s="90"/>
      <c r="M2764" s="90"/>
      <c r="N2764" s="560"/>
      <c r="O2764" s="90"/>
      <c r="P2764" s="90"/>
      <c r="Q2764" s="478" t="s">
        <v>10201</v>
      </c>
      <c r="R2764" s="499" t="s">
        <v>11798</v>
      </c>
      <c r="S2764" s="28">
        <v>1</v>
      </c>
      <c r="T2764" s="19">
        <f>VLOOKUP(Q2764,包材库存!B:E,4,0)</f>
        <v>800</v>
      </c>
      <c r="U2764" s="46"/>
      <c r="V2764" s="19">
        <f>VLOOKUP(Q2764,包材库存!B:F,5,0)</f>
        <v>0</v>
      </c>
      <c r="W2764" s="352"/>
      <c r="X2764" s="164" t="e">
        <f t="shared" si="210"/>
        <v>#DIV/0!</v>
      </c>
      <c r="Y2764" s="169">
        <f t="shared" si="209"/>
        <v>1</v>
      </c>
    </row>
    <row r="2765" spans="2:25" ht="15">
      <c r="B2765" s="196"/>
      <c r="C2765" s="90"/>
      <c r="D2765" s="90"/>
      <c r="E2765" s="90"/>
      <c r="F2765" s="90"/>
      <c r="G2765" s="90"/>
      <c r="H2765" s="90"/>
      <c r="I2765" s="90"/>
      <c r="J2765" s="90"/>
      <c r="K2765" s="90"/>
      <c r="L2765" s="90"/>
      <c r="M2765" s="90"/>
      <c r="N2765" s="560"/>
      <c r="O2765" s="90"/>
      <c r="P2765" s="90"/>
      <c r="Q2765" s="138" t="s">
        <v>8677</v>
      </c>
      <c r="R2765" s="134" t="s">
        <v>11790</v>
      </c>
      <c r="S2765" s="91"/>
      <c r="T2765" s="19">
        <f>VLOOKUP(Q2765,包材库存!B:E,4,0)</f>
        <v>2</v>
      </c>
      <c r="U2765" s="46"/>
      <c r="V2765" s="19">
        <f>VLOOKUP(Q2765,包材库存!B:F,5,0)</f>
        <v>0</v>
      </c>
      <c r="W2765" s="352"/>
      <c r="X2765" s="164" t="e">
        <f t="shared" si="210"/>
        <v>#DIV/0!</v>
      </c>
      <c r="Y2765" s="169">
        <f t="shared" si="209"/>
        <v>5</v>
      </c>
    </row>
    <row r="2766" spans="2:25" ht="15">
      <c r="B2766" s="196"/>
      <c r="C2766" s="15"/>
      <c r="D2766" s="15"/>
      <c r="E2766" s="15"/>
      <c r="F2766" s="15"/>
      <c r="G2766" s="15"/>
      <c r="H2766" s="15"/>
      <c r="I2766" s="15"/>
      <c r="J2766" s="15"/>
      <c r="K2766" s="15"/>
      <c r="L2766" s="15"/>
      <c r="M2766" s="15"/>
      <c r="N2766" s="561"/>
      <c r="O2766" s="15"/>
      <c r="P2766" s="15"/>
      <c r="Q2766" s="138" t="s">
        <v>9830</v>
      </c>
      <c r="R2766" s="134" t="s">
        <v>9831</v>
      </c>
      <c r="S2766" s="28">
        <v>1</v>
      </c>
      <c r="T2766" s="19" t="e">
        <f>VLOOKUP(Q2766,包材库存!B:E,4,0)</f>
        <v>#N/A</v>
      </c>
      <c r="U2766" s="46"/>
      <c r="V2766" s="19" t="e">
        <f>VLOOKUP(Q2766,包材库存!B:F,5,0)</f>
        <v>#N/A</v>
      </c>
      <c r="W2766" s="353"/>
      <c r="X2766" s="164" t="e">
        <f t="shared" si="210"/>
        <v>#N/A</v>
      </c>
      <c r="Y2766" s="169">
        <f t="shared" si="209"/>
        <v>5</v>
      </c>
    </row>
    <row r="2767" spans="2:25" ht="25.5">
      <c r="B2767" s="196"/>
      <c r="C2767" s="89" t="s">
        <v>1563</v>
      </c>
      <c r="D2767" s="89" t="s">
        <v>11799</v>
      </c>
      <c r="E2767" s="89"/>
      <c r="F2767" s="89"/>
      <c r="G2767" s="89"/>
      <c r="H2767" s="89"/>
      <c r="I2767" s="89"/>
      <c r="J2767" s="89"/>
      <c r="K2767" s="89"/>
      <c r="L2767" s="89"/>
      <c r="M2767" s="89"/>
      <c r="N2767" s="559"/>
      <c r="O2767" s="89"/>
      <c r="P2767" s="89"/>
      <c r="Q2767" s="158" t="s">
        <v>10202</v>
      </c>
      <c r="R2767" s="422" t="s">
        <v>11800</v>
      </c>
      <c r="S2767" s="28">
        <v>1</v>
      </c>
      <c r="T2767" s="19">
        <f>VLOOKUP(Q2767,包材库存!B:E,4,0)</f>
        <v>0</v>
      </c>
      <c r="U2767" s="46"/>
      <c r="V2767" s="19">
        <f>VLOOKUP(Q2767,包材库存!B:F,5,0)</f>
        <v>0</v>
      </c>
      <c r="W2767" s="351"/>
      <c r="X2767" s="164" t="e">
        <f t="shared" si="210"/>
        <v>#DIV/0!</v>
      </c>
      <c r="Y2767" s="169">
        <f t="shared" si="209"/>
        <v>1</v>
      </c>
    </row>
    <row r="2768" spans="2:25" ht="15">
      <c r="B2768" s="196"/>
      <c r="C2768" s="90"/>
      <c r="D2768" s="90"/>
      <c r="E2768" s="90"/>
      <c r="F2768" s="90"/>
      <c r="G2768" s="90"/>
      <c r="H2768" s="90"/>
      <c r="I2768" s="90"/>
      <c r="J2768" s="90"/>
      <c r="K2768" s="90"/>
      <c r="L2768" s="90"/>
      <c r="M2768" s="90"/>
      <c r="N2768" s="560"/>
      <c r="O2768" s="90"/>
      <c r="P2768" s="90"/>
      <c r="Q2768" s="158" t="s">
        <v>10203</v>
      </c>
      <c r="R2768" s="422" t="s">
        <v>11801</v>
      </c>
      <c r="S2768" s="28">
        <v>1</v>
      </c>
      <c r="T2768" s="19">
        <f>VLOOKUP(Q2768,包材库存!B:E,4,0)</f>
        <v>0</v>
      </c>
      <c r="U2768" s="46"/>
      <c r="V2768" s="19">
        <f>VLOOKUP(Q2768,包材库存!B:F,5,0)</f>
        <v>0</v>
      </c>
      <c r="W2768" s="352"/>
      <c r="X2768" s="164" t="e">
        <f t="shared" si="210"/>
        <v>#DIV/0!</v>
      </c>
      <c r="Y2768" s="169">
        <f t="shared" si="209"/>
        <v>1</v>
      </c>
    </row>
    <row r="2769" spans="2:25" ht="15">
      <c r="B2769" s="196"/>
      <c r="C2769" s="90"/>
      <c r="D2769" s="90"/>
      <c r="E2769" s="90"/>
      <c r="F2769" s="90"/>
      <c r="G2769" s="90"/>
      <c r="H2769" s="90"/>
      <c r="I2769" s="90"/>
      <c r="J2769" s="90"/>
      <c r="K2769" s="90"/>
      <c r="L2769" s="90"/>
      <c r="M2769" s="90"/>
      <c r="N2769" s="560"/>
      <c r="O2769" s="90"/>
      <c r="P2769" s="90"/>
      <c r="Q2769" s="478" t="s">
        <v>10204</v>
      </c>
      <c r="R2769" s="499" t="s">
        <v>11802</v>
      </c>
      <c r="S2769" s="28">
        <v>1</v>
      </c>
      <c r="T2769" s="19">
        <f>VLOOKUP(Q2769,包材库存!B:E,4,0)</f>
        <v>1189</v>
      </c>
      <c r="U2769" s="46"/>
      <c r="V2769" s="19">
        <f>VLOOKUP(Q2769,包材库存!B:F,5,0)</f>
        <v>0</v>
      </c>
      <c r="W2769" s="352"/>
      <c r="X2769" s="164" t="e">
        <f t="shared" si="210"/>
        <v>#DIV/0!</v>
      </c>
      <c r="Y2769" s="169">
        <f t="shared" si="209"/>
        <v>1</v>
      </c>
    </row>
    <row r="2770" spans="2:25" ht="15">
      <c r="B2770" s="196"/>
      <c r="C2770" s="90"/>
      <c r="D2770" s="90"/>
      <c r="E2770" s="90"/>
      <c r="F2770" s="90"/>
      <c r="G2770" s="90"/>
      <c r="H2770" s="90"/>
      <c r="I2770" s="90"/>
      <c r="J2770" s="90"/>
      <c r="K2770" s="90"/>
      <c r="L2770" s="90"/>
      <c r="M2770" s="90"/>
      <c r="N2770" s="560"/>
      <c r="O2770" s="90"/>
      <c r="P2770" s="90"/>
      <c r="Q2770" s="138" t="s">
        <v>8677</v>
      </c>
      <c r="R2770" s="134" t="s">
        <v>11803</v>
      </c>
      <c r="S2770" s="91"/>
      <c r="T2770" s="19">
        <f>VLOOKUP(Q2770,包材库存!B:E,4,0)</f>
        <v>2</v>
      </c>
      <c r="U2770" s="46"/>
      <c r="V2770" s="19">
        <f>VLOOKUP(Q2770,包材库存!B:F,5,0)</f>
        <v>0</v>
      </c>
      <c r="W2770" s="352"/>
      <c r="X2770" s="164" t="e">
        <f t="shared" si="210"/>
        <v>#DIV/0!</v>
      </c>
      <c r="Y2770" s="169">
        <f t="shared" si="209"/>
        <v>5</v>
      </c>
    </row>
    <row r="2771" spans="2:25" ht="15">
      <c r="B2771" s="196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  <c r="N2771" s="561"/>
      <c r="O2771" s="15"/>
      <c r="P2771" s="15"/>
      <c r="Q2771" s="138" t="s">
        <v>9830</v>
      </c>
      <c r="R2771" s="134" t="s">
        <v>9831</v>
      </c>
      <c r="S2771" s="28">
        <v>1</v>
      </c>
      <c r="T2771" s="19" t="e">
        <f>VLOOKUP(Q2771,包材库存!B:E,4,0)</f>
        <v>#N/A</v>
      </c>
      <c r="U2771" s="46"/>
      <c r="V2771" s="19" t="e">
        <f>VLOOKUP(Q2771,包材库存!B:F,5,0)</f>
        <v>#N/A</v>
      </c>
      <c r="W2771" s="353"/>
      <c r="X2771" s="164" t="e">
        <f t="shared" si="210"/>
        <v>#N/A</v>
      </c>
      <c r="Y2771" s="169">
        <f t="shared" si="209"/>
        <v>5</v>
      </c>
    </row>
    <row r="2772" spans="2:25" ht="24.75">
      <c r="B2772" s="196"/>
      <c r="C2772" s="89" t="s">
        <v>1564</v>
      </c>
      <c r="D2772" s="89" t="s">
        <v>11804</v>
      </c>
      <c r="E2772" s="89"/>
      <c r="F2772" s="89"/>
      <c r="G2772" s="89"/>
      <c r="H2772" s="89"/>
      <c r="I2772" s="89"/>
      <c r="J2772" s="89"/>
      <c r="K2772" s="89"/>
      <c r="L2772" s="89"/>
      <c r="M2772" s="89"/>
      <c r="N2772" s="559"/>
      <c r="O2772" s="89"/>
      <c r="P2772" s="89"/>
      <c r="Q2772" s="158" t="s">
        <v>11805</v>
      </c>
      <c r="R2772" s="422" t="s">
        <v>11806</v>
      </c>
      <c r="S2772" s="28">
        <v>1</v>
      </c>
      <c r="T2772" s="19">
        <f>VLOOKUP(Q2772,包材库存!B:E,4,0)</f>
        <v>0</v>
      </c>
      <c r="U2772" s="46"/>
      <c r="V2772" s="19">
        <f>VLOOKUP(Q2772,包材库存!B:F,5,0)</f>
        <v>0</v>
      </c>
      <c r="W2772" s="351"/>
      <c r="X2772" s="164" t="e">
        <f t="shared" si="210"/>
        <v>#DIV/0!</v>
      </c>
      <c r="Y2772" s="169">
        <f t="shared" si="209"/>
        <v>1</v>
      </c>
    </row>
    <row r="2773" spans="2:25" ht="15">
      <c r="B2773" s="196"/>
      <c r="C2773" s="90"/>
      <c r="D2773" s="90"/>
      <c r="E2773" s="90"/>
      <c r="F2773" s="90"/>
      <c r="G2773" s="90"/>
      <c r="H2773" s="90"/>
      <c r="I2773" s="90"/>
      <c r="J2773" s="90"/>
      <c r="K2773" s="90"/>
      <c r="L2773" s="90"/>
      <c r="M2773" s="90"/>
      <c r="N2773" s="560"/>
      <c r="O2773" s="90"/>
      <c r="P2773" s="90"/>
      <c r="Q2773" s="158" t="s">
        <v>11807</v>
      </c>
      <c r="R2773" s="422" t="s">
        <v>11808</v>
      </c>
      <c r="S2773" s="28">
        <v>1</v>
      </c>
      <c r="T2773" s="19">
        <f>VLOOKUP(Q2773,包材库存!B:E,4,0)</f>
        <v>0</v>
      </c>
      <c r="U2773" s="46"/>
      <c r="V2773" s="19">
        <f>VLOOKUP(Q2773,包材库存!B:F,5,0)</f>
        <v>0</v>
      </c>
      <c r="W2773" s="352"/>
      <c r="X2773" s="164" t="e">
        <f t="shared" si="210"/>
        <v>#DIV/0!</v>
      </c>
      <c r="Y2773" s="169">
        <f t="shared" si="209"/>
        <v>1</v>
      </c>
    </row>
    <row r="2774" spans="2:25" ht="15">
      <c r="B2774" s="196"/>
      <c r="C2774" s="90"/>
      <c r="D2774" s="90"/>
      <c r="E2774" s="90"/>
      <c r="F2774" s="90"/>
      <c r="G2774" s="90"/>
      <c r="H2774" s="90"/>
      <c r="I2774" s="90"/>
      <c r="J2774" s="90"/>
      <c r="K2774" s="90"/>
      <c r="L2774" s="90"/>
      <c r="M2774" s="90"/>
      <c r="N2774" s="560"/>
      <c r="O2774" s="90"/>
      <c r="P2774" s="90"/>
      <c r="Q2774" s="478" t="s">
        <v>10205</v>
      </c>
      <c r="R2774" s="499" t="s">
        <v>11809</v>
      </c>
      <c r="S2774" s="28">
        <v>1</v>
      </c>
      <c r="T2774" s="19">
        <f>VLOOKUP(Q2774,包材库存!B:E,4,0)</f>
        <v>240</v>
      </c>
      <c r="U2774" s="46"/>
      <c r="V2774" s="19">
        <f>VLOOKUP(Q2774,包材库存!B:F,5,0)</f>
        <v>0</v>
      </c>
      <c r="W2774" s="352"/>
      <c r="X2774" s="164" t="e">
        <f t="shared" si="210"/>
        <v>#DIV/0!</v>
      </c>
      <c r="Y2774" s="169">
        <f t="shared" si="209"/>
        <v>1</v>
      </c>
    </row>
    <row r="2775" spans="2:25" ht="15">
      <c r="B2775" s="196"/>
      <c r="C2775" s="90"/>
      <c r="D2775" s="90"/>
      <c r="E2775" s="90"/>
      <c r="F2775" s="90"/>
      <c r="G2775" s="90"/>
      <c r="H2775" s="90"/>
      <c r="I2775" s="90"/>
      <c r="J2775" s="90"/>
      <c r="K2775" s="90"/>
      <c r="L2775" s="90"/>
      <c r="M2775" s="90"/>
      <c r="N2775" s="560"/>
      <c r="O2775" s="90"/>
      <c r="P2775" s="90"/>
      <c r="Q2775" s="138" t="s">
        <v>8677</v>
      </c>
      <c r="R2775" s="134" t="s">
        <v>11803</v>
      </c>
      <c r="S2775" s="91"/>
      <c r="T2775" s="19">
        <f>VLOOKUP(Q2775,包材库存!B:E,4,0)</f>
        <v>2</v>
      </c>
      <c r="U2775" s="46"/>
      <c r="V2775" s="19">
        <f>VLOOKUP(Q2775,包材库存!B:F,5,0)</f>
        <v>0</v>
      </c>
      <c r="W2775" s="352"/>
      <c r="X2775" s="164" t="e">
        <f t="shared" si="210"/>
        <v>#DIV/0!</v>
      </c>
      <c r="Y2775" s="169">
        <f t="shared" si="209"/>
        <v>5</v>
      </c>
    </row>
    <row r="2776" spans="2:25" ht="15">
      <c r="B2776" s="196"/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  <c r="N2776" s="561"/>
      <c r="O2776" s="15"/>
      <c r="P2776" s="15"/>
      <c r="Q2776" s="138" t="s">
        <v>9830</v>
      </c>
      <c r="R2776" s="134" t="s">
        <v>9831</v>
      </c>
      <c r="S2776" s="28">
        <v>1</v>
      </c>
      <c r="T2776" s="19" t="e">
        <f>VLOOKUP(Q2776,包材库存!B:E,4,0)</f>
        <v>#N/A</v>
      </c>
      <c r="U2776" s="46"/>
      <c r="V2776" s="19" t="e">
        <f>VLOOKUP(Q2776,包材库存!B:F,5,0)</f>
        <v>#N/A</v>
      </c>
      <c r="W2776" s="353"/>
      <c r="X2776" s="164" t="e">
        <f t="shared" si="210"/>
        <v>#N/A</v>
      </c>
      <c r="Y2776" s="169">
        <f t="shared" si="209"/>
        <v>5</v>
      </c>
    </row>
    <row r="2777" spans="2:25" ht="24.75">
      <c r="B2777" s="196"/>
      <c r="C2777" s="450" t="s">
        <v>1555</v>
      </c>
      <c r="D2777" s="450" t="s">
        <v>11810</v>
      </c>
      <c r="E2777" s="450"/>
      <c r="F2777" s="450"/>
      <c r="G2777" s="450"/>
      <c r="H2777" s="450"/>
      <c r="I2777" s="450"/>
      <c r="J2777" s="450"/>
      <c r="K2777" s="450"/>
      <c r="L2777" s="450"/>
      <c r="M2777" s="450"/>
      <c r="N2777" s="559"/>
      <c r="O2777" s="450"/>
      <c r="P2777" s="450"/>
      <c r="Q2777" s="158" t="s">
        <v>10206</v>
      </c>
      <c r="R2777" s="422" t="s">
        <v>11811</v>
      </c>
      <c r="S2777" s="28">
        <v>1</v>
      </c>
      <c r="T2777" s="19">
        <f>VLOOKUP(Q2777,包材库存!B:E,4,0)</f>
        <v>70.7</v>
      </c>
      <c r="U2777" s="46"/>
      <c r="V2777" s="19">
        <f>VLOOKUP(Q2777,包材库存!B:F,5,0)</f>
        <v>0</v>
      </c>
      <c r="W2777" s="351"/>
      <c r="X2777" s="164" t="e">
        <f t="shared" si="210"/>
        <v>#DIV/0!</v>
      </c>
      <c r="Y2777" s="169">
        <f t="shared" si="209"/>
        <v>2</v>
      </c>
    </row>
    <row r="2778" spans="2:25" ht="15">
      <c r="B2778" s="196"/>
      <c r="C2778" s="451"/>
      <c r="D2778" s="451"/>
      <c r="E2778" s="451"/>
      <c r="F2778" s="451"/>
      <c r="G2778" s="451"/>
      <c r="H2778" s="451"/>
      <c r="I2778" s="451"/>
      <c r="J2778" s="451"/>
      <c r="K2778" s="451"/>
      <c r="L2778" s="451"/>
      <c r="M2778" s="451"/>
      <c r="N2778" s="560"/>
      <c r="O2778" s="451"/>
      <c r="P2778" s="451"/>
      <c r="Q2778" s="158" t="s">
        <v>10207</v>
      </c>
      <c r="R2778" s="422" t="s">
        <v>11812</v>
      </c>
      <c r="S2778" s="28">
        <v>1</v>
      </c>
      <c r="T2778" s="19">
        <f>VLOOKUP(Q2778,包材库存!B:E,4,0)</f>
        <v>45.6</v>
      </c>
      <c r="U2778" s="46"/>
      <c r="V2778" s="19">
        <f>VLOOKUP(Q2778,包材库存!B:F,5,0)</f>
        <v>0</v>
      </c>
      <c r="W2778" s="352"/>
      <c r="X2778" s="164" t="e">
        <f t="shared" si="210"/>
        <v>#DIV/0!</v>
      </c>
      <c r="Y2778" s="169">
        <f t="shared" si="209"/>
        <v>2</v>
      </c>
    </row>
    <row r="2779" spans="2:25" ht="15">
      <c r="B2779" s="196"/>
      <c r="C2779" s="451"/>
      <c r="D2779" s="451"/>
      <c r="E2779" s="451"/>
      <c r="F2779" s="451"/>
      <c r="G2779" s="451"/>
      <c r="H2779" s="451"/>
      <c r="I2779" s="451"/>
      <c r="J2779" s="451"/>
      <c r="K2779" s="451"/>
      <c r="L2779" s="451"/>
      <c r="M2779" s="451"/>
      <c r="N2779" s="560"/>
      <c r="O2779" s="451"/>
      <c r="P2779" s="451"/>
      <c r="Q2779" s="158" t="s">
        <v>10208</v>
      </c>
      <c r="R2779" s="422" t="s">
        <v>11764</v>
      </c>
      <c r="S2779" s="28">
        <v>1</v>
      </c>
      <c r="T2779" s="19">
        <f>VLOOKUP(Q2779,包材库存!B:E,4,0)</f>
        <v>86421</v>
      </c>
      <c r="U2779" s="46"/>
      <c r="V2779" s="19">
        <f>VLOOKUP(Q2779,包材库存!B:F,5,0)</f>
        <v>0</v>
      </c>
      <c r="W2779" s="352"/>
      <c r="X2779" s="164" t="e">
        <f t="shared" si="210"/>
        <v>#DIV/0!</v>
      </c>
      <c r="Y2779" s="169">
        <f t="shared" si="209"/>
        <v>2</v>
      </c>
    </row>
    <row r="2780" spans="2:25" ht="15">
      <c r="B2780" s="196"/>
      <c r="C2780" s="451"/>
      <c r="D2780" s="451"/>
      <c r="E2780" s="451"/>
      <c r="F2780" s="451"/>
      <c r="G2780" s="451"/>
      <c r="H2780" s="451"/>
      <c r="I2780" s="451"/>
      <c r="J2780" s="451"/>
      <c r="K2780" s="451"/>
      <c r="L2780" s="451"/>
      <c r="M2780" s="451"/>
      <c r="N2780" s="560"/>
      <c r="O2780" s="451"/>
      <c r="P2780" s="451"/>
      <c r="Q2780" s="158" t="s">
        <v>10209</v>
      </c>
      <c r="R2780" s="422" t="s">
        <v>11813</v>
      </c>
      <c r="S2780" s="28">
        <v>1</v>
      </c>
      <c r="T2780" s="19">
        <f>VLOOKUP(Q2780,包材库存!B:E,4,0)</f>
        <v>24.2</v>
      </c>
      <c r="U2780" s="46"/>
      <c r="V2780" s="19">
        <f>VLOOKUP(Q2780,包材库存!B:F,5,0)</f>
        <v>0</v>
      </c>
      <c r="W2780" s="352"/>
      <c r="X2780" s="164" t="e">
        <f t="shared" si="210"/>
        <v>#DIV/0!</v>
      </c>
      <c r="Y2780" s="169">
        <f t="shared" si="209"/>
        <v>2</v>
      </c>
    </row>
    <row r="2781" spans="2:25" ht="15">
      <c r="B2781" s="196"/>
      <c r="C2781" s="451"/>
      <c r="D2781" s="451"/>
      <c r="E2781" s="451"/>
      <c r="F2781" s="451"/>
      <c r="G2781" s="451"/>
      <c r="H2781" s="451"/>
      <c r="I2781" s="451"/>
      <c r="J2781" s="451"/>
      <c r="K2781" s="451"/>
      <c r="L2781" s="451"/>
      <c r="M2781" s="451"/>
      <c r="N2781" s="560"/>
      <c r="O2781" s="451"/>
      <c r="P2781" s="451"/>
      <c r="Q2781" s="158" t="s">
        <v>10210</v>
      </c>
      <c r="R2781" s="422" t="s">
        <v>11814</v>
      </c>
      <c r="S2781" s="28">
        <v>1</v>
      </c>
      <c r="T2781" s="19">
        <f>VLOOKUP(Q2781,包材库存!B:E,4,0)</f>
        <v>14.3</v>
      </c>
      <c r="U2781" s="46"/>
      <c r="V2781" s="19">
        <f>VLOOKUP(Q2781,包材库存!B:F,5,0)</f>
        <v>0</v>
      </c>
      <c r="W2781" s="352"/>
      <c r="X2781" s="164" t="e">
        <f t="shared" si="210"/>
        <v>#DIV/0!</v>
      </c>
      <c r="Y2781" s="169">
        <f t="shared" si="209"/>
        <v>2</v>
      </c>
    </row>
    <row r="2782" spans="2:25" ht="15">
      <c r="B2782" s="196"/>
      <c r="C2782" s="451"/>
      <c r="D2782" s="451"/>
      <c r="E2782" s="451"/>
      <c r="F2782" s="451"/>
      <c r="G2782" s="451"/>
      <c r="H2782" s="451"/>
      <c r="I2782" s="451"/>
      <c r="J2782" s="451"/>
      <c r="K2782" s="451"/>
      <c r="L2782" s="451"/>
      <c r="M2782" s="451"/>
      <c r="N2782" s="560"/>
      <c r="O2782" s="451"/>
      <c r="P2782" s="451"/>
      <c r="Q2782" s="158" t="s">
        <v>10211</v>
      </c>
      <c r="R2782" s="422" t="s">
        <v>11769</v>
      </c>
      <c r="S2782" s="28">
        <v>1</v>
      </c>
      <c r="T2782" s="19">
        <f>VLOOKUP(Q2782,包材库存!B:E,4,0)</f>
        <v>939</v>
      </c>
      <c r="U2782" s="46"/>
      <c r="V2782" s="19">
        <f>VLOOKUP(Q2782,包材库存!B:F,5,0)</f>
        <v>0</v>
      </c>
      <c r="W2782" s="352"/>
      <c r="X2782" s="164" t="e">
        <f t="shared" si="210"/>
        <v>#DIV/0!</v>
      </c>
      <c r="Y2782" s="169">
        <f t="shared" si="209"/>
        <v>2</v>
      </c>
    </row>
    <row r="2783" spans="2:25" ht="15">
      <c r="B2783" s="196"/>
      <c r="C2783" s="451"/>
      <c r="D2783" s="451"/>
      <c r="E2783" s="451"/>
      <c r="F2783" s="451"/>
      <c r="G2783" s="451"/>
      <c r="H2783" s="451"/>
      <c r="I2783" s="451"/>
      <c r="J2783" s="451"/>
      <c r="K2783" s="451"/>
      <c r="L2783" s="451"/>
      <c r="M2783" s="451"/>
      <c r="N2783" s="560"/>
      <c r="O2783" s="451"/>
      <c r="P2783" s="451"/>
      <c r="Q2783" s="158" t="s">
        <v>10212</v>
      </c>
      <c r="R2783" s="422" t="s">
        <v>11815</v>
      </c>
      <c r="S2783" s="28">
        <v>1</v>
      </c>
      <c r="T2783" s="19">
        <f>VLOOKUP(Q2783,包材库存!B:E,4,0)</f>
        <v>0</v>
      </c>
      <c r="U2783" s="46"/>
      <c r="V2783" s="19">
        <f>VLOOKUP(Q2783,包材库存!B:F,5,0)</f>
        <v>0</v>
      </c>
      <c r="W2783" s="352"/>
      <c r="X2783" s="164" t="e">
        <f t="shared" si="210"/>
        <v>#DIV/0!</v>
      </c>
      <c r="Y2783" s="169">
        <f t="shared" si="209"/>
        <v>2</v>
      </c>
    </row>
    <row r="2784" spans="2:25" ht="15">
      <c r="B2784" s="196"/>
      <c r="C2784" s="451"/>
      <c r="D2784" s="451"/>
      <c r="E2784" s="451"/>
      <c r="F2784" s="451"/>
      <c r="G2784" s="451"/>
      <c r="H2784" s="451"/>
      <c r="I2784" s="451"/>
      <c r="J2784" s="451"/>
      <c r="K2784" s="451"/>
      <c r="L2784" s="451"/>
      <c r="M2784" s="451"/>
      <c r="N2784" s="560"/>
      <c r="O2784" s="451"/>
      <c r="P2784" s="451"/>
      <c r="Q2784" s="158" t="s">
        <v>10213</v>
      </c>
      <c r="R2784" s="422" t="s">
        <v>11816</v>
      </c>
      <c r="S2784" s="28">
        <v>1</v>
      </c>
      <c r="T2784" s="19">
        <f>VLOOKUP(Q2784,包材库存!B:E,4,0)</f>
        <v>22.9</v>
      </c>
      <c r="U2784" s="46"/>
      <c r="V2784" s="19">
        <f>VLOOKUP(Q2784,包材库存!B:F,5,0)</f>
        <v>0</v>
      </c>
      <c r="W2784" s="352"/>
      <c r="X2784" s="164" t="e">
        <f t="shared" si="210"/>
        <v>#DIV/0!</v>
      </c>
      <c r="Y2784" s="169">
        <f t="shared" si="209"/>
        <v>2</v>
      </c>
    </row>
    <row r="2785" spans="2:25" ht="15">
      <c r="B2785" s="196"/>
      <c r="C2785" s="451"/>
      <c r="D2785" s="451"/>
      <c r="E2785" s="451"/>
      <c r="F2785" s="451"/>
      <c r="G2785" s="451"/>
      <c r="H2785" s="451"/>
      <c r="I2785" s="451"/>
      <c r="J2785" s="451"/>
      <c r="K2785" s="451"/>
      <c r="L2785" s="451"/>
      <c r="M2785" s="451"/>
      <c r="N2785" s="560"/>
      <c r="O2785" s="451"/>
      <c r="P2785" s="451"/>
      <c r="Q2785" s="158" t="s">
        <v>10214</v>
      </c>
      <c r="R2785" s="422" t="s">
        <v>11773</v>
      </c>
      <c r="S2785" s="28">
        <v>1</v>
      </c>
      <c r="T2785" s="19">
        <f>VLOOKUP(Q2785,包材库存!B:E,4,0)</f>
        <v>37737</v>
      </c>
      <c r="U2785" s="46"/>
      <c r="V2785" s="19">
        <f>VLOOKUP(Q2785,包材库存!B:F,5,0)</f>
        <v>0</v>
      </c>
      <c r="W2785" s="352"/>
      <c r="X2785" s="164" t="e">
        <f t="shared" si="210"/>
        <v>#DIV/0!</v>
      </c>
      <c r="Y2785" s="169">
        <f t="shared" si="209"/>
        <v>2</v>
      </c>
    </row>
    <row r="2786" spans="2:25" ht="15">
      <c r="B2786" s="196"/>
      <c r="C2786" s="451"/>
      <c r="D2786" s="451"/>
      <c r="E2786" s="451"/>
      <c r="F2786" s="451"/>
      <c r="G2786" s="451"/>
      <c r="H2786" s="451"/>
      <c r="I2786" s="451"/>
      <c r="J2786" s="451"/>
      <c r="K2786" s="451"/>
      <c r="L2786" s="451"/>
      <c r="M2786" s="451"/>
      <c r="N2786" s="560"/>
      <c r="O2786" s="451"/>
      <c r="P2786" s="451"/>
      <c r="Q2786" s="158" t="s">
        <v>10215</v>
      </c>
      <c r="R2786" s="422" t="s">
        <v>11817</v>
      </c>
      <c r="S2786" s="28">
        <v>1</v>
      </c>
      <c r="T2786" s="19">
        <f>VLOOKUP(Q2786,包材库存!B:E,4,0)</f>
        <v>23.5</v>
      </c>
      <c r="U2786" s="46"/>
      <c r="V2786" s="19">
        <f>VLOOKUP(Q2786,包材库存!B:F,5,0)</f>
        <v>0</v>
      </c>
      <c r="W2786" s="352"/>
      <c r="X2786" s="164" t="e">
        <f t="shared" si="210"/>
        <v>#DIV/0!</v>
      </c>
      <c r="Y2786" s="169">
        <f t="shared" si="209"/>
        <v>2</v>
      </c>
    </row>
    <row r="2787" spans="2:25" ht="15">
      <c r="B2787" s="196"/>
      <c r="C2787" s="451"/>
      <c r="D2787" s="451"/>
      <c r="E2787" s="451"/>
      <c r="F2787" s="451"/>
      <c r="G2787" s="451"/>
      <c r="H2787" s="451"/>
      <c r="I2787" s="451"/>
      <c r="J2787" s="451"/>
      <c r="K2787" s="451"/>
      <c r="L2787" s="451"/>
      <c r="M2787" s="451"/>
      <c r="N2787" s="560"/>
      <c r="O2787" s="451"/>
      <c r="P2787" s="451"/>
      <c r="Q2787" s="158" t="s">
        <v>10216</v>
      </c>
      <c r="R2787" s="422" t="s">
        <v>11818</v>
      </c>
      <c r="S2787" s="28">
        <v>1</v>
      </c>
      <c r="T2787" s="19">
        <f>VLOOKUP(Q2787,包材库存!B:E,4,0)</f>
        <v>39.799999999999997</v>
      </c>
      <c r="U2787" s="46"/>
      <c r="V2787" s="19">
        <f>VLOOKUP(Q2787,包材库存!B:F,5,0)</f>
        <v>0</v>
      </c>
      <c r="W2787" s="352"/>
      <c r="X2787" s="164" t="e">
        <f t="shared" si="210"/>
        <v>#DIV/0!</v>
      </c>
      <c r="Y2787" s="169">
        <f t="shared" si="209"/>
        <v>2</v>
      </c>
    </row>
    <row r="2788" spans="2:25" ht="15">
      <c r="B2788" s="196"/>
      <c r="C2788" s="451"/>
      <c r="D2788" s="451"/>
      <c r="E2788" s="451"/>
      <c r="F2788" s="451"/>
      <c r="G2788" s="451"/>
      <c r="H2788" s="451"/>
      <c r="I2788" s="451"/>
      <c r="J2788" s="451"/>
      <c r="K2788" s="451"/>
      <c r="L2788" s="451"/>
      <c r="M2788" s="451"/>
      <c r="N2788" s="560"/>
      <c r="O2788" s="451"/>
      <c r="P2788" s="451"/>
      <c r="Q2788" s="158" t="s">
        <v>10217</v>
      </c>
      <c r="R2788" s="422" t="s">
        <v>11777</v>
      </c>
      <c r="S2788" s="28">
        <v>1</v>
      </c>
      <c r="T2788" s="19">
        <f>VLOOKUP(Q2788,包材库存!B:E,4,0)</f>
        <v>41487</v>
      </c>
      <c r="U2788" s="46"/>
      <c r="V2788" s="19">
        <f>VLOOKUP(Q2788,包材库存!B:F,5,0)</f>
        <v>0</v>
      </c>
      <c r="W2788" s="352"/>
      <c r="X2788" s="164" t="e">
        <f t="shared" si="210"/>
        <v>#DIV/0!</v>
      </c>
      <c r="Y2788" s="169">
        <f t="shared" si="209"/>
        <v>2</v>
      </c>
    </row>
    <row r="2789" spans="2:25" ht="15">
      <c r="B2789" s="196"/>
      <c r="C2789" s="451"/>
      <c r="D2789" s="451"/>
      <c r="E2789" s="451"/>
      <c r="F2789" s="451"/>
      <c r="G2789" s="451"/>
      <c r="H2789" s="451"/>
      <c r="I2789" s="451"/>
      <c r="J2789" s="451"/>
      <c r="K2789" s="451"/>
      <c r="L2789" s="451"/>
      <c r="M2789" s="451"/>
      <c r="N2789" s="560"/>
      <c r="O2789" s="451"/>
      <c r="P2789" s="451"/>
      <c r="Q2789" s="500" t="s">
        <v>9117</v>
      </c>
      <c r="R2789" s="501" t="s">
        <v>11098</v>
      </c>
      <c r="S2789" s="28">
        <v>1</v>
      </c>
      <c r="T2789" s="19">
        <f>VLOOKUP(Q2789,包材库存!B:E,4,0)</f>
        <v>73.5</v>
      </c>
      <c r="U2789" s="46"/>
      <c r="V2789" s="19">
        <f>VLOOKUP(Q2789,包材库存!B:F,5,0)</f>
        <v>0</v>
      </c>
      <c r="W2789" s="352"/>
      <c r="X2789" s="164" t="e">
        <f t="shared" si="210"/>
        <v>#DIV/0!</v>
      </c>
      <c r="Y2789" s="169">
        <f t="shared" si="209"/>
        <v>2</v>
      </c>
    </row>
    <row r="2790" spans="2:25" ht="15">
      <c r="B2790" s="196"/>
      <c r="C2790" s="451"/>
      <c r="D2790" s="451"/>
      <c r="E2790" s="451"/>
      <c r="F2790" s="451"/>
      <c r="G2790" s="451"/>
      <c r="H2790" s="451"/>
      <c r="I2790" s="451"/>
      <c r="J2790" s="451"/>
      <c r="K2790" s="451"/>
      <c r="L2790" s="451"/>
      <c r="M2790" s="451"/>
      <c r="N2790" s="560"/>
      <c r="O2790" s="451"/>
      <c r="P2790" s="451"/>
      <c r="Q2790" s="500" t="s">
        <v>9120</v>
      </c>
      <c r="R2790" s="501" t="s">
        <v>11100</v>
      </c>
      <c r="S2790" s="28">
        <v>1</v>
      </c>
      <c r="T2790" s="19">
        <f>VLOOKUP(Q2790,包材库存!B:E,4,0)</f>
        <v>203.4</v>
      </c>
      <c r="U2790" s="46"/>
      <c r="V2790" s="19">
        <f>VLOOKUP(Q2790,包材库存!B:F,5,0)</f>
        <v>0</v>
      </c>
      <c r="W2790" s="352"/>
      <c r="X2790" s="164" t="e">
        <f t="shared" si="210"/>
        <v>#DIV/0!</v>
      </c>
      <c r="Y2790" s="169">
        <f t="shared" si="209"/>
        <v>2</v>
      </c>
    </row>
    <row r="2791" spans="2:25" ht="15">
      <c r="B2791" s="196"/>
      <c r="C2791" s="451"/>
      <c r="D2791" s="451"/>
      <c r="E2791" s="451"/>
      <c r="F2791" s="451"/>
      <c r="G2791" s="451"/>
      <c r="H2791" s="451"/>
      <c r="I2791" s="451"/>
      <c r="J2791" s="451"/>
      <c r="K2791" s="451"/>
      <c r="L2791" s="451"/>
      <c r="M2791" s="451"/>
      <c r="N2791" s="560"/>
      <c r="O2791" s="451"/>
      <c r="P2791" s="451"/>
      <c r="Q2791" s="158" t="s">
        <v>10218</v>
      </c>
      <c r="R2791" s="422" t="s">
        <v>11095</v>
      </c>
      <c r="S2791" s="28">
        <v>1</v>
      </c>
      <c r="T2791" s="19">
        <f>VLOOKUP(Q2791,包材库存!B:E,4,0)</f>
        <v>70000</v>
      </c>
      <c r="U2791" s="46"/>
      <c r="V2791" s="19">
        <f>VLOOKUP(Q2791,包材库存!B:F,5,0)</f>
        <v>0</v>
      </c>
      <c r="W2791" s="352"/>
      <c r="X2791" s="164" t="e">
        <f t="shared" si="210"/>
        <v>#DIV/0!</v>
      </c>
      <c r="Y2791" s="169">
        <f t="shared" si="209"/>
        <v>2</v>
      </c>
    </row>
    <row r="2792" spans="2:25" ht="15">
      <c r="B2792" s="196"/>
      <c r="C2792" s="451"/>
      <c r="D2792" s="451"/>
      <c r="E2792" s="451"/>
      <c r="F2792" s="451"/>
      <c r="G2792" s="451"/>
      <c r="H2792" s="451"/>
      <c r="I2792" s="451"/>
      <c r="J2792" s="451"/>
      <c r="K2792" s="451"/>
      <c r="L2792" s="451"/>
      <c r="M2792" s="451"/>
      <c r="N2792" s="560"/>
      <c r="O2792" s="451"/>
      <c r="P2792" s="451"/>
      <c r="Q2792" s="158" t="s">
        <v>10219</v>
      </c>
      <c r="R2792" s="422" t="s">
        <v>11819</v>
      </c>
      <c r="S2792" s="28">
        <v>1</v>
      </c>
      <c r="T2792" s="19">
        <f>VLOOKUP(Q2792,包材库存!B:E,4,0)</f>
        <v>95581</v>
      </c>
      <c r="U2792" s="46"/>
      <c r="V2792" s="19">
        <f>VLOOKUP(Q2792,包材库存!B:F,5,0)</f>
        <v>0</v>
      </c>
      <c r="W2792" s="352"/>
      <c r="X2792" s="164" t="e">
        <f t="shared" si="210"/>
        <v>#DIV/0!</v>
      </c>
      <c r="Y2792" s="169">
        <f t="shared" si="209"/>
        <v>1</v>
      </c>
    </row>
    <row r="2793" spans="2:25" ht="15">
      <c r="B2793" s="196"/>
      <c r="C2793" s="452"/>
      <c r="D2793" s="452"/>
      <c r="E2793" s="452"/>
      <c r="F2793" s="452"/>
      <c r="G2793" s="452"/>
      <c r="H2793" s="452"/>
      <c r="I2793" s="452"/>
      <c r="J2793" s="452"/>
      <c r="K2793" s="452"/>
      <c r="L2793" s="452"/>
      <c r="M2793" s="452"/>
      <c r="N2793" s="561"/>
      <c r="O2793" s="452"/>
      <c r="P2793" s="452"/>
      <c r="Q2793" s="158" t="s">
        <v>10220</v>
      </c>
      <c r="R2793" s="422" t="s">
        <v>11820</v>
      </c>
      <c r="S2793" s="91"/>
      <c r="T2793" s="19">
        <f>VLOOKUP(Q2793,包材库存!B:E,4,0)</f>
        <v>980</v>
      </c>
      <c r="U2793" s="46"/>
      <c r="V2793" s="19">
        <f>VLOOKUP(Q2793,包材库存!B:F,5,0)</f>
        <v>0</v>
      </c>
      <c r="W2793" s="353"/>
      <c r="X2793" s="164" t="e">
        <f t="shared" si="210"/>
        <v>#DIV/0!</v>
      </c>
      <c r="Y2793" s="169">
        <f t="shared" si="209"/>
        <v>1</v>
      </c>
    </row>
    <row r="2794" spans="2:25" ht="15">
      <c r="B2794" s="196"/>
      <c r="C2794" s="110" t="s">
        <v>9832</v>
      </c>
      <c r="D2794" s="89" t="s">
        <v>11821</v>
      </c>
      <c r="E2794" s="89"/>
      <c r="F2794" s="89"/>
      <c r="G2794" s="89"/>
      <c r="H2794" s="89"/>
      <c r="I2794" s="89"/>
      <c r="J2794" s="89"/>
      <c r="K2794" s="89"/>
      <c r="L2794" s="89"/>
      <c r="M2794" s="89"/>
      <c r="N2794" s="559"/>
      <c r="O2794" s="89"/>
      <c r="P2794" s="89"/>
      <c r="Q2794" s="158" t="s">
        <v>10221</v>
      </c>
      <c r="R2794" s="422" t="s">
        <v>11822</v>
      </c>
      <c r="S2794" s="91"/>
      <c r="T2794" s="19" t="e">
        <f>VLOOKUP(Q2794,包材库存!B:E,4,0)</f>
        <v>#N/A</v>
      </c>
      <c r="U2794" s="46"/>
      <c r="V2794" s="19" t="e">
        <f>VLOOKUP(Q2794,包材库存!B:F,5,0)</f>
        <v>#N/A</v>
      </c>
      <c r="W2794" s="351"/>
      <c r="X2794" s="164" t="e">
        <f t="shared" si="210"/>
        <v>#N/A</v>
      </c>
      <c r="Y2794" s="169">
        <f t="shared" si="209"/>
        <v>1</v>
      </c>
    </row>
    <row r="2795" spans="2:25" ht="15">
      <c r="B2795" s="196"/>
      <c r="C2795" s="112"/>
      <c r="D2795" s="15"/>
      <c r="E2795" s="15"/>
      <c r="F2795" s="15"/>
      <c r="G2795" s="15"/>
      <c r="H2795" s="15"/>
      <c r="I2795" s="15"/>
      <c r="J2795" s="15"/>
      <c r="K2795" s="15"/>
      <c r="L2795" s="15"/>
      <c r="M2795" s="15"/>
      <c r="N2795" s="561"/>
      <c r="O2795" s="15"/>
      <c r="P2795" s="15"/>
      <c r="Q2795" s="138"/>
      <c r="R2795" s="134" t="s">
        <v>11823</v>
      </c>
      <c r="S2795" s="28">
        <v>1</v>
      </c>
      <c r="T2795" s="19" t="e">
        <f>VLOOKUP(Q2795,包材库存!B:E,4,0)</f>
        <v>#N/A</v>
      </c>
      <c r="U2795" s="46"/>
      <c r="V2795" s="19" t="e">
        <f>VLOOKUP(Q2795,包材库存!B:F,5,0)</f>
        <v>#N/A</v>
      </c>
      <c r="W2795" s="353"/>
      <c r="X2795" s="164" t="e">
        <f t="shared" si="210"/>
        <v>#N/A</v>
      </c>
      <c r="Y2795" s="169">
        <f t="shared" si="209"/>
        <v>0</v>
      </c>
    </row>
    <row r="2796" spans="2:25" ht="15">
      <c r="B2796" s="196"/>
      <c r="C2796" s="110" t="s">
        <v>10222</v>
      </c>
      <c r="D2796" s="89" t="s">
        <v>11824</v>
      </c>
      <c r="E2796" s="89"/>
      <c r="F2796" s="89"/>
      <c r="G2796" s="89"/>
      <c r="H2796" s="89"/>
      <c r="I2796" s="89"/>
      <c r="J2796" s="89"/>
      <c r="K2796" s="89"/>
      <c r="L2796" s="89"/>
      <c r="M2796" s="89"/>
      <c r="N2796" s="559"/>
      <c r="O2796" s="89"/>
      <c r="P2796" s="89"/>
      <c r="Q2796" s="158" t="s">
        <v>10222</v>
      </c>
      <c r="R2796" s="422" t="s">
        <v>11825</v>
      </c>
      <c r="S2796" s="91"/>
      <c r="T2796" s="19" t="e">
        <f>VLOOKUP(Q2796,包材库存!B:E,4,0)</f>
        <v>#N/A</v>
      </c>
      <c r="U2796" s="46"/>
      <c r="V2796" s="19" t="e">
        <f>VLOOKUP(Q2796,包材库存!B:F,5,0)</f>
        <v>#N/A</v>
      </c>
      <c r="W2796" s="351"/>
      <c r="X2796" s="164" t="e">
        <f t="shared" si="210"/>
        <v>#N/A</v>
      </c>
      <c r="Y2796" s="169">
        <f t="shared" si="209"/>
        <v>1</v>
      </c>
    </row>
    <row r="2797" spans="2:25" ht="15">
      <c r="B2797" s="196"/>
      <c r="C2797" s="111"/>
      <c r="D2797" s="90"/>
      <c r="E2797" s="90"/>
      <c r="F2797" s="90"/>
      <c r="G2797" s="90"/>
      <c r="H2797" s="90"/>
      <c r="I2797" s="90"/>
      <c r="J2797" s="90"/>
      <c r="K2797" s="90"/>
      <c r="L2797" s="90"/>
      <c r="M2797" s="90"/>
      <c r="N2797" s="560"/>
      <c r="O2797" s="90"/>
      <c r="P2797" s="90"/>
      <c r="Q2797" s="158" t="s">
        <v>10223</v>
      </c>
      <c r="R2797" s="422" t="s">
        <v>11826</v>
      </c>
      <c r="S2797" s="28">
        <v>1</v>
      </c>
      <c r="T2797" s="19">
        <f>VLOOKUP(Q2797,包材库存!B:E,4,0)</f>
        <v>11000</v>
      </c>
      <c r="U2797" s="46"/>
      <c r="V2797" s="19">
        <f>VLOOKUP(Q2797,包材库存!B:F,5,0)</f>
        <v>0</v>
      </c>
      <c r="W2797" s="352"/>
      <c r="X2797" s="164" t="e">
        <f t="shared" si="210"/>
        <v>#DIV/0!</v>
      </c>
      <c r="Y2797" s="169">
        <f t="shared" si="209"/>
        <v>1</v>
      </c>
    </row>
    <row r="2798" spans="2:25" ht="15">
      <c r="B2798" s="196"/>
      <c r="C2798" s="111"/>
      <c r="D2798" s="90"/>
      <c r="E2798" s="90"/>
      <c r="F2798" s="90"/>
      <c r="G2798" s="90"/>
      <c r="H2798" s="90"/>
      <c r="I2798" s="90"/>
      <c r="J2798" s="90"/>
      <c r="K2798" s="90"/>
      <c r="L2798" s="90"/>
      <c r="M2798" s="90"/>
      <c r="N2798" s="560"/>
      <c r="O2798" s="90"/>
      <c r="P2798" s="90"/>
      <c r="Q2798" s="138" t="s">
        <v>9833</v>
      </c>
      <c r="R2798" s="134" t="s">
        <v>11827</v>
      </c>
      <c r="S2798" s="91"/>
      <c r="T2798" s="19" t="e">
        <f>VLOOKUP(Q2798,包材库存!B:E,4,0)</f>
        <v>#N/A</v>
      </c>
      <c r="U2798" s="46"/>
      <c r="V2798" s="19" t="e">
        <f>VLOOKUP(Q2798,包材库存!B:F,5,0)</f>
        <v>#N/A</v>
      </c>
      <c r="W2798" s="352"/>
      <c r="X2798" s="164" t="e">
        <f t="shared" si="210"/>
        <v>#N/A</v>
      </c>
      <c r="Y2798" s="169">
        <f t="shared" si="209"/>
        <v>1</v>
      </c>
    </row>
    <row r="2799" spans="2:25" ht="15">
      <c r="B2799" s="196"/>
      <c r="C2799" s="112"/>
      <c r="D2799" s="15"/>
      <c r="E2799" s="15"/>
      <c r="F2799" s="15"/>
      <c r="G2799" s="15"/>
      <c r="H2799" s="15"/>
      <c r="I2799" s="15"/>
      <c r="J2799" s="15"/>
      <c r="K2799" s="15"/>
      <c r="L2799" s="15"/>
      <c r="M2799" s="15"/>
      <c r="N2799" s="561"/>
      <c r="O2799" s="15"/>
      <c r="P2799" s="15"/>
      <c r="Q2799" s="138" t="s">
        <v>9834</v>
      </c>
      <c r="R2799" s="134" t="s">
        <v>9835</v>
      </c>
      <c r="S2799" s="28">
        <v>1</v>
      </c>
      <c r="T2799" s="19" t="e">
        <f>VLOOKUP(Q2799,包材库存!B:E,4,0)</f>
        <v>#N/A</v>
      </c>
      <c r="U2799" s="46"/>
      <c r="V2799" s="19" t="e">
        <f>VLOOKUP(Q2799,包材库存!B:F,5,0)</f>
        <v>#N/A</v>
      </c>
      <c r="W2799" s="353"/>
      <c r="X2799" s="164" t="e">
        <f t="shared" si="210"/>
        <v>#N/A</v>
      </c>
      <c r="Y2799" s="169">
        <f t="shared" si="209"/>
        <v>1</v>
      </c>
    </row>
    <row r="2800" spans="2:25" ht="24.75">
      <c r="B2800" s="196"/>
      <c r="C2800" s="89" t="s">
        <v>3416</v>
      </c>
      <c r="D2800" s="89" t="s">
        <v>11828</v>
      </c>
      <c r="E2800" s="89"/>
      <c r="F2800" s="89"/>
      <c r="G2800" s="89"/>
      <c r="H2800" s="89"/>
      <c r="I2800" s="89"/>
      <c r="J2800" s="89"/>
      <c r="K2800" s="89"/>
      <c r="L2800" s="89"/>
      <c r="M2800" s="89"/>
      <c r="N2800" s="559"/>
      <c r="O2800" s="89"/>
      <c r="P2800" s="89"/>
      <c r="Q2800" s="425" t="s">
        <v>1388</v>
      </c>
      <c r="R2800" s="425" t="s">
        <v>11829</v>
      </c>
      <c r="S2800" s="91"/>
      <c r="T2800" s="19" t="e">
        <f>VLOOKUP(Q2800,包材库存!B:E,4,0)</f>
        <v>#N/A</v>
      </c>
      <c r="U2800" s="46"/>
      <c r="V2800" s="19" t="e">
        <f>VLOOKUP(Q2800,包材库存!B:F,5,0)</f>
        <v>#N/A</v>
      </c>
      <c r="W2800" s="15"/>
      <c r="X2800" s="164" t="e">
        <f t="shared" si="210"/>
        <v>#N/A</v>
      </c>
      <c r="Y2800" s="169">
        <f t="shared" si="209"/>
        <v>3</v>
      </c>
    </row>
    <row r="2801" spans="2:25" ht="15">
      <c r="B2801" s="196"/>
      <c r="C2801" s="90"/>
      <c r="D2801" s="90"/>
      <c r="E2801" s="90" t="s">
        <v>16</v>
      </c>
      <c r="F2801" s="90"/>
      <c r="G2801" s="90"/>
      <c r="H2801" s="90"/>
      <c r="I2801" s="90"/>
      <c r="J2801" s="90"/>
      <c r="K2801" s="90"/>
      <c r="L2801" s="90"/>
      <c r="M2801" s="90">
        <f>J2801+K2801+L2801</f>
        <v>0</v>
      </c>
      <c r="N2801" s="560"/>
      <c r="O2801" s="90"/>
      <c r="P2801" s="90"/>
      <c r="Q2801" s="425" t="s">
        <v>511</v>
      </c>
      <c r="R2801" s="425" t="s">
        <v>11830</v>
      </c>
      <c r="S2801" s="28">
        <v>1</v>
      </c>
      <c r="T2801" s="19">
        <f>VLOOKUP(Q2801,包材库存!B:E,4,0)</f>
        <v>62408</v>
      </c>
      <c r="U2801" s="46"/>
      <c r="V2801" s="19">
        <f>VLOOKUP(Q2801,包材库存!B:F,5,0)</f>
        <v>0</v>
      </c>
      <c r="W2801" s="90"/>
      <c r="X2801" s="164" t="e">
        <f t="shared" si="210"/>
        <v>#DIV/0!</v>
      </c>
      <c r="Y2801" s="169">
        <f t="shared" si="209"/>
        <v>4</v>
      </c>
    </row>
    <row r="2802" spans="2:25" ht="15">
      <c r="B2802" s="196"/>
      <c r="C2802" s="90"/>
      <c r="D2802" s="90"/>
      <c r="E2802" s="90"/>
      <c r="F2802" s="90"/>
      <c r="G2802" s="90"/>
      <c r="H2802" s="90"/>
      <c r="I2802" s="90"/>
      <c r="J2802" s="90"/>
      <c r="K2802" s="90"/>
      <c r="L2802" s="90"/>
      <c r="M2802" s="90"/>
      <c r="N2802" s="560"/>
      <c r="O2802" s="90"/>
      <c r="P2802" s="90"/>
      <c r="Q2802" s="425" t="s">
        <v>512</v>
      </c>
      <c r="R2802" s="425" t="s">
        <v>11831</v>
      </c>
      <c r="S2802" s="28">
        <v>1</v>
      </c>
      <c r="T2802" s="19">
        <f>VLOOKUP(Q2802,包材库存!B:E,4,0)</f>
        <v>62422</v>
      </c>
      <c r="U2802" s="46"/>
      <c r="V2802" s="19">
        <f>VLOOKUP(Q2802,包材库存!B:F,5,0)</f>
        <v>0</v>
      </c>
      <c r="W2802" s="90"/>
      <c r="X2802" s="164" t="e">
        <f t="shared" si="210"/>
        <v>#DIV/0!</v>
      </c>
      <c r="Y2802" s="169">
        <f t="shared" si="209"/>
        <v>4</v>
      </c>
    </row>
    <row r="2803" spans="2:25" ht="15">
      <c r="B2803" s="196"/>
      <c r="C2803" s="90"/>
      <c r="D2803" s="90"/>
      <c r="E2803" s="90"/>
      <c r="F2803" s="90"/>
      <c r="G2803" s="90"/>
      <c r="H2803" s="90"/>
      <c r="I2803" s="90"/>
      <c r="J2803" s="90"/>
      <c r="K2803" s="90"/>
      <c r="L2803" s="90"/>
      <c r="M2803" s="90"/>
      <c r="N2803" s="560"/>
      <c r="O2803" s="90"/>
      <c r="P2803" s="90"/>
      <c r="Q2803" s="425" t="s">
        <v>513</v>
      </c>
      <c r="R2803" s="425" t="s">
        <v>11284</v>
      </c>
      <c r="S2803" s="28">
        <v>1</v>
      </c>
      <c r="T2803" s="19">
        <f>VLOOKUP(Q2803,包材库存!B:E,4,0)</f>
        <v>88751</v>
      </c>
      <c r="U2803" s="46"/>
      <c r="V2803" s="19">
        <f>VLOOKUP(Q2803,包材库存!B:F,5,0)</f>
        <v>-18</v>
      </c>
      <c r="W2803" s="90"/>
      <c r="X2803" s="164" t="e">
        <f t="shared" si="210"/>
        <v>#DIV/0!</v>
      </c>
      <c r="Y2803" s="169">
        <f t="shared" si="209"/>
        <v>7</v>
      </c>
    </row>
    <row r="2804" spans="2:25" ht="15">
      <c r="B2804" s="196"/>
      <c r="C2804" s="90"/>
      <c r="D2804" s="90"/>
      <c r="E2804" s="90"/>
      <c r="F2804" s="90"/>
      <c r="G2804" s="90"/>
      <c r="H2804" s="90"/>
      <c r="I2804" s="90"/>
      <c r="J2804" s="90"/>
      <c r="K2804" s="90"/>
      <c r="L2804" s="90"/>
      <c r="M2804" s="90"/>
      <c r="N2804" s="560"/>
      <c r="O2804" s="90"/>
      <c r="P2804" s="90"/>
      <c r="Q2804" s="425" t="s">
        <v>493</v>
      </c>
      <c r="R2804" s="425" t="s">
        <v>11832</v>
      </c>
      <c r="S2804" s="28">
        <v>1</v>
      </c>
      <c r="T2804" s="19">
        <f>VLOOKUP(Q2804,包材库存!B:E,4,0)</f>
        <v>44317</v>
      </c>
      <c r="U2804" s="46"/>
      <c r="V2804" s="19">
        <f>VLOOKUP(Q2804,包材库存!B:F,5,0)</f>
        <v>0</v>
      </c>
      <c r="W2804" s="90"/>
      <c r="X2804" s="164" t="e">
        <f t="shared" si="210"/>
        <v>#DIV/0!</v>
      </c>
      <c r="Y2804" s="169">
        <f t="shared" si="209"/>
        <v>11</v>
      </c>
    </row>
    <row r="2805" spans="2:25" ht="15">
      <c r="B2805" s="196"/>
      <c r="C2805" s="90"/>
      <c r="D2805" s="90"/>
      <c r="E2805" s="90"/>
      <c r="F2805" s="90"/>
      <c r="G2805" s="90"/>
      <c r="H2805" s="90"/>
      <c r="I2805" s="90"/>
      <c r="J2805" s="90"/>
      <c r="K2805" s="90"/>
      <c r="L2805" s="90"/>
      <c r="M2805" s="90"/>
      <c r="N2805" s="560"/>
      <c r="O2805" s="90"/>
      <c r="P2805" s="90"/>
      <c r="Q2805" s="425" t="s">
        <v>515</v>
      </c>
      <c r="R2805" s="425" t="s">
        <v>11833</v>
      </c>
      <c r="S2805" s="28">
        <v>1</v>
      </c>
      <c r="T2805" s="19">
        <f>VLOOKUP(Q2805,包材库存!B:E,4,0)</f>
        <v>9533</v>
      </c>
      <c r="U2805" s="46"/>
      <c r="V2805" s="19">
        <f>VLOOKUP(Q2805,包材库存!B:F,5,0)</f>
        <v>0</v>
      </c>
      <c r="W2805" s="90"/>
      <c r="X2805" s="164" t="e">
        <f t="shared" si="210"/>
        <v>#DIV/0!</v>
      </c>
      <c r="Y2805" s="169">
        <f t="shared" si="209"/>
        <v>2</v>
      </c>
    </row>
    <row r="2806" spans="2:25" ht="15">
      <c r="B2806" s="196"/>
      <c r="C2806" s="90"/>
      <c r="D2806" s="90"/>
      <c r="E2806" s="90"/>
      <c r="F2806" s="90"/>
      <c r="G2806" s="90"/>
      <c r="H2806" s="90"/>
      <c r="I2806" s="90"/>
      <c r="J2806" s="90"/>
      <c r="K2806" s="90"/>
      <c r="L2806" s="90"/>
      <c r="M2806" s="90"/>
      <c r="N2806" s="560"/>
      <c r="O2806" s="90"/>
      <c r="P2806" s="90"/>
      <c r="Q2806" s="425" t="s">
        <v>497</v>
      </c>
      <c r="R2806" s="425" t="s">
        <v>11834</v>
      </c>
      <c r="S2806" s="28">
        <v>1</v>
      </c>
      <c r="T2806" s="19" t="e">
        <f>VLOOKUP(Q2806,包材库存!B:E,4,0)</f>
        <v>#N/A</v>
      </c>
      <c r="U2806" s="46"/>
      <c r="V2806" s="19" t="e">
        <f>VLOOKUP(Q2806,包材库存!B:F,5,0)</f>
        <v>#N/A</v>
      </c>
      <c r="W2806" s="15"/>
      <c r="X2806" s="164" t="e">
        <f t="shared" si="210"/>
        <v>#N/A</v>
      </c>
      <c r="Y2806" s="169">
        <f t="shared" si="209"/>
        <v>9</v>
      </c>
    </row>
    <row r="2807" spans="2:25" ht="15">
      <c r="B2807" s="196"/>
      <c r="C2807" s="90"/>
      <c r="D2807" s="90"/>
      <c r="E2807" s="90" t="s">
        <v>43</v>
      </c>
      <c r="F2807" s="90"/>
      <c r="G2807" s="90"/>
      <c r="H2807" s="90"/>
      <c r="I2807" s="90"/>
      <c r="J2807" s="90"/>
      <c r="K2807" s="90"/>
      <c r="L2807" s="90"/>
      <c r="M2807" s="90">
        <f>J2807+K2807+L2807</f>
        <v>0</v>
      </c>
      <c r="N2807" s="560"/>
      <c r="O2807" s="90"/>
      <c r="P2807" s="90"/>
      <c r="Q2807" s="425" t="s">
        <v>552</v>
      </c>
      <c r="R2807" s="425" t="s">
        <v>11835</v>
      </c>
      <c r="S2807" s="28">
        <v>1</v>
      </c>
      <c r="T2807" s="19">
        <f>VLOOKUP(Q2807,包材库存!B:E,4,0)</f>
        <v>9664</v>
      </c>
      <c r="U2807" s="46"/>
      <c r="V2807" s="19">
        <f>VLOOKUP(Q2807,包材库存!B:F,5,0)</f>
        <v>0</v>
      </c>
      <c r="W2807" s="90"/>
      <c r="X2807" s="164" t="e">
        <f t="shared" si="210"/>
        <v>#DIV/0!</v>
      </c>
      <c r="Y2807" s="169">
        <f t="shared" si="209"/>
        <v>2</v>
      </c>
    </row>
    <row r="2808" spans="2:25" ht="15">
      <c r="B2808" s="196"/>
      <c r="C2808" s="90"/>
      <c r="D2808" s="90"/>
      <c r="E2808" s="90"/>
      <c r="F2808" s="90"/>
      <c r="G2808" s="90"/>
      <c r="H2808" s="90"/>
      <c r="I2808" s="90"/>
      <c r="J2808" s="90"/>
      <c r="K2808" s="90"/>
      <c r="L2808" s="90"/>
      <c r="M2808" s="90"/>
      <c r="N2808" s="560"/>
      <c r="O2808" s="90"/>
      <c r="P2808" s="90"/>
      <c r="Q2808" s="425" t="s">
        <v>553</v>
      </c>
      <c r="R2808" s="425" t="s">
        <v>11836</v>
      </c>
      <c r="S2808" s="28">
        <v>1</v>
      </c>
      <c r="T2808" s="19">
        <f>VLOOKUP(Q2808,包材库存!B:E,4,0)</f>
        <v>9423</v>
      </c>
      <c r="U2808" s="46"/>
      <c r="V2808" s="19">
        <f>VLOOKUP(Q2808,包材库存!B:F,5,0)</f>
        <v>0</v>
      </c>
      <c r="W2808" s="90"/>
      <c r="X2808" s="164" t="e">
        <f t="shared" si="210"/>
        <v>#DIV/0!</v>
      </c>
      <c r="Y2808" s="169">
        <f t="shared" si="209"/>
        <v>2</v>
      </c>
    </row>
    <row r="2809" spans="2:25" ht="15">
      <c r="B2809" s="196"/>
      <c r="C2809" s="90"/>
      <c r="D2809" s="90"/>
      <c r="E2809" s="90"/>
      <c r="F2809" s="90"/>
      <c r="G2809" s="90"/>
      <c r="H2809" s="90"/>
      <c r="I2809" s="90"/>
      <c r="J2809" s="90"/>
      <c r="K2809" s="90"/>
      <c r="L2809" s="90"/>
      <c r="M2809" s="90"/>
      <c r="N2809" s="560"/>
      <c r="O2809" s="90"/>
      <c r="P2809" s="90"/>
      <c r="Q2809" s="425" t="s">
        <v>554</v>
      </c>
      <c r="R2809" s="425" t="s">
        <v>11837</v>
      </c>
      <c r="S2809" s="28">
        <v>1</v>
      </c>
      <c r="T2809" s="19">
        <f>VLOOKUP(Q2809,包材库存!B:E,4,0)</f>
        <v>10378</v>
      </c>
      <c r="U2809" s="46"/>
      <c r="V2809" s="19">
        <f>VLOOKUP(Q2809,包材库存!B:F,5,0)</f>
        <v>0</v>
      </c>
      <c r="W2809" s="90"/>
      <c r="X2809" s="164" t="e">
        <f t="shared" si="210"/>
        <v>#DIV/0!</v>
      </c>
      <c r="Y2809" s="169">
        <f t="shared" si="209"/>
        <v>2</v>
      </c>
    </row>
    <row r="2810" spans="2:25" ht="15">
      <c r="B2810" s="196"/>
      <c r="C2810" s="90"/>
      <c r="D2810" s="90"/>
      <c r="E2810" s="90"/>
      <c r="F2810" s="90"/>
      <c r="G2810" s="90"/>
      <c r="H2810" s="90"/>
      <c r="I2810" s="90"/>
      <c r="J2810" s="90"/>
      <c r="K2810" s="90"/>
      <c r="L2810" s="90"/>
      <c r="M2810" s="90"/>
      <c r="N2810" s="560"/>
      <c r="O2810" s="90"/>
      <c r="P2810" s="90"/>
      <c r="Q2810" s="425" t="s">
        <v>493</v>
      </c>
      <c r="R2810" s="425" t="s">
        <v>11832</v>
      </c>
      <c r="S2810" s="28">
        <v>1</v>
      </c>
      <c r="T2810" s="19">
        <f>VLOOKUP(Q2810,包材库存!B:E,4,0)</f>
        <v>44317</v>
      </c>
      <c r="U2810" s="46"/>
      <c r="V2810" s="19">
        <f>VLOOKUP(Q2810,包材库存!B:F,5,0)</f>
        <v>0</v>
      </c>
      <c r="W2810" s="90"/>
      <c r="X2810" s="164" t="e">
        <f t="shared" si="210"/>
        <v>#DIV/0!</v>
      </c>
      <c r="Y2810" s="169">
        <f t="shared" si="209"/>
        <v>11</v>
      </c>
    </row>
    <row r="2811" spans="2:25" ht="15">
      <c r="B2811" s="196"/>
      <c r="C2811" s="90"/>
      <c r="D2811" s="90"/>
      <c r="E2811" s="90"/>
      <c r="F2811" s="90"/>
      <c r="G2811" s="90"/>
      <c r="H2811" s="90"/>
      <c r="I2811" s="90"/>
      <c r="J2811" s="90"/>
      <c r="K2811" s="90"/>
      <c r="L2811" s="90"/>
      <c r="M2811" s="90"/>
      <c r="N2811" s="560"/>
      <c r="O2811" s="90"/>
      <c r="P2811" s="90"/>
      <c r="Q2811" s="425" t="s">
        <v>555</v>
      </c>
      <c r="R2811" s="425" t="s">
        <v>11838</v>
      </c>
      <c r="S2811" s="28">
        <v>1</v>
      </c>
      <c r="T2811" s="19">
        <f>VLOOKUP(Q2811,包材库存!B:E,4,0)</f>
        <v>10130</v>
      </c>
      <c r="U2811" s="46"/>
      <c r="V2811" s="19">
        <f>VLOOKUP(Q2811,包材库存!B:F,5,0)</f>
        <v>0</v>
      </c>
      <c r="W2811" s="90"/>
      <c r="X2811" s="164" t="e">
        <f t="shared" si="210"/>
        <v>#DIV/0!</v>
      </c>
      <c r="Y2811" s="169">
        <f t="shared" si="209"/>
        <v>2</v>
      </c>
    </row>
    <row r="2812" spans="2:25" ht="15">
      <c r="B2812" s="196"/>
      <c r="C2812" s="90"/>
      <c r="D2812" s="90"/>
      <c r="E2812" s="90"/>
      <c r="F2812" s="90"/>
      <c r="G2812" s="90"/>
      <c r="H2812" s="90"/>
      <c r="I2812" s="90"/>
      <c r="J2812" s="90"/>
      <c r="K2812" s="90"/>
      <c r="L2812" s="90"/>
      <c r="M2812" s="90"/>
      <c r="N2812" s="560"/>
      <c r="O2812" s="90"/>
      <c r="P2812" s="90"/>
      <c r="Q2812" s="425" t="s">
        <v>556</v>
      </c>
      <c r="R2812" s="425" t="s">
        <v>11839</v>
      </c>
      <c r="S2812" s="28">
        <v>1</v>
      </c>
      <c r="T2812" s="19" t="e">
        <f>VLOOKUP(Q2812,包材库存!B:E,4,0)</f>
        <v>#N/A</v>
      </c>
      <c r="U2812" s="46"/>
      <c r="V2812" s="19" t="e">
        <f>VLOOKUP(Q2812,包材库存!B:F,5,0)</f>
        <v>#N/A</v>
      </c>
      <c r="W2812" s="15"/>
      <c r="X2812" s="164" t="e">
        <f t="shared" si="210"/>
        <v>#N/A</v>
      </c>
      <c r="Y2812" s="169">
        <f t="shared" si="209"/>
        <v>4</v>
      </c>
    </row>
    <row r="2813" spans="2:25" ht="15">
      <c r="B2813" s="196"/>
      <c r="C2813" s="90"/>
      <c r="D2813" s="90"/>
      <c r="E2813" s="90" t="s">
        <v>53</v>
      </c>
      <c r="F2813" s="90"/>
      <c r="G2813" s="90"/>
      <c r="H2813" s="90"/>
      <c r="I2813" s="90"/>
      <c r="J2813" s="90"/>
      <c r="K2813" s="90"/>
      <c r="L2813" s="90"/>
      <c r="M2813" s="90">
        <f>J2813+K2813+L2813</f>
        <v>0</v>
      </c>
      <c r="N2813" s="560"/>
      <c r="O2813" s="90"/>
      <c r="P2813" s="90"/>
      <c r="Q2813" s="425" t="s">
        <v>571</v>
      </c>
      <c r="R2813" s="425" t="s">
        <v>11840</v>
      </c>
      <c r="S2813" s="28">
        <v>1</v>
      </c>
      <c r="T2813" s="19">
        <f>VLOOKUP(Q2813,包材库存!B:E,4,0)</f>
        <v>6610</v>
      </c>
      <c r="U2813" s="46"/>
      <c r="V2813" s="19">
        <f>VLOOKUP(Q2813,包材库存!B:F,5,0)</f>
        <v>0</v>
      </c>
      <c r="W2813" s="90"/>
      <c r="X2813" s="164" t="e">
        <f t="shared" si="210"/>
        <v>#DIV/0!</v>
      </c>
      <c r="Y2813" s="169">
        <f t="shared" si="209"/>
        <v>2</v>
      </c>
    </row>
    <row r="2814" spans="2:25" ht="15">
      <c r="B2814" s="196"/>
      <c r="C2814" s="90"/>
      <c r="D2814" s="90"/>
      <c r="E2814" s="90"/>
      <c r="F2814" s="90"/>
      <c r="G2814" s="90"/>
      <c r="H2814" s="90"/>
      <c r="I2814" s="90"/>
      <c r="J2814" s="90"/>
      <c r="K2814" s="90"/>
      <c r="L2814" s="90"/>
      <c r="M2814" s="90"/>
      <c r="N2814" s="560"/>
      <c r="O2814" s="90"/>
      <c r="P2814" s="90"/>
      <c r="Q2814" s="425" t="s">
        <v>572</v>
      </c>
      <c r="R2814" s="425" t="s">
        <v>11841</v>
      </c>
      <c r="S2814" s="28">
        <v>1</v>
      </c>
      <c r="T2814" s="19">
        <f>VLOOKUP(Q2814,包材库存!B:E,4,0)</f>
        <v>22945</v>
      </c>
      <c r="U2814" s="46"/>
      <c r="V2814" s="19">
        <f>VLOOKUP(Q2814,包材库存!B:F,5,0)</f>
        <v>0</v>
      </c>
      <c r="W2814" s="90"/>
      <c r="X2814" s="164" t="e">
        <f t="shared" si="210"/>
        <v>#DIV/0!</v>
      </c>
      <c r="Y2814" s="169">
        <f t="shared" si="209"/>
        <v>3</v>
      </c>
    </row>
    <row r="2815" spans="2:25" ht="15">
      <c r="B2815" s="196"/>
      <c r="C2815" s="90"/>
      <c r="D2815" s="90"/>
      <c r="E2815" s="90"/>
      <c r="F2815" s="90"/>
      <c r="G2815" s="90"/>
      <c r="H2815" s="90"/>
      <c r="I2815" s="90"/>
      <c r="J2815" s="90"/>
      <c r="K2815" s="90"/>
      <c r="L2815" s="90"/>
      <c r="M2815" s="90"/>
      <c r="N2815" s="560"/>
      <c r="O2815" s="90"/>
      <c r="P2815" s="90"/>
      <c r="Q2815" s="425" t="s">
        <v>573</v>
      </c>
      <c r="R2815" s="425" t="s">
        <v>11842</v>
      </c>
      <c r="S2815" s="28">
        <v>1</v>
      </c>
      <c r="T2815" s="19">
        <f>VLOOKUP(Q2815,包材库存!B:E,4,0)</f>
        <v>5507</v>
      </c>
      <c r="U2815" s="46"/>
      <c r="V2815" s="19">
        <f>VLOOKUP(Q2815,包材库存!B:F,5,0)</f>
        <v>0</v>
      </c>
      <c r="W2815" s="90"/>
      <c r="X2815" s="164" t="e">
        <f t="shared" si="210"/>
        <v>#DIV/0!</v>
      </c>
      <c r="Y2815" s="169">
        <f t="shared" si="209"/>
        <v>2</v>
      </c>
    </row>
    <row r="2816" spans="2:25" ht="15">
      <c r="B2816" s="196"/>
      <c r="C2816" s="90"/>
      <c r="D2816" s="90"/>
      <c r="E2816" s="90"/>
      <c r="F2816" s="90"/>
      <c r="G2816" s="90"/>
      <c r="H2816" s="90"/>
      <c r="I2816" s="90"/>
      <c r="J2816" s="90"/>
      <c r="K2816" s="90"/>
      <c r="L2816" s="90"/>
      <c r="M2816" s="90"/>
      <c r="N2816" s="560"/>
      <c r="O2816" s="90"/>
      <c r="P2816" s="90"/>
      <c r="Q2816" s="425" t="s">
        <v>493</v>
      </c>
      <c r="R2816" s="425" t="s">
        <v>11832</v>
      </c>
      <c r="S2816" s="28">
        <v>1</v>
      </c>
      <c r="T2816" s="19">
        <f>VLOOKUP(Q2816,包材库存!B:E,4,0)</f>
        <v>44317</v>
      </c>
      <c r="U2816" s="46"/>
      <c r="V2816" s="19">
        <f>VLOOKUP(Q2816,包材库存!B:F,5,0)</f>
        <v>0</v>
      </c>
      <c r="W2816" s="90"/>
      <c r="X2816" s="164" t="e">
        <f t="shared" si="210"/>
        <v>#DIV/0!</v>
      </c>
      <c r="Y2816" s="169">
        <f t="shared" si="209"/>
        <v>11</v>
      </c>
    </row>
    <row r="2817" spans="2:25" ht="15">
      <c r="B2817" s="196"/>
      <c r="C2817" s="90"/>
      <c r="D2817" s="90"/>
      <c r="E2817" s="90"/>
      <c r="F2817" s="90"/>
      <c r="G2817" s="90"/>
      <c r="H2817" s="90"/>
      <c r="I2817" s="90"/>
      <c r="J2817" s="90"/>
      <c r="K2817" s="90"/>
      <c r="L2817" s="90"/>
      <c r="M2817" s="90"/>
      <c r="N2817" s="560"/>
      <c r="O2817" s="90"/>
      <c r="P2817" s="90"/>
      <c r="Q2817" s="425" t="s">
        <v>576</v>
      </c>
      <c r="R2817" s="425" t="s">
        <v>11843</v>
      </c>
      <c r="S2817" s="28">
        <v>1</v>
      </c>
      <c r="T2817" s="19">
        <f>VLOOKUP(Q2817,包材库存!B:E,4,0)</f>
        <v>70462</v>
      </c>
      <c r="U2817" s="46"/>
      <c r="V2817" s="19">
        <f>VLOOKUP(Q2817,包材库存!B:F,5,0)</f>
        <v>0</v>
      </c>
      <c r="W2817" s="90"/>
      <c r="X2817" s="164" t="e">
        <f t="shared" si="210"/>
        <v>#DIV/0!</v>
      </c>
      <c r="Y2817" s="169">
        <f t="shared" si="209"/>
        <v>7</v>
      </c>
    </row>
    <row r="2818" spans="2:25" ht="15">
      <c r="B2818" s="196"/>
      <c r="C2818" s="90"/>
      <c r="D2818" s="90"/>
      <c r="E2818" s="90"/>
      <c r="F2818" s="90"/>
      <c r="G2818" s="90"/>
      <c r="H2818" s="90"/>
      <c r="I2818" s="90"/>
      <c r="J2818" s="90"/>
      <c r="K2818" s="90"/>
      <c r="L2818" s="90"/>
      <c r="M2818" s="90"/>
      <c r="N2818" s="560"/>
      <c r="O2818" s="90"/>
      <c r="P2818" s="90"/>
      <c r="Q2818" s="425" t="s">
        <v>577</v>
      </c>
      <c r="R2818" s="425" t="s">
        <v>11844</v>
      </c>
      <c r="S2818" s="28">
        <v>1</v>
      </c>
      <c r="T2818" s="19" t="e">
        <f>VLOOKUP(Q2818,包材库存!B:E,4,0)</f>
        <v>#N/A</v>
      </c>
      <c r="U2818" s="46"/>
      <c r="V2818" s="19" t="e">
        <f>VLOOKUP(Q2818,包材库存!B:F,5,0)</f>
        <v>#N/A</v>
      </c>
      <c r="W2818" s="15"/>
      <c r="X2818" s="164" t="e">
        <f t="shared" si="210"/>
        <v>#N/A</v>
      </c>
      <c r="Y2818" s="169">
        <f t="shared" si="209"/>
        <v>7</v>
      </c>
    </row>
    <row r="2819" spans="2:25" ht="15">
      <c r="B2819" s="196"/>
      <c r="C2819" s="90"/>
      <c r="D2819" s="90"/>
      <c r="E2819" s="90" t="s">
        <v>1429</v>
      </c>
      <c r="F2819" s="90"/>
      <c r="G2819" s="90"/>
      <c r="H2819" s="90"/>
      <c r="I2819" s="90"/>
      <c r="J2819" s="90"/>
      <c r="K2819" s="90"/>
      <c r="L2819" s="90"/>
      <c r="M2819" s="90">
        <f>J2819+K2819+L2819</f>
        <v>0</v>
      </c>
      <c r="N2819" s="560"/>
      <c r="O2819" s="90"/>
      <c r="P2819" s="90"/>
      <c r="Q2819" s="425" t="s">
        <v>6975</v>
      </c>
      <c r="R2819" s="425" t="s">
        <v>11845</v>
      </c>
      <c r="S2819" s="28">
        <v>1</v>
      </c>
      <c r="T2819" s="19">
        <f>VLOOKUP(Q2819,包材库存!B:E,4,0)</f>
        <v>4752</v>
      </c>
      <c r="U2819" s="46"/>
      <c r="V2819" s="19">
        <f>VLOOKUP(Q2819,包材库存!B:F,5,0)</f>
        <v>0</v>
      </c>
      <c r="W2819" s="90"/>
      <c r="X2819" s="164" t="e">
        <f t="shared" si="210"/>
        <v>#DIV/0!</v>
      </c>
      <c r="Y2819" s="169">
        <f t="shared" si="209"/>
        <v>8</v>
      </c>
    </row>
    <row r="2820" spans="2:25" ht="15">
      <c r="B2820" s="196"/>
      <c r="C2820" s="90"/>
      <c r="D2820" s="90"/>
      <c r="E2820" s="90"/>
      <c r="F2820" s="90"/>
      <c r="G2820" s="90"/>
      <c r="H2820" s="90"/>
      <c r="I2820" s="90"/>
      <c r="J2820" s="90"/>
      <c r="K2820" s="90"/>
      <c r="L2820" s="90"/>
      <c r="M2820" s="90"/>
      <c r="N2820" s="560"/>
      <c r="O2820" s="90"/>
      <c r="P2820" s="90"/>
      <c r="Q2820" s="425" t="s">
        <v>7317</v>
      </c>
      <c r="R2820" s="425" t="s">
        <v>11846</v>
      </c>
      <c r="S2820" s="28">
        <v>1</v>
      </c>
      <c r="T2820" s="19">
        <f>VLOOKUP(Q2820,包材库存!B:E,4,0)</f>
        <v>133</v>
      </c>
      <c r="U2820" s="46"/>
      <c r="V2820" s="19">
        <f>VLOOKUP(Q2820,包材库存!B:F,5,0)</f>
        <v>0</v>
      </c>
      <c r="W2820" s="90"/>
      <c r="X2820" s="164" t="e">
        <f t="shared" si="210"/>
        <v>#DIV/0!</v>
      </c>
      <c r="Y2820" s="169">
        <f t="shared" si="209"/>
        <v>8</v>
      </c>
    </row>
    <row r="2821" spans="2:25" ht="15">
      <c r="B2821" s="196"/>
      <c r="C2821" s="90"/>
      <c r="D2821" s="90"/>
      <c r="E2821" s="90"/>
      <c r="F2821" s="90"/>
      <c r="G2821" s="90"/>
      <c r="H2821" s="90"/>
      <c r="I2821" s="90"/>
      <c r="J2821" s="90"/>
      <c r="K2821" s="90"/>
      <c r="L2821" s="90"/>
      <c r="M2821" s="90"/>
      <c r="N2821" s="560"/>
      <c r="O2821" s="90"/>
      <c r="P2821" s="90"/>
      <c r="Q2821" s="425" t="s">
        <v>8810</v>
      </c>
      <c r="R2821" s="425" t="s">
        <v>11202</v>
      </c>
      <c r="S2821" s="28">
        <v>1</v>
      </c>
      <c r="T2821" s="19">
        <f>VLOOKUP(Q2821,包材库存!B:E,4,0)</f>
        <v>261785</v>
      </c>
      <c r="U2821" s="46"/>
      <c r="V2821" s="19">
        <f>VLOOKUP(Q2821,包材库存!B:F,5,0)</f>
        <v>0</v>
      </c>
      <c r="W2821" s="15"/>
      <c r="X2821" s="164" t="e">
        <f t="shared" si="210"/>
        <v>#DIV/0!</v>
      </c>
      <c r="Y2821" s="169">
        <f t="shared" ref="Y2821:Y2872" si="211">COUNTIF(Q:Q,Q2821)</f>
        <v>16</v>
      </c>
    </row>
    <row r="2822" spans="2:25" ht="15">
      <c r="B2822" s="196"/>
      <c r="C2822" s="90"/>
      <c r="D2822" s="90"/>
      <c r="E2822" s="90" t="s">
        <v>83</v>
      </c>
      <c r="F2822" s="90"/>
      <c r="G2822" s="90"/>
      <c r="H2822" s="90"/>
      <c r="I2822" s="90"/>
      <c r="J2822" s="90"/>
      <c r="K2822" s="90"/>
      <c r="L2822" s="90"/>
      <c r="M2822" s="90">
        <f>J2822+K2822+L2822</f>
        <v>0</v>
      </c>
      <c r="N2822" s="560"/>
      <c r="O2822" s="90"/>
      <c r="P2822" s="90"/>
      <c r="Q2822" s="425" t="s">
        <v>6599</v>
      </c>
      <c r="R2822" s="425" t="s">
        <v>11847</v>
      </c>
      <c r="S2822" s="28">
        <v>1</v>
      </c>
      <c r="T2822" s="19">
        <f>VLOOKUP(Q2822,包材库存!B:E,4,0)</f>
        <v>8848</v>
      </c>
      <c r="U2822" s="46"/>
      <c r="V2822" s="19">
        <f>VLOOKUP(Q2822,包材库存!B:F,5,0)</f>
        <v>0</v>
      </c>
      <c r="W2822" s="90"/>
      <c r="X2822" s="164" t="e">
        <f t="shared" ref="X2822:X2885" si="212">T2822/G2822</f>
        <v>#DIV/0!</v>
      </c>
      <c r="Y2822" s="169">
        <f t="shared" si="211"/>
        <v>10</v>
      </c>
    </row>
    <row r="2823" spans="2:25" ht="15">
      <c r="B2823" s="196"/>
      <c r="C2823" s="90"/>
      <c r="D2823" s="90"/>
      <c r="E2823" s="90"/>
      <c r="F2823" s="90"/>
      <c r="G2823" s="90"/>
      <c r="H2823" s="90"/>
      <c r="I2823" s="90"/>
      <c r="J2823" s="90"/>
      <c r="K2823" s="90"/>
      <c r="L2823" s="90"/>
      <c r="M2823" s="90"/>
      <c r="N2823" s="560"/>
      <c r="O2823" s="90"/>
      <c r="P2823" s="90"/>
      <c r="Q2823" s="425" t="s">
        <v>7123</v>
      </c>
      <c r="R2823" s="425" t="s">
        <v>10974</v>
      </c>
      <c r="S2823" s="28">
        <v>1</v>
      </c>
      <c r="T2823" s="19">
        <f>VLOOKUP(Q2823,包材库存!B:E,4,0)</f>
        <v>120397</v>
      </c>
      <c r="U2823" s="46"/>
      <c r="V2823" s="19">
        <f>VLOOKUP(Q2823,包材库存!B:F,5,0)</f>
        <v>0</v>
      </c>
      <c r="W2823" s="90"/>
      <c r="X2823" s="164" t="e">
        <f t="shared" si="212"/>
        <v>#DIV/0!</v>
      </c>
      <c r="Y2823" s="169">
        <f t="shared" si="211"/>
        <v>44</v>
      </c>
    </row>
    <row r="2824" spans="2:25" ht="15">
      <c r="B2824" s="196"/>
      <c r="C2824" s="90"/>
      <c r="D2824" s="90"/>
      <c r="E2824" s="90"/>
      <c r="F2824" s="90"/>
      <c r="G2824" s="90"/>
      <c r="H2824" s="90"/>
      <c r="I2824" s="90"/>
      <c r="J2824" s="90"/>
      <c r="K2824" s="90"/>
      <c r="L2824" s="90"/>
      <c r="M2824" s="90"/>
      <c r="N2824" s="560"/>
      <c r="O2824" s="90"/>
      <c r="P2824" s="90"/>
      <c r="Q2824" s="425" t="s">
        <v>8736</v>
      </c>
      <c r="R2824" s="425" t="s">
        <v>11192</v>
      </c>
      <c r="S2824" s="28">
        <v>1</v>
      </c>
      <c r="T2824" s="19">
        <f>VLOOKUP(Q2824,包材库存!B:E,4,0)</f>
        <v>106183</v>
      </c>
      <c r="U2824" s="46"/>
      <c r="V2824" s="19">
        <f>VLOOKUP(Q2824,包材库存!B:F,5,0)</f>
        <v>0</v>
      </c>
      <c r="W2824" s="90"/>
      <c r="X2824" s="164" t="e">
        <f t="shared" si="212"/>
        <v>#DIV/0!</v>
      </c>
      <c r="Y2824" s="169">
        <f t="shared" si="211"/>
        <v>58</v>
      </c>
    </row>
    <row r="2825" spans="2:25" ht="15">
      <c r="B2825" s="196"/>
      <c r="C2825" s="90"/>
      <c r="D2825" s="90"/>
      <c r="E2825" s="90"/>
      <c r="F2825" s="90"/>
      <c r="G2825" s="90"/>
      <c r="H2825" s="90"/>
      <c r="I2825" s="90"/>
      <c r="J2825" s="90"/>
      <c r="K2825" s="90"/>
      <c r="L2825" s="90"/>
      <c r="M2825" s="90"/>
      <c r="N2825" s="560"/>
      <c r="O2825" s="90"/>
      <c r="P2825" s="90"/>
      <c r="Q2825" s="425" t="s">
        <v>8810</v>
      </c>
      <c r="R2825" s="425" t="s">
        <v>11202</v>
      </c>
      <c r="S2825" s="28">
        <v>1</v>
      </c>
      <c r="T2825" s="19">
        <f>VLOOKUP(Q2825,包材库存!B:E,4,0)</f>
        <v>261785</v>
      </c>
      <c r="U2825" s="46"/>
      <c r="V2825" s="19">
        <f>VLOOKUP(Q2825,包材库存!B:F,5,0)</f>
        <v>0</v>
      </c>
      <c r="W2825" s="90"/>
      <c r="X2825" s="164" t="e">
        <f t="shared" si="212"/>
        <v>#DIV/0!</v>
      </c>
      <c r="Y2825" s="169">
        <f t="shared" si="211"/>
        <v>16</v>
      </c>
    </row>
    <row r="2826" spans="2:25" ht="15">
      <c r="B2826" s="196"/>
      <c r="C2826" s="90"/>
      <c r="D2826" s="90"/>
      <c r="E2826" s="90" t="s">
        <v>83</v>
      </c>
      <c r="F2826" s="90"/>
      <c r="G2826" s="90"/>
      <c r="H2826" s="90"/>
      <c r="I2826" s="90"/>
      <c r="J2826" s="90"/>
      <c r="K2826" s="90"/>
      <c r="L2826" s="90"/>
      <c r="M2826" s="90">
        <f>J2826+K2826+L2826</f>
        <v>0</v>
      </c>
      <c r="N2826" s="560"/>
      <c r="O2826" s="90"/>
      <c r="P2826" s="90"/>
      <c r="Q2826" s="425" t="s">
        <v>6595</v>
      </c>
      <c r="R2826" s="425" t="s">
        <v>11848</v>
      </c>
      <c r="S2826" s="28">
        <v>1</v>
      </c>
      <c r="T2826" s="19">
        <f>VLOOKUP(Q2826,包材库存!B:E,4,0)</f>
        <v>50090</v>
      </c>
      <c r="U2826" s="46"/>
      <c r="V2826" s="19">
        <f>VLOOKUP(Q2826,包材库存!B:F,5,0)</f>
        <v>0</v>
      </c>
      <c r="W2826" s="90"/>
      <c r="X2826" s="164" t="e">
        <f t="shared" si="212"/>
        <v>#DIV/0!</v>
      </c>
      <c r="Y2826" s="169">
        <f t="shared" si="211"/>
        <v>7</v>
      </c>
    </row>
    <row r="2827" spans="2:25" ht="15">
      <c r="B2827" s="196"/>
      <c r="C2827" s="90"/>
      <c r="D2827" s="90"/>
      <c r="E2827" s="90"/>
      <c r="F2827" s="90"/>
      <c r="G2827" s="90"/>
      <c r="H2827" s="90"/>
      <c r="I2827" s="90"/>
      <c r="J2827" s="90"/>
      <c r="K2827" s="90"/>
      <c r="L2827" s="90"/>
      <c r="M2827" s="90"/>
      <c r="N2827" s="560"/>
      <c r="O2827" s="90"/>
      <c r="P2827" s="90"/>
      <c r="Q2827" s="425" t="s">
        <v>7123</v>
      </c>
      <c r="R2827" s="425" t="s">
        <v>10974</v>
      </c>
      <c r="S2827" s="28">
        <v>1</v>
      </c>
      <c r="T2827" s="19">
        <f>VLOOKUP(Q2827,包材库存!B:E,4,0)</f>
        <v>120397</v>
      </c>
      <c r="U2827" s="46"/>
      <c r="V2827" s="19">
        <f>VLOOKUP(Q2827,包材库存!B:F,5,0)</f>
        <v>0</v>
      </c>
      <c r="W2827" s="90"/>
      <c r="X2827" s="164" t="e">
        <f t="shared" si="212"/>
        <v>#DIV/0!</v>
      </c>
      <c r="Y2827" s="169">
        <f t="shared" si="211"/>
        <v>44</v>
      </c>
    </row>
    <row r="2828" spans="2:25" ht="15">
      <c r="B2828" s="196"/>
      <c r="C2828" s="90"/>
      <c r="D2828" s="90"/>
      <c r="E2828" s="90"/>
      <c r="F2828" s="90"/>
      <c r="G2828" s="90"/>
      <c r="H2828" s="90"/>
      <c r="I2828" s="90"/>
      <c r="J2828" s="90"/>
      <c r="K2828" s="90"/>
      <c r="L2828" s="90"/>
      <c r="M2828" s="90"/>
      <c r="N2828" s="560"/>
      <c r="O2828" s="90"/>
      <c r="P2828" s="90"/>
      <c r="Q2828" s="425" t="s">
        <v>8736</v>
      </c>
      <c r="R2828" s="425" t="s">
        <v>11192</v>
      </c>
      <c r="S2828" s="28">
        <v>1</v>
      </c>
      <c r="T2828" s="19">
        <f>VLOOKUP(Q2828,包材库存!B:E,4,0)</f>
        <v>106183</v>
      </c>
      <c r="U2828" s="46"/>
      <c r="V2828" s="19">
        <f>VLOOKUP(Q2828,包材库存!B:F,5,0)</f>
        <v>0</v>
      </c>
      <c r="W2828" s="90"/>
      <c r="X2828" s="164" t="e">
        <f t="shared" si="212"/>
        <v>#DIV/0!</v>
      </c>
      <c r="Y2828" s="169">
        <f t="shared" si="211"/>
        <v>58</v>
      </c>
    </row>
    <row r="2829" spans="2:25" ht="15">
      <c r="B2829" s="196"/>
      <c r="C2829" s="90"/>
      <c r="D2829" s="90"/>
      <c r="E2829" s="90"/>
      <c r="F2829" s="90"/>
      <c r="G2829" s="90"/>
      <c r="H2829" s="90"/>
      <c r="I2829" s="90"/>
      <c r="J2829" s="90"/>
      <c r="K2829" s="90"/>
      <c r="L2829" s="90"/>
      <c r="M2829" s="90"/>
      <c r="N2829" s="560"/>
      <c r="O2829" s="90"/>
      <c r="P2829" s="90"/>
      <c r="Q2829" s="425" t="s">
        <v>8810</v>
      </c>
      <c r="R2829" s="425" t="s">
        <v>11202</v>
      </c>
      <c r="S2829" s="28">
        <v>1</v>
      </c>
      <c r="T2829" s="19">
        <f>VLOOKUP(Q2829,包材库存!B:E,4,0)</f>
        <v>261785</v>
      </c>
      <c r="U2829" s="46"/>
      <c r="V2829" s="19">
        <f>VLOOKUP(Q2829,包材库存!B:F,5,0)</f>
        <v>0</v>
      </c>
      <c r="W2829" s="90"/>
      <c r="X2829" s="164" t="e">
        <f t="shared" si="212"/>
        <v>#DIV/0!</v>
      </c>
      <c r="Y2829" s="169">
        <f t="shared" si="211"/>
        <v>16</v>
      </c>
    </row>
    <row r="2830" spans="2:25" ht="15">
      <c r="B2830" s="196"/>
      <c r="C2830" s="15"/>
      <c r="D2830" s="15"/>
      <c r="E2830" s="15"/>
      <c r="F2830" s="15"/>
      <c r="G2830" s="15"/>
      <c r="H2830" s="15"/>
      <c r="I2830" s="15"/>
      <c r="J2830" s="15"/>
      <c r="K2830" s="15"/>
      <c r="L2830" s="15"/>
      <c r="M2830" s="15"/>
      <c r="N2830" s="561"/>
      <c r="O2830" s="15"/>
      <c r="P2830" s="15"/>
      <c r="Q2830" s="425" t="s">
        <v>498</v>
      </c>
      <c r="R2830" s="425" t="s">
        <v>11849</v>
      </c>
      <c r="S2830" s="91"/>
      <c r="T2830" s="19">
        <f>VLOOKUP(Q2830,包材库存!B:E,4,0)</f>
        <v>652</v>
      </c>
      <c r="U2830" s="46"/>
      <c r="V2830" s="19">
        <f>VLOOKUP(Q2830,包材库存!B:F,5,0)</f>
        <v>0</v>
      </c>
      <c r="W2830" s="15"/>
      <c r="X2830" s="164" t="e">
        <f t="shared" si="212"/>
        <v>#DIV/0!</v>
      </c>
      <c r="Y2830" s="169">
        <f t="shared" si="211"/>
        <v>6</v>
      </c>
    </row>
    <row r="2831" spans="2:25" ht="15">
      <c r="B2831" s="196"/>
      <c r="C2831" s="453" t="s">
        <v>10224</v>
      </c>
      <c r="D2831" s="89" t="s">
        <v>11850</v>
      </c>
      <c r="E2831" s="89" t="s">
        <v>754</v>
      </c>
      <c r="F2831" s="89"/>
      <c r="G2831" s="89"/>
      <c r="H2831" s="89"/>
      <c r="I2831" s="89"/>
      <c r="J2831" s="89"/>
      <c r="K2831" s="89"/>
      <c r="L2831" s="89"/>
      <c r="M2831" s="89">
        <f>J2831+K2831+L2831</f>
        <v>0</v>
      </c>
      <c r="N2831" s="559"/>
      <c r="O2831" s="89"/>
      <c r="P2831" s="89"/>
      <c r="Q2831" s="158" t="s">
        <v>6589</v>
      </c>
      <c r="R2831" s="422" t="s">
        <v>11851</v>
      </c>
      <c r="S2831" s="28">
        <v>1</v>
      </c>
      <c r="T2831" s="19">
        <f>VLOOKUP(Q2831,包材库存!B:E,4,0)</f>
        <v>543</v>
      </c>
      <c r="U2831" s="46"/>
      <c r="V2831" s="19">
        <f>VLOOKUP(Q2831,包材库存!B:F,5,0)</f>
        <v>0</v>
      </c>
      <c r="W2831" s="110"/>
      <c r="X2831" s="164" t="e">
        <f t="shared" si="212"/>
        <v>#DIV/0!</v>
      </c>
      <c r="Y2831" s="169">
        <f t="shared" si="211"/>
        <v>2</v>
      </c>
    </row>
    <row r="2832" spans="2:25" ht="15">
      <c r="B2832" s="196"/>
      <c r="C2832" s="454"/>
      <c r="D2832" s="90"/>
      <c r="E2832" s="90"/>
      <c r="F2832" s="90"/>
      <c r="G2832" s="90"/>
      <c r="H2832" s="90"/>
      <c r="I2832" s="90"/>
      <c r="J2832" s="90"/>
      <c r="K2832" s="90"/>
      <c r="L2832" s="90"/>
      <c r="M2832" s="90"/>
      <c r="N2832" s="560"/>
      <c r="O2832" s="90"/>
      <c r="P2832" s="90"/>
      <c r="Q2832" s="158" t="s">
        <v>7389</v>
      </c>
      <c r="R2832" s="422" t="s">
        <v>11852</v>
      </c>
      <c r="S2832" s="28">
        <v>1</v>
      </c>
      <c r="T2832" s="19">
        <f>VLOOKUP(Q2832,包材库存!B:E,4,0)</f>
        <v>430</v>
      </c>
      <c r="U2832" s="46"/>
      <c r="V2832" s="19">
        <f>VLOOKUP(Q2832,包材库存!B:F,5,0)</f>
        <v>0</v>
      </c>
      <c r="W2832" s="111"/>
      <c r="X2832" s="164" t="e">
        <f t="shared" si="212"/>
        <v>#DIV/0!</v>
      </c>
      <c r="Y2832" s="169">
        <f t="shared" si="211"/>
        <v>2</v>
      </c>
    </row>
    <row r="2833" spans="2:25" ht="15">
      <c r="B2833" s="196"/>
      <c r="C2833" s="454"/>
      <c r="D2833" s="90"/>
      <c r="E2833" s="90"/>
      <c r="F2833" s="90"/>
      <c r="G2833" s="90"/>
      <c r="H2833" s="90"/>
      <c r="I2833" s="90"/>
      <c r="J2833" s="90"/>
      <c r="K2833" s="90"/>
      <c r="L2833" s="90"/>
      <c r="M2833" s="90"/>
      <c r="N2833" s="560"/>
      <c r="O2833" s="90"/>
      <c r="P2833" s="90"/>
      <c r="Q2833" s="219" t="s">
        <v>8805</v>
      </c>
      <c r="R2833" s="238" t="s">
        <v>10444</v>
      </c>
      <c r="S2833" s="28">
        <v>1</v>
      </c>
      <c r="T2833" s="19">
        <f>VLOOKUP(Q2833,包材库存!B:E,4,0)</f>
        <v>7665</v>
      </c>
      <c r="U2833" s="46"/>
      <c r="V2833" s="19">
        <f>VLOOKUP(Q2833,包材库存!B:F,5,0)</f>
        <v>0</v>
      </c>
      <c r="W2833" s="111"/>
      <c r="X2833" s="164" t="e">
        <f t="shared" si="212"/>
        <v>#DIV/0!</v>
      </c>
      <c r="Y2833" s="169">
        <f t="shared" si="211"/>
        <v>149</v>
      </c>
    </row>
    <row r="2834" spans="2:25" ht="15">
      <c r="B2834" s="196"/>
      <c r="C2834" s="455"/>
      <c r="D2834" s="15"/>
      <c r="E2834" s="15"/>
      <c r="F2834" s="15"/>
      <c r="G2834" s="15"/>
      <c r="H2834" s="15"/>
      <c r="I2834" s="15"/>
      <c r="J2834" s="15"/>
      <c r="K2834" s="15"/>
      <c r="L2834" s="15"/>
      <c r="M2834" s="15"/>
      <c r="N2834" s="561"/>
      <c r="O2834" s="15"/>
      <c r="P2834" s="15"/>
      <c r="Q2834" s="138" t="s">
        <v>9966</v>
      </c>
      <c r="R2834" s="386" t="s">
        <v>10401</v>
      </c>
      <c r="S2834" s="91"/>
      <c r="T2834" s="19">
        <f>VLOOKUP(Q2834,包材库存!B:E,4,0)</f>
        <v>1957</v>
      </c>
      <c r="U2834" s="46"/>
      <c r="V2834" s="19">
        <f>VLOOKUP(Q2834,包材库存!B:F,5,0)</f>
        <v>0</v>
      </c>
      <c r="W2834" s="112"/>
      <c r="X2834" s="164" t="e">
        <f t="shared" si="212"/>
        <v>#DIV/0!</v>
      </c>
      <c r="Y2834" s="169">
        <f t="shared" si="211"/>
        <v>202</v>
      </c>
    </row>
    <row r="2835" spans="2:25" ht="15">
      <c r="B2835" s="196"/>
      <c r="C2835" s="89" t="s">
        <v>10225</v>
      </c>
      <c r="D2835" s="89" t="s">
        <v>11853</v>
      </c>
      <c r="E2835" s="89" t="s">
        <v>10431</v>
      </c>
      <c r="F2835" s="89"/>
      <c r="G2835" s="89"/>
      <c r="H2835" s="89"/>
      <c r="I2835" s="89"/>
      <c r="J2835" s="89"/>
      <c r="K2835" s="89"/>
      <c r="L2835" s="89"/>
      <c r="M2835" s="89">
        <f>J2835+K2835+L2835</f>
        <v>0</v>
      </c>
      <c r="N2835" s="559"/>
      <c r="O2835" s="89"/>
      <c r="P2835" s="89"/>
      <c r="Q2835" s="502" t="s">
        <v>7046</v>
      </c>
      <c r="R2835" s="503" t="s">
        <v>11854</v>
      </c>
      <c r="S2835" s="28">
        <v>1</v>
      </c>
      <c r="T2835" s="19">
        <f>VLOOKUP(Q2835,包材库存!B:E,4,0)</f>
        <v>0</v>
      </c>
      <c r="U2835" s="46"/>
      <c r="V2835" s="19">
        <f>VLOOKUP(Q2835,包材库存!B:F,5,0)</f>
        <v>0</v>
      </c>
      <c r="W2835" s="89"/>
      <c r="X2835" s="164" t="e">
        <f t="shared" si="212"/>
        <v>#DIV/0!</v>
      </c>
      <c r="Y2835" s="169">
        <f t="shared" si="211"/>
        <v>2</v>
      </c>
    </row>
    <row r="2836" spans="2:25" ht="15">
      <c r="B2836" s="196"/>
      <c r="C2836" s="90"/>
      <c r="D2836" s="90"/>
      <c r="E2836" s="90"/>
      <c r="F2836" s="90"/>
      <c r="G2836" s="90"/>
      <c r="H2836" s="90"/>
      <c r="I2836" s="90"/>
      <c r="J2836" s="90"/>
      <c r="K2836" s="90"/>
      <c r="L2836" s="90"/>
      <c r="M2836" s="90"/>
      <c r="N2836" s="560"/>
      <c r="O2836" s="90"/>
      <c r="P2836" s="90"/>
      <c r="Q2836" s="504" t="s">
        <v>8805</v>
      </c>
      <c r="R2836" s="133" t="s">
        <v>10382</v>
      </c>
      <c r="S2836" s="28">
        <v>1</v>
      </c>
      <c r="T2836" s="19">
        <f>VLOOKUP(Q2836,包材库存!B:E,4,0)</f>
        <v>7665</v>
      </c>
      <c r="U2836" s="46"/>
      <c r="V2836" s="19">
        <f>VLOOKUP(Q2836,包材库存!B:F,5,0)</f>
        <v>0</v>
      </c>
      <c r="W2836" s="90"/>
      <c r="X2836" s="164" t="e">
        <f t="shared" si="212"/>
        <v>#DIV/0!</v>
      </c>
      <c r="Y2836" s="169">
        <f t="shared" si="211"/>
        <v>149</v>
      </c>
    </row>
    <row r="2837" spans="2:25" ht="15">
      <c r="B2837" s="196"/>
      <c r="C2837" s="15"/>
      <c r="D2837" s="15"/>
      <c r="E2837" s="15"/>
      <c r="F2837" s="15"/>
      <c r="G2837" s="15"/>
      <c r="H2837" s="15"/>
      <c r="I2837" s="15"/>
      <c r="J2837" s="15"/>
      <c r="K2837" s="15"/>
      <c r="L2837" s="15"/>
      <c r="M2837" s="15"/>
      <c r="N2837" s="561"/>
      <c r="O2837" s="15"/>
      <c r="P2837" s="15"/>
      <c r="Q2837" s="504" t="s">
        <v>457</v>
      </c>
      <c r="R2837" s="133" t="s">
        <v>11855</v>
      </c>
      <c r="S2837" s="91"/>
      <c r="T2837" s="19">
        <f>VLOOKUP(Q2837,包材库存!B:E,4,0)</f>
        <v>1957</v>
      </c>
      <c r="U2837" s="46"/>
      <c r="V2837" s="19">
        <f>VLOOKUP(Q2837,包材库存!B:F,5,0)</f>
        <v>0</v>
      </c>
      <c r="W2837" s="15"/>
      <c r="X2837" s="164" t="e">
        <f t="shared" si="212"/>
        <v>#DIV/0!</v>
      </c>
      <c r="Y2837" s="169">
        <f t="shared" si="211"/>
        <v>202</v>
      </c>
    </row>
    <row r="2838" spans="2:25" ht="15">
      <c r="B2838" s="196"/>
      <c r="C2838" s="89" t="s">
        <v>10226</v>
      </c>
      <c r="D2838" s="89" t="s">
        <v>11856</v>
      </c>
      <c r="E2838" s="89" t="s">
        <v>10431</v>
      </c>
      <c r="F2838" s="89"/>
      <c r="G2838" s="89"/>
      <c r="H2838" s="89"/>
      <c r="I2838" s="89"/>
      <c r="J2838" s="89"/>
      <c r="K2838" s="89"/>
      <c r="L2838" s="89"/>
      <c r="M2838" s="89">
        <f>J2838+K2838+L2838</f>
        <v>0</v>
      </c>
      <c r="N2838" s="559"/>
      <c r="O2838" s="89"/>
      <c r="P2838" s="89"/>
      <c r="Q2838" s="502" t="s">
        <v>7048</v>
      </c>
      <c r="R2838" s="503" t="s">
        <v>11857</v>
      </c>
      <c r="S2838" s="28">
        <v>1</v>
      </c>
      <c r="T2838" s="19">
        <f>VLOOKUP(Q2838,包材库存!B:E,4,0)</f>
        <v>0</v>
      </c>
      <c r="U2838" s="46"/>
      <c r="V2838" s="19">
        <f>VLOOKUP(Q2838,包材库存!B:F,5,0)</f>
        <v>0</v>
      </c>
      <c r="W2838" s="89"/>
      <c r="X2838" s="164" t="e">
        <f t="shared" si="212"/>
        <v>#DIV/0!</v>
      </c>
      <c r="Y2838" s="169">
        <f t="shared" si="211"/>
        <v>2</v>
      </c>
    </row>
    <row r="2839" spans="2:25" ht="15">
      <c r="B2839" s="196"/>
      <c r="C2839" s="90"/>
      <c r="D2839" s="90"/>
      <c r="E2839" s="90"/>
      <c r="F2839" s="90"/>
      <c r="G2839" s="90"/>
      <c r="H2839" s="90"/>
      <c r="I2839" s="90"/>
      <c r="J2839" s="90"/>
      <c r="K2839" s="90"/>
      <c r="L2839" s="90"/>
      <c r="M2839" s="90"/>
      <c r="N2839" s="560"/>
      <c r="O2839" s="90"/>
      <c r="P2839" s="90"/>
      <c r="Q2839" s="504" t="s">
        <v>8805</v>
      </c>
      <c r="R2839" s="133" t="s">
        <v>10382</v>
      </c>
      <c r="S2839" s="28">
        <v>1</v>
      </c>
      <c r="T2839" s="19">
        <f>VLOOKUP(Q2839,包材库存!B:E,4,0)</f>
        <v>7665</v>
      </c>
      <c r="U2839" s="46"/>
      <c r="V2839" s="19">
        <f>VLOOKUP(Q2839,包材库存!B:F,5,0)</f>
        <v>0</v>
      </c>
      <c r="W2839" s="90"/>
      <c r="X2839" s="164" t="e">
        <f t="shared" si="212"/>
        <v>#DIV/0!</v>
      </c>
      <c r="Y2839" s="169">
        <f t="shared" si="211"/>
        <v>149</v>
      </c>
    </row>
    <row r="2840" spans="2:25" ht="15">
      <c r="B2840" s="196"/>
      <c r="C2840" s="15"/>
      <c r="D2840" s="15"/>
      <c r="E2840" s="15"/>
      <c r="F2840" s="15"/>
      <c r="G2840" s="15"/>
      <c r="H2840" s="15"/>
      <c r="I2840" s="15"/>
      <c r="J2840" s="15"/>
      <c r="K2840" s="15"/>
      <c r="L2840" s="15"/>
      <c r="M2840" s="15"/>
      <c r="N2840" s="561"/>
      <c r="O2840" s="15"/>
      <c r="P2840" s="15"/>
      <c r="Q2840" s="504" t="s">
        <v>457</v>
      </c>
      <c r="R2840" s="133" t="s">
        <v>11855</v>
      </c>
      <c r="S2840" s="91"/>
      <c r="T2840" s="19">
        <f>VLOOKUP(Q2840,包材库存!B:E,4,0)</f>
        <v>1957</v>
      </c>
      <c r="U2840" s="46"/>
      <c r="V2840" s="19">
        <f>VLOOKUP(Q2840,包材库存!B:F,5,0)</f>
        <v>0</v>
      </c>
      <c r="W2840" s="15"/>
      <c r="X2840" s="164" t="e">
        <f t="shared" si="212"/>
        <v>#DIV/0!</v>
      </c>
      <c r="Y2840" s="169">
        <f t="shared" si="211"/>
        <v>202</v>
      </c>
    </row>
    <row r="2841" spans="2:25" ht="15">
      <c r="B2841" s="196"/>
      <c r="C2841" s="89" t="s">
        <v>10227</v>
      </c>
      <c r="D2841" s="89" t="s">
        <v>11858</v>
      </c>
      <c r="E2841" s="89" t="s">
        <v>10431</v>
      </c>
      <c r="F2841" s="89"/>
      <c r="G2841" s="89"/>
      <c r="H2841" s="89"/>
      <c r="I2841" s="89"/>
      <c r="J2841" s="89"/>
      <c r="K2841" s="89"/>
      <c r="L2841" s="89"/>
      <c r="M2841" s="89">
        <f>J2841+K2841+L2841</f>
        <v>0</v>
      </c>
      <c r="N2841" s="559"/>
      <c r="O2841" s="89"/>
      <c r="P2841" s="89"/>
      <c r="Q2841" s="502" t="s">
        <v>7050</v>
      </c>
      <c r="R2841" s="503" t="s">
        <v>11859</v>
      </c>
      <c r="S2841" s="28">
        <v>1</v>
      </c>
      <c r="T2841" s="19">
        <f>VLOOKUP(Q2841,包材库存!B:E,4,0)</f>
        <v>0</v>
      </c>
      <c r="U2841" s="46"/>
      <c r="V2841" s="19">
        <f>VLOOKUP(Q2841,包材库存!B:F,5,0)</f>
        <v>0</v>
      </c>
      <c r="W2841" s="89"/>
      <c r="X2841" s="164" t="e">
        <f t="shared" si="212"/>
        <v>#DIV/0!</v>
      </c>
      <c r="Y2841" s="169">
        <f t="shared" si="211"/>
        <v>2</v>
      </c>
    </row>
    <row r="2842" spans="2:25" ht="15">
      <c r="B2842" s="196"/>
      <c r="C2842" s="90"/>
      <c r="D2842" s="90"/>
      <c r="E2842" s="90"/>
      <c r="F2842" s="90"/>
      <c r="G2842" s="90"/>
      <c r="H2842" s="90"/>
      <c r="I2842" s="90"/>
      <c r="J2842" s="90"/>
      <c r="K2842" s="90"/>
      <c r="L2842" s="90"/>
      <c r="M2842" s="90"/>
      <c r="N2842" s="560"/>
      <c r="O2842" s="90"/>
      <c r="P2842" s="90"/>
      <c r="Q2842" s="504" t="s">
        <v>8805</v>
      </c>
      <c r="R2842" s="133" t="s">
        <v>10382</v>
      </c>
      <c r="S2842" s="28">
        <v>1</v>
      </c>
      <c r="T2842" s="19">
        <f>VLOOKUP(Q2842,包材库存!B:E,4,0)</f>
        <v>7665</v>
      </c>
      <c r="U2842" s="46"/>
      <c r="V2842" s="19">
        <f>VLOOKUP(Q2842,包材库存!B:F,5,0)</f>
        <v>0</v>
      </c>
      <c r="W2842" s="90"/>
      <c r="X2842" s="164" t="e">
        <f t="shared" si="212"/>
        <v>#DIV/0!</v>
      </c>
      <c r="Y2842" s="169">
        <f t="shared" si="211"/>
        <v>149</v>
      </c>
    </row>
    <row r="2843" spans="2:25" ht="15">
      <c r="B2843" s="196"/>
      <c r="C2843" s="15"/>
      <c r="D2843" s="15"/>
      <c r="E2843" s="15"/>
      <c r="F2843" s="15"/>
      <c r="G2843" s="15"/>
      <c r="H2843" s="15"/>
      <c r="I2843" s="15"/>
      <c r="J2843" s="15"/>
      <c r="K2843" s="15"/>
      <c r="L2843" s="15"/>
      <c r="M2843" s="15"/>
      <c r="N2843" s="561"/>
      <c r="O2843" s="15"/>
      <c r="P2843" s="15"/>
      <c r="Q2843" s="504" t="s">
        <v>457</v>
      </c>
      <c r="R2843" s="133" t="s">
        <v>11855</v>
      </c>
      <c r="S2843" s="91"/>
      <c r="T2843" s="19">
        <f>VLOOKUP(Q2843,包材库存!B:E,4,0)</f>
        <v>1957</v>
      </c>
      <c r="U2843" s="46"/>
      <c r="V2843" s="19">
        <f>VLOOKUP(Q2843,包材库存!B:F,5,0)</f>
        <v>0</v>
      </c>
      <c r="W2843" s="15"/>
      <c r="X2843" s="164" t="e">
        <f t="shared" si="212"/>
        <v>#DIV/0!</v>
      </c>
      <c r="Y2843" s="169">
        <f t="shared" si="211"/>
        <v>202</v>
      </c>
    </row>
    <row r="2844" spans="2:25" ht="25.5">
      <c r="B2844" s="196"/>
      <c r="C2844" s="89" t="s">
        <v>10228</v>
      </c>
      <c r="D2844" s="89" t="s">
        <v>11860</v>
      </c>
      <c r="E2844" s="89" t="s">
        <v>10431</v>
      </c>
      <c r="F2844" s="89"/>
      <c r="G2844" s="89"/>
      <c r="H2844" s="89"/>
      <c r="I2844" s="89"/>
      <c r="J2844" s="89"/>
      <c r="K2844" s="89"/>
      <c r="L2844" s="89"/>
      <c r="M2844" s="89">
        <f>J2844+K2844+L2844</f>
        <v>0</v>
      </c>
      <c r="N2844" s="559"/>
      <c r="O2844" s="89"/>
      <c r="P2844" s="89"/>
      <c r="Q2844" s="502" t="s">
        <v>7052</v>
      </c>
      <c r="R2844" s="503" t="s">
        <v>11861</v>
      </c>
      <c r="S2844" s="28">
        <v>1</v>
      </c>
      <c r="T2844" s="19">
        <f>VLOOKUP(Q2844,包材库存!B:E,4,0)</f>
        <v>200</v>
      </c>
      <c r="U2844" s="46"/>
      <c r="V2844" s="19">
        <f>VLOOKUP(Q2844,包材库存!B:F,5,0)</f>
        <v>0</v>
      </c>
      <c r="W2844" s="89"/>
      <c r="X2844" s="164" t="e">
        <f t="shared" si="212"/>
        <v>#DIV/0!</v>
      </c>
      <c r="Y2844" s="169">
        <f t="shared" si="211"/>
        <v>2</v>
      </c>
    </row>
    <row r="2845" spans="2:25" ht="15">
      <c r="B2845" s="196"/>
      <c r="C2845" s="90"/>
      <c r="D2845" s="90"/>
      <c r="E2845" s="90"/>
      <c r="F2845" s="90"/>
      <c r="G2845" s="90"/>
      <c r="H2845" s="90"/>
      <c r="I2845" s="90"/>
      <c r="J2845" s="90"/>
      <c r="K2845" s="90"/>
      <c r="L2845" s="90"/>
      <c r="M2845" s="90"/>
      <c r="N2845" s="560"/>
      <c r="O2845" s="90"/>
      <c r="P2845" s="90"/>
      <c r="Q2845" s="504" t="s">
        <v>8805</v>
      </c>
      <c r="R2845" s="133" t="s">
        <v>10382</v>
      </c>
      <c r="S2845" s="28">
        <v>1</v>
      </c>
      <c r="T2845" s="19">
        <f>VLOOKUP(Q2845,包材库存!B:E,4,0)</f>
        <v>7665</v>
      </c>
      <c r="U2845" s="46"/>
      <c r="V2845" s="19">
        <f>VLOOKUP(Q2845,包材库存!B:F,5,0)</f>
        <v>0</v>
      </c>
      <c r="W2845" s="90"/>
      <c r="X2845" s="164" t="e">
        <f t="shared" si="212"/>
        <v>#DIV/0!</v>
      </c>
      <c r="Y2845" s="169">
        <f t="shared" si="211"/>
        <v>149</v>
      </c>
    </row>
    <row r="2846" spans="2:25" ht="15">
      <c r="B2846" s="196"/>
      <c r="C2846" s="15"/>
      <c r="D2846" s="15"/>
      <c r="E2846" s="15"/>
      <c r="F2846" s="15"/>
      <c r="G2846" s="15"/>
      <c r="H2846" s="15"/>
      <c r="I2846" s="15"/>
      <c r="J2846" s="15"/>
      <c r="K2846" s="15"/>
      <c r="L2846" s="15"/>
      <c r="M2846" s="15"/>
      <c r="N2846" s="561"/>
      <c r="O2846" s="15"/>
      <c r="P2846" s="15"/>
      <c r="Q2846" s="504" t="s">
        <v>457</v>
      </c>
      <c r="R2846" s="133" t="s">
        <v>11855</v>
      </c>
      <c r="S2846" s="91"/>
      <c r="T2846" s="19">
        <f>VLOOKUP(Q2846,包材库存!B:E,4,0)</f>
        <v>1957</v>
      </c>
      <c r="U2846" s="46"/>
      <c r="V2846" s="19">
        <f>VLOOKUP(Q2846,包材库存!B:F,5,0)</f>
        <v>0</v>
      </c>
      <c r="W2846" s="15"/>
      <c r="X2846" s="164" t="e">
        <f t="shared" si="212"/>
        <v>#DIV/0!</v>
      </c>
      <c r="Y2846" s="169">
        <f t="shared" si="211"/>
        <v>202</v>
      </c>
    </row>
    <row r="2847" spans="2:25" ht="24.75">
      <c r="B2847" s="196"/>
      <c r="C2847" s="505" t="s">
        <v>10229</v>
      </c>
      <c r="D2847" s="506" t="s">
        <v>11862</v>
      </c>
      <c r="E2847" s="506" t="s">
        <v>9785</v>
      </c>
      <c r="F2847" s="506"/>
      <c r="G2847" s="506"/>
      <c r="H2847" s="506"/>
      <c r="I2847" s="506"/>
      <c r="J2847" s="506"/>
      <c r="K2847" s="506"/>
      <c r="L2847" s="506"/>
      <c r="M2847" s="506">
        <f>J2847+K2847+L2847</f>
        <v>0</v>
      </c>
      <c r="N2847" s="637"/>
      <c r="O2847" s="506"/>
      <c r="P2847" s="506"/>
      <c r="Q2847" s="502" t="s">
        <v>100</v>
      </c>
      <c r="R2847" s="503" t="s">
        <v>11167</v>
      </c>
      <c r="S2847" s="28">
        <v>1</v>
      </c>
      <c r="T2847" s="19">
        <f>VLOOKUP(Q2847,包材库存!B:E,4,0)</f>
        <v>185000</v>
      </c>
      <c r="U2847" s="46"/>
      <c r="V2847" s="19">
        <f>VLOOKUP(Q2847,包材库存!B:F,5,0)</f>
        <v>0</v>
      </c>
      <c r="W2847" s="506"/>
      <c r="X2847" s="164" t="e">
        <f t="shared" si="212"/>
        <v>#DIV/0!</v>
      </c>
      <c r="Y2847" s="169">
        <f t="shared" si="211"/>
        <v>10</v>
      </c>
    </row>
    <row r="2848" spans="2:25" ht="15">
      <c r="B2848" s="196"/>
      <c r="C2848" s="507"/>
      <c r="D2848" s="508"/>
      <c r="E2848" s="508"/>
      <c r="F2848" s="508"/>
      <c r="G2848" s="508"/>
      <c r="H2848" s="508"/>
      <c r="I2848" s="508"/>
      <c r="J2848" s="508"/>
      <c r="K2848" s="508"/>
      <c r="L2848" s="508"/>
      <c r="M2848" s="508"/>
      <c r="N2848" s="638"/>
      <c r="O2848" s="508"/>
      <c r="P2848" s="508"/>
      <c r="Q2848" s="502" t="s">
        <v>9188</v>
      </c>
      <c r="R2848" s="503" t="s">
        <v>11863</v>
      </c>
      <c r="S2848" s="28">
        <v>1</v>
      </c>
      <c r="T2848" s="19">
        <f>VLOOKUP(Q2848,包材库存!B:E,4,0)</f>
        <v>0</v>
      </c>
      <c r="U2848" s="46"/>
      <c r="V2848" s="19">
        <f>VLOOKUP(Q2848,包材库存!B:F,5,0)</f>
        <v>0</v>
      </c>
      <c r="W2848" s="508"/>
      <c r="X2848" s="164" t="e">
        <f t="shared" si="212"/>
        <v>#DIV/0!</v>
      </c>
      <c r="Y2848" s="169">
        <f t="shared" si="211"/>
        <v>1</v>
      </c>
    </row>
    <row r="2849" spans="2:25" ht="15">
      <c r="B2849" s="196"/>
      <c r="C2849" s="507"/>
      <c r="D2849" s="508"/>
      <c r="E2849" s="508"/>
      <c r="F2849" s="508"/>
      <c r="G2849" s="508"/>
      <c r="H2849" s="508"/>
      <c r="I2849" s="508"/>
      <c r="J2849" s="508"/>
      <c r="K2849" s="508"/>
      <c r="L2849" s="508"/>
      <c r="M2849" s="508"/>
      <c r="N2849" s="638"/>
      <c r="O2849" s="508"/>
      <c r="P2849" s="508"/>
      <c r="Q2849" s="502" t="s">
        <v>10230</v>
      </c>
      <c r="R2849" s="503" t="s">
        <v>11864</v>
      </c>
      <c r="S2849" s="28">
        <v>1</v>
      </c>
      <c r="T2849" s="19">
        <f>VLOOKUP(Q2849,包材库存!B:E,4,0)</f>
        <v>424</v>
      </c>
      <c r="U2849" s="46"/>
      <c r="V2849" s="19">
        <f>VLOOKUP(Q2849,包材库存!B:F,5,0)</f>
        <v>0</v>
      </c>
      <c r="W2849" s="508"/>
      <c r="X2849" s="164" t="e">
        <f t="shared" si="212"/>
        <v>#DIV/0!</v>
      </c>
      <c r="Y2849" s="169">
        <f t="shared" si="211"/>
        <v>1</v>
      </c>
    </row>
    <row r="2850" spans="2:25" ht="15">
      <c r="B2850" s="196"/>
      <c r="C2850" s="507"/>
      <c r="D2850" s="508"/>
      <c r="E2850" s="508"/>
      <c r="F2850" s="508"/>
      <c r="G2850" s="508"/>
      <c r="H2850" s="508"/>
      <c r="I2850" s="508"/>
      <c r="J2850" s="508"/>
      <c r="K2850" s="508"/>
      <c r="L2850" s="508"/>
      <c r="M2850" s="508"/>
      <c r="N2850" s="638"/>
      <c r="O2850" s="508"/>
      <c r="P2850" s="508"/>
      <c r="Q2850" s="105" t="s">
        <v>102</v>
      </c>
      <c r="R2850" s="103" t="s">
        <v>9836</v>
      </c>
      <c r="S2850" s="28">
        <v>1</v>
      </c>
      <c r="T2850" s="19" t="e">
        <f>VLOOKUP(Q2850,包材库存!B:E,4,0)</f>
        <v>#N/A</v>
      </c>
      <c r="U2850" s="46"/>
      <c r="V2850" s="19" t="e">
        <f>VLOOKUP(Q2850,包材库存!B:F,5,0)</f>
        <v>#N/A</v>
      </c>
      <c r="W2850" s="508"/>
      <c r="X2850" s="164" t="e">
        <f t="shared" si="212"/>
        <v>#N/A</v>
      </c>
      <c r="Y2850" s="169">
        <f t="shared" si="211"/>
        <v>5</v>
      </c>
    </row>
    <row r="2851" spans="2:25" ht="15">
      <c r="B2851" s="196"/>
      <c r="C2851" s="509"/>
      <c r="D2851" s="510"/>
      <c r="E2851" s="510"/>
      <c r="F2851" s="510"/>
      <c r="G2851" s="510"/>
      <c r="H2851" s="510"/>
      <c r="I2851" s="510"/>
      <c r="J2851" s="510"/>
      <c r="K2851" s="510"/>
      <c r="L2851" s="510"/>
      <c r="M2851" s="510"/>
      <c r="N2851" s="639"/>
      <c r="O2851" s="510"/>
      <c r="P2851" s="510"/>
      <c r="Q2851" s="511" t="s">
        <v>103</v>
      </c>
      <c r="R2851" s="512" t="s">
        <v>11865</v>
      </c>
      <c r="S2851" s="91"/>
      <c r="T2851" s="19">
        <f>VLOOKUP(Q2851,包材库存!B:E,4,0)</f>
        <v>32</v>
      </c>
      <c r="U2851" s="46"/>
      <c r="V2851" s="19">
        <f>VLOOKUP(Q2851,包材库存!B:F,5,0)</f>
        <v>0</v>
      </c>
      <c r="W2851" s="510"/>
      <c r="X2851" s="164" t="e">
        <f t="shared" si="212"/>
        <v>#DIV/0!</v>
      </c>
      <c r="Y2851" s="169">
        <f t="shared" si="211"/>
        <v>4</v>
      </c>
    </row>
    <row r="2852" spans="2:25" ht="24.75">
      <c r="B2852" s="196"/>
      <c r="C2852" s="505" t="s">
        <v>10231</v>
      </c>
      <c r="D2852" s="506" t="s">
        <v>11866</v>
      </c>
      <c r="E2852" s="506" t="s">
        <v>9785</v>
      </c>
      <c r="F2852" s="506"/>
      <c r="G2852" s="506"/>
      <c r="H2852" s="506"/>
      <c r="I2852" s="506"/>
      <c r="J2852" s="506"/>
      <c r="K2852" s="506"/>
      <c r="L2852" s="506"/>
      <c r="M2852" s="506">
        <f>J2852+K2852+L2852</f>
        <v>0</v>
      </c>
      <c r="N2852" s="637"/>
      <c r="O2852" s="506"/>
      <c r="P2852" s="506"/>
      <c r="Q2852" s="502" t="s">
        <v>100</v>
      </c>
      <c r="R2852" s="503" t="s">
        <v>11167</v>
      </c>
      <c r="S2852" s="28">
        <v>1</v>
      </c>
      <c r="T2852" s="19">
        <f>VLOOKUP(Q2852,包材库存!B:E,4,0)</f>
        <v>185000</v>
      </c>
      <c r="U2852" s="46"/>
      <c r="V2852" s="19">
        <f>VLOOKUP(Q2852,包材库存!B:F,5,0)</f>
        <v>0</v>
      </c>
      <c r="W2852" s="506"/>
      <c r="X2852" s="164" t="e">
        <f t="shared" si="212"/>
        <v>#DIV/0!</v>
      </c>
      <c r="Y2852" s="169">
        <f t="shared" si="211"/>
        <v>10</v>
      </c>
    </row>
    <row r="2853" spans="2:25" ht="15">
      <c r="B2853" s="196"/>
      <c r="C2853" s="507"/>
      <c r="D2853" s="508"/>
      <c r="E2853" s="508"/>
      <c r="F2853" s="508"/>
      <c r="G2853" s="508"/>
      <c r="H2853" s="508"/>
      <c r="I2853" s="508"/>
      <c r="J2853" s="508"/>
      <c r="K2853" s="508"/>
      <c r="L2853" s="508"/>
      <c r="M2853" s="508"/>
      <c r="N2853" s="638"/>
      <c r="O2853" s="508"/>
      <c r="P2853" s="508"/>
      <c r="Q2853" s="502" t="s">
        <v>9192</v>
      </c>
      <c r="R2853" s="503" t="s">
        <v>11867</v>
      </c>
      <c r="S2853" s="28">
        <v>1</v>
      </c>
      <c r="T2853" s="19">
        <f>VLOOKUP(Q2853,包材库存!B:E,4,0)</f>
        <v>0</v>
      </c>
      <c r="U2853" s="46"/>
      <c r="V2853" s="19">
        <f>VLOOKUP(Q2853,包材库存!B:F,5,0)</f>
        <v>0</v>
      </c>
      <c r="W2853" s="508"/>
      <c r="X2853" s="164" t="e">
        <f t="shared" si="212"/>
        <v>#DIV/0!</v>
      </c>
      <c r="Y2853" s="169">
        <f t="shared" si="211"/>
        <v>1</v>
      </c>
    </row>
    <row r="2854" spans="2:25" ht="15">
      <c r="B2854" s="196"/>
      <c r="C2854" s="507"/>
      <c r="D2854" s="508"/>
      <c r="E2854" s="508"/>
      <c r="F2854" s="508"/>
      <c r="G2854" s="508"/>
      <c r="H2854" s="508"/>
      <c r="I2854" s="508"/>
      <c r="J2854" s="508"/>
      <c r="K2854" s="508"/>
      <c r="L2854" s="508"/>
      <c r="M2854" s="508"/>
      <c r="N2854" s="638"/>
      <c r="O2854" s="508"/>
      <c r="P2854" s="508"/>
      <c r="Q2854" s="502" t="s">
        <v>8178</v>
      </c>
      <c r="R2854" s="503" t="s">
        <v>11868</v>
      </c>
      <c r="S2854" s="28">
        <v>1</v>
      </c>
      <c r="T2854" s="19">
        <f>VLOOKUP(Q2854,包材库存!B:E,4,0)</f>
        <v>428</v>
      </c>
      <c r="U2854" s="46"/>
      <c r="V2854" s="19">
        <f>VLOOKUP(Q2854,包材库存!B:F,5,0)</f>
        <v>0</v>
      </c>
      <c r="W2854" s="508"/>
      <c r="X2854" s="164" t="e">
        <f t="shared" si="212"/>
        <v>#DIV/0!</v>
      </c>
      <c r="Y2854" s="169">
        <f t="shared" si="211"/>
        <v>1</v>
      </c>
    </row>
    <row r="2855" spans="2:25" ht="15">
      <c r="B2855" s="196"/>
      <c r="C2855" s="507"/>
      <c r="D2855" s="508"/>
      <c r="E2855" s="508"/>
      <c r="F2855" s="508"/>
      <c r="G2855" s="508"/>
      <c r="H2855" s="508"/>
      <c r="I2855" s="508"/>
      <c r="J2855" s="508"/>
      <c r="K2855" s="508"/>
      <c r="L2855" s="508"/>
      <c r="M2855" s="508"/>
      <c r="N2855" s="638"/>
      <c r="O2855" s="508"/>
      <c r="P2855" s="508"/>
      <c r="Q2855" s="105" t="s">
        <v>102</v>
      </c>
      <c r="R2855" s="103" t="s">
        <v>9836</v>
      </c>
      <c r="S2855" s="28">
        <v>1</v>
      </c>
      <c r="T2855" s="19" t="e">
        <f>VLOOKUP(Q2855,包材库存!B:E,4,0)</f>
        <v>#N/A</v>
      </c>
      <c r="U2855" s="46"/>
      <c r="V2855" s="19" t="e">
        <f>VLOOKUP(Q2855,包材库存!B:F,5,0)</f>
        <v>#N/A</v>
      </c>
      <c r="W2855" s="508"/>
      <c r="X2855" s="164" t="e">
        <f t="shared" si="212"/>
        <v>#N/A</v>
      </c>
      <c r="Y2855" s="169">
        <f t="shared" si="211"/>
        <v>5</v>
      </c>
    </row>
    <row r="2856" spans="2:25" ht="15">
      <c r="B2856" s="196"/>
      <c r="C2856" s="509"/>
      <c r="D2856" s="510"/>
      <c r="E2856" s="510"/>
      <c r="F2856" s="510"/>
      <c r="G2856" s="510"/>
      <c r="H2856" s="510"/>
      <c r="I2856" s="510"/>
      <c r="J2856" s="510"/>
      <c r="K2856" s="510"/>
      <c r="L2856" s="510"/>
      <c r="M2856" s="510"/>
      <c r="N2856" s="639"/>
      <c r="O2856" s="510"/>
      <c r="P2856" s="510"/>
      <c r="Q2856" s="511" t="s">
        <v>103</v>
      </c>
      <c r="R2856" s="512" t="s">
        <v>11865</v>
      </c>
      <c r="S2856" s="91"/>
      <c r="T2856" s="19">
        <f>VLOOKUP(Q2856,包材库存!B:E,4,0)</f>
        <v>32</v>
      </c>
      <c r="U2856" s="46"/>
      <c r="V2856" s="19">
        <f>VLOOKUP(Q2856,包材库存!B:F,5,0)</f>
        <v>0</v>
      </c>
      <c r="W2856" s="510"/>
      <c r="X2856" s="164" t="e">
        <f t="shared" si="212"/>
        <v>#DIV/0!</v>
      </c>
      <c r="Y2856" s="169">
        <f t="shared" si="211"/>
        <v>4</v>
      </c>
    </row>
    <row r="2857" spans="2:25" ht="24.75">
      <c r="B2857" s="196"/>
      <c r="C2857" s="505" t="s">
        <v>10232</v>
      </c>
      <c r="D2857" s="506" t="s">
        <v>11869</v>
      </c>
      <c r="E2857" s="506" t="s">
        <v>9785</v>
      </c>
      <c r="F2857" s="506"/>
      <c r="G2857" s="506"/>
      <c r="H2857" s="506"/>
      <c r="I2857" s="506"/>
      <c r="J2857" s="506"/>
      <c r="K2857" s="506"/>
      <c r="L2857" s="506"/>
      <c r="M2857" s="506">
        <f>J2857+K2857+L2857</f>
        <v>0</v>
      </c>
      <c r="N2857" s="637"/>
      <c r="O2857" s="506"/>
      <c r="P2857" s="506"/>
      <c r="Q2857" s="502" t="s">
        <v>100</v>
      </c>
      <c r="R2857" s="503" t="s">
        <v>11167</v>
      </c>
      <c r="S2857" s="28">
        <v>1</v>
      </c>
      <c r="T2857" s="19">
        <f>VLOOKUP(Q2857,包材库存!B:E,4,0)</f>
        <v>185000</v>
      </c>
      <c r="U2857" s="46"/>
      <c r="V2857" s="19">
        <f>VLOOKUP(Q2857,包材库存!B:F,5,0)</f>
        <v>0</v>
      </c>
      <c r="W2857" s="506"/>
      <c r="X2857" s="164" t="e">
        <f t="shared" si="212"/>
        <v>#DIV/0!</v>
      </c>
      <c r="Y2857" s="169">
        <f t="shared" si="211"/>
        <v>10</v>
      </c>
    </row>
    <row r="2858" spans="2:25" ht="15">
      <c r="B2858" s="196"/>
      <c r="C2858" s="507"/>
      <c r="D2858" s="508"/>
      <c r="E2858" s="508"/>
      <c r="F2858" s="508"/>
      <c r="G2858" s="508"/>
      <c r="H2858" s="508"/>
      <c r="I2858" s="508"/>
      <c r="J2858" s="508"/>
      <c r="K2858" s="508"/>
      <c r="L2858" s="508"/>
      <c r="M2858" s="508"/>
      <c r="N2858" s="638"/>
      <c r="O2858" s="508"/>
      <c r="P2858" s="508"/>
      <c r="Q2858" s="502" t="s">
        <v>9190</v>
      </c>
      <c r="R2858" s="503" t="s">
        <v>11870</v>
      </c>
      <c r="S2858" s="28">
        <v>1</v>
      </c>
      <c r="T2858" s="19">
        <f>VLOOKUP(Q2858,包材库存!B:E,4,0)</f>
        <v>0</v>
      </c>
      <c r="U2858" s="46"/>
      <c r="V2858" s="19">
        <f>VLOOKUP(Q2858,包材库存!B:F,5,0)</f>
        <v>0</v>
      </c>
      <c r="W2858" s="508"/>
      <c r="X2858" s="164" t="e">
        <f t="shared" si="212"/>
        <v>#DIV/0!</v>
      </c>
      <c r="Y2858" s="169">
        <f t="shared" si="211"/>
        <v>1</v>
      </c>
    </row>
    <row r="2859" spans="2:25" ht="15">
      <c r="B2859" s="196"/>
      <c r="C2859" s="507"/>
      <c r="D2859" s="508"/>
      <c r="E2859" s="508"/>
      <c r="F2859" s="508"/>
      <c r="G2859" s="508"/>
      <c r="H2859" s="508"/>
      <c r="I2859" s="508"/>
      <c r="J2859" s="508"/>
      <c r="K2859" s="508"/>
      <c r="L2859" s="508"/>
      <c r="M2859" s="508"/>
      <c r="N2859" s="638"/>
      <c r="O2859" s="508"/>
      <c r="P2859" s="508"/>
      <c r="Q2859" s="502" t="s">
        <v>8176</v>
      </c>
      <c r="R2859" s="503" t="s">
        <v>11871</v>
      </c>
      <c r="S2859" s="28">
        <v>1</v>
      </c>
      <c r="T2859" s="19">
        <f>VLOOKUP(Q2859,包材库存!B:E,4,0)</f>
        <v>156</v>
      </c>
      <c r="U2859" s="46"/>
      <c r="V2859" s="19">
        <f>VLOOKUP(Q2859,包材库存!B:F,5,0)</f>
        <v>0</v>
      </c>
      <c r="W2859" s="508"/>
      <c r="X2859" s="164" t="e">
        <f t="shared" si="212"/>
        <v>#DIV/0!</v>
      </c>
      <c r="Y2859" s="169">
        <f t="shared" si="211"/>
        <v>1</v>
      </c>
    </row>
    <row r="2860" spans="2:25" ht="15">
      <c r="B2860" s="196"/>
      <c r="C2860" s="507"/>
      <c r="D2860" s="508"/>
      <c r="E2860" s="508"/>
      <c r="F2860" s="508"/>
      <c r="G2860" s="508"/>
      <c r="H2860" s="508"/>
      <c r="I2860" s="508"/>
      <c r="J2860" s="508"/>
      <c r="K2860" s="508"/>
      <c r="L2860" s="508"/>
      <c r="M2860" s="508"/>
      <c r="N2860" s="638"/>
      <c r="O2860" s="508"/>
      <c r="P2860" s="508"/>
      <c r="Q2860" s="105" t="s">
        <v>102</v>
      </c>
      <c r="R2860" s="103" t="s">
        <v>9836</v>
      </c>
      <c r="S2860" s="28">
        <v>1</v>
      </c>
      <c r="T2860" s="19" t="e">
        <f>VLOOKUP(Q2860,包材库存!B:E,4,0)</f>
        <v>#N/A</v>
      </c>
      <c r="U2860" s="46"/>
      <c r="V2860" s="19" t="e">
        <f>VLOOKUP(Q2860,包材库存!B:F,5,0)</f>
        <v>#N/A</v>
      </c>
      <c r="W2860" s="508"/>
      <c r="X2860" s="164" t="e">
        <f t="shared" si="212"/>
        <v>#N/A</v>
      </c>
      <c r="Y2860" s="169">
        <f t="shared" si="211"/>
        <v>5</v>
      </c>
    </row>
    <row r="2861" spans="2:25" ht="15">
      <c r="B2861" s="196"/>
      <c r="C2861" s="509"/>
      <c r="D2861" s="510"/>
      <c r="E2861" s="510"/>
      <c r="F2861" s="510"/>
      <c r="G2861" s="510"/>
      <c r="H2861" s="510"/>
      <c r="I2861" s="510"/>
      <c r="J2861" s="510"/>
      <c r="K2861" s="510"/>
      <c r="L2861" s="510"/>
      <c r="M2861" s="510"/>
      <c r="N2861" s="639"/>
      <c r="O2861" s="510"/>
      <c r="P2861" s="510"/>
      <c r="Q2861" s="511" t="s">
        <v>103</v>
      </c>
      <c r="R2861" s="512" t="s">
        <v>11865</v>
      </c>
      <c r="S2861" s="91"/>
      <c r="T2861" s="19">
        <f>VLOOKUP(Q2861,包材库存!B:E,4,0)</f>
        <v>32</v>
      </c>
      <c r="U2861" s="46"/>
      <c r="V2861" s="19">
        <f>VLOOKUP(Q2861,包材库存!B:F,5,0)</f>
        <v>0</v>
      </c>
      <c r="W2861" s="510"/>
      <c r="X2861" s="164" t="e">
        <f t="shared" si="212"/>
        <v>#DIV/0!</v>
      </c>
      <c r="Y2861" s="169">
        <f t="shared" si="211"/>
        <v>4</v>
      </c>
    </row>
    <row r="2862" spans="2:25" ht="25.5">
      <c r="B2862" s="196"/>
      <c r="C2862" s="505" t="s">
        <v>10233</v>
      </c>
      <c r="D2862" s="506" t="s">
        <v>11872</v>
      </c>
      <c r="E2862" s="506" t="s">
        <v>12118</v>
      </c>
      <c r="F2862" s="506"/>
      <c r="G2862" s="506"/>
      <c r="H2862" s="506"/>
      <c r="I2862" s="506"/>
      <c r="J2862" s="506"/>
      <c r="K2862" s="506"/>
      <c r="L2862" s="506"/>
      <c r="M2862" s="506">
        <f>J2862+K2862+L2862</f>
        <v>0</v>
      </c>
      <c r="N2862" s="637"/>
      <c r="O2862" s="506"/>
      <c r="P2862" s="506"/>
      <c r="Q2862" s="513" t="s">
        <v>9123</v>
      </c>
      <c r="R2862" s="514" t="s">
        <v>11873</v>
      </c>
      <c r="S2862" s="28">
        <v>1</v>
      </c>
      <c r="T2862" s="19">
        <f>VLOOKUP(Q2862,包材库存!B:E,4,0)</f>
        <v>0</v>
      </c>
      <c r="U2862" s="46"/>
      <c r="V2862" s="19">
        <f>VLOOKUP(Q2862,包材库存!B:F,5,0)</f>
        <v>0</v>
      </c>
      <c r="W2862" s="505"/>
      <c r="X2862" s="164" t="e">
        <f t="shared" si="212"/>
        <v>#DIV/0!</v>
      </c>
      <c r="Y2862" s="169">
        <f t="shared" si="211"/>
        <v>2</v>
      </c>
    </row>
    <row r="2863" spans="2:25" ht="15">
      <c r="B2863" s="196"/>
      <c r="C2863" s="507"/>
      <c r="D2863" s="508"/>
      <c r="E2863" s="508"/>
      <c r="F2863" s="508"/>
      <c r="G2863" s="508"/>
      <c r="H2863" s="508"/>
      <c r="I2863" s="508"/>
      <c r="J2863" s="508"/>
      <c r="K2863" s="508"/>
      <c r="L2863" s="508"/>
      <c r="M2863" s="508"/>
      <c r="N2863" s="638"/>
      <c r="O2863" s="508"/>
      <c r="P2863" s="508"/>
      <c r="Q2863" s="515" t="s">
        <v>9194</v>
      </c>
      <c r="R2863" s="516" t="s">
        <v>11874</v>
      </c>
      <c r="S2863" s="28">
        <v>1</v>
      </c>
      <c r="T2863" s="19">
        <f>VLOOKUP(Q2863,包材库存!B:E,4,0)</f>
        <v>0</v>
      </c>
      <c r="U2863" s="46"/>
      <c r="V2863" s="19">
        <f>VLOOKUP(Q2863,包材库存!B:F,5,0)</f>
        <v>0</v>
      </c>
      <c r="W2863" s="507"/>
      <c r="X2863" s="164" t="e">
        <f t="shared" si="212"/>
        <v>#DIV/0!</v>
      </c>
      <c r="Y2863" s="169">
        <f t="shared" si="211"/>
        <v>1</v>
      </c>
    </row>
    <row r="2864" spans="2:25" ht="15">
      <c r="B2864" s="196"/>
      <c r="C2864" s="507"/>
      <c r="D2864" s="508"/>
      <c r="E2864" s="508"/>
      <c r="F2864" s="508"/>
      <c r="G2864" s="508"/>
      <c r="H2864" s="508"/>
      <c r="I2864" s="508"/>
      <c r="J2864" s="508"/>
      <c r="K2864" s="508"/>
      <c r="L2864" s="508"/>
      <c r="M2864" s="508"/>
      <c r="N2864" s="638"/>
      <c r="O2864" s="508"/>
      <c r="P2864" s="508"/>
      <c r="Q2864" s="513" t="s">
        <v>8180</v>
      </c>
      <c r="R2864" s="514" t="s">
        <v>11875</v>
      </c>
      <c r="S2864" s="28">
        <v>1</v>
      </c>
      <c r="T2864" s="19">
        <f>VLOOKUP(Q2864,包材库存!B:E,4,0)</f>
        <v>339</v>
      </c>
      <c r="U2864" s="46"/>
      <c r="V2864" s="19">
        <f>VLOOKUP(Q2864,包材库存!B:F,5,0)</f>
        <v>0</v>
      </c>
      <c r="W2864" s="507"/>
      <c r="X2864" s="164" t="e">
        <f t="shared" si="212"/>
        <v>#DIV/0!</v>
      </c>
      <c r="Y2864" s="169">
        <f t="shared" si="211"/>
        <v>1</v>
      </c>
    </row>
    <row r="2865" spans="2:25" ht="15">
      <c r="B2865" s="196"/>
      <c r="C2865" s="507"/>
      <c r="D2865" s="508"/>
      <c r="E2865" s="508"/>
      <c r="F2865" s="508"/>
      <c r="G2865" s="508"/>
      <c r="H2865" s="508"/>
      <c r="I2865" s="508"/>
      <c r="J2865" s="508"/>
      <c r="K2865" s="508"/>
      <c r="L2865" s="508"/>
      <c r="M2865" s="508"/>
      <c r="N2865" s="638"/>
      <c r="O2865" s="508"/>
      <c r="P2865" s="508"/>
      <c r="Q2865" s="157" t="s">
        <v>10234</v>
      </c>
      <c r="R2865" s="134" t="s">
        <v>10235</v>
      </c>
      <c r="S2865" s="28">
        <v>1</v>
      </c>
      <c r="T2865" s="19" t="e">
        <f>VLOOKUP(Q2865,包材库存!B:E,4,0)</f>
        <v>#N/A</v>
      </c>
      <c r="U2865" s="46"/>
      <c r="V2865" s="19" t="e">
        <f>VLOOKUP(Q2865,包材库存!B:F,5,0)</f>
        <v>#N/A</v>
      </c>
      <c r="W2865" s="507"/>
      <c r="X2865" s="164" t="e">
        <f t="shared" si="212"/>
        <v>#N/A</v>
      </c>
      <c r="Y2865" s="169">
        <f t="shared" si="211"/>
        <v>1</v>
      </c>
    </row>
    <row r="2866" spans="2:25" ht="15">
      <c r="B2866" s="196"/>
      <c r="C2866" s="509"/>
      <c r="D2866" s="510"/>
      <c r="E2866" s="510"/>
      <c r="F2866" s="510"/>
      <c r="G2866" s="510"/>
      <c r="H2866" s="510"/>
      <c r="I2866" s="510"/>
      <c r="J2866" s="510"/>
      <c r="K2866" s="510"/>
      <c r="L2866" s="510"/>
      <c r="M2866" s="510"/>
      <c r="N2866" s="639"/>
      <c r="O2866" s="510"/>
      <c r="P2866" s="510"/>
      <c r="Q2866" s="138" t="s">
        <v>8682</v>
      </c>
      <c r="R2866" s="134" t="s">
        <v>11876</v>
      </c>
      <c r="S2866" s="91"/>
      <c r="T2866" s="19">
        <f>VLOOKUP(Q2866,包材库存!B:E,4,0)</f>
        <v>174</v>
      </c>
      <c r="U2866" s="46"/>
      <c r="V2866" s="19">
        <f>VLOOKUP(Q2866,包材库存!B:F,5,0)</f>
        <v>0</v>
      </c>
      <c r="W2866" s="509"/>
      <c r="X2866" s="164" t="e">
        <f t="shared" si="212"/>
        <v>#DIV/0!</v>
      </c>
      <c r="Y2866" s="169">
        <f t="shared" si="211"/>
        <v>1</v>
      </c>
    </row>
    <row r="2867" spans="2:25" ht="15">
      <c r="B2867" s="196"/>
      <c r="C2867" s="505" t="s">
        <v>10236</v>
      </c>
      <c r="D2867" s="89" t="s">
        <v>11877</v>
      </c>
      <c r="E2867" s="89"/>
      <c r="F2867" s="89"/>
      <c r="G2867" s="89"/>
      <c r="H2867" s="89"/>
      <c r="I2867" s="89"/>
      <c r="J2867" s="89"/>
      <c r="K2867" s="89"/>
      <c r="L2867" s="89"/>
      <c r="M2867" s="89"/>
      <c r="N2867" s="559"/>
      <c r="O2867" s="89"/>
      <c r="P2867" s="89"/>
      <c r="Q2867" s="517" t="s">
        <v>8096</v>
      </c>
      <c r="R2867" s="518" t="s">
        <v>11878</v>
      </c>
      <c r="S2867" s="28">
        <v>1</v>
      </c>
      <c r="T2867" s="19">
        <f>VLOOKUP(Q2867,包材库存!B:E,4,0)</f>
        <v>6062</v>
      </c>
      <c r="U2867" s="46"/>
      <c r="V2867" s="19">
        <f>VLOOKUP(Q2867,包材库存!B:F,5,0)</f>
        <v>0</v>
      </c>
      <c r="W2867" s="120"/>
      <c r="X2867" s="164" t="e">
        <f t="shared" si="212"/>
        <v>#DIV/0!</v>
      </c>
      <c r="Y2867" s="169">
        <f t="shared" si="211"/>
        <v>1</v>
      </c>
    </row>
    <row r="2868" spans="2:25" ht="15">
      <c r="B2868" s="196"/>
      <c r="C2868" s="507"/>
      <c r="D2868" s="90"/>
      <c r="E2868" s="90"/>
      <c r="F2868" s="90"/>
      <c r="G2868" s="90"/>
      <c r="H2868" s="90"/>
      <c r="I2868" s="90"/>
      <c r="J2868" s="90"/>
      <c r="K2868" s="90"/>
      <c r="L2868" s="90"/>
      <c r="M2868" s="90"/>
      <c r="N2868" s="560"/>
      <c r="O2868" s="90"/>
      <c r="P2868" s="90"/>
      <c r="Q2868" s="519" t="s">
        <v>6621</v>
      </c>
      <c r="R2868" s="520" t="s">
        <v>11879</v>
      </c>
      <c r="S2868" s="28">
        <v>1</v>
      </c>
      <c r="T2868" s="19">
        <f>VLOOKUP(Q2868,包材库存!B:E,4,0)</f>
        <v>1628</v>
      </c>
      <c r="U2868" s="46"/>
      <c r="V2868" s="19">
        <f>VLOOKUP(Q2868,包材库存!B:F,5,0)</f>
        <v>0</v>
      </c>
      <c r="W2868" s="120"/>
      <c r="X2868" s="164" t="e">
        <f t="shared" si="212"/>
        <v>#DIV/0!</v>
      </c>
      <c r="Y2868" s="169">
        <f t="shared" si="211"/>
        <v>3</v>
      </c>
    </row>
    <row r="2869" spans="2:25" ht="15">
      <c r="B2869" s="196"/>
      <c r="C2869" s="507"/>
      <c r="D2869" s="90"/>
      <c r="E2869" s="90"/>
      <c r="F2869" s="90"/>
      <c r="G2869" s="90"/>
      <c r="H2869" s="90"/>
      <c r="I2869" s="90"/>
      <c r="J2869" s="90"/>
      <c r="K2869" s="90"/>
      <c r="L2869" s="90"/>
      <c r="M2869" s="90"/>
      <c r="N2869" s="560"/>
      <c r="O2869" s="90"/>
      <c r="P2869" s="90"/>
      <c r="Q2869" s="519" t="s">
        <v>7337</v>
      </c>
      <c r="R2869" s="520" t="s">
        <v>11880</v>
      </c>
      <c r="S2869" s="28">
        <v>1</v>
      </c>
      <c r="T2869" s="19">
        <f>VLOOKUP(Q2869,包材库存!B:E,4,0)</f>
        <v>8900</v>
      </c>
      <c r="U2869" s="46"/>
      <c r="V2869" s="19">
        <f>VLOOKUP(Q2869,包材库存!B:F,5,0)</f>
        <v>0</v>
      </c>
      <c r="W2869" s="120"/>
      <c r="X2869" s="164" t="e">
        <f t="shared" si="212"/>
        <v>#DIV/0!</v>
      </c>
      <c r="Y2869" s="169">
        <f t="shared" si="211"/>
        <v>3</v>
      </c>
    </row>
    <row r="2870" spans="2:25" ht="15">
      <c r="B2870" s="196"/>
      <c r="C2870" s="507"/>
      <c r="D2870" s="90"/>
      <c r="E2870" s="90"/>
      <c r="F2870" s="90"/>
      <c r="G2870" s="90"/>
      <c r="H2870" s="90"/>
      <c r="I2870" s="90"/>
      <c r="J2870" s="90"/>
      <c r="K2870" s="90"/>
      <c r="L2870" s="90"/>
      <c r="M2870" s="90"/>
      <c r="N2870" s="560"/>
      <c r="O2870" s="90"/>
      <c r="P2870" s="90"/>
      <c r="Q2870" s="519" t="s">
        <v>6619</v>
      </c>
      <c r="R2870" s="520" t="s">
        <v>11881</v>
      </c>
      <c r="S2870" s="28">
        <v>1</v>
      </c>
      <c r="T2870" s="19">
        <f>VLOOKUP(Q2870,包材库存!B:E,4,0)</f>
        <v>529</v>
      </c>
      <c r="U2870" s="46"/>
      <c r="V2870" s="19">
        <f>VLOOKUP(Q2870,包材库存!B:F,5,0)</f>
        <v>0</v>
      </c>
      <c r="W2870" s="120"/>
      <c r="X2870" s="164" t="e">
        <f t="shared" si="212"/>
        <v>#DIV/0!</v>
      </c>
      <c r="Y2870" s="169">
        <f t="shared" si="211"/>
        <v>3</v>
      </c>
    </row>
    <row r="2871" spans="2:25" ht="15">
      <c r="B2871" s="196"/>
      <c r="C2871" s="507"/>
      <c r="D2871" s="90"/>
      <c r="E2871" s="90"/>
      <c r="F2871" s="90"/>
      <c r="G2871" s="90"/>
      <c r="H2871" s="90"/>
      <c r="I2871" s="90"/>
      <c r="J2871" s="90"/>
      <c r="K2871" s="90"/>
      <c r="L2871" s="90"/>
      <c r="M2871" s="90"/>
      <c r="N2871" s="560"/>
      <c r="O2871" s="90"/>
      <c r="P2871" s="90"/>
      <c r="Q2871" s="519" t="s">
        <v>7335</v>
      </c>
      <c r="R2871" s="520" t="s">
        <v>11882</v>
      </c>
      <c r="S2871" s="28">
        <v>1</v>
      </c>
      <c r="T2871" s="19">
        <f>VLOOKUP(Q2871,包材库存!B:E,4,0)</f>
        <v>6309</v>
      </c>
      <c r="U2871" s="46"/>
      <c r="V2871" s="19">
        <f>VLOOKUP(Q2871,包材库存!B:F,5,0)</f>
        <v>0</v>
      </c>
      <c r="W2871" s="120"/>
      <c r="X2871" s="164" t="e">
        <f t="shared" si="212"/>
        <v>#DIV/0!</v>
      </c>
      <c r="Y2871" s="169">
        <f t="shared" si="211"/>
        <v>3</v>
      </c>
    </row>
    <row r="2872" spans="2:25" ht="15">
      <c r="B2872" s="196"/>
      <c r="C2872" s="509"/>
      <c r="D2872" s="15"/>
      <c r="E2872" s="15"/>
      <c r="F2872" s="15"/>
      <c r="G2872" s="15"/>
      <c r="H2872" s="15"/>
      <c r="I2872" s="15"/>
      <c r="J2872" s="15"/>
      <c r="K2872" s="15"/>
      <c r="L2872" s="15"/>
      <c r="M2872" s="15"/>
      <c r="N2872" s="561"/>
      <c r="O2872" s="15"/>
      <c r="P2872" s="15"/>
      <c r="Q2872" s="521" t="s">
        <v>10237</v>
      </c>
      <c r="R2872" s="131" t="s">
        <v>11883</v>
      </c>
      <c r="S2872" s="91"/>
      <c r="T2872" s="19">
        <f>VLOOKUP(Q2872,包材库存!B:E,4,0)</f>
        <v>156</v>
      </c>
      <c r="U2872" s="46"/>
      <c r="V2872" s="19">
        <f>VLOOKUP(Q2872,包材库存!B:F,5,0)</f>
        <v>0</v>
      </c>
      <c r="W2872" s="120"/>
      <c r="X2872" s="164" t="e">
        <f t="shared" si="212"/>
        <v>#DIV/0!</v>
      </c>
      <c r="Y2872" s="169">
        <f t="shared" si="211"/>
        <v>1</v>
      </c>
    </row>
    <row r="2873" spans="2:25" ht="15">
      <c r="B2873" s="196"/>
      <c r="C2873" s="89" t="s">
        <v>5666</v>
      </c>
      <c r="D2873" s="89" t="s">
        <v>11884</v>
      </c>
      <c r="E2873" s="89" t="s">
        <v>10415</v>
      </c>
      <c r="F2873" s="89"/>
      <c r="G2873" s="89"/>
      <c r="H2873" s="89"/>
      <c r="I2873" s="89"/>
      <c r="J2873" s="89"/>
      <c r="K2873" s="89"/>
      <c r="L2873" s="89"/>
      <c r="M2873" s="89">
        <f>J2873+K2873+L2873</f>
        <v>0</v>
      </c>
      <c r="N2873" s="559"/>
      <c r="O2873" s="89"/>
      <c r="P2873" s="89"/>
      <c r="Q2873" s="522" t="s">
        <v>8812</v>
      </c>
      <c r="R2873" s="99" t="s">
        <v>11885</v>
      </c>
      <c r="S2873" s="28">
        <v>1</v>
      </c>
      <c r="T2873" s="19">
        <f>VLOOKUP(Q2875,包材库存!B:E,4,0)</f>
        <v>6550</v>
      </c>
      <c r="U2873" s="46"/>
      <c r="V2873" s="19">
        <f>VLOOKUP(Q2875,包材库存!B:F,5,0)</f>
        <v>0</v>
      </c>
      <c r="W2873" s="89"/>
      <c r="X2873" s="164" t="e">
        <f t="shared" si="212"/>
        <v>#DIV/0!</v>
      </c>
      <c r="Y2873" s="169">
        <f t="shared" ref="Y2873:Y2882" si="213">COUNTIF(Q:Q,Q2875)</f>
        <v>3</v>
      </c>
    </row>
    <row r="2874" spans="2:25" ht="15">
      <c r="B2874" s="196"/>
      <c r="C2874" s="90"/>
      <c r="D2874" s="90"/>
      <c r="E2874" s="90"/>
      <c r="F2874" s="90"/>
      <c r="G2874" s="90"/>
      <c r="H2874" s="90"/>
      <c r="I2874" s="90"/>
      <c r="J2874" s="90"/>
      <c r="K2874" s="90"/>
      <c r="L2874" s="90"/>
      <c r="M2874" s="90"/>
      <c r="N2874" s="560"/>
      <c r="O2874" s="90"/>
      <c r="P2874" s="90"/>
      <c r="Q2874" s="170" t="s">
        <v>10240</v>
      </c>
      <c r="R2874" s="523" t="s">
        <v>11886</v>
      </c>
      <c r="S2874" s="171">
        <v>1</v>
      </c>
      <c r="T2874" s="164">
        <f>VLOOKUP(Q2876,包材库存!B:E,4,0)</f>
        <v>0</v>
      </c>
      <c r="U2874" s="165"/>
      <c r="V2874" s="164">
        <f>VLOOKUP(Q2876,包材库存!B:F,5,0)</f>
        <v>0</v>
      </c>
      <c r="W2874" s="90"/>
      <c r="X2874" s="164" t="e">
        <f t="shared" si="212"/>
        <v>#DIV/0!</v>
      </c>
      <c r="Y2874" s="169">
        <f t="shared" si="213"/>
        <v>3</v>
      </c>
    </row>
    <row r="2875" spans="2:25" ht="13.5" customHeight="1">
      <c r="B2875" s="196"/>
      <c r="C2875" s="12" t="s">
        <v>10416</v>
      </c>
      <c r="D2875" s="90"/>
      <c r="E2875" s="90" t="s">
        <v>12047</v>
      </c>
      <c r="F2875" s="90"/>
      <c r="G2875" s="90"/>
      <c r="H2875" s="90"/>
      <c r="I2875" s="90"/>
      <c r="J2875" s="90"/>
      <c r="K2875" s="90"/>
      <c r="L2875" s="90"/>
      <c r="M2875" s="90"/>
      <c r="N2875" s="560"/>
      <c r="O2875" s="90"/>
      <c r="P2875" s="90"/>
      <c r="Q2875" s="105" t="s">
        <v>10238</v>
      </c>
      <c r="R2875" s="103" t="s">
        <v>11887</v>
      </c>
      <c r="S2875" s="28">
        <v>1</v>
      </c>
      <c r="T2875" s="19">
        <f>VLOOKUP(Q2877,包材库存!B:E,4,0)</f>
        <v>0</v>
      </c>
      <c r="U2875" s="46"/>
      <c r="V2875" s="19">
        <f>VLOOKUP(Q2877,包材库存!B:F,5,0)</f>
        <v>0</v>
      </c>
      <c r="W2875" s="89"/>
      <c r="X2875" s="164" t="e">
        <f t="shared" si="212"/>
        <v>#DIV/0!</v>
      </c>
      <c r="Y2875" s="169">
        <f t="shared" si="213"/>
        <v>1</v>
      </c>
    </row>
    <row r="2876" spans="2:25" ht="15">
      <c r="B2876" s="196"/>
      <c r="C2876" s="10"/>
      <c r="D2876" s="90"/>
      <c r="E2876" s="90"/>
      <c r="F2876" s="90"/>
      <c r="G2876" s="90"/>
      <c r="H2876" s="90"/>
      <c r="I2876" s="90"/>
      <c r="J2876" s="90"/>
      <c r="K2876" s="90"/>
      <c r="L2876" s="90"/>
      <c r="M2876" s="90"/>
      <c r="N2876" s="560"/>
      <c r="O2876" s="90"/>
      <c r="P2876" s="90"/>
      <c r="Q2876" s="105" t="s">
        <v>10239</v>
      </c>
      <c r="R2876" s="103" t="s">
        <v>11888</v>
      </c>
      <c r="S2876" s="28">
        <v>1</v>
      </c>
      <c r="T2876" s="19">
        <f>VLOOKUP(Q2878,包材库存!B:E,4,0)</f>
        <v>207</v>
      </c>
      <c r="U2876" s="46"/>
      <c r="V2876" s="19">
        <f>VLOOKUP(Q2878,包材库存!B:F,5,0)</f>
        <v>0</v>
      </c>
      <c r="W2876" s="90"/>
      <c r="X2876" s="164" t="e">
        <f t="shared" si="212"/>
        <v>#DIV/0!</v>
      </c>
      <c r="Y2876" s="169">
        <f t="shared" si="213"/>
        <v>2</v>
      </c>
    </row>
    <row r="2877" spans="2:25" ht="15">
      <c r="B2877" s="196"/>
      <c r="C2877" s="10"/>
      <c r="D2877" s="90"/>
      <c r="E2877" s="90"/>
      <c r="F2877" s="90"/>
      <c r="G2877" s="90"/>
      <c r="H2877" s="90"/>
      <c r="I2877" s="90"/>
      <c r="J2877" s="90"/>
      <c r="K2877" s="90"/>
      <c r="L2877" s="90"/>
      <c r="M2877" s="90"/>
      <c r="N2877" s="560"/>
      <c r="O2877" s="90"/>
      <c r="P2877" s="90"/>
      <c r="Q2877" s="478" t="s">
        <v>8013</v>
      </c>
      <c r="R2877" s="479" t="s">
        <v>11889</v>
      </c>
      <c r="S2877" s="28">
        <v>1</v>
      </c>
      <c r="T2877" s="19">
        <f>VLOOKUP(Q2879,包材库存!B:E,4,0)</f>
        <v>0</v>
      </c>
      <c r="U2877" s="46"/>
      <c r="V2877" s="19">
        <f>VLOOKUP(Q2879,包材库存!B:F,5,0)</f>
        <v>0</v>
      </c>
      <c r="W2877" s="15"/>
      <c r="X2877" s="164" t="e">
        <f t="shared" si="212"/>
        <v>#DIV/0!</v>
      </c>
      <c r="Y2877" s="169">
        <f t="shared" si="213"/>
        <v>2</v>
      </c>
    </row>
    <row r="2878" spans="2:25" ht="15">
      <c r="B2878" s="196"/>
      <c r="C2878" s="12" t="s">
        <v>10417</v>
      </c>
      <c r="D2878" s="90"/>
      <c r="E2878" s="90" t="s">
        <v>10435</v>
      </c>
      <c r="F2878" s="90"/>
      <c r="G2878" s="90"/>
      <c r="H2878" s="90"/>
      <c r="I2878" s="90"/>
      <c r="J2878" s="90"/>
      <c r="K2878" s="90"/>
      <c r="L2878" s="90"/>
      <c r="M2878" s="90"/>
      <c r="N2878" s="560"/>
      <c r="O2878" s="90"/>
      <c r="P2878" s="90"/>
      <c r="Q2878" s="105" t="s">
        <v>6686</v>
      </c>
      <c r="R2878" s="103" t="s">
        <v>11890</v>
      </c>
      <c r="S2878" s="28">
        <v>1</v>
      </c>
      <c r="T2878" s="19">
        <f>VLOOKUP(Q2880,包材库存!B:E,4,0)</f>
        <v>85038</v>
      </c>
      <c r="U2878" s="46"/>
      <c r="V2878" s="19">
        <f>VLOOKUP(Q2880,包材库存!B:F,5,0)</f>
        <v>0</v>
      </c>
      <c r="W2878" s="89"/>
      <c r="X2878" s="164" t="e">
        <f t="shared" si="212"/>
        <v>#DIV/0!</v>
      </c>
      <c r="Y2878" s="169">
        <f t="shared" si="213"/>
        <v>10</v>
      </c>
    </row>
    <row r="2879" spans="2:25" ht="23.25">
      <c r="B2879" s="196"/>
      <c r="C2879" s="90"/>
      <c r="D2879" s="90"/>
      <c r="E2879" s="90"/>
      <c r="F2879" s="90"/>
      <c r="G2879" s="90"/>
      <c r="H2879" s="90"/>
      <c r="I2879" s="90"/>
      <c r="J2879" s="90"/>
      <c r="K2879" s="90"/>
      <c r="L2879" s="90"/>
      <c r="M2879" s="90"/>
      <c r="N2879" s="560"/>
      <c r="O2879" s="90"/>
      <c r="P2879" s="90"/>
      <c r="Q2879" s="105" t="s">
        <v>7382</v>
      </c>
      <c r="R2879" s="103" t="s">
        <v>11891</v>
      </c>
      <c r="S2879" s="28">
        <v>1</v>
      </c>
      <c r="T2879" s="19">
        <f>VLOOKUP(Q2881,包材库存!B:E,4,0)</f>
        <v>0</v>
      </c>
      <c r="U2879" s="46"/>
      <c r="V2879" s="19">
        <f>VLOOKUP(Q2881,包材库存!B:F,5,0)</f>
        <v>0</v>
      </c>
      <c r="W2879" s="90"/>
      <c r="X2879" s="164" t="e">
        <f t="shared" si="212"/>
        <v>#DIV/0!</v>
      </c>
      <c r="Y2879" s="169">
        <f t="shared" si="213"/>
        <v>1</v>
      </c>
    </row>
    <row r="2880" spans="2:25" ht="15">
      <c r="B2880" s="196"/>
      <c r="C2880" s="90"/>
      <c r="D2880" s="90"/>
      <c r="E2880" s="90"/>
      <c r="F2880" s="90"/>
      <c r="G2880" s="90"/>
      <c r="H2880" s="90"/>
      <c r="I2880" s="90"/>
      <c r="J2880" s="90"/>
      <c r="K2880" s="90"/>
      <c r="L2880" s="90"/>
      <c r="M2880" s="90"/>
      <c r="N2880" s="560"/>
      <c r="O2880" s="90"/>
      <c r="P2880" s="90"/>
      <c r="Q2880" s="105" t="s">
        <v>8756</v>
      </c>
      <c r="R2880" s="103" t="s">
        <v>11892</v>
      </c>
      <c r="S2880" s="28">
        <v>1</v>
      </c>
      <c r="T2880" s="19">
        <f>VLOOKUP(Q2882,包材库存!B:E,4,0)</f>
        <v>629</v>
      </c>
      <c r="U2880" s="46"/>
      <c r="V2880" s="19">
        <f>VLOOKUP(Q2882,包材库存!B:F,5,0)</f>
        <v>0</v>
      </c>
      <c r="W2880" s="90"/>
      <c r="X2880" s="164" t="e">
        <f t="shared" si="212"/>
        <v>#DIV/0!</v>
      </c>
      <c r="Y2880" s="169">
        <f t="shared" si="213"/>
        <v>2</v>
      </c>
    </row>
    <row r="2881" spans="2:25" ht="15">
      <c r="B2881" s="196"/>
      <c r="C2881" s="90"/>
      <c r="D2881" s="90"/>
      <c r="E2881" s="90"/>
      <c r="F2881" s="90"/>
      <c r="G2881" s="90"/>
      <c r="H2881" s="90"/>
      <c r="I2881" s="90"/>
      <c r="J2881" s="90"/>
      <c r="K2881" s="90"/>
      <c r="L2881" s="90"/>
      <c r="M2881" s="90"/>
      <c r="N2881" s="560"/>
      <c r="O2881" s="90"/>
      <c r="P2881" s="90"/>
      <c r="Q2881" s="478" t="s">
        <v>8001</v>
      </c>
      <c r="R2881" s="479" t="s">
        <v>11893</v>
      </c>
      <c r="S2881" s="28">
        <v>1</v>
      </c>
      <c r="T2881" s="19">
        <f>VLOOKUP(Q2883,包材库存!B:E,4,0)</f>
        <v>108</v>
      </c>
      <c r="U2881" s="46"/>
      <c r="V2881" s="19">
        <f>VLOOKUP(Q2883,包材库存!B:F,5,0)</f>
        <v>0</v>
      </c>
      <c r="W2881" s="15"/>
      <c r="X2881" s="164" t="e">
        <f t="shared" si="212"/>
        <v>#DIV/0!</v>
      </c>
      <c r="Y2881" s="169">
        <f t="shared" si="213"/>
        <v>2</v>
      </c>
    </row>
    <row r="2882" spans="2:25" ht="15">
      <c r="B2882" s="196"/>
      <c r="C2882" s="12" t="s">
        <v>10418</v>
      </c>
      <c r="D2882" s="90"/>
      <c r="E2882" s="90" t="s">
        <v>10436</v>
      </c>
      <c r="F2882" s="90"/>
      <c r="G2882" s="90"/>
      <c r="H2882" s="90"/>
      <c r="I2882" s="90"/>
      <c r="J2882" s="90"/>
      <c r="K2882" s="90"/>
      <c r="L2882" s="90"/>
      <c r="M2882" s="90"/>
      <c r="N2882" s="560"/>
      <c r="O2882" s="90"/>
      <c r="P2882" s="90"/>
      <c r="Q2882" s="524" t="s">
        <v>6690</v>
      </c>
      <c r="R2882" s="525" t="s">
        <v>11894</v>
      </c>
      <c r="S2882" s="172">
        <v>1</v>
      </c>
      <c r="T2882" s="167">
        <f>VLOOKUP(Q2884,包材库存!B:E,4,0)</f>
        <v>1058</v>
      </c>
      <c r="U2882" s="173"/>
      <c r="V2882" s="167">
        <f>VLOOKUP(Q2884,包材库存!B:F,5,0)</f>
        <v>0</v>
      </c>
      <c r="W2882" s="90"/>
      <c r="X2882" s="164" t="e">
        <f t="shared" si="212"/>
        <v>#DIV/0!</v>
      </c>
      <c r="Y2882" s="169">
        <f t="shared" si="213"/>
        <v>1</v>
      </c>
    </row>
    <row r="2883" spans="2:25" ht="15">
      <c r="B2883" s="196"/>
      <c r="C2883" s="90"/>
      <c r="D2883" s="90"/>
      <c r="E2883" s="90"/>
      <c r="F2883" s="90"/>
      <c r="G2883" s="90"/>
      <c r="H2883" s="90"/>
      <c r="I2883" s="90"/>
      <c r="J2883" s="90"/>
      <c r="K2883" s="90"/>
      <c r="L2883" s="90"/>
      <c r="M2883" s="90"/>
      <c r="N2883" s="560"/>
      <c r="O2883" s="90"/>
      <c r="P2883" s="90"/>
      <c r="Q2883" s="105" t="s">
        <v>7384</v>
      </c>
      <c r="R2883" s="103" t="s">
        <v>11895</v>
      </c>
      <c r="S2883" s="28">
        <v>1</v>
      </c>
      <c r="T2883" s="19">
        <f>VLOOKUP(Q2873,包材库存!B:E,4,0)</f>
        <v>1043</v>
      </c>
      <c r="U2883" s="46"/>
      <c r="V2883" s="19">
        <f>VLOOKUP(Q2873,包材库存!B:F,5,0)</f>
        <v>0</v>
      </c>
      <c r="W2883" s="90"/>
      <c r="X2883" s="164" t="e">
        <f t="shared" si="212"/>
        <v>#DIV/0!</v>
      </c>
      <c r="Y2883" s="169">
        <f>COUNTIF(Q:Q,Q2873)</f>
        <v>1</v>
      </c>
    </row>
    <row r="2884" spans="2:25" ht="15">
      <c r="B2884" s="196"/>
      <c r="C2884" s="15"/>
      <c r="D2884" s="15"/>
      <c r="E2884" s="15"/>
      <c r="F2884" s="15"/>
      <c r="G2884" s="15"/>
      <c r="H2884" s="15"/>
      <c r="I2884" s="15"/>
      <c r="J2884" s="15"/>
      <c r="K2884" s="15"/>
      <c r="L2884" s="15"/>
      <c r="M2884" s="15"/>
      <c r="N2884" s="561"/>
      <c r="O2884" s="15"/>
      <c r="P2884" s="15"/>
      <c r="Q2884" s="478" t="s">
        <v>8009</v>
      </c>
      <c r="R2884" s="479" t="s">
        <v>11896</v>
      </c>
      <c r="S2884" s="91"/>
      <c r="T2884" s="19">
        <f>VLOOKUP(Q2874,包材库存!B:E,4,0)</f>
        <v>189</v>
      </c>
      <c r="U2884" s="46"/>
      <c r="V2884" s="19">
        <f>VLOOKUP(Q2874,包材库存!B:F,5,0)</f>
        <v>0</v>
      </c>
      <c r="W2884" s="15"/>
      <c r="X2884" s="164" t="e">
        <f t="shared" si="212"/>
        <v>#DIV/0!</v>
      </c>
      <c r="Y2884" s="169">
        <f>COUNTIF(Q:Q,Q2874)</f>
        <v>2</v>
      </c>
    </row>
    <row r="2885" spans="2:25" ht="15">
      <c r="B2885" s="196"/>
      <c r="C2885" s="110" t="s">
        <v>1568</v>
      </c>
      <c r="D2885" s="89" t="s">
        <v>11897</v>
      </c>
      <c r="E2885" s="89" t="s">
        <v>5898</v>
      </c>
      <c r="F2885" s="89"/>
      <c r="G2885" s="89"/>
      <c r="H2885" s="89"/>
      <c r="I2885" s="89"/>
      <c r="J2885" s="89"/>
      <c r="K2885" s="89"/>
      <c r="L2885" s="89"/>
      <c r="M2885" s="89">
        <f>J2885+K2885+L2885</f>
        <v>0</v>
      </c>
      <c r="N2885" s="559"/>
      <c r="O2885" s="89"/>
      <c r="P2885" s="89"/>
      <c r="Q2885" s="143" t="s">
        <v>10241</v>
      </c>
      <c r="R2885" s="102" t="s">
        <v>11898</v>
      </c>
      <c r="S2885" s="28">
        <v>1</v>
      </c>
      <c r="T2885" s="19">
        <f>VLOOKUP(Q2885,包材库存!B:E,4,0)</f>
        <v>9.9</v>
      </c>
      <c r="U2885" s="46"/>
      <c r="V2885" s="19">
        <f>VLOOKUP(Q2885,包材库存!B:F,5,0)</f>
        <v>0</v>
      </c>
      <c r="W2885" s="89"/>
      <c r="X2885" s="164" t="e">
        <f t="shared" si="212"/>
        <v>#DIV/0!</v>
      </c>
      <c r="Y2885" s="169">
        <f t="shared" ref="Y2885:Y2948" si="214">COUNTIF(Q:Q,Q2885)</f>
        <v>1</v>
      </c>
    </row>
    <row r="2886" spans="2:25" ht="15">
      <c r="B2886" s="196"/>
      <c r="C2886" s="111"/>
      <c r="D2886" s="90"/>
      <c r="E2886" s="90"/>
      <c r="F2886" s="90"/>
      <c r="G2886" s="90"/>
      <c r="H2886" s="90"/>
      <c r="I2886" s="90"/>
      <c r="J2886" s="90"/>
      <c r="K2886" s="90"/>
      <c r="L2886" s="90"/>
      <c r="M2886" s="90"/>
      <c r="N2886" s="560"/>
      <c r="O2886" s="90"/>
      <c r="P2886" s="90"/>
      <c r="Q2886" s="143" t="s">
        <v>10242</v>
      </c>
      <c r="R2886" s="102" t="s">
        <v>10409</v>
      </c>
      <c r="S2886" s="28">
        <v>1</v>
      </c>
      <c r="T2886" s="19">
        <f>VLOOKUP(Q2886,包材库存!B:E,4,0)</f>
        <v>7665</v>
      </c>
      <c r="U2886" s="46"/>
      <c r="V2886" s="19">
        <f>VLOOKUP(Q2886,包材库存!B:F,5,0)</f>
        <v>0</v>
      </c>
      <c r="W2886" s="90"/>
      <c r="X2886" s="164" t="e">
        <f t="shared" ref="X2886:X2949" si="215">T2886/G2886</f>
        <v>#DIV/0!</v>
      </c>
      <c r="Y2886" s="169">
        <f t="shared" si="214"/>
        <v>149</v>
      </c>
    </row>
    <row r="2887" spans="2:25" ht="15">
      <c r="B2887" s="196"/>
      <c r="C2887" s="112"/>
      <c r="D2887" s="15"/>
      <c r="E2887" s="15"/>
      <c r="F2887" s="15"/>
      <c r="G2887" s="15"/>
      <c r="H2887" s="15"/>
      <c r="I2887" s="15"/>
      <c r="J2887" s="15"/>
      <c r="K2887" s="15"/>
      <c r="L2887" s="15"/>
      <c r="M2887" s="15"/>
      <c r="N2887" s="561"/>
      <c r="O2887" s="15"/>
      <c r="P2887" s="15"/>
      <c r="Q2887" s="143" t="s">
        <v>10243</v>
      </c>
      <c r="R2887" s="102" t="s">
        <v>11899</v>
      </c>
      <c r="S2887" s="91"/>
      <c r="T2887" s="19">
        <f>VLOOKUP(Q2887,包材库存!B:E,4,0)</f>
        <v>1957</v>
      </c>
      <c r="U2887" s="46"/>
      <c r="V2887" s="19">
        <f>VLOOKUP(Q2887,包材库存!B:F,5,0)</f>
        <v>0</v>
      </c>
      <c r="W2887" s="15"/>
      <c r="X2887" s="164" t="e">
        <f t="shared" si="215"/>
        <v>#DIV/0!</v>
      </c>
      <c r="Y2887" s="169">
        <f t="shared" si="214"/>
        <v>202</v>
      </c>
    </row>
    <row r="2888" spans="2:25" ht="15">
      <c r="B2888" s="196"/>
      <c r="C2888" s="110" t="s">
        <v>1569</v>
      </c>
      <c r="D2888" s="89" t="s">
        <v>11856</v>
      </c>
      <c r="E2888" s="89" t="s">
        <v>5898</v>
      </c>
      <c r="F2888" s="89"/>
      <c r="G2888" s="89"/>
      <c r="H2888" s="89"/>
      <c r="I2888" s="89"/>
      <c r="J2888" s="89"/>
      <c r="K2888" s="89"/>
      <c r="L2888" s="89"/>
      <c r="M2888" s="89">
        <f>J2888+K2888+L2888</f>
        <v>0</v>
      </c>
      <c r="N2888" s="559"/>
      <c r="O2888" s="89"/>
      <c r="P2888" s="89"/>
      <c r="Q2888" s="143" t="s">
        <v>9198</v>
      </c>
      <c r="R2888" s="102" t="s">
        <v>11900</v>
      </c>
      <c r="S2888" s="28">
        <v>1</v>
      </c>
      <c r="T2888" s="19">
        <f>VLOOKUP(Q2888,包材库存!B:E,4,0)</f>
        <v>2.5</v>
      </c>
      <c r="U2888" s="46"/>
      <c r="V2888" s="19">
        <f>VLOOKUP(Q2888,包材库存!B:F,5,0)</f>
        <v>0</v>
      </c>
      <c r="W2888" s="89"/>
      <c r="X2888" s="164" t="e">
        <f t="shared" si="215"/>
        <v>#DIV/0!</v>
      </c>
      <c r="Y2888" s="169">
        <f t="shared" si="214"/>
        <v>1</v>
      </c>
    </row>
    <row r="2889" spans="2:25" ht="15">
      <c r="B2889" s="196"/>
      <c r="C2889" s="111"/>
      <c r="D2889" s="90"/>
      <c r="E2889" s="90"/>
      <c r="F2889" s="90"/>
      <c r="G2889" s="90"/>
      <c r="H2889" s="90"/>
      <c r="I2889" s="90"/>
      <c r="J2889" s="90"/>
      <c r="K2889" s="90"/>
      <c r="L2889" s="90"/>
      <c r="M2889" s="90"/>
      <c r="N2889" s="560"/>
      <c r="O2889" s="90"/>
      <c r="P2889" s="90"/>
      <c r="Q2889" s="143" t="s">
        <v>10242</v>
      </c>
      <c r="R2889" s="102" t="s">
        <v>10409</v>
      </c>
      <c r="S2889" s="28">
        <v>1</v>
      </c>
      <c r="T2889" s="19">
        <f>VLOOKUP(Q2889,包材库存!B:E,4,0)</f>
        <v>7665</v>
      </c>
      <c r="U2889" s="46"/>
      <c r="V2889" s="19">
        <f>VLOOKUP(Q2889,包材库存!B:F,5,0)</f>
        <v>0</v>
      </c>
      <c r="W2889" s="90"/>
      <c r="X2889" s="164" t="e">
        <f t="shared" si="215"/>
        <v>#DIV/0!</v>
      </c>
      <c r="Y2889" s="169">
        <f t="shared" si="214"/>
        <v>149</v>
      </c>
    </row>
    <row r="2890" spans="2:25" ht="15">
      <c r="B2890" s="196"/>
      <c r="C2890" s="112"/>
      <c r="D2890" s="15"/>
      <c r="E2890" s="15"/>
      <c r="F2890" s="15"/>
      <c r="G2890" s="15"/>
      <c r="H2890" s="15"/>
      <c r="I2890" s="15"/>
      <c r="J2890" s="15"/>
      <c r="K2890" s="15"/>
      <c r="L2890" s="15"/>
      <c r="M2890" s="15"/>
      <c r="N2890" s="561"/>
      <c r="O2890" s="15"/>
      <c r="P2890" s="15"/>
      <c r="Q2890" s="143" t="s">
        <v>10243</v>
      </c>
      <c r="R2890" s="102" t="s">
        <v>11899</v>
      </c>
      <c r="S2890" s="91"/>
      <c r="T2890" s="19">
        <f>VLOOKUP(Q2890,包材库存!B:E,4,0)</f>
        <v>1957</v>
      </c>
      <c r="U2890" s="46"/>
      <c r="V2890" s="19">
        <f>VLOOKUP(Q2890,包材库存!B:F,5,0)</f>
        <v>0</v>
      </c>
      <c r="W2890" s="15"/>
      <c r="X2890" s="164" t="e">
        <f t="shared" si="215"/>
        <v>#DIV/0!</v>
      </c>
      <c r="Y2890" s="169">
        <f t="shared" si="214"/>
        <v>202</v>
      </c>
    </row>
    <row r="2891" spans="2:25" ht="15">
      <c r="B2891" s="196"/>
      <c r="C2891" s="110" t="s">
        <v>1570</v>
      </c>
      <c r="D2891" s="89" t="s">
        <v>11858</v>
      </c>
      <c r="E2891" s="89" t="s">
        <v>5898</v>
      </c>
      <c r="F2891" s="89"/>
      <c r="G2891" s="89"/>
      <c r="H2891" s="89"/>
      <c r="I2891" s="89"/>
      <c r="J2891" s="89"/>
      <c r="K2891" s="89"/>
      <c r="L2891" s="89"/>
      <c r="M2891" s="89">
        <f>J2891+K2891+L2891</f>
        <v>0</v>
      </c>
      <c r="N2891" s="559"/>
      <c r="O2891" s="89"/>
      <c r="P2891" s="89"/>
      <c r="Q2891" s="143" t="s">
        <v>9200</v>
      </c>
      <c r="R2891" s="102" t="s">
        <v>11901</v>
      </c>
      <c r="S2891" s="28">
        <v>1</v>
      </c>
      <c r="T2891" s="19">
        <f>VLOOKUP(Q2891,包材库存!B:E,4,0)</f>
        <v>0</v>
      </c>
      <c r="U2891" s="46"/>
      <c r="V2891" s="19">
        <f>VLOOKUP(Q2891,包材库存!B:F,5,0)</f>
        <v>0</v>
      </c>
      <c r="W2891" s="89"/>
      <c r="X2891" s="164" t="e">
        <f t="shared" si="215"/>
        <v>#DIV/0!</v>
      </c>
      <c r="Y2891" s="169">
        <f t="shared" si="214"/>
        <v>1</v>
      </c>
    </row>
    <row r="2892" spans="2:25" ht="15">
      <c r="B2892" s="196"/>
      <c r="C2892" s="111"/>
      <c r="D2892" s="90"/>
      <c r="E2892" s="90"/>
      <c r="F2892" s="90"/>
      <c r="G2892" s="90"/>
      <c r="H2892" s="90"/>
      <c r="I2892" s="90"/>
      <c r="J2892" s="90"/>
      <c r="K2892" s="90"/>
      <c r="L2892" s="90"/>
      <c r="M2892" s="90"/>
      <c r="N2892" s="560"/>
      <c r="O2892" s="90"/>
      <c r="P2892" s="90"/>
      <c r="Q2892" s="143" t="s">
        <v>10242</v>
      </c>
      <c r="R2892" s="102" t="s">
        <v>10409</v>
      </c>
      <c r="S2892" s="28">
        <v>1</v>
      </c>
      <c r="T2892" s="19">
        <f>VLOOKUP(Q2892,包材库存!B:E,4,0)</f>
        <v>7665</v>
      </c>
      <c r="U2892" s="46"/>
      <c r="V2892" s="19">
        <f>VLOOKUP(Q2892,包材库存!B:F,5,0)</f>
        <v>0</v>
      </c>
      <c r="W2892" s="90"/>
      <c r="X2892" s="164" t="e">
        <f t="shared" si="215"/>
        <v>#DIV/0!</v>
      </c>
      <c r="Y2892" s="169">
        <f t="shared" si="214"/>
        <v>149</v>
      </c>
    </row>
    <row r="2893" spans="2:25" ht="15">
      <c r="B2893" s="196"/>
      <c r="C2893" s="112"/>
      <c r="D2893" s="15"/>
      <c r="E2893" s="15"/>
      <c r="F2893" s="15"/>
      <c r="G2893" s="15"/>
      <c r="H2893" s="15"/>
      <c r="I2893" s="15"/>
      <c r="J2893" s="15"/>
      <c r="K2893" s="15"/>
      <c r="L2893" s="15"/>
      <c r="M2893" s="15"/>
      <c r="N2893" s="561"/>
      <c r="O2893" s="15"/>
      <c r="P2893" s="15"/>
      <c r="Q2893" s="143" t="s">
        <v>10243</v>
      </c>
      <c r="R2893" s="102" t="s">
        <v>11899</v>
      </c>
      <c r="S2893" s="91"/>
      <c r="T2893" s="19">
        <f>VLOOKUP(Q2893,包材库存!B:E,4,0)</f>
        <v>1957</v>
      </c>
      <c r="U2893" s="46"/>
      <c r="V2893" s="19">
        <f>VLOOKUP(Q2893,包材库存!B:F,5,0)</f>
        <v>0</v>
      </c>
      <c r="W2893" s="15"/>
      <c r="X2893" s="164" t="e">
        <f t="shared" si="215"/>
        <v>#DIV/0!</v>
      </c>
      <c r="Y2893" s="169">
        <f t="shared" si="214"/>
        <v>202</v>
      </c>
    </row>
    <row r="2894" spans="2:25" ht="25.5">
      <c r="B2894" s="196"/>
      <c r="C2894" s="110" t="s">
        <v>1571</v>
      </c>
      <c r="D2894" s="89" t="s">
        <v>11860</v>
      </c>
      <c r="E2894" s="89" t="s">
        <v>5898</v>
      </c>
      <c r="F2894" s="89"/>
      <c r="G2894" s="89"/>
      <c r="H2894" s="89"/>
      <c r="I2894" s="89"/>
      <c r="J2894" s="89"/>
      <c r="K2894" s="89"/>
      <c r="L2894" s="89"/>
      <c r="M2894" s="89">
        <f>J2894+K2894+L2894</f>
        <v>0</v>
      </c>
      <c r="N2894" s="559"/>
      <c r="O2894" s="89"/>
      <c r="P2894" s="89"/>
      <c r="Q2894" s="143" t="s">
        <v>9202</v>
      </c>
      <c r="R2894" s="102" t="s">
        <v>11902</v>
      </c>
      <c r="S2894" s="28">
        <v>1</v>
      </c>
      <c r="T2894" s="19">
        <f>VLOOKUP(Q2894,包材库存!B:E,4,0)</f>
        <v>0.05</v>
      </c>
      <c r="U2894" s="46"/>
      <c r="V2894" s="19">
        <f>VLOOKUP(Q2894,包材库存!B:F,5,0)</f>
        <v>0</v>
      </c>
      <c r="W2894" s="89"/>
      <c r="X2894" s="164" t="e">
        <f t="shared" si="215"/>
        <v>#DIV/0!</v>
      </c>
      <c r="Y2894" s="169">
        <f t="shared" si="214"/>
        <v>1</v>
      </c>
    </row>
    <row r="2895" spans="2:25" ht="15">
      <c r="B2895" s="196"/>
      <c r="C2895" s="111"/>
      <c r="D2895" s="90"/>
      <c r="E2895" s="90"/>
      <c r="F2895" s="90"/>
      <c r="G2895" s="90"/>
      <c r="H2895" s="90"/>
      <c r="I2895" s="90"/>
      <c r="J2895" s="90"/>
      <c r="K2895" s="90"/>
      <c r="L2895" s="90"/>
      <c r="M2895" s="90"/>
      <c r="N2895" s="560"/>
      <c r="O2895" s="90"/>
      <c r="P2895" s="90"/>
      <c r="Q2895" s="143" t="s">
        <v>10242</v>
      </c>
      <c r="R2895" s="102" t="s">
        <v>10409</v>
      </c>
      <c r="S2895" s="28">
        <v>1</v>
      </c>
      <c r="T2895" s="19">
        <f>VLOOKUP(Q2895,包材库存!B:E,4,0)</f>
        <v>7665</v>
      </c>
      <c r="U2895" s="46"/>
      <c r="V2895" s="19">
        <f>VLOOKUP(Q2895,包材库存!B:F,5,0)</f>
        <v>0</v>
      </c>
      <c r="W2895" s="90"/>
      <c r="X2895" s="164" t="e">
        <f t="shared" si="215"/>
        <v>#DIV/0!</v>
      </c>
      <c r="Y2895" s="169">
        <f t="shared" si="214"/>
        <v>149</v>
      </c>
    </row>
    <row r="2896" spans="2:25" ht="15">
      <c r="B2896" s="196"/>
      <c r="C2896" s="112"/>
      <c r="D2896" s="15"/>
      <c r="E2896" s="15"/>
      <c r="F2896" s="15"/>
      <c r="G2896" s="15"/>
      <c r="H2896" s="15"/>
      <c r="I2896" s="15"/>
      <c r="J2896" s="15"/>
      <c r="K2896" s="15"/>
      <c r="L2896" s="15"/>
      <c r="M2896" s="15"/>
      <c r="N2896" s="561"/>
      <c r="O2896" s="15"/>
      <c r="P2896" s="15"/>
      <c r="Q2896" s="143" t="s">
        <v>10243</v>
      </c>
      <c r="R2896" s="102" t="s">
        <v>11899</v>
      </c>
      <c r="S2896" s="91"/>
      <c r="T2896" s="19">
        <f>VLOOKUP(Q2896,包材库存!B:E,4,0)</f>
        <v>1957</v>
      </c>
      <c r="U2896" s="46"/>
      <c r="V2896" s="19">
        <f>VLOOKUP(Q2896,包材库存!B:F,5,0)</f>
        <v>0</v>
      </c>
      <c r="W2896" s="15"/>
      <c r="X2896" s="164" t="e">
        <f t="shared" si="215"/>
        <v>#DIV/0!</v>
      </c>
      <c r="Y2896" s="169">
        <f t="shared" si="214"/>
        <v>202</v>
      </c>
    </row>
    <row r="2897" spans="2:25" ht="15">
      <c r="B2897" s="196"/>
      <c r="C2897" s="110" t="s">
        <v>10244</v>
      </c>
      <c r="D2897" s="110" t="s">
        <v>10245</v>
      </c>
      <c r="E2897" s="110" t="s">
        <v>12119</v>
      </c>
      <c r="F2897" s="110"/>
      <c r="G2897" s="110"/>
      <c r="H2897" s="110"/>
      <c r="I2897" s="110"/>
      <c r="J2897" s="110"/>
      <c r="K2897" s="110"/>
      <c r="L2897" s="110"/>
      <c r="M2897" s="110">
        <f>J2897+K2897+L2897</f>
        <v>0</v>
      </c>
      <c r="N2897" s="619"/>
      <c r="O2897" s="110"/>
      <c r="P2897" s="110"/>
      <c r="Q2897" s="418" t="s">
        <v>9208</v>
      </c>
      <c r="R2897" s="479" t="s">
        <v>11903</v>
      </c>
      <c r="S2897" s="28">
        <v>1</v>
      </c>
      <c r="T2897" s="19">
        <f>VLOOKUP(Q2897,包材库存!B:E,4,0)</f>
        <v>0</v>
      </c>
      <c r="U2897" s="46"/>
      <c r="V2897" s="19">
        <f>VLOOKUP(Q2897,包材库存!B:F,5,0)</f>
        <v>0</v>
      </c>
      <c r="W2897" s="110"/>
      <c r="X2897" s="164" t="e">
        <f t="shared" si="215"/>
        <v>#DIV/0!</v>
      </c>
      <c r="Y2897" s="169">
        <f t="shared" si="214"/>
        <v>2</v>
      </c>
    </row>
    <row r="2898" spans="2:25" ht="15">
      <c r="B2898" s="196"/>
      <c r="C2898" s="111"/>
      <c r="D2898" s="111"/>
      <c r="E2898" s="111"/>
      <c r="F2898" s="111"/>
      <c r="G2898" s="111"/>
      <c r="H2898" s="111"/>
      <c r="I2898" s="111"/>
      <c r="J2898" s="111"/>
      <c r="K2898" s="111"/>
      <c r="L2898" s="111"/>
      <c r="M2898" s="111"/>
      <c r="N2898" s="620"/>
      <c r="O2898" s="111"/>
      <c r="P2898" s="111"/>
      <c r="Q2898" s="418" t="s">
        <v>10246</v>
      </c>
      <c r="R2898" s="479" t="s">
        <v>11904</v>
      </c>
      <c r="S2898" s="28">
        <v>1</v>
      </c>
      <c r="T2898" s="19">
        <f>VLOOKUP(Q2898,包材库存!B:E,4,0)</f>
        <v>1.4</v>
      </c>
      <c r="U2898" s="46"/>
      <c r="V2898" s="19">
        <f>VLOOKUP(Q2898,包材库存!B:F,5,0)</f>
        <v>0</v>
      </c>
      <c r="W2898" s="111"/>
      <c r="X2898" s="164" t="e">
        <f t="shared" si="215"/>
        <v>#DIV/0!</v>
      </c>
      <c r="Y2898" s="169">
        <f t="shared" si="214"/>
        <v>2</v>
      </c>
    </row>
    <row r="2899" spans="2:25" ht="15">
      <c r="B2899" s="196"/>
      <c r="C2899" s="111"/>
      <c r="D2899" s="111"/>
      <c r="E2899" s="111"/>
      <c r="F2899" s="111"/>
      <c r="G2899" s="111"/>
      <c r="H2899" s="111"/>
      <c r="I2899" s="111"/>
      <c r="J2899" s="111"/>
      <c r="K2899" s="111"/>
      <c r="L2899" s="111"/>
      <c r="M2899" s="111"/>
      <c r="N2899" s="620"/>
      <c r="O2899" s="111"/>
      <c r="P2899" s="111"/>
      <c r="Q2899" s="418" t="s">
        <v>10247</v>
      </c>
      <c r="R2899" s="479" t="s">
        <v>11905</v>
      </c>
      <c r="S2899" s="28">
        <v>1</v>
      </c>
      <c r="T2899" s="19">
        <f>VLOOKUP(Q2899,包材库存!B:E,4,0)</f>
        <v>0</v>
      </c>
      <c r="U2899" s="46"/>
      <c r="V2899" s="19">
        <f>VLOOKUP(Q2899,包材库存!B:F,5,0)</f>
        <v>0</v>
      </c>
      <c r="W2899" s="111"/>
      <c r="X2899" s="164" t="e">
        <f t="shared" si="215"/>
        <v>#DIV/0!</v>
      </c>
      <c r="Y2899" s="169">
        <f t="shared" si="214"/>
        <v>2</v>
      </c>
    </row>
    <row r="2900" spans="2:25" ht="15">
      <c r="B2900" s="196"/>
      <c r="C2900" s="112"/>
      <c r="D2900" s="112"/>
      <c r="E2900" s="112"/>
      <c r="F2900" s="112"/>
      <c r="G2900" s="112"/>
      <c r="H2900" s="112"/>
      <c r="I2900" s="112"/>
      <c r="J2900" s="112"/>
      <c r="K2900" s="112"/>
      <c r="L2900" s="112"/>
      <c r="M2900" s="112"/>
      <c r="N2900" s="621"/>
      <c r="O2900" s="112"/>
      <c r="P2900" s="112"/>
      <c r="Q2900" s="418" t="s">
        <v>8184</v>
      </c>
      <c r="R2900" s="479" t="s">
        <v>11906</v>
      </c>
      <c r="S2900" s="28">
        <v>1</v>
      </c>
      <c r="T2900" s="19">
        <f>VLOOKUP(Q2900,包材库存!B:E,4,0)</f>
        <v>0</v>
      </c>
      <c r="U2900" s="46"/>
      <c r="V2900" s="19">
        <f>VLOOKUP(Q2900,包材库存!B:F,5,0)</f>
        <v>0</v>
      </c>
      <c r="W2900" s="112"/>
      <c r="X2900" s="164" t="e">
        <f t="shared" si="215"/>
        <v>#DIV/0!</v>
      </c>
      <c r="Y2900" s="169">
        <f t="shared" si="214"/>
        <v>2</v>
      </c>
    </row>
    <row r="2901" spans="2:25" ht="15">
      <c r="B2901" s="196"/>
      <c r="C2901" s="120"/>
      <c r="D2901" s="120"/>
      <c r="E2901" s="120"/>
      <c r="F2901" s="120"/>
      <c r="G2901" s="120"/>
      <c r="H2901" s="120"/>
      <c r="I2901" s="120"/>
      <c r="J2901" s="120"/>
      <c r="K2901" s="120"/>
      <c r="L2901" s="120"/>
      <c r="M2901" s="120"/>
      <c r="N2901" s="587"/>
      <c r="O2901" s="120"/>
      <c r="P2901" s="120"/>
      <c r="Q2901" s="138"/>
      <c r="R2901" s="134" t="s">
        <v>9875</v>
      </c>
      <c r="S2901" s="28">
        <v>1</v>
      </c>
      <c r="T2901" s="19" t="e">
        <f>VLOOKUP(Q2901,包材库存!B:E,4,0)</f>
        <v>#N/A</v>
      </c>
      <c r="U2901" s="46"/>
      <c r="V2901" s="19" t="e">
        <f>VLOOKUP(Q2901,包材库存!B:F,5,0)</f>
        <v>#N/A</v>
      </c>
      <c r="W2901" s="120"/>
      <c r="X2901" s="164" t="e">
        <f t="shared" si="215"/>
        <v>#N/A</v>
      </c>
      <c r="Y2901" s="169">
        <f t="shared" si="214"/>
        <v>0</v>
      </c>
    </row>
    <row r="2902" spans="2:25" ht="15">
      <c r="B2902" s="196"/>
      <c r="C2902" s="110" t="s">
        <v>10248</v>
      </c>
      <c r="D2902" s="110" t="s">
        <v>10249</v>
      </c>
      <c r="E2902" s="110" t="s">
        <v>12120</v>
      </c>
      <c r="F2902" s="110"/>
      <c r="G2902" s="110"/>
      <c r="H2902" s="110"/>
      <c r="I2902" s="110"/>
      <c r="J2902" s="110"/>
      <c r="K2902" s="110"/>
      <c r="L2902" s="110"/>
      <c r="M2902" s="110">
        <f>J2902+K2902+L2902</f>
        <v>0</v>
      </c>
      <c r="N2902" s="619"/>
      <c r="O2902" s="110"/>
      <c r="P2902" s="110"/>
      <c r="Q2902" s="418" t="s">
        <v>10250</v>
      </c>
      <c r="R2902" s="479" t="s">
        <v>11907</v>
      </c>
      <c r="S2902" s="28">
        <v>1</v>
      </c>
      <c r="T2902" s="19">
        <f>VLOOKUP(Q2902,包材库存!B:E,4,0)</f>
        <v>0</v>
      </c>
      <c r="U2902" s="46"/>
      <c r="V2902" s="19">
        <f>VLOOKUP(Q2902,包材库存!B:F,5,0)</f>
        <v>0</v>
      </c>
      <c r="W2902" s="110"/>
      <c r="X2902" s="164" t="e">
        <f t="shared" si="215"/>
        <v>#DIV/0!</v>
      </c>
      <c r="Y2902" s="169">
        <f t="shared" si="214"/>
        <v>2</v>
      </c>
    </row>
    <row r="2903" spans="2:25" ht="15">
      <c r="B2903" s="196"/>
      <c r="C2903" s="111"/>
      <c r="D2903" s="111"/>
      <c r="E2903" s="111"/>
      <c r="F2903" s="111"/>
      <c r="G2903" s="111"/>
      <c r="H2903" s="111"/>
      <c r="I2903" s="111"/>
      <c r="J2903" s="111"/>
      <c r="K2903" s="111"/>
      <c r="L2903" s="111"/>
      <c r="M2903" s="111"/>
      <c r="N2903" s="620"/>
      <c r="O2903" s="111"/>
      <c r="P2903" s="111"/>
      <c r="Q2903" s="418" t="s">
        <v>10251</v>
      </c>
      <c r="R2903" s="479" t="s">
        <v>11908</v>
      </c>
      <c r="S2903" s="28">
        <v>1</v>
      </c>
      <c r="T2903" s="19">
        <f>VLOOKUP(Q2903,包材库存!B:E,4,0)</f>
        <v>280</v>
      </c>
      <c r="U2903" s="46"/>
      <c r="V2903" s="19">
        <f>VLOOKUP(Q2903,包材库存!B:F,5,0)</f>
        <v>0</v>
      </c>
      <c r="W2903" s="111"/>
      <c r="X2903" s="164" t="e">
        <f t="shared" si="215"/>
        <v>#DIV/0!</v>
      </c>
      <c r="Y2903" s="169">
        <f t="shared" si="214"/>
        <v>12</v>
      </c>
    </row>
    <row r="2904" spans="2:25" ht="15">
      <c r="B2904" s="196"/>
      <c r="C2904" s="111"/>
      <c r="D2904" s="111"/>
      <c r="E2904" s="111"/>
      <c r="F2904" s="111"/>
      <c r="G2904" s="111"/>
      <c r="H2904" s="111"/>
      <c r="I2904" s="111"/>
      <c r="J2904" s="111"/>
      <c r="K2904" s="111"/>
      <c r="L2904" s="111"/>
      <c r="M2904" s="111"/>
      <c r="N2904" s="620"/>
      <c r="O2904" s="111"/>
      <c r="P2904" s="111"/>
      <c r="Q2904" s="418" t="s">
        <v>10252</v>
      </c>
      <c r="R2904" s="479" t="s">
        <v>11909</v>
      </c>
      <c r="S2904" s="28">
        <v>1</v>
      </c>
      <c r="T2904" s="19">
        <f>VLOOKUP(Q2904,包材库存!B:E,4,0)</f>
        <v>194</v>
      </c>
      <c r="U2904" s="46"/>
      <c r="V2904" s="19">
        <f>VLOOKUP(Q2904,包材库存!B:F,5,0)</f>
        <v>0</v>
      </c>
      <c r="W2904" s="111"/>
      <c r="X2904" s="164" t="e">
        <f t="shared" si="215"/>
        <v>#DIV/0!</v>
      </c>
      <c r="Y2904" s="169">
        <f t="shared" si="214"/>
        <v>1</v>
      </c>
    </row>
    <row r="2905" spans="2:25" ht="15">
      <c r="B2905" s="196"/>
      <c r="C2905" s="111"/>
      <c r="D2905" s="111"/>
      <c r="E2905" s="111"/>
      <c r="F2905" s="111"/>
      <c r="G2905" s="111"/>
      <c r="H2905" s="111"/>
      <c r="I2905" s="111"/>
      <c r="J2905" s="111"/>
      <c r="K2905" s="111"/>
      <c r="L2905" s="111"/>
      <c r="M2905" s="111"/>
      <c r="N2905" s="620"/>
      <c r="O2905" s="111"/>
      <c r="P2905" s="111"/>
      <c r="Q2905" s="418" t="s">
        <v>10253</v>
      </c>
      <c r="R2905" s="479" t="s">
        <v>11910</v>
      </c>
      <c r="S2905" s="28">
        <v>1</v>
      </c>
      <c r="T2905" s="19" t="e">
        <f>VLOOKUP(Q2905,包材库存!B:E,4,0)</f>
        <v>#N/A</v>
      </c>
      <c r="U2905" s="46"/>
      <c r="V2905" s="19" t="e">
        <f>VLOOKUP(Q2905,包材库存!B:F,5,0)</f>
        <v>#N/A</v>
      </c>
      <c r="W2905" s="111"/>
      <c r="X2905" s="164" t="e">
        <f t="shared" si="215"/>
        <v>#N/A</v>
      </c>
      <c r="Y2905" s="169">
        <f t="shared" si="214"/>
        <v>5</v>
      </c>
    </row>
    <row r="2906" spans="2:25" ht="15">
      <c r="B2906" s="196"/>
      <c r="C2906" s="112"/>
      <c r="D2906" s="112"/>
      <c r="E2906" s="112"/>
      <c r="F2906" s="112"/>
      <c r="G2906" s="112"/>
      <c r="H2906" s="112"/>
      <c r="I2906" s="112"/>
      <c r="J2906" s="112"/>
      <c r="K2906" s="112"/>
      <c r="L2906" s="112"/>
      <c r="M2906" s="112"/>
      <c r="N2906" s="621"/>
      <c r="O2906" s="112"/>
      <c r="P2906" s="112"/>
      <c r="Q2906" s="418" t="s">
        <v>10254</v>
      </c>
      <c r="R2906" s="479" t="s">
        <v>11911</v>
      </c>
      <c r="S2906" s="91"/>
      <c r="T2906" s="19">
        <f>VLOOKUP(Q2906,包材库存!B:E,4,0)</f>
        <v>0</v>
      </c>
      <c r="U2906" s="46"/>
      <c r="V2906" s="19">
        <f>VLOOKUP(Q2906,包材库存!B:F,5,0)</f>
        <v>0</v>
      </c>
      <c r="W2906" s="112"/>
      <c r="X2906" s="164" t="e">
        <f t="shared" si="215"/>
        <v>#DIV/0!</v>
      </c>
      <c r="Y2906" s="169">
        <f t="shared" si="214"/>
        <v>1</v>
      </c>
    </row>
    <row r="2907" spans="2:25" ht="15">
      <c r="B2907" s="196"/>
      <c r="C2907" s="120" t="s">
        <v>10255</v>
      </c>
      <c r="D2907" s="120"/>
      <c r="E2907" s="120"/>
      <c r="F2907" s="120"/>
      <c r="G2907" s="120"/>
      <c r="H2907" s="120"/>
      <c r="I2907" s="120"/>
      <c r="J2907" s="120"/>
      <c r="K2907" s="120"/>
      <c r="L2907" s="120"/>
      <c r="M2907" s="120"/>
      <c r="N2907" s="587"/>
      <c r="O2907" s="120"/>
      <c r="P2907" s="120"/>
      <c r="Q2907" s="13"/>
      <c r="R2907" s="13"/>
      <c r="S2907" s="28">
        <v>1</v>
      </c>
      <c r="T2907" s="19" t="e">
        <f>VLOOKUP(Q2907,包材库存!B:E,4,0)</f>
        <v>#N/A</v>
      </c>
      <c r="U2907" s="46"/>
      <c r="V2907" s="19" t="e">
        <f>VLOOKUP(Q2907,包材库存!B:F,5,0)</f>
        <v>#N/A</v>
      </c>
      <c r="W2907" s="120"/>
      <c r="X2907" s="164" t="e">
        <f t="shared" si="215"/>
        <v>#N/A</v>
      </c>
      <c r="Y2907" s="169">
        <f t="shared" si="214"/>
        <v>0</v>
      </c>
    </row>
    <row r="2908" spans="2:25" ht="15">
      <c r="B2908" s="196"/>
      <c r="C2908" s="110" t="s">
        <v>10256</v>
      </c>
      <c r="D2908" s="119" t="s">
        <v>10257</v>
      </c>
      <c r="E2908" s="119" t="s">
        <v>12121</v>
      </c>
      <c r="F2908" s="119"/>
      <c r="G2908" s="119"/>
      <c r="H2908" s="119"/>
      <c r="I2908" s="119"/>
      <c r="J2908" s="119"/>
      <c r="K2908" s="119"/>
      <c r="L2908" s="119"/>
      <c r="M2908" s="119">
        <f>J2908+K2908+L2908</f>
        <v>0</v>
      </c>
      <c r="N2908" s="628"/>
      <c r="O2908" s="119"/>
      <c r="P2908" s="119"/>
      <c r="Q2908" s="418" t="s">
        <v>10258</v>
      </c>
      <c r="R2908" s="526" t="s">
        <v>11912</v>
      </c>
      <c r="S2908" s="28">
        <v>1</v>
      </c>
      <c r="T2908" s="19">
        <f>VLOOKUP(Q2908,包材库存!B:E,4,0)</f>
        <v>1932</v>
      </c>
      <c r="U2908" s="46"/>
      <c r="V2908" s="19">
        <f>VLOOKUP(Q2908,包材库存!B:F,5,0)</f>
        <v>0</v>
      </c>
      <c r="W2908" s="89"/>
      <c r="X2908" s="164" t="e">
        <f t="shared" si="215"/>
        <v>#DIV/0!</v>
      </c>
      <c r="Y2908" s="169">
        <f t="shared" si="214"/>
        <v>1</v>
      </c>
    </row>
    <row r="2909" spans="2:25" ht="15">
      <c r="B2909" s="196"/>
      <c r="C2909" s="111"/>
      <c r="D2909" s="119" t="s">
        <v>10259</v>
      </c>
      <c r="E2909" s="119"/>
      <c r="F2909" s="119"/>
      <c r="G2909" s="119"/>
      <c r="H2909" s="119"/>
      <c r="I2909" s="119"/>
      <c r="J2909" s="119"/>
      <c r="K2909" s="119"/>
      <c r="L2909" s="119"/>
      <c r="M2909" s="119"/>
      <c r="N2909" s="628"/>
      <c r="O2909" s="119"/>
      <c r="P2909" s="119"/>
      <c r="Q2909" s="418" t="s">
        <v>10260</v>
      </c>
      <c r="R2909" s="526" t="s">
        <v>11913</v>
      </c>
      <c r="S2909" s="28">
        <v>1</v>
      </c>
      <c r="T2909" s="19">
        <f>VLOOKUP(Q2909,包材库存!B:E,4,0)</f>
        <v>1747</v>
      </c>
      <c r="U2909" s="46"/>
      <c r="V2909" s="19">
        <f>VLOOKUP(Q2909,包材库存!B:F,5,0)</f>
        <v>0</v>
      </c>
      <c r="W2909" s="90"/>
      <c r="X2909" s="164" t="e">
        <f t="shared" si="215"/>
        <v>#DIV/0!</v>
      </c>
      <c r="Y2909" s="169">
        <f t="shared" si="214"/>
        <v>1</v>
      </c>
    </row>
    <row r="2910" spans="2:25" ht="15">
      <c r="B2910" s="196"/>
      <c r="C2910" s="111"/>
      <c r="D2910" s="89" t="s">
        <v>11914</v>
      </c>
      <c r="E2910" s="89"/>
      <c r="F2910" s="89"/>
      <c r="G2910" s="89"/>
      <c r="H2910" s="89"/>
      <c r="I2910" s="89"/>
      <c r="J2910" s="89"/>
      <c r="K2910" s="89"/>
      <c r="L2910" s="89"/>
      <c r="M2910" s="89"/>
      <c r="N2910" s="559"/>
      <c r="O2910" s="89"/>
      <c r="P2910" s="89"/>
      <c r="Q2910" s="418" t="s">
        <v>10261</v>
      </c>
      <c r="R2910" s="479" t="s">
        <v>11915</v>
      </c>
      <c r="S2910" s="28">
        <v>1</v>
      </c>
      <c r="T2910" s="19">
        <f>VLOOKUP(Q2910,包材库存!B:E,4,0)</f>
        <v>636</v>
      </c>
      <c r="U2910" s="46"/>
      <c r="V2910" s="19">
        <f>VLOOKUP(Q2910,包材库存!B:F,5,0)</f>
        <v>0</v>
      </c>
      <c r="W2910" s="90"/>
      <c r="X2910" s="164" t="e">
        <f t="shared" si="215"/>
        <v>#DIV/0!</v>
      </c>
      <c r="Y2910" s="169">
        <f t="shared" si="214"/>
        <v>1</v>
      </c>
    </row>
    <row r="2911" spans="2:25" ht="15">
      <c r="B2911" s="196"/>
      <c r="C2911" s="111"/>
      <c r="D2911" s="90"/>
      <c r="E2911" s="90"/>
      <c r="F2911" s="90"/>
      <c r="G2911" s="90"/>
      <c r="H2911" s="90"/>
      <c r="I2911" s="90"/>
      <c r="J2911" s="90"/>
      <c r="K2911" s="90"/>
      <c r="L2911" s="90"/>
      <c r="M2911" s="90"/>
      <c r="N2911" s="560"/>
      <c r="O2911" s="90"/>
      <c r="P2911" s="90"/>
      <c r="Q2911" s="418" t="s">
        <v>10262</v>
      </c>
      <c r="R2911" s="479" t="s">
        <v>11916</v>
      </c>
      <c r="S2911" s="28">
        <v>1</v>
      </c>
      <c r="T2911" s="19">
        <f>VLOOKUP(Q2911,包材库存!B:E,4,0)</f>
        <v>1228</v>
      </c>
      <c r="U2911" s="46"/>
      <c r="V2911" s="19">
        <f>VLOOKUP(Q2911,包材库存!B:F,5,0)</f>
        <v>0</v>
      </c>
      <c r="W2911" s="90"/>
      <c r="X2911" s="164" t="e">
        <f t="shared" si="215"/>
        <v>#DIV/0!</v>
      </c>
      <c r="Y2911" s="169">
        <f t="shared" si="214"/>
        <v>1</v>
      </c>
    </row>
    <row r="2912" spans="2:25" ht="15">
      <c r="B2912" s="196"/>
      <c r="C2912" s="111"/>
      <c r="D2912" s="15"/>
      <c r="E2912" s="15"/>
      <c r="F2912" s="15"/>
      <c r="G2912" s="15"/>
      <c r="H2912" s="15"/>
      <c r="I2912" s="15"/>
      <c r="J2912" s="15"/>
      <c r="K2912" s="15"/>
      <c r="L2912" s="15"/>
      <c r="M2912" s="15"/>
      <c r="N2912" s="561"/>
      <c r="O2912" s="15"/>
      <c r="P2912" s="15"/>
      <c r="Q2912" s="418" t="s">
        <v>10263</v>
      </c>
      <c r="R2912" s="479" t="s">
        <v>11917</v>
      </c>
      <c r="S2912" s="28">
        <v>1</v>
      </c>
      <c r="T2912" s="19">
        <f>VLOOKUP(Q2912,包材库存!B:E,4,0)</f>
        <v>926</v>
      </c>
      <c r="U2912" s="46"/>
      <c r="V2912" s="19">
        <f>VLOOKUP(Q2912,包材库存!B:F,5,0)</f>
        <v>0</v>
      </c>
      <c r="W2912" s="90"/>
      <c r="X2912" s="164" t="e">
        <f t="shared" si="215"/>
        <v>#DIV/0!</v>
      </c>
      <c r="Y2912" s="169">
        <f t="shared" si="214"/>
        <v>1</v>
      </c>
    </row>
    <row r="2913" spans="2:25" ht="15">
      <c r="B2913" s="196"/>
      <c r="C2913" s="111"/>
      <c r="D2913" s="89" t="s">
        <v>11918</v>
      </c>
      <c r="E2913" s="89"/>
      <c r="F2913" s="89"/>
      <c r="G2913" s="89"/>
      <c r="H2913" s="89"/>
      <c r="I2913" s="89"/>
      <c r="J2913" s="89"/>
      <c r="K2913" s="89"/>
      <c r="L2913" s="89"/>
      <c r="M2913" s="89"/>
      <c r="N2913" s="559"/>
      <c r="O2913" s="89"/>
      <c r="P2913" s="89"/>
      <c r="Q2913" s="418" t="s">
        <v>10264</v>
      </c>
      <c r="R2913" s="479" t="s">
        <v>11907</v>
      </c>
      <c r="S2913" s="28">
        <v>1</v>
      </c>
      <c r="T2913" s="19">
        <f>VLOOKUP(Q2913,包材库存!B:E,4,0)</f>
        <v>0</v>
      </c>
      <c r="U2913" s="46"/>
      <c r="V2913" s="19">
        <f>VLOOKUP(Q2913,包材库存!B:F,5,0)</f>
        <v>0</v>
      </c>
      <c r="W2913" s="90"/>
      <c r="X2913" s="164" t="e">
        <f t="shared" si="215"/>
        <v>#DIV/0!</v>
      </c>
      <c r="Y2913" s="169">
        <f t="shared" si="214"/>
        <v>2</v>
      </c>
    </row>
    <row r="2914" spans="2:25" ht="15">
      <c r="B2914" s="196"/>
      <c r="C2914" s="111"/>
      <c r="D2914" s="15"/>
      <c r="E2914" s="15"/>
      <c r="F2914" s="15"/>
      <c r="G2914" s="15"/>
      <c r="H2914" s="15"/>
      <c r="I2914" s="15"/>
      <c r="J2914" s="15"/>
      <c r="K2914" s="15"/>
      <c r="L2914" s="15"/>
      <c r="M2914" s="15"/>
      <c r="N2914" s="561"/>
      <c r="O2914" s="15"/>
      <c r="P2914" s="15"/>
      <c r="Q2914" s="418" t="s">
        <v>10265</v>
      </c>
      <c r="R2914" s="479" t="s">
        <v>11908</v>
      </c>
      <c r="S2914" s="28">
        <v>1</v>
      </c>
      <c r="T2914" s="19">
        <f>VLOOKUP(Q2914,包材库存!B:E,4,0)</f>
        <v>280</v>
      </c>
      <c r="U2914" s="46"/>
      <c r="V2914" s="19">
        <f>VLOOKUP(Q2914,包材库存!B:F,5,0)</f>
        <v>0</v>
      </c>
      <c r="W2914" s="15"/>
      <c r="X2914" s="164" t="e">
        <f t="shared" si="215"/>
        <v>#DIV/0!</v>
      </c>
      <c r="Y2914" s="169">
        <f t="shared" si="214"/>
        <v>12</v>
      </c>
    </row>
    <row r="2915" spans="2:25" ht="15">
      <c r="B2915" s="196"/>
      <c r="C2915" s="111"/>
      <c r="D2915" s="527"/>
      <c r="E2915" s="527"/>
      <c r="F2915" s="527"/>
      <c r="G2915" s="527"/>
      <c r="H2915" s="527"/>
      <c r="I2915" s="527"/>
      <c r="J2915" s="527"/>
      <c r="K2915" s="527"/>
      <c r="L2915" s="527"/>
      <c r="M2915" s="527"/>
      <c r="N2915" s="640"/>
      <c r="O2915" s="527"/>
      <c r="P2915" s="527"/>
      <c r="Q2915" s="418" t="s">
        <v>10266</v>
      </c>
      <c r="R2915" s="479" t="s">
        <v>11919</v>
      </c>
      <c r="S2915" s="28">
        <v>1</v>
      </c>
      <c r="T2915" s="19">
        <f>VLOOKUP(Q2915,包材库存!B:E,4,0)</f>
        <v>0</v>
      </c>
      <c r="U2915" s="46"/>
      <c r="V2915" s="19">
        <f>VLOOKUP(Q2915,包材库存!B:F,5,0)</f>
        <v>0</v>
      </c>
      <c r="W2915" s="527"/>
      <c r="X2915" s="164" t="e">
        <f t="shared" si="215"/>
        <v>#DIV/0!</v>
      </c>
      <c r="Y2915" s="169">
        <f t="shared" si="214"/>
        <v>1</v>
      </c>
    </row>
    <row r="2916" spans="2:25" ht="15">
      <c r="B2916" s="196"/>
      <c r="C2916" s="112"/>
      <c r="D2916" s="527"/>
      <c r="E2916" s="527"/>
      <c r="F2916" s="527"/>
      <c r="G2916" s="527"/>
      <c r="H2916" s="527"/>
      <c r="I2916" s="527"/>
      <c r="J2916" s="527"/>
      <c r="K2916" s="527"/>
      <c r="L2916" s="527"/>
      <c r="M2916" s="527"/>
      <c r="N2916" s="640"/>
      <c r="O2916" s="527"/>
      <c r="P2916" s="527"/>
      <c r="Q2916" s="418" t="s">
        <v>10267</v>
      </c>
      <c r="R2916" s="479" t="s">
        <v>11920</v>
      </c>
      <c r="S2916" s="91"/>
      <c r="T2916" s="19">
        <f>VLOOKUP(Q2916,包材库存!B:E,4,0)</f>
        <v>0</v>
      </c>
      <c r="U2916" s="46"/>
      <c r="V2916" s="19">
        <f>VLOOKUP(Q2916,包材库存!B:F,5,0)</f>
        <v>0</v>
      </c>
      <c r="W2916" s="527"/>
      <c r="X2916" s="164" t="e">
        <f t="shared" si="215"/>
        <v>#DIV/0!</v>
      </c>
      <c r="Y2916" s="169">
        <f t="shared" si="214"/>
        <v>1</v>
      </c>
    </row>
    <row r="2917" spans="2:25" ht="15">
      <c r="B2917" s="196"/>
      <c r="C2917" s="110" t="s">
        <v>5670</v>
      </c>
      <c r="D2917" s="110" t="s">
        <v>11432</v>
      </c>
      <c r="E2917" s="110" t="s">
        <v>1755</v>
      </c>
      <c r="F2917" s="110"/>
      <c r="G2917" s="110"/>
      <c r="H2917" s="110"/>
      <c r="I2917" s="110"/>
      <c r="J2917" s="110"/>
      <c r="K2917" s="110"/>
      <c r="L2917" s="110"/>
      <c r="M2917" s="110">
        <f>J2917+K2917+L2917</f>
        <v>0</v>
      </c>
      <c r="N2917" s="619"/>
      <c r="O2917" s="110"/>
      <c r="P2917" s="110"/>
      <c r="Q2917" s="160" t="s">
        <v>10268</v>
      </c>
      <c r="R2917" s="134" t="s">
        <v>11921</v>
      </c>
      <c r="S2917" s="28">
        <v>1</v>
      </c>
      <c r="T2917" s="19">
        <f>VLOOKUP(Q2917,包材库存!B:E,4,0)</f>
        <v>8848</v>
      </c>
      <c r="U2917" s="46"/>
      <c r="V2917" s="19">
        <f>VLOOKUP(Q2917,包材库存!B:F,5,0)</f>
        <v>0</v>
      </c>
      <c r="W2917" s="110"/>
      <c r="X2917" s="164" t="e">
        <f t="shared" si="215"/>
        <v>#DIV/0!</v>
      </c>
      <c r="Y2917" s="169">
        <f t="shared" si="214"/>
        <v>10</v>
      </c>
    </row>
    <row r="2918" spans="2:25" ht="15">
      <c r="B2918" s="196"/>
      <c r="C2918" s="111"/>
      <c r="D2918" s="111"/>
      <c r="E2918" s="111"/>
      <c r="F2918" s="111"/>
      <c r="G2918" s="111"/>
      <c r="H2918" s="111"/>
      <c r="I2918" s="111"/>
      <c r="J2918" s="111"/>
      <c r="K2918" s="111"/>
      <c r="L2918" s="111"/>
      <c r="M2918" s="111"/>
      <c r="N2918" s="620"/>
      <c r="O2918" s="111"/>
      <c r="P2918" s="111"/>
      <c r="Q2918" s="160" t="s">
        <v>10136</v>
      </c>
      <c r="R2918" s="134" t="s">
        <v>11922</v>
      </c>
      <c r="S2918" s="28">
        <v>1</v>
      </c>
      <c r="T2918" s="19">
        <f>VLOOKUP(Q2918,包材库存!B:E,4,0)</f>
        <v>120397</v>
      </c>
      <c r="U2918" s="46"/>
      <c r="V2918" s="19">
        <f>VLOOKUP(Q2918,包材库存!B:F,5,0)</f>
        <v>0</v>
      </c>
      <c r="W2918" s="111"/>
      <c r="X2918" s="164" t="e">
        <f t="shared" si="215"/>
        <v>#DIV/0!</v>
      </c>
      <c r="Y2918" s="169">
        <f t="shared" si="214"/>
        <v>44</v>
      </c>
    </row>
    <row r="2919" spans="2:25" ht="15">
      <c r="B2919" s="196"/>
      <c r="C2919" s="111"/>
      <c r="D2919" s="111"/>
      <c r="E2919" s="111"/>
      <c r="F2919" s="111"/>
      <c r="G2919" s="111"/>
      <c r="H2919" s="111"/>
      <c r="I2919" s="111"/>
      <c r="J2919" s="111"/>
      <c r="K2919" s="111"/>
      <c r="L2919" s="111"/>
      <c r="M2919" s="111"/>
      <c r="N2919" s="620"/>
      <c r="O2919" s="111"/>
      <c r="P2919" s="111"/>
      <c r="Q2919" s="160" t="s">
        <v>10269</v>
      </c>
      <c r="R2919" s="134" t="s">
        <v>11923</v>
      </c>
      <c r="S2919" s="28">
        <v>1</v>
      </c>
      <c r="T2919" s="19">
        <f>VLOOKUP(Q2919,包材库存!B:E,4,0)</f>
        <v>106183</v>
      </c>
      <c r="U2919" s="46"/>
      <c r="V2919" s="19">
        <f>VLOOKUP(Q2919,包材库存!B:F,5,0)</f>
        <v>0</v>
      </c>
      <c r="W2919" s="111"/>
      <c r="X2919" s="164" t="e">
        <f t="shared" si="215"/>
        <v>#DIV/0!</v>
      </c>
      <c r="Y2919" s="169">
        <f t="shared" si="214"/>
        <v>58</v>
      </c>
    </row>
    <row r="2920" spans="2:25" ht="15">
      <c r="B2920" s="196"/>
      <c r="C2920" s="111"/>
      <c r="D2920" s="111"/>
      <c r="E2920" s="111"/>
      <c r="F2920" s="111"/>
      <c r="G2920" s="111"/>
      <c r="H2920" s="111"/>
      <c r="I2920" s="111"/>
      <c r="J2920" s="111"/>
      <c r="K2920" s="111"/>
      <c r="L2920" s="111"/>
      <c r="M2920" s="111"/>
      <c r="N2920" s="620"/>
      <c r="O2920" s="111"/>
      <c r="P2920" s="111"/>
      <c r="Q2920" s="160" t="s">
        <v>10270</v>
      </c>
      <c r="R2920" s="134" t="s">
        <v>11924</v>
      </c>
      <c r="S2920" s="28">
        <v>1</v>
      </c>
      <c r="T2920" s="19">
        <f>VLOOKUP(Q2920,包材库存!B:E,4,0)</f>
        <v>1741</v>
      </c>
      <c r="U2920" s="46"/>
      <c r="V2920" s="19">
        <f>VLOOKUP(Q2920,包材库存!B:F,5,0)</f>
        <v>0</v>
      </c>
      <c r="W2920" s="111"/>
      <c r="X2920" s="164" t="e">
        <f t="shared" si="215"/>
        <v>#DIV/0!</v>
      </c>
      <c r="Y2920" s="169">
        <f t="shared" si="214"/>
        <v>2</v>
      </c>
    </row>
    <row r="2921" spans="2:25" ht="15">
      <c r="B2921" s="196"/>
      <c r="C2921" s="112"/>
      <c r="D2921" s="112"/>
      <c r="E2921" s="112"/>
      <c r="F2921" s="112"/>
      <c r="G2921" s="112"/>
      <c r="H2921" s="112"/>
      <c r="I2921" s="112"/>
      <c r="J2921" s="112"/>
      <c r="K2921" s="112"/>
      <c r="L2921" s="112"/>
      <c r="M2921" s="112"/>
      <c r="N2921" s="621"/>
      <c r="O2921" s="112"/>
      <c r="P2921" s="112"/>
      <c r="Q2921" s="160" t="s">
        <v>10132</v>
      </c>
      <c r="R2921" s="134" t="s">
        <v>11925</v>
      </c>
      <c r="S2921" s="91"/>
      <c r="T2921" s="19">
        <f>VLOOKUP(Q2921,包材库存!B:E,4,0)</f>
        <v>1957</v>
      </c>
      <c r="U2921" s="46"/>
      <c r="V2921" s="19">
        <f>VLOOKUP(Q2921,包材库存!B:F,5,0)</f>
        <v>0</v>
      </c>
      <c r="W2921" s="112"/>
      <c r="X2921" s="164" t="e">
        <f t="shared" si="215"/>
        <v>#DIV/0!</v>
      </c>
      <c r="Y2921" s="169">
        <f t="shared" si="214"/>
        <v>202</v>
      </c>
    </row>
    <row r="2922" spans="2:25" ht="15">
      <c r="B2922" s="196"/>
      <c r="C2922" s="110" t="s">
        <v>5674</v>
      </c>
      <c r="D2922" s="110" t="s">
        <v>11926</v>
      </c>
      <c r="E2922" s="110" t="s">
        <v>622</v>
      </c>
      <c r="F2922" s="110"/>
      <c r="G2922" s="110"/>
      <c r="H2922" s="110"/>
      <c r="I2922" s="110"/>
      <c r="J2922" s="110"/>
      <c r="K2922" s="110"/>
      <c r="L2922" s="110"/>
      <c r="M2922" s="110">
        <f>J2922+K2922+L2922</f>
        <v>0</v>
      </c>
      <c r="N2922" s="619"/>
      <c r="O2922" s="110"/>
      <c r="P2922" s="110"/>
      <c r="Q2922" s="138" t="s">
        <v>10271</v>
      </c>
      <c r="R2922" s="134" t="s">
        <v>11927</v>
      </c>
      <c r="S2922" s="28">
        <v>1</v>
      </c>
      <c r="T2922" s="19">
        <f>VLOOKUP(Q2922,包材库存!B:E,4,0)</f>
        <v>2366</v>
      </c>
      <c r="U2922" s="46"/>
      <c r="V2922" s="19">
        <f>VLOOKUP(Q2922,包材库存!B:F,5,0)</f>
        <v>0</v>
      </c>
      <c r="W2922" s="110"/>
      <c r="X2922" s="164" t="e">
        <f t="shared" si="215"/>
        <v>#DIV/0!</v>
      </c>
      <c r="Y2922" s="169">
        <f t="shared" si="214"/>
        <v>5</v>
      </c>
    </row>
    <row r="2923" spans="2:25" ht="15">
      <c r="B2923" s="196"/>
      <c r="C2923" s="111"/>
      <c r="D2923" s="111"/>
      <c r="E2923" s="111"/>
      <c r="F2923" s="111"/>
      <c r="G2923" s="111"/>
      <c r="H2923" s="111"/>
      <c r="I2923" s="111"/>
      <c r="J2923" s="111"/>
      <c r="K2923" s="111"/>
      <c r="L2923" s="111"/>
      <c r="M2923" s="111"/>
      <c r="N2923" s="620"/>
      <c r="O2923" s="111"/>
      <c r="P2923" s="111"/>
      <c r="Q2923" s="138" t="s">
        <v>10272</v>
      </c>
      <c r="R2923" s="134" t="s">
        <v>11928</v>
      </c>
      <c r="S2923" s="28">
        <v>1</v>
      </c>
      <c r="T2923" s="19">
        <f>VLOOKUP(Q2923,包材库存!B:E,4,0)</f>
        <v>7366</v>
      </c>
      <c r="U2923" s="46"/>
      <c r="V2923" s="19">
        <f>VLOOKUP(Q2923,包材库存!B:F,5,0)</f>
        <v>0</v>
      </c>
      <c r="W2923" s="111"/>
      <c r="X2923" s="164" t="e">
        <f t="shared" si="215"/>
        <v>#DIV/0!</v>
      </c>
      <c r="Y2923" s="169">
        <f t="shared" si="214"/>
        <v>18</v>
      </c>
    </row>
    <row r="2924" spans="2:25" ht="15">
      <c r="B2924" s="196"/>
      <c r="C2924" s="111"/>
      <c r="D2924" s="111"/>
      <c r="E2924" s="111"/>
      <c r="F2924" s="111"/>
      <c r="G2924" s="111"/>
      <c r="H2924" s="111"/>
      <c r="I2924" s="111"/>
      <c r="J2924" s="111"/>
      <c r="K2924" s="111"/>
      <c r="L2924" s="111"/>
      <c r="M2924" s="111"/>
      <c r="N2924" s="620"/>
      <c r="O2924" s="111"/>
      <c r="P2924" s="111"/>
      <c r="Q2924" s="138" t="s">
        <v>10273</v>
      </c>
      <c r="R2924" s="134" t="s">
        <v>11929</v>
      </c>
      <c r="S2924" s="28">
        <v>1</v>
      </c>
      <c r="T2924" s="19">
        <f>VLOOKUP(Q2924,包材库存!B:E,4,0)</f>
        <v>16087</v>
      </c>
      <c r="U2924" s="46"/>
      <c r="V2924" s="19">
        <f>VLOOKUP(Q2924,包材库存!B:F,5,0)</f>
        <v>0</v>
      </c>
      <c r="W2924" s="111"/>
      <c r="X2924" s="164" t="e">
        <f t="shared" si="215"/>
        <v>#DIV/0!</v>
      </c>
      <c r="Y2924" s="169">
        <f t="shared" si="214"/>
        <v>16</v>
      </c>
    </row>
    <row r="2925" spans="2:25" ht="15">
      <c r="B2925" s="196"/>
      <c r="C2925" s="111"/>
      <c r="D2925" s="111"/>
      <c r="E2925" s="111"/>
      <c r="F2925" s="111"/>
      <c r="G2925" s="111"/>
      <c r="H2925" s="111"/>
      <c r="I2925" s="111"/>
      <c r="J2925" s="111"/>
      <c r="K2925" s="111"/>
      <c r="L2925" s="111"/>
      <c r="M2925" s="111"/>
      <c r="N2925" s="620"/>
      <c r="O2925" s="111"/>
      <c r="P2925" s="111"/>
      <c r="Q2925" s="138" t="s">
        <v>10274</v>
      </c>
      <c r="R2925" s="134" t="s">
        <v>11174</v>
      </c>
      <c r="S2925" s="28">
        <v>1</v>
      </c>
      <c r="T2925" s="19">
        <f>VLOOKUP(Q2925,包材库存!B:E,4,0)</f>
        <v>930</v>
      </c>
      <c r="U2925" s="46"/>
      <c r="V2925" s="19">
        <f>VLOOKUP(Q2925,包材库存!B:F,5,0)</f>
        <v>0</v>
      </c>
      <c r="W2925" s="111"/>
      <c r="X2925" s="164" t="e">
        <f t="shared" si="215"/>
        <v>#DIV/0!</v>
      </c>
      <c r="Y2925" s="169">
        <f t="shared" si="214"/>
        <v>6</v>
      </c>
    </row>
    <row r="2926" spans="2:25" ht="15">
      <c r="B2926" s="196"/>
      <c r="C2926" s="111"/>
      <c r="D2926" s="111"/>
      <c r="E2926" s="111"/>
      <c r="F2926" s="111"/>
      <c r="G2926" s="111"/>
      <c r="H2926" s="111"/>
      <c r="I2926" s="111"/>
      <c r="J2926" s="111"/>
      <c r="K2926" s="111"/>
      <c r="L2926" s="111"/>
      <c r="M2926" s="111"/>
      <c r="N2926" s="620"/>
      <c r="O2926" s="111"/>
      <c r="P2926" s="111"/>
      <c r="Q2926" s="138" t="s">
        <v>10272</v>
      </c>
      <c r="R2926" s="134" t="s">
        <v>11928</v>
      </c>
      <c r="S2926" s="28">
        <v>1</v>
      </c>
      <c r="T2926" s="19">
        <f>VLOOKUP(Q2926,包材库存!B:E,4,0)</f>
        <v>7366</v>
      </c>
      <c r="U2926" s="46"/>
      <c r="V2926" s="19">
        <f>VLOOKUP(Q2926,包材库存!B:F,5,0)</f>
        <v>0</v>
      </c>
      <c r="W2926" s="111"/>
      <c r="X2926" s="164" t="e">
        <f t="shared" si="215"/>
        <v>#DIV/0!</v>
      </c>
      <c r="Y2926" s="169">
        <f t="shared" si="214"/>
        <v>18</v>
      </c>
    </row>
    <row r="2927" spans="2:25" ht="15">
      <c r="B2927" s="196"/>
      <c r="C2927" s="111"/>
      <c r="D2927" s="111"/>
      <c r="E2927" s="111"/>
      <c r="F2927" s="111"/>
      <c r="G2927" s="111"/>
      <c r="H2927" s="111"/>
      <c r="I2927" s="111"/>
      <c r="J2927" s="111"/>
      <c r="K2927" s="111"/>
      <c r="L2927" s="111"/>
      <c r="M2927" s="111"/>
      <c r="N2927" s="620"/>
      <c r="O2927" s="111"/>
      <c r="P2927" s="111"/>
      <c r="Q2927" s="138" t="s">
        <v>10273</v>
      </c>
      <c r="R2927" s="134" t="s">
        <v>11929</v>
      </c>
      <c r="S2927" s="28">
        <v>1</v>
      </c>
      <c r="T2927" s="19">
        <f>VLOOKUP(Q2927,包材库存!B:E,4,0)</f>
        <v>16087</v>
      </c>
      <c r="U2927" s="46"/>
      <c r="V2927" s="19">
        <f>VLOOKUP(Q2927,包材库存!B:F,5,0)</f>
        <v>0</v>
      </c>
      <c r="W2927" s="111"/>
      <c r="X2927" s="164" t="e">
        <f t="shared" si="215"/>
        <v>#DIV/0!</v>
      </c>
      <c r="Y2927" s="169">
        <f t="shared" si="214"/>
        <v>16</v>
      </c>
    </row>
    <row r="2928" spans="2:25" ht="15">
      <c r="B2928" s="196"/>
      <c r="C2928" s="111"/>
      <c r="D2928" s="111"/>
      <c r="E2928" s="111"/>
      <c r="F2928" s="111"/>
      <c r="G2928" s="111"/>
      <c r="H2928" s="111"/>
      <c r="I2928" s="111"/>
      <c r="J2928" s="111"/>
      <c r="K2928" s="111"/>
      <c r="L2928" s="111"/>
      <c r="M2928" s="111"/>
      <c r="N2928" s="620"/>
      <c r="O2928" s="111"/>
      <c r="P2928" s="111"/>
      <c r="Q2928" s="138" t="s">
        <v>10275</v>
      </c>
      <c r="R2928" s="134" t="s">
        <v>11930</v>
      </c>
      <c r="S2928" s="28">
        <v>1</v>
      </c>
      <c r="T2928" s="19">
        <f>VLOOKUP(Q2928,包材库存!B:E,4,0)</f>
        <v>0</v>
      </c>
      <c r="U2928" s="46"/>
      <c r="V2928" s="19">
        <f>VLOOKUP(Q2928,包材库存!B:F,5,0)</f>
        <v>0</v>
      </c>
      <c r="W2928" s="111"/>
      <c r="X2928" s="164" t="e">
        <f t="shared" si="215"/>
        <v>#DIV/0!</v>
      </c>
      <c r="Y2928" s="169">
        <f t="shared" si="214"/>
        <v>2</v>
      </c>
    </row>
    <row r="2929" spans="2:25" ht="15">
      <c r="B2929" s="196"/>
      <c r="C2929" s="111"/>
      <c r="D2929" s="111"/>
      <c r="E2929" s="111"/>
      <c r="F2929" s="111"/>
      <c r="G2929" s="111"/>
      <c r="H2929" s="111"/>
      <c r="I2929" s="111"/>
      <c r="J2929" s="111"/>
      <c r="K2929" s="111"/>
      <c r="L2929" s="111"/>
      <c r="M2929" s="111"/>
      <c r="N2929" s="620"/>
      <c r="O2929" s="111"/>
      <c r="P2929" s="111"/>
      <c r="Q2929" s="138" t="s">
        <v>10276</v>
      </c>
      <c r="R2929" s="134" t="s">
        <v>11931</v>
      </c>
      <c r="S2929" s="28">
        <v>1</v>
      </c>
      <c r="T2929" s="19">
        <f>VLOOKUP(Q2929,包材库存!B:E,4,0)</f>
        <v>636</v>
      </c>
      <c r="U2929" s="46"/>
      <c r="V2929" s="19">
        <f>VLOOKUP(Q2929,包材库存!B:F,5,0)</f>
        <v>0</v>
      </c>
      <c r="W2929" s="111"/>
      <c r="X2929" s="164" t="e">
        <f t="shared" si="215"/>
        <v>#DIV/0!</v>
      </c>
      <c r="Y2929" s="169">
        <f t="shared" si="214"/>
        <v>1</v>
      </c>
    </row>
    <row r="2930" spans="2:25" ht="15">
      <c r="B2930" s="196"/>
      <c r="C2930" s="111"/>
      <c r="D2930" s="111"/>
      <c r="E2930" s="111"/>
      <c r="F2930" s="111"/>
      <c r="G2930" s="111"/>
      <c r="H2930" s="111"/>
      <c r="I2930" s="111"/>
      <c r="J2930" s="111"/>
      <c r="K2930" s="111"/>
      <c r="L2930" s="111"/>
      <c r="M2930" s="111"/>
      <c r="N2930" s="620"/>
      <c r="O2930" s="111"/>
      <c r="P2930" s="111"/>
      <c r="Q2930" s="138" t="s">
        <v>10277</v>
      </c>
      <c r="R2930" s="134" t="s">
        <v>10278</v>
      </c>
      <c r="S2930" s="28">
        <v>1</v>
      </c>
      <c r="T2930" s="19" t="e">
        <f>VLOOKUP(Q2930,包材库存!B:E,4,0)</f>
        <v>#N/A</v>
      </c>
      <c r="U2930" s="46"/>
      <c r="V2930" s="19" t="e">
        <f>VLOOKUP(Q2930,包材库存!B:F,5,0)</f>
        <v>#N/A</v>
      </c>
      <c r="W2930" s="111"/>
      <c r="X2930" s="164" t="e">
        <f t="shared" si="215"/>
        <v>#N/A</v>
      </c>
      <c r="Y2930" s="169">
        <f t="shared" si="214"/>
        <v>2</v>
      </c>
    </row>
    <row r="2931" spans="2:25" ht="15">
      <c r="B2931" s="196"/>
      <c r="C2931" s="112"/>
      <c r="D2931" s="112"/>
      <c r="E2931" s="112"/>
      <c r="F2931" s="112"/>
      <c r="G2931" s="112"/>
      <c r="H2931" s="112"/>
      <c r="I2931" s="112"/>
      <c r="J2931" s="112"/>
      <c r="K2931" s="112"/>
      <c r="L2931" s="112"/>
      <c r="M2931" s="112"/>
      <c r="N2931" s="621"/>
      <c r="O2931" s="112"/>
      <c r="P2931" s="112"/>
      <c r="Q2931" s="138" t="s">
        <v>10279</v>
      </c>
      <c r="R2931" s="134" t="s">
        <v>11932</v>
      </c>
      <c r="S2931" s="91"/>
      <c r="T2931" s="19">
        <f>VLOOKUP(Q2931,包材库存!B:E,4,0)</f>
        <v>0</v>
      </c>
      <c r="U2931" s="46"/>
      <c r="V2931" s="19">
        <f>VLOOKUP(Q2931,包材库存!B:F,5,0)</f>
        <v>0</v>
      </c>
      <c r="W2931" s="111"/>
      <c r="X2931" s="164" t="e">
        <f t="shared" si="215"/>
        <v>#DIV/0!</v>
      </c>
      <c r="Y2931" s="169">
        <f t="shared" si="214"/>
        <v>2</v>
      </c>
    </row>
    <row r="2932" spans="2:25" ht="15">
      <c r="B2932" s="196"/>
      <c r="C2932" s="110" t="s">
        <v>10280</v>
      </c>
      <c r="D2932" s="110" t="s">
        <v>11933</v>
      </c>
      <c r="E2932" s="110" t="s">
        <v>10419</v>
      </c>
      <c r="F2932" s="110"/>
      <c r="G2932" s="110"/>
      <c r="H2932" s="110"/>
      <c r="I2932" s="110"/>
      <c r="J2932" s="110"/>
      <c r="K2932" s="110"/>
      <c r="L2932" s="110"/>
      <c r="M2932" s="110">
        <f>J2932+K2932+L2932</f>
        <v>0</v>
      </c>
      <c r="N2932" s="619"/>
      <c r="O2932" s="110"/>
      <c r="P2932" s="110"/>
      <c r="Q2932" s="528" t="s">
        <v>10281</v>
      </c>
      <c r="R2932" s="529" t="s">
        <v>11934</v>
      </c>
      <c r="S2932" s="28">
        <v>1</v>
      </c>
      <c r="T2932" s="19">
        <f>VLOOKUP(Q2932,包材库存!B:E,4,0)</f>
        <v>0</v>
      </c>
      <c r="U2932" s="46"/>
      <c r="V2932" s="19">
        <f>VLOOKUP(Q2932,包材库存!B:F,5,0)</f>
        <v>0</v>
      </c>
      <c r="W2932" s="111"/>
      <c r="X2932" s="164" t="e">
        <f t="shared" si="215"/>
        <v>#DIV/0!</v>
      </c>
      <c r="Y2932" s="169">
        <f t="shared" si="214"/>
        <v>1</v>
      </c>
    </row>
    <row r="2933" spans="2:25" ht="15">
      <c r="B2933" s="196"/>
      <c r="C2933" s="111"/>
      <c r="D2933" s="111"/>
      <c r="E2933" s="111"/>
      <c r="F2933" s="111"/>
      <c r="G2933" s="111"/>
      <c r="H2933" s="111"/>
      <c r="I2933" s="111"/>
      <c r="J2933" s="111"/>
      <c r="K2933" s="111"/>
      <c r="L2933" s="111"/>
      <c r="M2933" s="111"/>
      <c r="N2933" s="620"/>
      <c r="O2933" s="111"/>
      <c r="P2933" s="111"/>
      <c r="Q2933" s="158" t="s">
        <v>10282</v>
      </c>
      <c r="R2933" s="134" t="s">
        <v>11935</v>
      </c>
      <c r="S2933" s="28">
        <v>1</v>
      </c>
      <c r="T2933" s="19">
        <f>VLOOKUP(Q2933,包材库存!B:E,4,0)</f>
        <v>495</v>
      </c>
      <c r="U2933" s="46"/>
      <c r="V2933" s="19">
        <f>VLOOKUP(Q2933,包材库存!B:F,5,0)</f>
        <v>0</v>
      </c>
      <c r="W2933" s="112"/>
      <c r="X2933" s="164" t="e">
        <f t="shared" si="215"/>
        <v>#DIV/0!</v>
      </c>
      <c r="Y2933" s="169">
        <f t="shared" si="214"/>
        <v>1</v>
      </c>
    </row>
    <row r="2934" spans="2:25" ht="15">
      <c r="B2934" s="196"/>
      <c r="C2934" s="111"/>
      <c r="D2934" s="111"/>
      <c r="E2934" s="111" t="s">
        <v>10283</v>
      </c>
      <c r="F2934" s="111"/>
      <c r="G2934" s="111"/>
      <c r="H2934" s="111"/>
      <c r="I2934" s="111"/>
      <c r="J2934" s="111"/>
      <c r="K2934" s="111"/>
      <c r="L2934" s="111"/>
      <c r="M2934" s="111">
        <f>J2934+K2934+L2934</f>
        <v>0</v>
      </c>
      <c r="N2934" s="620"/>
      <c r="O2934" s="111"/>
      <c r="P2934" s="111"/>
      <c r="Q2934" s="158" t="s">
        <v>10284</v>
      </c>
      <c r="R2934" s="134" t="s">
        <v>11890</v>
      </c>
      <c r="S2934" s="28">
        <v>1</v>
      </c>
      <c r="T2934" s="19">
        <f>VLOOKUP(Q2934,包材库存!B:E,4,0)</f>
        <v>207</v>
      </c>
      <c r="U2934" s="46"/>
      <c r="V2934" s="19">
        <f>VLOOKUP(Q2934,包材库存!B:F,5,0)</f>
        <v>0</v>
      </c>
      <c r="W2934" s="110"/>
      <c r="X2934" s="164" t="e">
        <f t="shared" si="215"/>
        <v>#DIV/0!</v>
      </c>
      <c r="Y2934" s="169">
        <f t="shared" si="214"/>
        <v>2</v>
      </c>
    </row>
    <row r="2935" spans="2:25" ht="15">
      <c r="B2935" s="196"/>
      <c r="C2935" s="111"/>
      <c r="D2935" s="111"/>
      <c r="E2935" s="111"/>
      <c r="F2935" s="111"/>
      <c r="G2935" s="111"/>
      <c r="H2935" s="111"/>
      <c r="I2935" s="111"/>
      <c r="J2935" s="111"/>
      <c r="K2935" s="111"/>
      <c r="L2935" s="111"/>
      <c r="M2935" s="111"/>
      <c r="N2935" s="620"/>
      <c r="O2935" s="111"/>
      <c r="P2935" s="111"/>
      <c r="Q2935" s="158" t="s">
        <v>10285</v>
      </c>
      <c r="R2935" s="134" t="s">
        <v>11936</v>
      </c>
      <c r="S2935" s="28">
        <v>1</v>
      </c>
      <c r="T2935" s="19">
        <f>VLOOKUP(Q2935,包材库存!B:E,4,0)</f>
        <v>0</v>
      </c>
      <c r="U2935" s="46"/>
      <c r="V2935" s="19">
        <f>VLOOKUP(Q2935,包材库存!B:F,5,0)</f>
        <v>0</v>
      </c>
      <c r="W2935" s="111"/>
      <c r="X2935" s="164" t="e">
        <f t="shared" si="215"/>
        <v>#DIV/0!</v>
      </c>
      <c r="Y2935" s="169">
        <f t="shared" si="214"/>
        <v>2</v>
      </c>
    </row>
    <row r="2936" spans="2:25" ht="15">
      <c r="B2936" s="196"/>
      <c r="C2936" s="111"/>
      <c r="D2936" s="111"/>
      <c r="E2936" s="111"/>
      <c r="F2936" s="111"/>
      <c r="G2936" s="111"/>
      <c r="H2936" s="111"/>
      <c r="I2936" s="111"/>
      <c r="J2936" s="111"/>
      <c r="K2936" s="111"/>
      <c r="L2936" s="111"/>
      <c r="M2936" s="111"/>
      <c r="N2936" s="620"/>
      <c r="O2936" s="111"/>
      <c r="P2936" s="111"/>
      <c r="Q2936" s="158" t="s">
        <v>10121</v>
      </c>
      <c r="R2936" s="134" t="s">
        <v>11619</v>
      </c>
      <c r="S2936" s="28">
        <v>1</v>
      </c>
      <c r="T2936" s="19">
        <f>VLOOKUP(Q2936,包材库存!B:E,4,0)</f>
        <v>85038</v>
      </c>
      <c r="U2936" s="46"/>
      <c r="V2936" s="19">
        <f>VLOOKUP(Q2936,包材库存!B:F,5,0)</f>
        <v>0</v>
      </c>
      <c r="W2936" s="112"/>
      <c r="X2936" s="164" t="e">
        <f t="shared" si="215"/>
        <v>#DIV/0!</v>
      </c>
      <c r="Y2936" s="169">
        <f t="shared" si="214"/>
        <v>10</v>
      </c>
    </row>
    <row r="2937" spans="2:25" ht="15">
      <c r="B2937" s="196"/>
      <c r="C2937" s="111"/>
      <c r="D2937" s="111"/>
      <c r="E2937" s="111" t="s">
        <v>10286</v>
      </c>
      <c r="F2937" s="111"/>
      <c r="G2937" s="111"/>
      <c r="H2937" s="111"/>
      <c r="I2937" s="111"/>
      <c r="J2937" s="111"/>
      <c r="K2937" s="111"/>
      <c r="L2937" s="111"/>
      <c r="M2937" s="111">
        <f>J2937+K2937+L2937</f>
        <v>0</v>
      </c>
      <c r="N2937" s="620"/>
      <c r="O2937" s="111"/>
      <c r="P2937" s="111"/>
      <c r="Q2937" s="158" t="s">
        <v>10287</v>
      </c>
      <c r="R2937" s="134" t="s">
        <v>11937</v>
      </c>
      <c r="S2937" s="28">
        <v>1</v>
      </c>
      <c r="T2937" s="19">
        <f>VLOOKUP(Q2937,包材库存!B:E,4,0)</f>
        <v>629</v>
      </c>
      <c r="U2937" s="46"/>
      <c r="V2937" s="19">
        <f>VLOOKUP(Q2937,包材库存!B:F,5,0)</f>
        <v>0</v>
      </c>
      <c r="W2937" s="110"/>
      <c r="X2937" s="164" t="e">
        <f t="shared" si="215"/>
        <v>#DIV/0!</v>
      </c>
      <c r="Y2937" s="169">
        <f t="shared" si="214"/>
        <v>2</v>
      </c>
    </row>
    <row r="2938" spans="2:25" ht="15">
      <c r="B2938" s="196"/>
      <c r="C2938" s="111"/>
      <c r="D2938" s="111"/>
      <c r="E2938" s="111"/>
      <c r="F2938" s="111"/>
      <c r="G2938" s="111"/>
      <c r="H2938" s="111"/>
      <c r="I2938" s="111"/>
      <c r="J2938" s="111"/>
      <c r="K2938" s="111"/>
      <c r="L2938" s="111"/>
      <c r="M2938" s="111"/>
      <c r="N2938" s="620"/>
      <c r="O2938" s="111"/>
      <c r="P2938" s="111"/>
      <c r="Q2938" s="158" t="s">
        <v>10288</v>
      </c>
      <c r="R2938" s="134" t="s">
        <v>11938</v>
      </c>
      <c r="S2938" s="28">
        <v>1</v>
      </c>
      <c r="T2938" s="19">
        <f>VLOOKUP(Q2938,包材库存!B:E,4,0)</f>
        <v>108</v>
      </c>
      <c r="U2938" s="46"/>
      <c r="V2938" s="19">
        <f>VLOOKUP(Q2938,包材库存!B:F,5,0)</f>
        <v>0</v>
      </c>
      <c r="W2938" s="112"/>
      <c r="X2938" s="164" t="e">
        <f t="shared" si="215"/>
        <v>#DIV/0!</v>
      </c>
      <c r="Y2938" s="169">
        <f t="shared" si="214"/>
        <v>2</v>
      </c>
    </row>
    <row r="2939" spans="2:25" ht="15">
      <c r="B2939" s="196"/>
      <c r="C2939" s="111"/>
      <c r="D2939" s="111"/>
      <c r="E2939" s="111"/>
      <c r="F2939" s="111"/>
      <c r="G2939" s="111"/>
      <c r="H2939" s="111"/>
      <c r="I2939" s="111"/>
      <c r="J2939" s="111"/>
      <c r="K2939" s="111"/>
      <c r="L2939" s="111"/>
      <c r="M2939" s="111"/>
      <c r="N2939" s="620"/>
      <c r="O2939" s="111"/>
      <c r="P2939" s="111"/>
      <c r="Q2939" s="158" t="s">
        <v>10289</v>
      </c>
      <c r="R2939" s="134" t="s">
        <v>11939</v>
      </c>
      <c r="S2939" s="28">
        <v>1</v>
      </c>
      <c r="T2939" s="19">
        <f>VLOOKUP(Q2939,包材库存!B:E,4,0)</f>
        <v>3339</v>
      </c>
      <c r="U2939" s="46"/>
      <c r="V2939" s="19">
        <f>VLOOKUP(Q2939,包材库存!B:F,5,0)</f>
        <v>0</v>
      </c>
      <c r="W2939" s="119"/>
      <c r="X2939" s="164" t="e">
        <f t="shared" si="215"/>
        <v>#DIV/0!</v>
      </c>
      <c r="Y2939" s="169">
        <f t="shared" si="214"/>
        <v>1</v>
      </c>
    </row>
    <row r="2940" spans="2:25" ht="15">
      <c r="B2940" s="196"/>
      <c r="C2940" s="111"/>
      <c r="D2940" s="111"/>
      <c r="E2940" s="111"/>
      <c r="F2940" s="111"/>
      <c r="G2940" s="111"/>
      <c r="H2940" s="111"/>
      <c r="I2940" s="111"/>
      <c r="J2940" s="111"/>
      <c r="K2940" s="111"/>
      <c r="L2940" s="111"/>
      <c r="M2940" s="111"/>
      <c r="N2940" s="620"/>
      <c r="O2940" s="111"/>
      <c r="P2940" s="111"/>
      <c r="Q2940" s="158" t="s">
        <v>10290</v>
      </c>
      <c r="R2940" s="134" t="s">
        <v>11940</v>
      </c>
      <c r="S2940" s="28">
        <v>1</v>
      </c>
      <c r="T2940" s="19">
        <f>VLOOKUP(Q2940,包材库存!B:E,4,0)</f>
        <v>2278</v>
      </c>
      <c r="U2940" s="46"/>
      <c r="V2940" s="19">
        <f>VLOOKUP(Q2940,包材库存!B:F,5,0)</f>
        <v>0</v>
      </c>
      <c r="W2940" s="120"/>
      <c r="X2940" s="164" t="e">
        <f t="shared" si="215"/>
        <v>#DIV/0!</v>
      </c>
      <c r="Y2940" s="169">
        <f t="shared" si="214"/>
        <v>1</v>
      </c>
    </row>
    <row r="2941" spans="2:25" ht="15">
      <c r="B2941" s="196"/>
      <c r="C2941" s="111"/>
      <c r="D2941" s="111"/>
      <c r="E2941" s="111"/>
      <c r="F2941" s="111"/>
      <c r="G2941" s="111"/>
      <c r="H2941" s="111"/>
      <c r="I2941" s="111"/>
      <c r="J2941" s="111"/>
      <c r="K2941" s="111"/>
      <c r="L2941" s="111"/>
      <c r="M2941" s="111"/>
      <c r="N2941" s="620"/>
      <c r="O2941" s="111"/>
      <c r="P2941" s="111"/>
      <c r="Q2941" s="158" t="s">
        <v>10291</v>
      </c>
      <c r="R2941" s="134" t="s">
        <v>10292</v>
      </c>
      <c r="S2941" s="28">
        <v>1</v>
      </c>
      <c r="T2941" s="19" t="e">
        <f>VLOOKUP(Q2941,包材库存!B:E,4,0)</f>
        <v>#N/A</v>
      </c>
      <c r="U2941" s="46"/>
      <c r="V2941" s="19" t="e">
        <f>VLOOKUP(Q2941,包材库存!B:F,5,0)</f>
        <v>#N/A</v>
      </c>
      <c r="W2941" s="120"/>
      <c r="X2941" s="164" t="e">
        <f t="shared" si="215"/>
        <v>#N/A</v>
      </c>
      <c r="Y2941" s="169">
        <f t="shared" si="214"/>
        <v>1</v>
      </c>
    </row>
    <row r="2942" spans="2:25" ht="15">
      <c r="B2942" s="196"/>
      <c r="C2942" s="112"/>
      <c r="D2942" s="112"/>
      <c r="E2942" s="112"/>
      <c r="F2942" s="112"/>
      <c r="G2942" s="112"/>
      <c r="H2942" s="112"/>
      <c r="I2942" s="112"/>
      <c r="J2942" s="112"/>
      <c r="K2942" s="112"/>
      <c r="L2942" s="112"/>
      <c r="M2942" s="112"/>
      <c r="N2942" s="621"/>
      <c r="O2942" s="112"/>
      <c r="P2942" s="112"/>
      <c r="Q2942" s="158" t="s">
        <v>10293</v>
      </c>
      <c r="R2942" s="134" t="s">
        <v>11941</v>
      </c>
      <c r="S2942" s="91"/>
      <c r="T2942" s="19">
        <f>VLOOKUP(Q2942,包材库存!B:E,4,0)</f>
        <v>52</v>
      </c>
      <c r="U2942" s="46"/>
      <c r="V2942" s="19">
        <f>VLOOKUP(Q2942,包材库存!B:F,5,0)</f>
        <v>0</v>
      </c>
      <c r="W2942" s="120"/>
      <c r="X2942" s="164" t="e">
        <f t="shared" si="215"/>
        <v>#DIV/0!</v>
      </c>
      <c r="Y2942" s="169">
        <f t="shared" si="214"/>
        <v>2</v>
      </c>
    </row>
    <row r="2943" spans="2:25" ht="15">
      <c r="B2943" s="196"/>
      <c r="C2943" s="110" t="s">
        <v>10294</v>
      </c>
      <c r="D2943" s="110" t="s">
        <v>11942</v>
      </c>
      <c r="E2943" s="110" t="s">
        <v>754</v>
      </c>
      <c r="F2943" s="110"/>
      <c r="G2943" s="110"/>
      <c r="H2943" s="110"/>
      <c r="I2943" s="110"/>
      <c r="J2943" s="110"/>
      <c r="K2943" s="110"/>
      <c r="L2943" s="110"/>
      <c r="M2943" s="110">
        <f>J2943+K2943+L2943</f>
        <v>0</v>
      </c>
      <c r="N2943" s="619"/>
      <c r="O2943" s="110"/>
      <c r="P2943" s="110"/>
      <c r="Q2943" s="138" t="s">
        <v>10295</v>
      </c>
      <c r="R2943" s="134" t="s">
        <v>11943</v>
      </c>
      <c r="S2943" s="28">
        <v>1</v>
      </c>
      <c r="T2943" s="19">
        <f>VLOOKUP(Q2943,包材库存!B:E,4,0)</f>
        <v>36669</v>
      </c>
      <c r="U2943" s="46"/>
      <c r="V2943" s="19">
        <f>VLOOKUP(Q2943,包材库存!B:F,5,0)</f>
        <v>0</v>
      </c>
      <c r="W2943" s="110"/>
      <c r="X2943" s="164" t="e">
        <f t="shared" si="215"/>
        <v>#DIV/0!</v>
      </c>
      <c r="Y2943" s="169">
        <f t="shared" si="214"/>
        <v>1</v>
      </c>
    </row>
    <row r="2944" spans="2:25" ht="15">
      <c r="B2944" s="196"/>
      <c r="C2944" s="111"/>
      <c r="D2944" s="111"/>
      <c r="E2944" s="111"/>
      <c r="F2944" s="111"/>
      <c r="G2944" s="111"/>
      <c r="H2944" s="111"/>
      <c r="I2944" s="111"/>
      <c r="J2944" s="111"/>
      <c r="K2944" s="111"/>
      <c r="L2944" s="111"/>
      <c r="M2944" s="111"/>
      <c r="N2944" s="620"/>
      <c r="O2944" s="111"/>
      <c r="P2944" s="111"/>
      <c r="Q2944" s="138" t="s">
        <v>10296</v>
      </c>
      <c r="R2944" s="134" t="s">
        <v>11944</v>
      </c>
      <c r="S2944" s="28">
        <v>1</v>
      </c>
      <c r="T2944" s="19">
        <f>VLOOKUP(Q2944,包材库存!B:E,4,0)</f>
        <v>36499</v>
      </c>
      <c r="U2944" s="46"/>
      <c r="V2944" s="19">
        <f>VLOOKUP(Q2944,包材库存!B:F,5,0)</f>
        <v>0</v>
      </c>
      <c r="W2944" s="111"/>
      <c r="X2944" s="164" t="e">
        <f t="shared" si="215"/>
        <v>#DIV/0!</v>
      </c>
      <c r="Y2944" s="169">
        <f t="shared" si="214"/>
        <v>1</v>
      </c>
    </row>
    <row r="2945" spans="2:25" ht="15">
      <c r="B2945" s="196"/>
      <c r="C2945" s="111"/>
      <c r="D2945" s="111"/>
      <c r="E2945" s="111"/>
      <c r="F2945" s="111"/>
      <c r="G2945" s="111"/>
      <c r="H2945" s="111"/>
      <c r="I2945" s="111"/>
      <c r="J2945" s="111"/>
      <c r="K2945" s="111"/>
      <c r="L2945" s="111"/>
      <c r="M2945" s="111"/>
      <c r="N2945" s="620"/>
      <c r="O2945" s="111"/>
      <c r="P2945" s="111"/>
      <c r="Q2945" s="158" t="s">
        <v>10297</v>
      </c>
      <c r="R2945" s="134" t="s">
        <v>10409</v>
      </c>
      <c r="S2945" s="28">
        <v>1</v>
      </c>
      <c r="T2945" s="19">
        <f>VLOOKUP(Q2945,包材库存!B:E,4,0)</f>
        <v>7665</v>
      </c>
      <c r="U2945" s="46"/>
      <c r="V2945" s="19">
        <f>VLOOKUP(Q2945,包材库存!B:F,5,0)</f>
        <v>0</v>
      </c>
      <c r="W2945" s="111"/>
      <c r="X2945" s="164" t="e">
        <f t="shared" si="215"/>
        <v>#DIV/0!</v>
      </c>
      <c r="Y2945" s="169">
        <f t="shared" si="214"/>
        <v>149</v>
      </c>
    </row>
    <row r="2946" spans="2:25" ht="15">
      <c r="B2946" s="196"/>
      <c r="C2946" s="112"/>
      <c r="D2946" s="112"/>
      <c r="E2946" s="112"/>
      <c r="F2946" s="112"/>
      <c r="G2946" s="112"/>
      <c r="H2946" s="112"/>
      <c r="I2946" s="112"/>
      <c r="J2946" s="112"/>
      <c r="K2946" s="112"/>
      <c r="L2946" s="112"/>
      <c r="M2946" s="112"/>
      <c r="N2946" s="621"/>
      <c r="O2946" s="112"/>
      <c r="P2946" s="112"/>
      <c r="Q2946" s="138" t="s">
        <v>10132</v>
      </c>
      <c r="R2946" s="134" t="s">
        <v>11716</v>
      </c>
      <c r="S2946" s="91"/>
      <c r="T2946" s="19">
        <f>VLOOKUP(Q2946,包材库存!B:E,4,0)</f>
        <v>1957</v>
      </c>
      <c r="U2946" s="46"/>
      <c r="V2946" s="19">
        <f>VLOOKUP(Q2946,包材库存!B:F,5,0)</f>
        <v>0</v>
      </c>
      <c r="W2946" s="112"/>
      <c r="X2946" s="164" t="e">
        <f t="shared" si="215"/>
        <v>#DIV/0!</v>
      </c>
      <c r="Y2946" s="169">
        <f t="shared" si="214"/>
        <v>202</v>
      </c>
    </row>
    <row r="2947" spans="2:25" ht="15">
      <c r="B2947" s="196"/>
      <c r="C2947" s="110" t="s">
        <v>1572</v>
      </c>
      <c r="D2947" s="110" t="s">
        <v>11945</v>
      </c>
      <c r="E2947" s="110" t="s">
        <v>754</v>
      </c>
      <c r="F2947" s="110"/>
      <c r="G2947" s="110"/>
      <c r="H2947" s="110"/>
      <c r="I2947" s="110"/>
      <c r="J2947" s="110"/>
      <c r="K2947" s="110"/>
      <c r="L2947" s="110"/>
      <c r="M2947" s="110">
        <f>J2947+K2947+L2947</f>
        <v>0</v>
      </c>
      <c r="N2947" s="619"/>
      <c r="O2947" s="110"/>
      <c r="P2947" s="110"/>
      <c r="Q2947" s="138" t="s">
        <v>10298</v>
      </c>
      <c r="R2947" s="134" t="s">
        <v>11946</v>
      </c>
      <c r="S2947" s="28">
        <v>1</v>
      </c>
      <c r="T2947" s="19">
        <f>VLOOKUP(Q2947,包材库存!B:E,4,0)</f>
        <v>580</v>
      </c>
      <c r="U2947" s="46"/>
      <c r="V2947" s="19">
        <f>VLOOKUP(Q2947,包材库存!B:F,5,0)</f>
        <v>0</v>
      </c>
      <c r="W2947" s="110"/>
      <c r="X2947" s="164" t="e">
        <f t="shared" si="215"/>
        <v>#DIV/0!</v>
      </c>
      <c r="Y2947" s="169">
        <f t="shared" si="214"/>
        <v>1</v>
      </c>
    </row>
    <row r="2948" spans="2:25" ht="15">
      <c r="B2948" s="196"/>
      <c r="C2948" s="111"/>
      <c r="D2948" s="111"/>
      <c r="E2948" s="111"/>
      <c r="F2948" s="111"/>
      <c r="G2948" s="111"/>
      <c r="H2948" s="111"/>
      <c r="I2948" s="111"/>
      <c r="J2948" s="111"/>
      <c r="K2948" s="111"/>
      <c r="L2948" s="111"/>
      <c r="M2948" s="111"/>
      <c r="N2948" s="620"/>
      <c r="O2948" s="111"/>
      <c r="P2948" s="111"/>
      <c r="Q2948" s="158" t="s">
        <v>10297</v>
      </c>
      <c r="R2948" s="134" t="s">
        <v>10409</v>
      </c>
      <c r="S2948" s="28">
        <v>1</v>
      </c>
      <c r="T2948" s="19">
        <f>VLOOKUP(Q2948,包材库存!B:E,4,0)</f>
        <v>7665</v>
      </c>
      <c r="U2948" s="46"/>
      <c r="V2948" s="19">
        <f>VLOOKUP(Q2948,包材库存!B:F,5,0)</f>
        <v>0</v>
      </c>
      <c r="W2948" s="111"/>
      <c r="X2948" s="164" t="e">
        <f t="shared" si="215"/>
        <v>#DIV/0!</v>
      </c>
      <c r="Y2948" s="169">
        <f t="shared" si="214"/>
        <v>149</v>
      </c>
    </row>
    <row r="2949" spans="2:25" ht="15">
      <c r="B2949" s="196"/>
      <c r="C2949" s="112"/>
      <c r="D2949" s="112"/>
      <c r="E2949" s="112"/>
      <c r="F2949" s="112"/>
      <c r="G2949" s="112"/>
      <c r="H2949" s="112"/>
      <c r="I2949" s="112"/>
      <c r="J2949" s="112"/>
      <c r="K2949" s="112"/>
      <c r="L2949" s="112"/>
      <c r="M2949" s="112"/>
      <c r="N2949" s="621"/>
      <c r="O2949" s="112"/>
      <c r="P2949" s="112"/>
      <c r="Q2949" s="138" t="s">
        <v>10132</v>
      </c>
      <c r="R2949" s="134" t="s">
        <v>11716</v>
      </c>
      <c r="S2949" s="91"/>
      <c r="T2949" s="19">
        <f>VLOOKUP(Q2949,包材库存!B:E,4,0)</f>
        <v>1957</v>
      </c>
      <c r="U2949" s="46"/>
      <c r="V2949" s="19">
        <f>VLOOKUP(Q2949,包材库存!B:F,5,0)</f>
        <v>0</v>
      </c>
      <c r="W2949" s="112"/>
      <c r="X2949" s="164" t="e">
        <f t="shared" si="215"/>
        <v>#DIV/0!</v>
      </c>
      <c r="Y2949" s="169">
        <f t="shared" ref="Y2949:Y3012" si="216">COUNTIF(Q:Q,Q2949)</f>
        <v>202</v>
      </c>
    </row>
    <row r="2950" spans="2:25" ht="15">
      <c r="B2950" s="196"/>
      <c r="C2950" s="110" t="s">
        <v>9837</v>
      </c>
      <c r="D2950" s="110" t="s">
        <v>11947</v>
      </c>
      <c r="E2950" s="110" t="s">
        <v>622</v>
      </c>
      <c r="F2950" s="110"/>
      <c r="G2950" s="110"/>
      <c r="H2950" s="110"/>
      <c r="I2950" s="110"/>
      <c r="J2950" s="110"/>
      <c r="K2950" s="110"/>
      <c r="L2950" s="110"/>
      <c r="M2950" s="110">
        <f>J2950+K2950+L2950</f>
        <v>0</v>
      </c>
      <c r="N2950" s="619"/>
      <c r="O2950" s="110"/>
      <c r="P2950" s="110"/>
      <c r="Q2950" s="138" t="s">
        <v>10299</v>
      </c>
      <c r="R2950" s="134" t="s">
        <v>11903</v>
      </c>
      <c r="S2950" s="28">
        <v>1</v>
      </c>
      <c r="T2950" s="19">
        <f>VLOOKUP(Q2950,包材库存!B:E,4,0)</f>
        <v>0</v>
      </c>
      <c r="U2950" s="46"/>
      <c r="V2950" s="19">
        <f>VLOOKUP(Q2950,包材库存!B:F,5,0)</f>
        <v>0</v>
      </c>
      <c r="W2950" s="110"/>
      <c r="X2950" s="164" t="e">
        <f t="shared" ref="X2950:X3013" si="217">T2950/G2950</f>
        <v>#DIV/0!</v>
      </c>
      <c r="Y2950" s="169">
        <f t="shared" si="216"/>
        <v>2</v>
      </c>
    </row>
    <row r="2951" spans="2:25" ht="15">
      <c r="B2951" s="196"/>
      <c r="C2951" s="111"/>
      <c r="D2951" s="111"/>
      <c r="E2951" s="111"/>
      <c r="F2951" s="111"/>
      <c r="G2951" s="111"/>
      <c r="H2951" s="111"/>
      <c r="I2951" s="111"/>
      <c r="J2951" s="111"/>
      <c r="K2951" s="111"/>
      <c r="L2951" s="111"/>
      <c r="M2951" s="111"/>
      <c r="N2951" s="620"/>
      <c r="O2951" s="111"/>
      <c r="P2951" s="111"/>
      <c r="Q2951" s="138" t="s">
        <v>10300</v>
      </c>
      <c r="R2951" s="134" t="s">
        <v>11905</v>
      </c>
      <c r="S2951" s="28">
        <v>1</v>
      </c>
      <c r="T2951" s="19">
        <f>VLOOKUP(Q2951,包材库存!B:E,4,0)</f>
        <v>0</v>
      </c>
      <c r="U2951" s="46"/>
      <c r="V2951" s="19">
        <f>VLOOKUP(Q2951,包材库存!B:F,5,0)</f>
        <v>0</v>
      </c>
      <c r="W2951" s="111"/>
      <c r="X2951" s="164" t="e">
        <f t="shared" si="217"/>
        <v>#DIV/0!</v>
      </c>
      <c r="Y2951" s="169">
        <f t="shared" si="216"/>
        <v>2</v>
      </c>
    </row>
    <row r="2952" spans="2:25" ht="15">
      <c r="B2952" s="196"/>
      <c r="C2952" s="111"/>
      <c r="D2952" s="111"/>
      <c r="E2952" s="111"/>
      <c r="F2952" s="111"/>
      <c r="G2952" s="111"/>
      <c r="H2952" s="111"/>
      <c r="I2952" s="111"/>
      <c r="J2952" s="111"/>
      <c r="K2952" s="111"/>
      <c r="L2952" s="111"/>
      <c r="M2952" s="111"/>
      <c r="N2952" s="620"/>
      <c r="O2952" s="111"/>
      <c r="P2952" s="111"/>
      <c r="Q2952" s="138" t="s">
        <v>10301</v>
      </c>
      <c r="R2952" s="134" t="s">
        <v>11948</v>
      </c>
      <c r="S2952" s="28">
        <v>1</v>
      </c>
      <c r="T2952" s="19">
        <f>VLOOKUP(Q2952,包材库存!B:E,4,0)</f>
        <v>1.4</v>
      </c>
      <c r="U2952" s="46"/>
      <c r="V2952" s="19">
        <f>VLOOKUP(Q2952,包材库存!B:F,5,0)</f>
        <v>0</v>
      </c>
      <c r="W2952" s="111"/>
      <c r="X2952" s="164" t="e">
        <f t="shared" si="217"/>
        <v>#DIV/0!</v>
      </c>
      <c r="Y2952" s="169">
        <f t="shared" si="216"/>
        <v>2</v>
      </c>
    </row>
    <row r="2953" spans="2:25" ht="15">
      <c r="B2953" s="196"/>
      <c r="C2953" s="111"/>
      <c r="D2953" s="111"/>
      <c r="E2953" s="111"/>
      <c r="F2953" s="111"/>
      <c r="G2953" s="111"/>
      <c r="H2953" s="111"/>
      <c r="I2953" s="111"/>
      <c r="J2953" s="111"/>
      <c r="K2953" s="111"/>
      <c r="L2953" s="111"/>
      <c r="M2953" s="111"/>
      <c r="N2953" s="620"/>
      <c r="O2953" s="111"/>
      <c r="P2953" s="111"/>
      <c r="Q2953" s="138" t="s">
        <v>10302</v>
      </c>
      <c r="R2953" s="134" t="s">
        <v>11906</v>
      </c>
      <c r="S2953" s="28">
        <v>1</v>
      </c>
      <c r="T2953" s="19">
        <f>VLOOKUP(Q2953,包材库存!B:E,4,0)</f>
        <v>0</v>
      </c>
      <c r="U2953" s="46"/>
      <c r="V2953" s="19">
        <f>VLOOKUP(Q2953,包材库存!B:F,5,0)</f>
        <v>0</v>
      </c>
      <c r="W2953" s="111"/>
      <c r="X2953" s="164" t="e">
        <f t="shared" si="217"/>
        <v>#DIV/0!</v>
      </c>
      <c r="Y2953" s="169">
        <f t="shared" si="216"/>
        <v>2</v>
      </c>
    </row>
    <row r="2954" spans="2:25" ht="15">
      <c r="B2954" s="196"/>
      <c r="C2954" s="112"/>
      <c r="D2954" s="112"/>
      <c r="E2954" s="112"/>
      <c r="F2954" s="112"/>
      <c r="G2954" s="112"/>
      <c r="H2954" s="112"/>
      <c r="I2954" s="112"/>
      <c r="J2954" s="112"/>
      <c r="K2954" s="112"/>
      <c r="L2954" s="112"/>
      <c r="M2954" s="112"/>
      <c r="N2954" s="621"/>
      <c r="O2954" s="112"/>
      <c r="P2954" s="112"/>
      <c r="Q2954" s="138" t="s">
        <v>10132</v>
      </c>
      <c r="R2954" s="134" t="s">
        <v>10402</v>
      </c>
      <c r="S2954" s="91"/>
      <c r="T2954" s="19">
        <f>VLOOKUP(Q2954,包材库存!B:E,4,0)</f>
        <v>1957</v>
      </c>
      <c r="U2954" s="46"/>
      <c r="V2954" s="19">
        <f>VLOOKUP(Q2954,包材库存!B:F,5,0)</f>
        <v>0</v>
      </c>
      <c r="W2954" s="112"/>
      <c r="X2954" s="164" t="e">
        <f t="shared" si="217"/>
        <v>#DIV/0!</v>
      </c>
      <c r="Y2954" s="169">
        <f t="shared" si="216"/>
        <v>202</v>
      </c>
    </row>
    <row r="2955" spans="2:25" ht="15">
      <c r="B2955" s="196"/>
      <c r="C2955" s="110" t="s">
        <v>10304</v>
      </c>
      <c r="D2955" s="110" t="s">
        <v>11949</v>
      </c>
      <c r="E2955" s="110" t="s">
        <v>10431</v>
      </c>
      <c r="F2955" s="110"/>
      <c r="G2955" s="110"/>
      <c r="H2955" s="110"/>
      <c r="I2955" s="110"/>
      <c r="J2955" s="110"/>
      <c r="K2955" s="110"/>
      <c r="L2955" s="110"/>
      <c r="M2955" s="110">
        <f>J2955+K2955+L2955</f>
        <v>0</v>
      </c>
      <c r="N2955" s="619"/>
      <c r="O2955" s="110"/>
      <c r="P2955" s="110"/>
      <c r="Q2955" s="335" t="s">
        <v>10305</v>
      </c>
      <c r="R2955" s="134" t="s">
        <v>11950</v>
      </c>
      <c r="S2955" s="28">
        <v>1</v>
      </c>
      <c r="T2955" s="19">
        <f>VLOOKUP(Q2955,包材库存!B:E,4,0)</f>
        <v>0</v>
      </c>
      <c r="U2955" s="46"/>
      <c r="V2955" s="19">
        <f>VLOOKUP(Q2955,包材库存!B:F,5,0)</f>
        <v>0</v>
      </c>
      <c r="W2955" s="110"/>
      <c r="X2955" s="164" t="e">
        <f t="shared" si="217"/>
        <v>#DIV/0!</v>
      </c>
      <c r="Y2955" s="169">
        <f t="shared" si="216"/>
        <v>1</v>
      </c>
    </row>
    <row r="2956" spans="2:25" ht="15">
      <c r="B2956" s="196"/>
      <c r="C2956" s="111"/>
      <c r="D2956" s="111"/>
      <c r="E2956" s="111"/>
      <c r="F2956" s="111"/>
      <c r="G2956" s="111"/>
      <c r="H2956" s="111"/>
      <c r="I2956" s="111"/>
      <c r="J2956" s="111"/>
      <c r="K2956" s="111"/>
      <c r="L2956" s="111"/>
      <c r="M2956" s="111"/>
      <c r="N2956" s="620"/>
      <c r="O2956" s="111"/>
      <c r="P2956" s="111"/>
      <c r="Q2956" s="335" t="s">
        <v>10306</v>
      </c>
      <c r="R2956" s="134" t="s">
        <v>11951</v>
      </c>
      <c r="S2956" s="28">
        <v>1</v>
      </c>
      <c r="T2956" s="19">
        <f>VLOOKUP(Q2956,包材库存!B:E,4,0)</f>
        <v>0</v>
      </c>
      <c r="U2956" s="46"/>
      <c r="V2956" s="19">
        <f>VLOOKUP(Q2956,包材库存!B:F,5,0)</f>
        <v>0</v>
      </c>
      <c r="W2956" s="111"/>
      <c r="X2956" s="164" t="e">
        <f t="shared" si="217"/>
        <v>#DIV/0!</v>
      </c>
      <c r="Y2956" s="169">
        <f t="shared" si="216"/>
        <v>1</v>
      </c>
    </row>
    <row r="2957" spans="2:25" ht="15">
      <c r="B2957" s="196"/>
      <c r="C2957" s="111"/>
      <c r="D2957" s="111"/>
      <c r="E2957" s="111"/>
      <c r="F2957" s="111"/>
      <c r="G2957" s="111"/>
      <c r="H2957" s="111"/>
      <c r="I2957" s="111"/>
      <c r="J2957" s="111"/>
      <c r="K2957" s="111"/>
      <c r="L2957" s="111"/>
      <c r="M2957" s="111"/>
      <c r="N2957" s="620"/>
      <c r="O2957" s="111"/>
      <c r="P2957" s="111"/>
      <c r="Q2957" s="158" t="s">
        <v>10297</v>
      </c>
      <c r="R2957" s="134" t="s">
        <v>10409</v>
      </c>
      <c r="S2957" s="28">
        <v>1</v>
      </c>
      <c r="T2957" s="19">
        <f>VLOOKUP(Q2957,包材库存!B:E,4,0)</f>
        <v>7665</v>
      </c>
      <c r="U2957" s="46"/>
      <c r="V2957" s="19">
        <f>VLOOKUP(Q2957,包材库存!B:F,5,0)</f>
        <v>0</v>
      </c>
      <c r="W2957" s="111"/>
      <c r="X2957" s="164" t="e">
        <f t="shared" si="217"/>
        <v>#DIV/0!</v>
      </c>
      <c r="Y2957" s="169">
        <f t="shared" si="216"/>
        <v>149</v>
      </c>
    </row>
    <row r="2958" spans="2:25" ht="15">
      <c r="B2958" s="196"/>
      <c r="C2958" s="112"/>
      <c r="D2958" s="112"/>
      <c r="E2958" s="112"/>
      <c r="F2958" s="112"/>
      <c r="G2958" s="112"/>
      <c r="H2958" s="112"/>
      <c r="I2958" s="112"/>
      <c r="J2958" s="112"/>
      <c r="K2958" s="112"/>
      <c r="L2958" s="112"/>
      <c r="M2958" s="112"/>
      <c r="N2958" s="621"/>
      <c r="O2958" s="112"/>
      <c r="P2958" s="112"/>
      <c r="Q2958" s="138" t="s">
        <v>10132</v>
      </c>
      <c r="R2958" s="134" t="s">
        <v>11716</v>
      </c>
      <c r="S2958" s="91"/>
      <c r="T2958" s="19">
        <f>VLOOKUP(Q2958,包材库存!B:E,4,0)</f>
        <v>1957</v>
      </c>
      <c r="U2958" s="46"/>
      <c r="V2958" s="19">
        <f>VLOOKUP(Q2958,包材库存!B:F,5,0)</f>
        <v>0</v>
      </c>
      <c r="W2958" s="112"/>
      <c r="X2958" s="164" t="e">
        <f t="shared" si="217"/>
        <v>#DIV/0!</v>
      </c>
      <c r="Y2958" s="169">
        <f t="shared" si="216"/>
        <v>202</v>
      </c>
    </row>
    <row r="2959" spans="2:25" ht="15">
      <c r="B2959" s="196"/>
      <c r="C2959" s="110" t="s">
        <v>10307</v>
      </c>
      <c r="D2959" s="110" t="s">
        <v>10308</v>
      </c>
      <c r="E2959" s="110" t="s">
        <v>12122</v>
      </c>
      <c r="F2959" s="110"/>
      <c r="G2959" s="110"/>
      <c r="H2959" s="110"/>
      <c r="I2959" s="110"/>
      <c r="J2959" s="110"/>
      <c r="K2959" s="110"/>
      <c r="L2959" s="110"/>
      <c r="M2959" s="110">
        <f>J2959+K2959+L2959</f>
        <v>0</v>
      </c>
      <c r="N2959" s="619"/>
      <c r="O2959" s="110"/>
      <c r="P2959" s="110"/>
      <c r="Q2959" s="159" t="s">
        <v>9212</v>
      </c>
      <c r="R2959" s="135" t="s">
        <v>9213</v>
      </c>
      <c r="S2959" s="28">
        <v>1</v>
      </c>
      <c r="T2959" s="19">
        <f>VLOOKUP(Q2959,包材库存!B:E,4,0)</f>
        <v>0</v>
      </c>
      <c r="U2959" s="46"/>
      <c r="V2959" s="19">
        <f>VLOOKUP(Q2959,包材库存!B:F,5,0)</f>
        <v>0</v>
      </c>
      <c r="W2959" s="111"/>
      <c r="X2959" s="164" t="e">
        <f t="shared" si="217"/>
        <v>#DIV/0!</v>
      </c>
      <c r="Y2959" s="169">
        <f t="shared" si="216"/>
        <v>2</v>
      </c>
    </row>
    <row r="2960" spans="2:25" ht="15">
      <c r="B2960" s="196"/>
      <c r="C2960" s="111"/>
      <c r="D2960" s="111"/>
      <c r="E2960" s="111"/>
      <c r="F2960" s="111"/>
      <c r="G2960" s="111"/>
      <c r="H2960" s="111"/>
      <c r="I2960" s="111"/>
      <c r="J2960" s="111"/>
      <c r="K2960" s="111"/>
      <c r="L2960" s="111"/>
      <c r="M2960" s="111"/>
      <c r="N2960" s="620"/>
      <c r="O2960" s="111"/>
      <c r="P2960" s="111"/>
      <c r="Q2960" s="160" t="s">
        <v>9218</v>
      </c>
      <c r="R2960" s="131" t="s">
        <v>9219</v>
      </c>
      <c r="S2960" s="28">
        <v>1</v>
      </c>
      <c r="T2960" s="19">
        <f>VLOOKUP(Q2960,包材库存!B:E,4,0)</f>
        <v>0</v>
      </c>
      <c r="U2960" s="46"/>
      <c r="V2960" s="19">
        <f>VLOOKUP(Q2960,包材库存!B:F,5,0)</f>
        <v>0</v>
      </c>
      <c r="W2960" s="111"/>
      <c r="X2960" s="164" t="e">
        <f t="shared" si="217"/>
        <v>#DIV/0!</v>
      </c>
      <c r="Y2960" s="169">
        <f t="shared" si="216"/>
        <v>2</v>
      </c>
    </row>
    <row r="2961" spans="2:25" ht="15">
      <c r="B2961" s="196"/>
      <c r="C2961" s="111"/>
      <c r="D2961" s="111"/>
      <c r="E2961" s="111"/>
      <c r="F2961" s="111"/>
      <c r="G2961" s="111"/>
      <c r="H2961" s="111"/>
      <c r="I2961" s="111"/>
      <c r="J2961" s="111"/>
      <c r="K2961" s="111"/>
      <c r="L2961" s="111"/>
      <c r="M2961" s="111"/>
      <c r="N2961" s="620"/>
      <c r="O2961" s="111"/>
      <c r="P2961" s="111"/>
      <c r="Q2961" s="160" t="s">
        <v>8196</v>
      </c>
      <c r="R2961" s="131" t="s">
        <v>8197</v>
      </c>
      <c r="S2961" s="28">
        <v>1</v>
      </c>
      <c r="T2961" s="19">
        <f>VLOOKUP(Q2961,包材库存!B:E,4,0)</f>
        <v>0</v>
      </c>
      <c r="U2961" s="46"/>
      <c r="V2961" s="19">
        <f>VLOOKUP(Q2961,包材库存!B:F,5,0)</f>
        <v>0</v>
      </c>
      <c r="W2961" s="111"/>
      <c r="X2961" s="164" t="e">
        <f t="shared" si="217"/>
        <v>#DIV/0!</v>
      </c>
      <c r="Y2961" s="169">
        <f t="shared" si="216"/>
        <v>1</v>
      </c>
    </row>
    <row r="2962" spans="2:25" ht="15">
      <c r="B2962" s="196"/>
      <c r="C2962" s="111"/>
      <c r="D2962" s="111"/>
      <c r="E2962" s="111"/>
      <c r="F2962" s="111"/>
      <c r="G2962" s="111"/>
      <c r="H2962" s="111"/>
      <c r="I2962" s="111"/>
      <c r="J2962" s="111"/>
      <c r="K2962" s="111"/>
      <c r="L2962" s="111"/>
      <c r="M2962" s="111"/>
      <c r="N2962" s="620"/>
      <c r="O2962" s="111"/>
      <c r="P2962" s="111"/>
      <c r="Q2962" s="160" t="s">
        <v>10309</v>
      </c>
      <c r="R2962" s="131" t="s">
        <v>10310</v>
      </c>
      <c r="S2962" s="28">
        <v>1</v>
      </c>
      <c r="T2962" s="19" t="e">
        <f>VLOOKUP(Q2962,包材库存!B:E,4,0)</f>
        <v>#N/A</v>
      </c>
      <c r="U2962" s="46"/>
      <c r="V2962" s="19" t="e">
        <f>VLOOKUP(Q2962,包材库存!B:F,5,0)</f>
        <v>#N/A</v>
      </c>
      <c r="W2962" s="111"/>
      <c r="X2962" s="164" t="e">
        <f t="shared" si="217"/>
        <v>#N/A</v>
      </c>
      <c r="Y2962" s="169">
        <f t="shared" si="216"/>
        <v>2</v>
      </c>
    </row>
    <row r="2963" spans="2:25" ht="15">
      <c r="B2963" s="196"/>
      <c r="C2963" s="112"/>
      <c r="D2963" s="112"/>
      <c r="E2963" s="112"/>
      <c r="F2963" s="112"/>
      <c r="G2963" s="112"/>
      <c r="H2963" s="112"/>
      <c r="I2963" s="112"/>
      <c r="J2963" s="112"/>
      <c r="K2963" s="112"/>
      <c r="L2963" s="112"/>
      <c r="M2963" s="112"/>
      <c r="N2963" s="621"/>
      <c r="O2963" s="112"/>
      <c r="P2963" s="112"/>
      <c r="Q2963" s="160" t="s">
        <v>10311</v>
      </c>
      <c r="R2963" s="131" t="s">
        <v>10312</v>
      </c>
      <c r="S2963" s="91"/>
      <c r="T2963" s="19">
        <f>VLOOKUP(Q2963,包材库存!B:E,4,0)</f>
        <v>0</v>
      </c>
      <c r="U2963" s="46"/>
      <c r="V2963" s="19">
        <f>VLOOKUP(Q2963,包材库存!B:F,5,0)</f>
        <v>0</v>
      </c>
      <c r="W2963" s="112"/>
      <c r="X2963" s="164" t="e">
        <f t="shared" si="217"/>
        <v>#DIV/0!</v>
      </c>
      <c r="Y2963" s="169">
        <f t="shared" si="216"/>
        <v>3</v>
      </c>
    </row>
    <row r="2964" spans="2:25" ht="15">
      <c r="B2964" s="196"/>
      <c r="C2964" s="110" t="s">
        <v>10313</v>
      </c>
      <c r="D2964" s="110" t="s">
        <v>10308</v>
      </c>
      <c r="E2964" s="110" t="s">
        <v>12123</v>
      </c>
      <c r="F2964" s="110"/>
      <c r="G2964" s="110"/>
      <c r="H2964" s="110"/>
      <c r="I2964" s="110"/>
      <c r="J2964" s="110"/>
      <c r="K2964" s="110"/>
      <c r="L2964" s="110"/>
      <c r="M2964" s="110">
        <f>J2964+K2964+L2964</f>
        <v>0</v>
      </c>
      <c r="N2964" s="619"/>
      <c r="O2964" s="110"/>
      <c r="P2964" s="110"/>
      <c r="Q2964" s="160" t="s">
        <v>9212</v>
      </c>
      <c r="R2964" s="131" t="s">
        <v>9213</v>
      </c>
      <c r="S2964" s="28">
        <v>1</v>
      </c>
      <c r="T2964" s="19">
        <f>VLOOKUP(Q2964,包材库存!B:E,4,0)</f>
        <v>0</v>
      </c>
      <c r="U2964" s="46"/>
      <c r="V2964" s="19">
        <f>VLOOKUP(Q2964,包材库存!B:F,5,0)</f>
        <v>0</v>
      </c>
      <c r="W2964" s="110"/>
      <c r="X2964" s="164" t="e">
        <f t="shared" si="217"/>
        <v>#DIV/0!</v>
      </c>
      <c r="Y2964" s="169">
        <f t="shared" si="216"/>
        <v>2</v>
      </c>
    </row>
    <row r="2965" spans="2:25" ht="15">
      <c r="B2965" s="196"/>
      <c r="C2965" s="111"/>
      <c r="D2965" s="111"/>
      <c r="E2965" s="111"/>
      <c r="F2965" s="111"/>
      <c r="G2965" s="111"/>
      <c r="H2965" s="111"/>
      <c r="I2965" s="111"/>
      <c r="J2965" s="111"/>
      <c r="K2965" s="111"/>
      <c r="L2965" s="111"/>
      <c r="M2965" s="111"/>
      <c r="N2965" s="620"/>
      <c r="O2965" s="111"/>
      <c r="P2965" s="111"/>
      <c r="Q2965" s="160" t="s">
        <v>10314</v>
      </c>
      <c r="R2965" s="131" t="s">
        <v>9219</v>
      </c>
      <c r="S2965" s="28">
        <v>1</v>
      </c>
      <c r="T2965" s="19">
        <f>VLOOKUP(Q2965,包材库存!B:E,4,0)</f>
        <v>0</v>
      </c>
      <c r="U2965" s="46"/>
      <c r="V2965" s="19">
        <f>VLOOKUP(Q2965,包材库存!B:F,5,0)</f>
        <v>0</v>
      </c>
      <c r="W2965" s="111"/>
      <c r="X2965" s="164" t="e">
        <f t="shared" si="217"/>
        <v>#DIV/0!</v>
      </c>
      <c r="Y2965" s="169">
        <f t="shared" si="216"/>
        <v>2</v>
      </c>
    </row>
    <row r="2966" spans="2:25" ht="15">
      <c r="B2966" s="196"/>
      <c r="C2966" s="111"/>
      <c r="D2966" s="111"/>
      <c r="E2966" s="111"/>
      <c r="F2966" s="111"/>
      <c r="G2966" s="111"/>
      <c r="H2966" s="111"/>
      <c r="I2966" s="111"/>
      <c r="J2966" s="111"/>
      <c r="K2966" s="111"/>
      <c r="L2966" s="111"/>
      <c r="M2966" s="111"/>
      <c r="N2966" s="620"/>
      <c r="O2966" s="111"/>
      <c r="P2966" s="111"/>
      <c r="Q2966" s="160" t="s">
        <v>8198</v>
      </c>
      <c r="R2966" s="131" t="s">
        <v>8199</v>
      </c>
      <c r="S2966" s="28">
        <v>1</v>
      </c>
      <c r="T2966" s="19">
        <f>VLOOKUP(Q2966,包材库存!B:E,4,0)</f>
        <v>0</v>
      </c>
      <c r="U2966" s="46"/>
      <c r="V2966" s="19">
        <f>VLOOKUP(Q2966,包材库存!B:F,5,0)</f>
        <v>0</v>
      </c>
      <c r="W2966" s="111"/>
      <c r="X2966" s="164" t="e">
        <f t="shared" si="217"/>
        <v>#DIV/0!</v>
      </c>
      <c r="Y2966" s="169">
        <f t="shared" si="216"/>
        <v>1</v>
      </c>
    </row>
    <row r="2967" spans="2:25" ht="15">
      <c r="B2967" s="196"/>
      <c r="C2967" s="111"/>
      <c r="D2967" s="111"/>
      <c r="E2967" s="111"/>
      <c r="F2967" s="111"/>
      <c r="G2967" s="111"/>
      <c r="H2967" s="111"/>
      <c r="I2967" s="111"/>
      <c r="J2967" s="111"/>
      <c r="K2967" s="111"/>
      <c r="L2967" s="111"/>
      <c r="M2967" s="111"/>
      <c r="N2967" s="620"/>
      <c r="O2967" s="111"/>
      <c r="P2967" s="111"/>
      <c r="Q2967" s="160" t="s">
        <v>10315</v>
      </c>
      <c r="R2967" s="131" t="s">
        <v>10166</v>
      </c>
      <c r="S2967" s="28">
        <v>1</v>
      </c>
      <c r="T2967" s="19">
        <f>VLOOKUP(Q2967,包材库存!B:E,4,0)</f>
        <v>7665</v>
      </c>
      <c r="U2967" s="46"/>
      <c r="V2967" s="19">
        <f>VLOOKUP(Q2967,包材库存!B:F,5,0)</f>
        <v>0</v>
      </c>
      <c r="W2967" s="111"/>
      <c r="X2967" s="164" t="e">
        <f t="shared" si="217"/>
        <v>#DIV/0!</v>
      </c>
      <c r="Y2967" s="169">
        <f t="shared" si="216"/>
        <v>149</v>
      </c>
    </row>
    <row r="2968" spans="2:25" ht="15">
      <c r="B2968" s="196"/>
      <c r="C2968" s="112"/>
      <c r="D2968" s="112"/>
      <c r="E2968" s="112"/>
      <c r="F2968" s="112"/>
      <c r="G2968" s="112"/>
      <c r="H2968" s="112"/>
      <c r="I2968" s="112"/>
      <c r="J2968" s="112"/>
      <c r="K2968" s="112"/>
      <c r="L2968" s="112"/>
      <c r="M2968" s="112"/>
      <c r="N2968" s="621"/>
      <c r="O2968" s="112"/>
      <c r="P2968" s="112"/>
      <c r="Q2968" s="161"/>
      <c r="R2968" s="136" t="s">
        <v>10316</v>
      </c>
      <c r="S2968" s="28">
        <v>1</v>
      </c>
      <c r="T2968" s="19" t="e">
        <f>VLOOKUP(Q2968,包材库存!B:E,4,0)</f>
        <v>#N/A</v>
      </c>
      <c r="U2968" s="46"/>
      <c r="V2968" s="19" t="e">
        <f>VLOOKUP(Q2968,包材库存!B:F,5,0)</f>
        <v>#N/A</v>
      </c>
      <c r="W2968" s="111"/>
      <c r="X2968" s="164" t="e">
        <f t="shared" si="217"/>
        <v>#N/A</v>
      </c>
      <c r="Y2968" s="169">
        <f t="shared" si="216"/>
        <v>0</v>
      </c>
    </row>
    <row r="2969" spans="2:25" ht="15">
      <c r="B2969" s="196"/>
      <c r="C2969" s="110" t="s">
        <v>10317</v>
      </c>
      <c r="D2969" s="110" t="s">
        <v>10318</v>
      </c>
      <c r="E2969" s="110" t="s">
        <v>12124</v>
      </c>
      <c r="F2969" s="110"/>
      <c r="G2969" s="110"/>
      <c r="H2969" s="110"/>
      <c r="I2969" s="110"/>
      <c r="J2969" s="110"/>
      <c r="K2969" s="110"/>
      <c r="L2969" s="110"/>
      <c r="M2969" s="110">
        <f>J2969+K2969+L2969</f>
        <v>0</v>
      </c>
      <c r="N2969" s="619"/>
      <c r="O2969" s="110"/>
      <c r="P2969" s="110"/>
      <c r="Q2969" s="530" t="s">
        <v>8194</v>
      </c>
      <c r="R2969" s="531" t="s">
        <v>11952</v>
      </c>
      <c r="S2969" s="28">
        <v>1</v>
      </c>
      <c r="T2969" s="19">
        <f>VLOOKUP(Q2969,包材库存!B:E,4,0)</f>
        <v>0</v>
      </c>
      <c r="U2969" s="46"/>
      <c r="V2969" s="19">
        <f>VLOOKUP(Q2969,包材库存!B:F,5,0)</f>
        <v>0</v>
      </c>
      <c r="W2969" s="110"/>
      <c r="X2969" s="164" t="e">
        <f t="shared" si="217"/>
        <v>#DIV/0!</v>
      </c>
      <c r="Y2969" s="169">
        <f t="shared" si="216"/>
        <v>1</v>
      </c>
    </row>
    <row r="2970" spans="2:25" ht="15">
      <c r="B2970" s="196"/>
      <c r="C2970" s="111"/>
      <c r="D2970" s="111"/>
      <c r="E2970" s="111"/>
      <c r="F2970" s="111"/>
      <c r="G2970" s="111"/>
      <c r="H2970" s="111"/>
      <c r="I2970" s="111"/>
      <c r="J2970" s="111"/>
      <c r="K2970" s="111"/>
      <c r="L2970" s="111"/>
      <c r="M2970" s="111"/>
      <c r="N2970" s="620"/>
      <c r="O2970" s="111"/>
      <c r="P2970" s="111"/>
      <c r="Q2970" s="530" t="s">
        <v>98</v>
      </c>
      <c r="R2970" s="531" t="s">
        <v>11568</v>
      </c>
      <c r="S2970" s="28">
        <v>1</v>
      </c>
      <c r="T2970" s="19">
        <f>VLOOKUP(Q2970,包材库存!B:E,4,0)</f>
        <v>0</v>
      </c>
      <c r="U2970" s="46"/>
      <c r="V2970" s="19">
        <f>VLOOKUP(Q2970,包材库存!B:F,5,0)</f>
        <v>0</v>
      </c>
      <c r="W2970" s="111"/>
      <c r="X2970" s="164" t="e">
        <f t="shared" si="217"/>
        <v>#DIV/0!</v>
      </c>
      <c r="Y2970" s="169">
        <f t="shared" si="216"/>
        <v>4</v>
      </c>
    </row>
    <row r="2971" spans="2:25" ht="15">
      <c r="B2971" s="196"/>
      <c r="C2971" s="111"/>
      <c r="D2971" s="111"/>
      <c r="E2971" s="111"/>
      <c r="F2971" s="111"/>
      <c r="G2971" s="111"/>
      <c r="H2971" s="111"/>
      <c r="I2971" s="111"/>
      <c r="J2971" s="111"/>
      <c r="K2971" s="111"/>
      <c r="L2971" s="111"/>
      <c r="M2971" s="111"/>
      <c r="N2971" s="620"/>
      <c r="O2971" s="111"/>
      <c r="P2971" s="111"/>
      <c r="Q2971" s="146" t="s">
        <v>100</v>
      </c>
      <c r="R2971" s="441" t="s">
        <v>11167</v>
      </c>
      <c r="S2971" s="28">
        <v>1</v>
      </c>
      <c r="T2971" s="19">
        <f>VLOOKUP(Q2971,包材库存!B:E,4,0)</f>
        <v>185000</v>
      </c>
      <c r="U2971" s="46"/>
      <c r="V2971" s="19">
        <f>VLOOKUP(Q2971,包材库存!B:F,5,0)</f>
        <v>0</v>
      </c>
      <c r="W2971" s="111"/>
      <c r="X2971" s="164" t="e">
        <f t="shared" si="217"/>
        <v>#DIV/0!</v>
      </c>
      <c r="Y2971" s="169">
        <f t="shared" si="216"/>
        <v>10</v>
      </c>
    </row>
    <row r="2972" spans="2:25" ht="15">
      <c r="B2972" s="196"/>
      <c r="C2972" s="111"/>
      <c r="D2972" s="111"/>
      <c r="E2972" s="111"/>
      <c r="F2972" s="111"/>
      <c r="G2972" s="111"/>
      <c r="H2972" s="111"/>
      <c r="I2972" s="111"/>
      <c r="J2972" s="111"/>
      <c r="K2972" s="111"/>
      <c r="L2972" s="111"/>
      <c r="M2972" s="111"/>
      <c r="N2972" s="620"/>
      <c r="O2972" s="111"/>
      <c r="P2972" s="111"/>
      <c r="Q2972" s="160" t="s">
        <v>10309</v>
      </c>
      <c r="R2972" s="131" t="s">
        <v>10310</v>
      </c>
      <c r="S2972" s="28">
        <v>1</v>
      </c>
      <c r="T2972" s="19" t="e">
        <f>VLOOKUP(Q2972,包材库存!B:E,4,0)</f>
        <v>#N/A</v>
      </c>
      <c r="U2972" s="46"/>
      <c r="V2972" s="19" t="e">
        <f>VLOOKUP(Q2972,包材库存!B:F,5,0)</f>
        <v>#N/A</v>
      </c>
      <c r="W2972" s="111"/>
      <c r="X2972" s="164" t="e">
        <f t="shared" si="217"/>
        <v>#N/A</v>
      </c>
      <c r="Y2972" s="169">
        <f t="shared" si="216"/>
        <v>2</v>
      </c>
    </row>
    <row r="2973" spans="2:25" ht="15">
      <c r="B2973" s="196"/>
      <c r="C2973" s="112"/>
      <c r="D2973" s="112"/>
      <c r="E2973" s="112"/>
      <c r="F2973" s="112"/>
      <c r="G2973" s="112"/>
      <c r="H2973" s="112"/>
      <c r="I2973" s="112"/>
      <c r="J2973" s="112"/>
      <c r="K2973" s="112"/>
      <c r="L2973" s="112"/>
      <c r="M2973" s="112"/>
      <c r="N2973" s="621"/>
      <c r="O2973" s="112"/>
      <c r="P2973" s="112"/>
      <c r="Q2973" s="160" t="s">
        <v>10311</v>
      </c>
      <c r="R2973" s="131" t="s">
        <v>10312</v>
      </c>
      <c r="S2973" s="91"/>
      <c r="T2973" s="19">
        <f>VLOOKUP(Q2973,包材库存!B:E,4,0)</f>
        <v>0</v>
      </c>
      <c r="U2973" s="46"/>
      <c r="V2973" s="19">
        <f>VLOOKUP(Q2973,包材库存!B:F,5,0)</f>
        <v>0</v>
      </c>
      <c r="W2973" s="112"/>
      <c r="X2973" s="164" t="e">
        <f t="shared" si="217"/>
        <v>#DIV/0!</v>
      </c>
      <c r="Y2973" s="169">
        <f t="shared" si="216"/>
        <v>3</v>
      </c>
    </row>
    <row r="2974" spans="2:25" ht="25.5">
      <c r="B2974" s="196"/>
      <c r="C2974" s="110" t="s">
        <v>10319</v>
      </c>
      <c r="D2974" s="89" t="s">
        <v>10320</v>
      </c>
      <c r="E2974" s="89" t="s">
        <v>12124</v>
      </c>
      <c r="F2974" s="89"/>
      <c r="G2974" s="89"/>
      <c r="H2974" s="89"/>
      <c r="I2974" s="89"/>
      <c r="J2974" s="89"/>
      <c r="K2974" s="89"/>
      <c r="L2974" s="89"/>
      <c r="M2974" s="89">
        <f>J2974+K2974+L2974</f>
        <v>0</v>
      </c>
      <c r="N2974" s="559"/>
      <c r="O2974" s="89"/>
      <c r="P2974" s="89"/>
      <c r="Q2974" s="160" t="s">
        <v>9214</v>
      </c>
      <c r="R2974" s="132" t="s">
        <v>11953</v>
      </c>
      <c r="S2974" s="28">
        <v>1</v>
      </c>
      <c r="T2974" s="19">
        <f>VLOOKUP(Q2974,包材库存!B:E,4,0)</f>
        <v>139.19999999999999</v>
      </c>
      <c r="U2974" s="46"/>
      <c r="V2974" s="19">
        <f>VLOOKUP(Q2974,包材库存!B:F,5,0)</f>
        <v>0</v>
      </c>
      <c r="W2974" s="110"/>
      <c r="X2974" s="164" t="e">
        <f t="shared" si="217"/>
        <v>#DIV/0!</v>
      </c>
      <c r="Y2974" s="169">
        <f t="shared" si="216"/>
        <v>1</v>
      </c>
    </row>
    <row r="2975" spans="2:25" ht="15">
      <c r="B2975" s="196"/>
      <c r="C2975" s="111"/>
      <c r="D2975" s="111"/>
      <c r="E2975" s="111"/>
      <c r="F2975" s="111"/>
      <c r="G2975" s="111"/>
      <c r="H2975" s="111"/>
      <c r="I2975" s="111"/>
      <c r="J2975" s="111"/>
      <c r="K2975" s="111"/>
      <c r="L2975" s="111"/>
      <c r="M2975" s="111"/>
      <c r="N2975" s="620"/>
      <c r="O2975" s="111"/>
      <c r="P2975" s="111"/>
      <c r="Q2975" s="160" t="s">
        <v>9216</v>
      </c>
      <c r="R2975" s="132" t="s">
        <v>11954</v>
      </c>
      <c r="S2975" s="28">
        <v>1</v>
      </c>
      <c r="T2975" s="19">
        <f>VLOOKUP(Q2975,包材库存!B:E,4,0)</f>
        <v>126.9</v>
      </c>
      <c r="U2975" s="46"/>
      <c r="V2975" s="19">
        <f>VLOOKUP(Q2975,包材库存!B:F,5,0)</f>
        <v>0</v>
      </c>
      <c r="W2975" s="111"/>
      <c r="X2975" s="164" t="e">
        <f t="shared" si="217"/>
        <v>#DIV/0!</v>
      </c>
      <c r="Y2975" s="169">
        <f t="shared" si="216"/>
        <v>1</v>
      </c>
    </row>
    <row r="2976" spans="2:25" ht="15">
      <c r="B2976" s="196"/>
      <c r="C2976" s="111"/>
      <c r="D2976" s="111"/>
      <c r="E2976" s="111"/>
      <c r="F2976" s="111"/>
      <c r="G2976" s="111"/>
      <c r="H2976" s="111"/>
      <c r="I2976" s="111"/>
      <c r="J2976" s="111"/>
      <c r="K2976" s="111"/>
      <c r="L2976" s="111"/>
      <c r="M2976" s="111"/>
      <c r="N2976" s="620"/>
      <c r="O2976" s="111"/>
      <c r="P2976" s="111"/>
      <c r="Q2976" s="160" t="s">
        <v>9109</v>
      </c>
      <c r="R2976" s="132" t="s">
        <v>11955</v>
      </c>
      <c r="S2976" s="28">
        <v>1</v>
      </c>
      <c r="T2976" s="19">
        <f>VLOOKUP(Q2976,包材库存!B:E,4,0)</f>
        <v>93</v>
      </c>
      <c r="U2976" s="46"/>
      <c r="V2976" s="19">
        <f>VLOOKUP(Q2976,包材库存!B:F,5,0)</f>
        <v>0</v>
      </c>
      <c r="W2976" s="111"/>
      <c r="X2976" s="164" t="e">
        <f t="shared" si="217"/>
        <v>#DIV/0!</v>
      </c>
      <c r="Y2976" s="169">
        <f t="shared" si="216"/>
        <v>4</v>
      </c>
    </row>
    <row r="2977" spans="2:25" ht="15">
      <c r="B2977" s="196"/>
      <c r="C2977" s="111"/>
      <c r="D2977" s="111"/>
      <c r="E2977" s="111"/>
      <c r="F2977" s="111"/>
      <c r="G2977" s="111"/>
      <c r="H2977" s="111"/>
      <c r="I2977" s="111"/>
      <c r="J2977" s="111"/>
      <c r="K2977" s="111"/>
      <c r="L2977" s="111"/>
      <c r="M2977" s="111"/>
      <c r="N2977" s="620"/>
      <c r="O2977" s="111"/>
      <c r="P2977" s="111"/>
      <c r="Q2977" s="160" t="s">
        <v>8192</v>
      </c>
      <c r="R2977" s="132" t="s">
        <v>11956</v>
      </c>
      <c r="S2977" s="28">
        <v>1</v>
      </c>
      <c r="T2977" s="19">
        <f>VLOOKUP(Q2977,包材库存!B:E,4,0)</f>
        <v>36238</v>
      </c>
      <c r="U2977" s="46"/>
      <c r="V2977" s="19">
        <f>VLOOKUP(Q2977,包材库存!B:F,5,0)</f>
        <v>0</v>
      </c>
      <c r="W2977" s="111"/>
      <c r="X2977" s="164" t="e">
        <f t="shared" si="217"/>
        <v>#DIV/0!</v>
      </c>
      <c r="Y2977" s="169">
        <f t="shared" si="216"/>
        <v>1</v>
      </c>
    </row>
    <row r="2978" spans="2:25" ht="15">
      <c r="B2978" s="196"/>
      <c r="C2978" s="112"/>
      <c r="D2978" s="112"/>
      <c r="E2978" s="112"/>
      <c r="F2978" s="112"/>
      <c r="G2978" s="112"/>
      <c r="H2978" s="112"/>
      <c r="I2978" s="112"/>
      <c r="J2978" s="112"/>
      <c r="K2978" s="112"/>
      <c r="L2978" s="112"/>
      <c r="M2978" s="112"/>
      <c r="N2978" s="621"/>
      <c r="O2978" s="112"/>
      <c r="P2978" s="112"/>
      <c r="Q2978" s="160"/>
      <c r="R2978" s="132" t="s">
        <v>11957</v>
      </c>
      <c r="S2978" s="28">
        <v>1</v>
      </c>
      <c r="T2978" s="19" t="e">
        <f>VLOOKUP(Q2978,包材库存!B:E,4,0)</f>
        <v>#N/A</v>
      </c>
      <c r="U2978" s="46"/>
      <c r="V2978" s="19" t="e">
        <f>VLOOKUP(Q2978,包材库存!B:F,5,0)</f>
        <v>#N/A</v>
      </c>
      <c r="W2978" s="112"/>
      <c r="X2978" s="164" t="e">
        <f t="shared" si="217"/>
        <v>#N/A</v>
      </c>
      <c r="Y2978" s="169">
        <f t="shared" si="216"/>
        <v>0</v>
      </c>
    </row>
    <row r="2979" spans="2:25" ht="24.75">
      <c r="B2979" s="196"/>
      <c r="C2979" s="89" t="s">
        <v>10321</v>
      </c>
      <c r="D2979" s="89" t="s">
        <v>11958</v>
      </c>
      <c r="E2979" s="89"/>
      <c r="F2979" s="89"/>
      <c r="G2979" s="89"/>
      <c r="H2979" s="89"/>
      <c r="I2979" s="89"/>
      <c r="J2979" s="89"/>
      <c r="K2979" s="89"/>
      <c r="L2979" s="89"/>
      <c r="M2979" s="89"/>
      <c r="N2979" s="559"/>
      <c r="O2979" s="89"/>
      <c r="P2979" s="89"/>
      <c r="Q2979" s="163" t="s">
        <v>10328</v>
      </c>
      <c r="R2979" s="101" t="s">
        <v>11970</v>
      </c>
      <c r="S2979" s="28">
        <v>1</v>
      </c>
      <c r="T2979" s="19">
        <f>VLOOKUP(Q2979,包材库存!B:E,4,0)</f>
        <v>0</v>
      </c>
      <c r="U2979" s="46"/>
      <c r="V2979" s="19">
        <f>VLOOKUP(Q2979,包材库存!B:F,5,0)</f>
        <v>0</v>
      </c>
      <c r="W2979" s="47"/>
      <c r="X2979" s="164" t="e">
        <f t="shared" si="217"/>
        <v>#DIV/0!</v>
      </c>
      <c r="Y2979" s="169">
        <f t="shared" si="216"/>
        <v>1</v>
      </c>
    </row>
    <row r="2980" spans="2:25" ht="15">
      <c r="B2980" s="196"/>
      <c r="C2980" s="90"/>
      <c r="D2980" s="268"/>
      <c r="E2980" s="268"/>
      <c r="F2980" s="268"/>
      <c r="G2980" s="268"/>
      <c r="H2980" s="268"/>
      <c r="I2980" s="268"/>
      <c r="J2980" s="268"/>
      <c r="K2980" s="268"/>
      <c r="L2980" s="268"/>
      <c r="M2980" s="268"/>
      <c r="N2980" s="598"/>
      <c r="O2980" s="268"/>
      <c r="P2980" s="268"/>
      <c r="Q2980" s="163" t="s">
        <v>10329</v>
      </c>
      <c r="R2980" s="101" t="s">
        <v>11971</v>
      </c>
      <c r="S2980" s="91"/>
      <c r="T2980" s="19">
        <f>VLOOKUP(Q2980,包材库存!B:E,4,0)</f>
        <v>0</v>
      </c>
      <c r="U2980" s="46"/>
      <c r="V2980" s="19">
        <f>VLOOKUP(Q2980,包材库存!B:F,5,0)</f>
        <v>0</v>
      </c>
      <c r="W2980" s="47"/>
      <c r="X2980" s="164" t="e">
        <f t="shared" si="217"/>
        <v>#DIV/0!</v>
      </c>
      <c r="Y2980" s="169">
        <f t="shared" si="216"/>
        <v>1</v>
      </c>
    </row>
    <row r="2981" spans="2:25" ht="15">
      <c r="B2981" s="196"/>
      <c r="C2981" s="90"/>
      <c r="D2981" s="542"/>
      <c r="E2981" s="542"/>
      <c r="F2981" s="542"/>
      <c r="G2981" s="542"/>
      <c r="H2981" s="542"/>
      <c r="I2981" s="542"/>
      <c r="J2981" s="542"/>
      <c r="K2981" s="542"/>
      <c r="L2981" s="542"/>
      <c r="M2981" s="542"/>
      <c r="N2981" s="641"/>
      <c r="O2981" s="542"/>
      <c r="P2981" s="542"/>
      <c r="Q2981" s="143" t="s">
        <v>10330</v>
      </c>
      <c r="R2981" s="101" t="s">
        <v>11729</v>
      </c>
      <c r="S2981" s="28">
        <v>1</v>
      </c>
      <c r="T2981" s="19">
        <f>VLOOKUP(Q2981,包材库存!B:E,4,0)</f>
        <v>771100</v>
      </c>
      <c r="U2981" s="46"/>
      <c r="V2981" s="19">
        <f>VLOOKUP(Q2981,包材库存!B:F,5,0)</f>
        <v>0</v>
      </c>
      <c r="W2981" s="47"/>
      <c r="X2981" s="164" t="e">
        <f t="shared" si="217"/>
        <v>#DIV/0!</v>
      </c>
      <c r="Y2981" s="169">
        <f t="shared" si="216"/>
        <v>4</v>
      </c>
    </row>
    <row r="2982" spans="2:25" ht="15">
      <c r="B2982" s="196"/>
      <c r="C2982" s="90"/>
      <c r="D2982" s="89" t="s">
        <v>11959</v>
      </c>
      <c r="E2982" s="89" t="s">
        <v>12097</v>
      </c>
      <c r="F2982" s="89"/>
      <c r="G2982" s="89"/>
      <c r="H2982" s="89"/>
      <c r="I2982" s="89"/>
      <c r="J2982" s="89"/>
      <c r="K2982" s="89"/>
      <c r="L2982" s="89"/>
      <c r="M2982" s="89">
        <f>J2982+K2982+L2982</f>
        <v>0</v>
      </c>
      <c r="N2982" s="559"/>
      <c r="O2982" s="89"/>
      <c r="P2982" s="89"/>
      <c r="Q2982" s="163" t="s">
        <v>10322</v>
      </c>
      <c r="R2982" s="101" t="s">
        <v>11960</v>
      </c>
      <c r="S2982" s="28">
        <v>1</v>
      </c>
      <c r="T2982" s="19">
        <f>VLOOKUP(Q2982,包材库存!B:E,4,0)</f>
        <v>27000</v>
      </c>
      <c r="U2982" s="46"/>
      <c r="V2982" s="19">
        <f>VLOOKUP(Q2982,包材库存!B:F,5,0)</f>
        <v>0</v>
      </c>
      <c r="W2982" s="89"/>
      <c r="X2982" s="164" t="e">
        <f t="shared" si="217"/>
        <v>#DIV/0!</v>
      </c>
      <c r="Y2982" s="169">
        <f t="shared" si="216"/>
        <v>3</v>
      </c>
    </row>
    <row r="2983" spans="2:25" ht="23.25">
      <c r="B2983" s="196"/>
      <c r="C2983" s="90"/>
      <c r="D2983" s="15"/>
      <c r="E2983" s="15"/>
      <c r="F2983" s="15"/>
      <c r="G2983" s="15"/>
      <c r="H2983" s="15"/>
      <c r="I2983" s="15"/>
      <c r="J2983" s="15"/>
      <c r="K2983" s="15"/>
      <c r="L2983" s="15"/>
      <c r="M2983" s="15"/>
      <c r="N2983" s="561"/>
      <c r="O2983" s="15"/>
      <c r="P2983" s="15"/>
      <c r="Q2983" s="163" t="s">
        <v>10323</v>
      </c>
      <c r="R2983" s="101" t="s">
        <v>11961</v>
      </c>
      <c r="S2983" s="28">
        <v>1</v>
      </c>
      <c r="T2983" s="19">
        <f>VLOOKUP(Q2983,包材库存!B:E,4,0)</f>
        <v>27628</v>
      </c>
      <c r="U2983" s="46"/>
      <c r="V2983" s="19">
        <f>VLOOKUP(Q2983,包材库存!B:F,5,0)</f>
        <v>0</v>
      </c>
      <c r="W2983" s="15"/>
      <c r="X2983" s="164" t="e">
        <f t="shared" si="217"/>
        <v>#DIV/0!</v>
      </c>
      <c r="Y2983" s="169">
        <f t="shared" si="216"/>
        <v>3</v>
      </c>
    </row>
    <row r="2984" spans="2:25" ht="15">
      <c r="B2984" s="196"/>
      <c r="C2984" s="90"/>
      <c r="D2984" s="89" t="s">
        <v>11962</v>
      </c>
      <c r="E2984" s="89" t="s">
        <v>10420</v>
      </c>
      <c r="F2984" s="89"/>
      <c r="G2984" s="89"/>
      <c r="H2984" s="89"/>
      <c r="I2984" s="89"/>
      <c r="J2984" s="89"/>
      <c r="K2984" s="89"/>
      <c r="L2984" s="89"/>
      <c r="M2984" s="89">
        <f>J2984+K2984+L2984</f>
        <v>0</v>
      </c>
      <c r="N2984" s="559"/>
      <c r="O2984" s="89"/>
      <c r="P2984" s="89"/>
      <c r="Q2984" s="163" t="s">
        <v>10324</v>
      </c>
      <c r="R2984" s="101" t="s">
        <v>11963</v>
      </c>
      <c r="S2984" s="28">
        <v>1</v>
      </c>
      <c r="T2984" s="19">
        <f>VLOOKUP(Q2984,包材库存!B:E,4,0)</f>
        <v>12396</v>
      </c>
      <c r="U2984" s="46"/>
      <c r="V2984" s="19">
        <f>VLOOKUP(Q2984,包材库存!B:F,5,0)</f>
        <v>0</v>
      </c>
      <c r="W2984" s="89"/>
      <c r="X2984" s="164" t="e">
        <f t="shared" si="217"/>
        <v>#DIV/0!</v>
      </c>
      <c r="Y2984" s="169">
        <f t="shared" si="216"/>
        <v>5</v>
      </c>
    </row>
    <row r="2985" spans="2:25" ht="15">
      <c r="B2985" s="196"/>
      <c r="C2985" s="90"/>
      <c r="D2985" s="90"/>
      <c r="E2985" s="90"/>
      <c r="F2985" s="90"/>
      <c r="G2985" s="90"/>
      <c r="H2985" s="90"/>
      <c r="I2985" s="90"/>
      <c r="J2985" s="90"/>
      <c r="K2985" s="90"/>
      <c r="L2985" s="90"/>
      <c r="M2985" s="90"/>
      <c r="N2985" s="560"/>
      <c r="O2985" s="90"/>
      <c r="P2985" s="90"/>
      <c r="Q2985" s="163" t="s">
        <v>10121</v>
      </c>
      <c r="R2985" s="101" t="s">
        <v>11619</v>
      </c>
      <c r="S2985" s="28">
        <v>1</v>
      </c>
      <c r="T2985" s="19">
        <f>VLOOKUP(Q2985,包材库存!B:E,4,0)</f>
        <v>85038</v>
      </c>
      <c r="U2985" s="46"/>
      <c r="V2985" s="19">
        <f>VLOOKUP(Q2985,包材库存!B:F,5,0)</f>
        <v>0</v>
      </c>
      <c r="W2985" s="90"/>
      <c r="X2985" s="164" t="e">
        <f t="shared" si="217"/>
        <v>#DIV/0!</v>
      </c>
      <c r="Y2985" s="169">
        <f t="shared" si="216"/>
        <v>10</v>
      </c>
    </row>
    <row r="2986" spans="2:25" ht="15">
      <c r="B2986" s="196"/>
      <c r="C2986" s="90"/>
      <c r="D2986" s="15"/>
      <c r="E2986" s="15"/>
      <c r="F2986" s="15"/>
      <c r="G2986" s="15"/>
      <c r="H2986" s="15"/>
      <c r="I2986" s="15"/>
      <c r="J2986" s="15"/>
      <c r="K2986" s="15"/>
      <c r="L2986" s="15"/>
      <c r="M2986" s="15"/>
      <c r="N2986" s="561"/>
      <c r="O2986" s="15"/>
      <c r="P2986" s="15"/>
      <c r="Q2986" s="143" t="s">
        <v>7263</v>
      </c>
      <c r="R2986" s="101" t="s">
        <v>11964</v>
      </c>
      <c r="S2986" s="28">
        <v>1</v>
      </c>
      <c r="T2986" s="19">
        <f>VLOOKUP(Q2986,包材库存!B:E,4,0)</f>
        <v>12876</v>
      </c>
      <c r="U2986" s="46"/>
      <c r="V2986" s="19">
        <f>VLOOKUP(Q2986,包材库存!B:F,5,0)</f>
        <v>0</v>
      </c>
      <c r="W2986" s="15"/>
      <c r="X2986" s="164" t="e">
        <f t="shared" si="217"/>
        <v>#DIV/0!</v>
      </c>
      <c r="Y2986" s="169">
        <f t="shared" si="216"/>
        <v>7</v>
      </c>
    </row>
    <row r="2987" spans="2:25" ht="15">
      <c r="B2987" s="196"/>
      <c r="C2987" s="90"/>
      <c r="D2987" s="89" t="s">
        <v>11965</v>
      </c>
      <c r="E2987" s="89" t="s">
        <v>10421</v>
      </c>
      <c r="F2987" s="89"/>
      <c r="G2987" s="89"/>
      <c r="H2987" s="89"/>
      <c r="I2987" s="89"/>
      <c r="J2987" s="89"/>
      <c r="K2987" s="89"/>
      <c r="L2987" s="89"/>
      <c r="M2987" s="89">
        <f>J2987+K2987+L2987</f>
        <v>0</v>
      </c>
      <c r="N2987" s="559"/>
      <c r="O2987" s="89"/>
      <c r="P2987" s="89"/>
      <c r="Q2987" s="163" t="s">
        <v>10325</v>
      </c>
      <c r="R2987" s="101" t="s">
        <v>11966</v>
      </c>
      <c r="S2987" s="28">
        <v>1</v>
      </c>
      <c r="T2987" s="19">
        <f>VLOOKUP(Q2987,包材库存!B:E,4,0)</f>
        <v>4840</v>
      </c>
      <c r="U2987" s="46"/>
      <c r="V2987" s="19">
        <f>VLOOKUP(Q2987,包材库存!B:F,5,0)</f>
        <v>0</v>
      </c>
      <c r="W2987" s="89"/>
      <c r="X2987" s="164" t="e">
        <f t="shared" si="217"/>
        <v>#DIV/0!</v>
      </c>
      <c r="Y2987" s="169">
        <f t="shared" si="216"/>
        <v>2</v>
      </c>
    </row>
    <row r="2988" spans="2:25" ht="15">
      <c r="B2988" s="196"/>
      <c r="C2988" s="90"/>
      <c r="D2988" s="15"/>
      <c r="E2988" s="15"/>
      <c r="F2988" s="15"/>
      <c r="G2988" s="15"/>
      <c r="H2988" s="15"/>
      <c r="I2988" s="15"/>
      <c r="J2988" s="15"/>
      <c r="K2988" s="15"/>
      <c r="L2988" s="15"/>
      <c r="M2988" s="15"/>
      <c r="N2988" s="561"/>
      <c r="O2988" s="15"/>
      <c r="P2988" s="15"/>
      <c r="Q2988" s="163" t="s">
        <v>10326</v>
      </c>
      <c r="R2988" s="101" t="s">
        <v>11967</v>
      </c>
      <c r="S2988" s="28">
        <v>1</v>
      </c>
      <c r="T2988" s="19">
        <f>VLOOKUP(Q2988,包材库存!B:E,4,0)</f>
        <v>5917</v>
      </c>
      <c r="U2988" s="46"/>
      <c r="V2988" s="19">
        <f>VLOOKUP(Q2988,包材库存!B:F,5,0)</f>
        <v>0</v>
      </c>
      <c r="W2988" s="15"/>
      <c r="X2988" s="164" t="e">
        <f t="shared" si="217"/>
        <v>#DIV/0!</v>
      </c>
      <c r="Y2988" s="169">
        <f t="shared" si="216"/>
        <v>8</v>
      </c>
    </row>
    <row r="2989" spans="2:25" ht="15">
      <c r="B2989" s="196"/>
      <c r="C2989" s="90"/>
      <c r="D2989" s="89" t="s">
        <v>11968</v>
      </c>
      <c r="E2989" s="89" t="s">
        <v>10421</v>
      </c>
      <c r="F2989" s="89"/>
      <c r="G2989" s="89"/>
      <c r="H2989" s="89"/>
      <c r="I2989" s="89"/>
      <c r="J2989" s="89"/>
      <c r="K2989" s="89"/>
      <c r="L2989" s="89"/>
      <c r="M2989" s="89">
        <f>J2989+K2989+L2989</f>
        <v>0</v>
      </c>
      <c r="N2989" s="559"/>
      <c r="O2989" s="89"/>
      <c r="P2989" s="89"/>
      <c r="Q2989" s="163" t="s">
        <v>10327</v>
      </c>
      <c r="R2989" s="101" t="s">
        <v>11969</v>
      </c>
      <c r="S2989" s="28">
        <v>1</v>
      </c>
      <c r="T2989" s="19">
        <f>VLOOKUP(Q2989,包材库存!B:E,4,0)</f>
        <v>0</v>
      </c>
      <c r="U2989" s="46"/>
      <c r="V2989" s="19">
        <f>VLOOKUP(Q2989,包材库存!B:F,5,0)</f>
        <v>0</v>
      </c>
      <c r="W2989" s="89"/>
      <c r="X2989" s="164" t="e">
        <f t="shared" si="217"/>
        <v>#DIV/0!</v>
      </c>
      <c r="Y2989" s="169">
        <f t="shared" si="216"/>
        <v>6</v>
      </c>
    </row>
    <row r="2990" spans="2:25" ht="15">
      <c r="B2990" s="196"/>
      <c r="C2990" s="15"/>
      <c r="D2990" s="15"/>
      <c r="E2990" s="15"/>
      <c r="F2990" s="15"/>
      <c r="G2990" s="15"/>
      <c r="H2990" s="15"/>
      <c r="I2990" s="15"/>
      <c r="J2990" s="15"/>
      <c r="K2990" s="15"/>
      <c r="L2990" s="15"/>
      <c r="M2990" s="15"/>
      <c r="N2990" s="561"/>
      <c r="O2990" s="15"/>
      <c r="P2990" s="15"/>
      <c r="Q2990" s="163" t="s">
        <v>10326</v>
      </c>
      <c r="R2990" s="101" t="s">
        <v>11967</v>
      </c>
      <c r="S2990" s="28">
        <v>1</v>
      </c>
      <c r="T2990" s="19">
        <f>VLOOKUP(Q2990,包材库存!B:E,4,0)</f>
        <v>5917</v>
      </c>
      <c r="U2990" s="46"/>
      <c r="V2990" s="19">
        <f>VLOOKUP(Q2990,包材库存!B:F,5,0)</f>
        <v>0</v>
      </c>
      <c r="W2990" s="15"/>
      <c r="X2990" s="164" t="e">
        <f t="shared" si="217"/>
        <v>#DIV/0!</v>
      </c>
      <c r="Y2990" s="169">
        <f t="shared" si="216"/>
        <v>8</v>
      </c>
    </row>
    <row r="2991" spans="2:25" ht="15">
      <c r="B2991" s="196"/>
      <c r="C2991" s="532" t="s">
        <v>1488</v>
      </c>
      <c r="D2991" s="532" t="s">
        <v>11972</v>
      </c>
      <c r="E2991" s="532" t="s">
        <v>11973</v>
      </c>
      <c r="F2991" s="532"/>
      <c r="G2991" s="532"/>
      <c r="H2991" s="532"/>
      <c r="I2991" s="532"/>
      <c r="J2991" s="532"/>
      <c r="K2991" s="532"/>
      <c r="L2991" s="532"/>
      <c r="M2991" s="532">
        <f>J2991+K2991+L2991</f>
        <v>0</v>
      </c>
      <c r="N2991" s="642"/>
      <c r="O2991" s="532"/>
      <c r="P2991" s="532"/>
      <c r="Q2991" s="534" t="s">
        <v>9220</v>
      </c>
      <c r="R2991" s="535" t="s">
        <v>11974</v>
      </c>
      <c r="S2991" s="28">
        <v>1</v>
      </c>
      <c r="T2991" s="19">
        <f>VLOOKUP(Q2991,包材库存!B:E,4,0)</f>
        <v>0</v>
      </c>
      <c r="U2991" s="46"/>
      <c r="V2991" s="19">
        <f>VLOOKUP(Q2991,包材库存!B:F,5,0)</f>
        <v>0</v>
      </c>
      <c r="W2991" s="533"/>
      <c r="X2991" s="164" t="e">
        <f t="shared" si="217"/>
        <v>#DIV/0!</v>
      </c>
      <c r="Y2991" s="169">
        <f t="shared" si="216"/>
        <v>2</v>
      </c>
    </row>
    <row r="2992" spans="2:25" ht="15">
      <c r="B2992" s="196"/>
      <c r="C2992" s="536"/>
      <c r="D2992" s="536"/>
      <c r="E2992" s="536"/>
      <c r="F2992" s="536"/>
      <c r="G2992" s="536"/>
      <c r="H2992" s="536"/>
      <c r="I2992" s="536"/>
      <c r="J2992" s="536"/>
      <c r="K2992" s="536"/>
      <c r="L2992" s="536"/>
      <c r="M2992" s="536"/>
      <c r="N2992" s="643"/>
      <c r="O2992" s="536"/>
      <c r="P2992" s="536"/>
      <c r="Q2992" s="534" t="s">
        <v>9222</v>
      </c>
      <c r="R2992" s="535" t="s">
        <v>11975</v>
      </c>
      <c r="S2992" s="28">
        <v>1</v>
      </c>
      <c r="T2992" s="19">
        <f>VLOOKUP(Q2992,包材库存!B:E,4,0)</f>
        <v>0</v>
      </c>
      <c r="U2992" s="46"/>
      <c r="V2992" s="19">
        <f>VLOOKUP(Q2992,包材库存!B:F,5,0)</f>
        <v>0</v>
      </c>
      <c r="W2992" s="537"/>
      <c r="X2992" s="164" t="e">
        <f t="shared" si="217"/>
        <v>#DIV/0!</v>
      </c>
      <c r="Y2992" s="169">
        <f t="shared" si="216"/>
        <v>2</v>
      </c>
    </row>
    <row r="2993" spans="2:25" ht="15">
      <c r="B2993" s="196"/>
      <c r="C2993" s="536"/>
      <c r="D2993" s="536"/>
      <c r="E2993" s="536"/>
      <c r="F2993" s="536"/>
      <c r="G2993" s="536"/>
      <c r="H2993" s="536"/>
      <c r="I2993" s="536"/>
      <c r="J2993" s="536"/>
      <c r="K2993" s="536"/>
      <c r="L2993" s="536"/>
      <c r="M2993" s="536"/>
      <c r="N2993" s="643"/>
      <c r="O2993" s="536"/>
      <c r="P2993" s="536"/>
      <c r="Q2993" s="534" t="s">
        <v>8200</v>
      </c>
      <c r="R2993" s="535" t="s">
        <v>11976</v>
      </c>
      <c r="S2993" s="28">
        <v>1</v>
      </c>
      <c r="T2993" s="19">
        <f>VLOOKUP(Q2993,包材库存!B:E,4,0)</f>
        <v>0</v>
      </c>
      <c r="U2993" s="46"/>
      <c r="V2993" s="19">
        <f>VLOOKUP(Q2993,包材库存!B:F,5,0)</f>
        <v>0</v>
      </c>
      <c r="W2993" s="537"/>
      <c r="X2993" s="164" t="e">
        <f t="shared" si="217"/>
        <v>#DIV/0!</v>
      </c>
      <c r="Y2993" s="169">
        <f t="shared" si="216"/>
        <v>1</v>
      </c>
    </row>
    <row r="2994" spans="2:25" ht="15">
      <c r="B2994" s="196"/>
      <c r="C2994" s="536"/>
      <c r="D2994" s="536"/>
      <c r="E2994" s="536"/>
      <c r="F2994" s="536"/>
      <c r="G2994" s="536"/>
      <c r="H2994" s="536"/>
      <c r="I2994" s="536"/>
      <c r="J2994" s="536"/>
      <c r="K2994" s="536"/>
      <c r="L2994" s="536"/>
      <c r="M2994" s="536"/>
      <c r="N2994" s="643"/>
      <c r="O2994" s="536"/>
      <c r="P2994" s="536"/>
      <c r="Q2994" s="534" t="s">
        <v>9407</v>
      </c>
      <c r="R2994" s="535" t="s">
        <v>11729</v>
      </c>
      <c r="S2994" s="28">
        <v>1</v>
      </c>
      <c r="T2994" s="19">
        <f>VLOOKUP(Q2994,包材库存!B:E,4,0)</f>
        <v>771100</v>
      </c>
      <c r="U2994" s="46"/>
      <c r="V2994" s="19">
        <f>VLOOKUP(Q2994,包材库存!B:F,5,0)</f>
        <v>0</v>
      </c>
      <c r="W2994" s="537"/>
      <c r="X2994" s="164" t="e">
        <f t="shared" si="217"/>
        <v>#DIV/0!</v>
      </c>
      <c r="Y2994" s="169">
        <f t="shared" si="216"/>
        <v>4</v>
      </c>
    </row>
    <row r="2995" spans="2:25" ht="15">
      <c r="B2995" s="196"/>
      <c r="C2995" s="538"/>
      <c r="D2995" s="538"/>
      <c r="E2995" s="538"/>
      <c r="F2995" s="538"/>
      <c r="G2995" s="538"/>
      <c r="H2995" s="538"/>
      <c r="I2995" s="538"/>
      <c r="J2995" s="538"/>
      <c r="K2995" s="538"/>
      <c r="L2995" s="538"/>
      <c r="M2995" s="538"/>
      <c r="N2995" s="644"/>
      <c r="O2995" s="538"/>
      <c r="P2995" s="538"/>
      <c r="Q2995" s="534" t="s">
        <v>8694</v>
      </c>
      <c r="R2995" s="535" t="s">
        <v>11977</v>
      </c>
      <c r="S2995" s="91"/>
      <c r="T2995" s="19">
        <f>VLOOKUP(Q2995,包材库存!B:E,4,0)</f>
        <v>0</v>
      </c>
      <c r="U2995" s="46"/>
      <c r="V2995" s="19">
        <f>VLOOKUP(Q2995,包材库存!B:F,5,0)</f>
        <v>0</v>
      </c>
      <c r="W2995" s="539"/>
      <c r="X2995" s="164" t="e">
        <f t="shared" si="217"/>
        <v>#DIV/0!</v>
      </c>
      <c r="Y2995" s="169">
        <f t="shared" si="216"/>
        <v>3</v>
      </c>
    </row>
    <row r="2996" spans="2:25" ht="15">
      <c r="B2996" s="196"/>
      <c r="C2996" s="532" t="s">
        <v>9838</v>
      </c>
      <c r="D2996" s="532" t="s">
        <v>12065</v>
      </c>
      <c r="E2996" s="532" t="s">
        <v>12125</v>
      </c>
      <c r="F2996" s="532"/>
      <c r="G2996" s="532"/>
      <c r="H2996" s="532"/>
      <c r="I2996" s="532"/>
      <c r="J2996" s="532"/>
      <c r="K2996" s="532"/>
      <c r="L2996" s="532"/>
      <c r="M2996" s="532">
        <f>J2996+K2996+L2996</f>
        <v>0</v>
      </c>
      <c r="N2996" s="642"/>
      <c r="O2996" s="532"/>
      <c r="P2996" s="532"/>
      <c r="Q2996" s="534" t="s">
        <v>9220</v>
      </c>
      <c r="R2996" s="535" t="s">
        <v>11974</v>
      </c>
      <c r="S2996" s="28">
        <v>1</v>
      </c>
      <c r="T2996" s="19">
        <f>VLOOKUP(Q2996,包材库存!B:E,4,0)</f>
        <v>0</v>
      </c>
      <c r="U2996" s="46"/>
      <c r="V2996" s="19">
        <f>VLOOKUP(Q2996,包材库存!B:F,5,0)</f>
        <v>0</v>
      </c>
      <c r="W2996" s="533"/>
      <c r="X2996" s="164" t="e">
        <f t="shared" si="217"/>
        <v>#DIV/0!</v>
      </c>
      <c r="Y2996" s="169">
        <f t="shared" si="216"/>
        <v>2</v>
      </c>
    </row>
    <row r="2997" spans="2:25" ht="15">
      <c r="B2997" s="196"/>
      <c r="C2997" s="536"/>
      <c r="D2997" s="536"/>
      <c r="E2997" s="536"/>
      <c r="F2997" s="536"/>
      <c r="G2997" s="536"/>
      <c r="H2997" s="536"/>
      <c r="I2997" s="536"/>
      <c r="J2997" s="536"/>
      <c r="K2997" s="536"/>
      <c r="L2997" s="536"/>
      <c r="M2997" s="536"/>
      <c r="N2997" s="643"/>
      <c r="O2997" s="536"/>
      <c r="P2997" s="536"/>
      <c r="Q2997" s="534" t="s">
        <v>9222</v>
      </c>
      <c r="R2997" s="535" t="s">
        <v>11975</v>
      </c>
      <c r="S2997" s="28">
        <v>1</v>
      </c>
      <c r="T2997" s="19">
        <f>VLOOKUP(Q2997,包材库存!B:E,4,0)</f>
        <v>0</v>
      </c>
      <c r="U2997" s="46"/>
      <c r="V2997" s="19">
        <f>VLOOKUP(Q2997,包材库存!B:F,5,0)</f>
        <v>0</v>
      </c>
      <c r="W2997" s="537"/>
      <c r="X2997" s="164" t="e">
        <f t="shared" si="217"/>
        <v>#DIV/0!</v>
      </c>
      <c r="Y2997" s="169">
        <f t="shared" si="216"/>
        <v>2</v>
      </c>
    </row>
    <row r="2998" spans="2:25" ht="15">
      <c r="B2998" s="196"/>
      <c r="C2998" s="536"/>
      <c r="D2998" s="536"/>
      <c r="E2998" s="536"/>
      <c r="F2998" s="536"/>
      <c r="G2998" s="536"/>
      <c r="H2998" s="536"/>
      <c r="I2998" s="536"/>
      <c r="J2998" s="536"/>
      <c r="K2998" s="536"/>
      <c r="L2998" s="536"/>
      <c r="M2998" s="536"/>
      <c r="N2998" s="643"/>
      <c r="O2998" s="536"/>
      <c r="P2998" s="536"/>
      <c r="Q2998" s="534" t="s">
        <v>10331</v>
      </c>
      <c r="R2998" s="535" t="s">
        <v>11978</v>
      </c>
      <c r="S2998" s="28">
        <v>1</v>
      </c>
      <c r="T2998" s="19">
        <f>VLOOKUP(Q2998,包材库存!B:E,4,0)</f>
        <v>0</v>
      </c>
      <c r="U2998" s="46"/>
      <c r="V2998" s="19">
        <f>VLOOKUP(Q2998,包材库存!B:F,5,0)</f>
        <v>0</v>
      </c>
      <c r="W2998" s="537"/>
      <c r="X2998" s="164" t="e">
        <f t="shared" si="217"/>
        <v>#DIV/0!</v>
      </c>
      <c r="Y2998" s="169">
        <f t="shared" si="216"/>
        <v>1</v>
      </c>
    </row>
    <row r="2999" spans="2:25" ht="15">
      <c r="B2999" s="196"/>
      <c r="C2999" s="536"/>
      <c r="D2999" s="536"/>
      <c r="E2999" s="536"/>
      <c r="F2999" s="536"/>
      <c r="G2999" s="536"/>
      <c r="H2999" s="536"/>
      <c r="I2999" s="536"/>
      <c r="J2999" s="536"/>
      <c r="K2999" s="536"/>
      <c r="L2999" s="536"/>
      <c r="M2999" s="536"/>
      <c r="N2999" s="643"/>
      <c r="O2999" s="536"/>
      <c r="P2999" s="536"/>
      <c r="Q2999" s="540" t="s">
        <v>10315</v>
      </c>
      <c r="R2999" s="419" t="s">
        <v>10409</v>
      </c>
      <c r="S2999" s="28">
        <v>1</v>
      </c>
      <c r="T2999" s="19">
        <f>VLOOKUP(Q2999,包材库存!B:E,4,0)</f>
        <v>7665</v>
      </c>
      <c r="U2999" s="46"/>
      <c r="V2999" s="19">
        <f>VLOOKUP(Q2999,包材库存!B:F,5,0)</f>
        <v>0</v>
      </c>
      <c r="W2999" s="537"/>
      <c r="X2999" s="164" t="e">
        <f t="shared" si="217"/>
        <v>#DIV/0!</v>
      </c>
      <c r="Y2999" s="169">
        <f t="shared" si="216"/>
        <v>149</v>
      </c>
    </row>
    <row r="3000" spans="2:25" ht="15">
      <c r="B3000" s="196"/>
      <c r="C3000" s="538"/>
      <c r="D3000" s="538"/>
      <c r="E3000" s="538"/>
      <c r="F3000" s="538"/>
      <c r="G3000" s="538"/>
      <c r="H3000" s="538"/>
      <c r="I3000" s="538"/>
      <c r="J3000" s="538"/>
      <c r="K3000" s="538"/>
      <c r="L3000" s="538"/>
      <c r="M3000" s="538"/>
      <c r="N3000" s="644"/>
      <c r="O3000" s="538"/>
      <c r="P3000" s="538"/>
      <c r="Q3000" s="163" t="s">
        <v>457</v>
      </c>
      <c r="R3000" s="133" t="s">
        <v>10402</v>
      </c>
      <c r="S3000" s="91"/>
      <c r="T3000" s="19">
        <f>VLOOKUP(Q3000,包材库存!B:E,4,0)</f>
        <v>1957</v>
      </c>
      <c r="U3000" s="46"/>
      <c r="V3000" s="19">
        <f>VLOOKUP(Q3000,包材库存!B:F,5,0)</f>
        <v>0</v>
      </c>
      <c r="W3000" s="539"/>
      <c r="X3000" s="164" t="e">
        <f t="shared" si="217"/>
        <v>#DIV/0!</v>
      </c>
      <c r="Y3000" s="169">
        <f t="shared" si="216"/>
        <v>202</v>
      </c>
    </row>
    <row r="3001" spans="2:25" ht="24" customHeight="1">
      <c r="B3001" s="196"/>
      <c r="C3001" s="532" t="s">
        <v>1487</v>
      </c>
      <c r="D3001" s="532" t="s">
        <v>11979</v>
      </c>
      <c r="E3001" s="532"/>
      <c r="F3001" s="532"/>
      <c r="G3001" s="532"/>
      <c r="H3001" s="532"/>
      <c r="I3001" s="532"/>
      <c r="J3001" s="532"/>
      <c r="K3001" s="532"/>
      <c r="L3001" s="532"/>
      <c r="M3001" s="532"/>
      <c r="N3001" s="642"/>
      <c r="O3001" s="532"/>
      <c r="P3001" s="532"/>
      <c r="Q3001" s="534" t="s">
        <v>10332</v>
      </c>
      <c r="R3001" s="535" t="s">
        <v>11980</v>
      </c>
      <c r="S3001" s="28">
        <v>1</v>
      </c>
      <c r="T3001" s="19">
        <f>VLOOKUP(Q3001,包材库存!B:E,4,0)</f>
        <v>0</v>
      </c>
      <c r="U3001" s="46"/>
      <c r="V3001" s="19">
        <f>VLOOKUP(Q3001,包材库存!B:F,5,0)</f>
        <v>0</v>
      </c>
      <c r="W3001" s="401"/>
      <c r="X3001" s="164" t="e">
        <f t="shared" si="217"/>
        <v>#DIV/0!</v>
      </c>
      <c r="Y3001" s="169">
        <f t="shared" si="216"/>
        <v>1</v>
      </c>
    </row>
    <row r="3002" spans="2:25" ht="15">
      <c r="B3002" s="196"/>
      <c r="C3002" s="430"/>
      <c r="D3002" s="538"/>
      <c r="E3002" s="538"/>
      <c r="F3002" s="538"/>
      <c r="G3002" s="538"/>
      <c r="H3002" s="538"/>
      <c r="I3002" s="538"/>
      <c r="J3002" s="538"/>
      <c r="K3002" s="538"/>
      <c r="L3002" s="538"/>
      <c r="M3002" s="538"/>
      <c r="N3002" s="644"/>
      <c r="O3002" s="538"/>
      <c r="P3002" s="538"/>
      <c r="Q3002" s="534" t="s">
        <v>10333</v>
      </c>
      <c r="R3002" s="535" t="s">
        <v>11981</v>
      </c>
      <c r="S3002" s="28">
        <v>1</v>
      </c>
      <c r="T3002" s="19">
        <f>VLOOKUP(Q3002,包材库存!B:E,4,0)</f>
        <v>0</v>
      </c>
      <c r="U3002" s="46"/>
      <c r="V3002" s="19">
        <f>VLOOKUP(Q3002,包材库存!B:F,5,0)</f>
        <v>0</v>
      </c>
      <c r="W3002" s="405"/>
      <c r="X3002" s="164" t="e">
        <f t="shared" si="217"/>
        <v>#DIV/0!</v>
      </c>
      <c r="Y3002" s="169">
        <f t="shared" si="216"/>
        <v>1</v>
      </c>
    </row>
    <row r="3003" spans="2:25" ht="15">
      <c r="B3003" s="196"/>
      <c r="C3003" s="536"/>
      <c r="D3003" s="536" t="s">
        <v>11982</v>
      </c>
      <c r="E3003" s="536" t="s">
        <v>9788</v>
      </c>
      <c r="F3003" s="536"/>
      <c r="G3003" s="536"/>
      <c r="H3003" s="536"/>
      <c r="I3003" s="536"/>
      <c r="J3003" s="536"/>
      <c r="K3003" s="536"/>
      <c r="L3003" s="536"/>
      <c r="M3003" s="536">
        <f>J3003+K3003+L3003</f>
        <v>0</v>
      </c>
      <c r="N3003" s="643"/>
      <c r="O3003" s="536"/>
      <c r="P3003" s="536"/>
      <c r="Q3003" s="534" t="s">
        <v>7006</v>
      </c>
      <c r="R3003" s="535" t="s">
        <v>11983</v>
      </c>
      <c r="S3003" s="28">
        <v>1</v>
      </c>
      <c r="T3003" s="19">
        <f>VLOOKUP(Q3003,包材库存!B:E,4,0)</f>
        <v>27000</v>
      </c>
      <c r="U3003" s="46"/>
      <c r="V3003" s="19">
        <f>VLOOKUP(Q3003,包材库存!B:F,5,0)</f>
        <v>0</v>
      </c>
      <c r="W3003" s="533"/>
      <c r="X3003" s="164" t="e">
        <f t="shared" si="217"/>
        <v>#DIV/0!</v>
      </c>
      <c r="Y3003" s="169">
        <f t="shared" si="216"/>
        <v>3</v>
      </c>
    </row>
    <row r="3004" spans="2:25" ht="23.25">
      <c r="B3004" s="196"/>
      <c r="C3004" s="536"/>
      <c r="D3004" s="538"/>
      <c r="E3004" s="538"/>
      <c r="F3004" s="538"/>
      <c r="G3004" s="538"/>
      <c r="H3004" s="538"/>
      <c r="I3004" s="538"/>
      <c r="J3004" s="538"/>
      <c r="K3004" s="538"/>
      <c r="L3004" s="538"/>
      <c r="M3004" s="538"/>
      <c r="N3004" s="644"/>
      <c r="O3004" s="538"/>
      <c r="P3004" s="538"/>
      <c r="Q3004" s="534" t="s">
        <v>7376</v>
      </c>
      <c r="R3004" s="535" t="s">
        <v>11705</v>
      </c>
      <c r="S3004" s="28">
        <v>1</v>
      </c>
      <c r="T3004" s="19">
        <f>VLOOKUP(Q3004,包材库存!B:E,4,0)</f>
        <v>27628</v>
      </c>
      <c r="U3004" s="46"/>
      <c r="V3004" s="19">
        <f>VLOOKUP(Q3004,包材库存!B:F,5,0)</f>
        <v>0</v>
      </c>
      <c r="W3004" s="539"/>
      <c r="X3004" s="164" t="e">
        <f t="shared" si="217"/>
        <v>#DIV/0!</v>
      </c>
      <c r="Y3004" s="169">
        <f t="shared" si="216"/>
        <v>3</v>
      </c>
    </row>
    <row r="3005" spans="2:25" ht="15">
      <c r="B3005" s="196"/>
      <c r="C3005" s="536"/>
      <c r="D3005" s="532" t="s">
        <v>11017</v>
      </c>
      <c r="E3005" s="532" t="s">
        <v>414</v>
      </c>
      <c r="F3005" s="532"/>
      <c r="G3005" s="532"/>
      <c r="H3005" s="532"/>
      <c r="I3005" s="532"/>
      <c r="J3005" s="532"/>
      <c r="K3005" s="532"/>
      <c r="L3005" s="532"/>
      <c r="M3005" s="532">
        <f>J3005+K3005+L3005</f>
        <v>0</v>
      </c>
      <c r="N3005" s="642"/>
      <c r="O3005" s="532"/>
      <c r="P3005" s="532"/>
      <c r="Q3005" s="534" t="s">
        <v>6544</v>
      </c>
      <c r="R3005" s="535" t="s">
        <v>11984</v>
      </c>
      <c r="S3005" s="28">
        <v>1</v>
      </c>
      <c r="T3005" s="19">
        <f>VLOOKUP(Q3005,包材库存!B:E,4,0)</f>
        <v>12396</v>
      </c>
      <c r="U3005" s="46"/>
      <c r="V3005" s="19">
        <f>VLOOKUP(Q3005,包材库存!B:F,5,0)</f>
        <v>0</v>
      </c>
      <c r="W3005" s="533"/>
      <c r="X3005" s="164" t="e">
        <f t="shared" si="217"/>
        <v>#DIV/0!</v>
      </c>
      <c r="Y3005" s="169">
        <f t="shared" si="216"/>
        <v>5</v>
      </c>
    </row>
    <row r="3006" spans="2:25" ht="15">
      <c r="B3006" s="196"/>
      <c r="C3006" s="536"/>
      <c r="D3006" s="536"/>
      <c r="E3006" s="536"/>
      <c r="F3006" s="536"/>
      <c r="G3006" s="536"/>
      <c r="H3006" s="536"/>
      <c r="I3006" s="536"/>
      <c r="J3006" s="536"/>
      <c r="K3006" s="536"/>
      <c r="L3006" s="536"/>
      <c r="M3006" s="536"/>
      <c r="N3006" s="643"/>
      <c r="O3006" s="536"/>
      <c r="P3006" s="536"/>
      <c r="Q3006" s="534" t="s">
        <v>7263</v>
      </c>
      <c r="R3006" s="535" t="s">
        <v>11985</v>
      </c>
      <c r="S3006" s="28">
        <v>1</v>
      </c>
      <c r="T3006" s="19">
        <f>VLOOKUP(Q3006,包材库存!B:E,4,0)</f>
        <v>12876</v>
      </c>
      <c r="U3006" s="46"/>
      <c r="V3006" s="19">
        <f>VLOOKUP(Q3006,包材库存!B:F,5,0)</f>
        <v>0</v>
      </c>
      <c r="W3006" s="537"/>
      <c r="X3006" s="164" t="e">
        <f t="shared" si="217"/>
        <v>#DIV/0!</v>
      </c>
      <c r="Y3006" s="169">
        <f t="shared" si="216"/>
        <v>7</v>
      </c>
    </row>
    <row r="3007" spans="2:25" ht="15">
      <c r="B3007" s="196"/>
      <c r="C3007" s="536"/>
      <c r="D3007" s="538"/>
      <c r="E3007" s="538"/>
      <c r="F3007" s="538"/>
      <c r="G3007" s="538"/>
      <c r="H3007" s="538"/>
      <c r="I3007" s="538"/>
      <c r="J3007" s="538"/>
      <c r="K3007" s="538"/>
      <c r="L3007" s="538"/>
      <c r="M3007" s="538"/>
      <c r="N3007" s="644"/>
      <c r="O3007" s="538"/>
      <c r="P3007" s="538"/>
      <c r="Q3007" s="534" t="s">
        <v>8756</v>
      </c>
      <c r="R3007" s="535" t="s">
        <v>11892</v>
      </c>
      <c r="S3007" s="28">
        <v>1</v>
      </c>
      <c r="T3007" s="19">
        <f>VLOOKUP(Q3007,包材库存!B:E,4,0)</f>
        <v>85038</v>
      </c>
      <c r="U3007" s="46"/>
      <c r="V3007" s="19">
        <f>VLOOKUP(Q3007,包材库存!B:F,5,0)</f>
        <v>0</v>
      </c>
      <c r="W3007" s="539"/>
      <c r="X3007" s="164" t="e">
        <f t="shared" si="217"/>
        <v>#DIV/0!</v>
      </c>
      <c r="Y3007" s="169">
        <f t="shared" si="216"/>
        <v>10</v>
      </c>
    </row>
    <row r="3008" spans="2:25" ht="15">
      <c r="B3008" s="196"/>
      <c r="C3008" s="536"/>
      <c r="D3008" s="532" t="s">
        <v>11986</v>
      </c>
      <c r="E3008" s="532" t="s">
        <v>1413</v>
      </c>
      <c r="F3008" s="532"/>
      <c r="G3008" s="532"/>
      <c r="H3008" s="532"/>
      <c r="I3008" s="532"/>
      <c r="J3008" s="532"/>
      <c r="K3008" s="532"/>
      <c r="L3008" s="532"/>
      <c r="M3008" s="532">
        <f>J3008+K3008+L3008</f>
        <v>0</v>
      </c>
      <c r="N3008" s="642"/>
      <c r="O3008" s="532"/>
      <c r="P3008" s="532"/>
      <c r="Q3008" s="534" t="s">
        <v>6548</v>
      </c>
      <c r="R3008" s="535" t="s">
        <v>11987</v>
      </c>
      <c r="S3008" s="28">
        <v>1</v>
      </c>
      <c r="T3008" s="19">
        <f>VLOOKUP(Q3008,包材库存!B:E,4,0)</f>
        <v>0</v>
      </c>
      <c r="U3008" s="46"/>
      <c r="V3008" s="19">
        <f>VLOOKUP(Q3008,包材库存!B:F,5,0)</f>
        <v>0</v>
      </c>
      <c r="W3008" s="533"/>
      <c r="X3008" s="164" t="e">
        <f t="shared" si="217"/>
        <v>#DIV/0!</v>
      </c>
      <c r="Y3008" s="169">
        <f t="shared" si="216"/>
        <v>6</v>
      </c>
    </row>
    <row r="3009" spans="2:25" ht="15">
      <c r="B3009" s="196"/>
      <c r="C3009" s="536"/>
      <c r="D3009" s="538"/>
      <c r="E3009" s="538"/>
      <c r="F3009" s="538"/>
      <c r="G3009" s="538"/>
      <c r="H3009" s="538"/>
      <c r="I3009" s="538"/>
      <c r="J3009" s="538"/>
      <c r="K3009" s="538"/>
      <c r="L3009" s="538"/>
      <c r="M3009" s="538"/>
      <c r="N3009" s="644"/>
      <c r="O3009" s="538"/>
      <c r="P3009" s="538"/>
      <c r="Q3009" s="534" t="s">
        <v>7265</v>
      </c>
      <c r="R3009" s="535" t="s">
        <v>11988</v>
      </c>
      <c r="S3009" s="28">
        <v>1</v>
      </c>
      <c r="T3009" s="19">
        <f>VLOOKUP(Q3009,包材库存!B:E,4,0)</f>
        <v>5917</v>
      </c>
      <c r="U3009" s="46"/>
      <c r="V3009" s="19">
        <f>VLOOKUP(Q3009,包材库存!B:F,5,0)</f>
        <v>0</v>
      </c>
      <c r="W3009" s="539"/>
      <c r="X3009" s="164" t="e">
        <f t="shared" si="217"/>
        <v>#DIV/0!</v>
      </c>
      <c r="Y3009" s="169">
        <f t="shared" si="216"/>
        <v>8</v>
      </c>
    </row>
    <row r="3010" spans="2:25" ht="23.25">
      <c r="B3010" s="196"/>
      <c r="C3010" s="536"/>
      <c r="D3010" s="541"/>
      <c r="E3010" s="541"/>
      <c r="F3010" s="541"/>
      <c r="G3010" s="541"/>
      <c r="H3010" s="541"/>
      <c r="I3010" s="541"/>
      <c r="J3010" s="541"/>
      <c r="K3010" s="541"/>
      <c r="L3010" s="541"/>
      <c r="M3010" s="541"/>
      <c r="N3010" s="645"/>
      <c r="O3010" s="541"/>
      <c r="P3010" s="541"/>
      <c r="Q3010" s="534" t="s">
        <v>8692</v>
      </c>
      <c r="R3010" s="535" t="s">
        <v>11989</v>
      </c>
      <c r="S3010" s="91"/>
      <c r="T3010" s="19">
        <f>VLOOKUP(Q3010,包材库存!B:E,4,0)</f>
        <v>52</v>
      </c>
      <c r="U3010" s="46"/>
      <c r="V3010" s="19">
        <f>VLOOKUP(Q3010,包材库存!B:F,5,0)</f>
        <v>0</v>
      </c>
      <c r="W3010" s="397"/>
      <c r="X3010" s="164" t="e">
        <f t="shared" si="217"/>
        <v>#DIV/0!</v>
      </c>
      <c r="Y3010" s="169">
        <f t="shared" si="216"/>
        <v>2</v>
      </c>
    </row>
    <row r="3011" spans="2:25" ht="15">
      <c r="B3011" s="196"/>
      <c r="C3011" s="538"/>
      <c r="D3011" s="541"/>
      <c r="E3011" s="541"/>
      <c r="F3011" s="541"/>
      <c r="G3011" s="541"/>
      <c r="H3011" s="541"/>
      <c r="I3011" s="541"/>
      <c r="J3011" s="541"/>
      <c r="K3011" s="541"/>
      <c r="L3011" s="541"/>
      <c r="M3011" s="541"/>
      <c r="N3011" s="645"/>
      <c r="O3011" s="541"/>
      <c r="P3011" s="541"/>
      <c r="Q3011" s="534" t="s">
        <v>9407</v>
      </c>
      <c r="R3011" s="535" t="s">
        <v>11990</v>
      </c>
      <c r="S3011" s="28">
        <v>1</v>
      </c>
      <c r="T3011" s="19">
        <f>VLOOKUP(Q3011,包材库存!B:E,4,0)</f>
        <v>771100</v>
      </c>
      <c r="U3011" s="46"/>
      <c r="V3011" s="19">
        <f>VLOOKUP(Q3011,包材库存!B:F,5,0)</f>
        <v>0</v>
      </c>
      <c r="W3011" s="401"/>
      <c r="X3011" s="164" t="e">
        <f t="shared" si="217"/>
        <v>#DIV/0!</v>
      </c>
      <c r="Y3011" s="169">
        <f t="shared" si="216"/>
        <v>4</v>
      </c>
    </row>
    <row r="3012" spans="2:25" ht="15">
      <c r="B3012" s="196"/>
      <c r="C3012" s="110" t="s">
        <v>10334</v>
      </c>
      <c r="D3012" s="110" t="s">
        <v>10335</v>
      </c>
      <c r="E3012" s="110" t="s">
        <v>10431</v>
      </c>
      <c r="F3012" s="110"/>
      <c r="G3012" s="110"/>
      <c r="H3012" s="110"/>
      <c r="I3012" s="110"/>
      <c r="J3012" s="110"/>
      <c r="K3012" s="110"/>
      <c r="L3012" s="110"/>
      <c r="M3012" s="110">
        <f>J3012+K3012+L3012</f>
        <v>0</v>
      </c>
      <c r="N3012" s="619"/>
      <c r="O3012" s="110"/>
      <c r="P3012" s="110"/>
      <c r="Q3012" s="157" t="s">
        <v>10336</v>
      </c>
      <c r="R3012" s="131" t="s">
        <v>10337</v>
      </c>
      <c r="S3012" s="28">
        <v>1</v>
      </c>
      <c r="T3012" s="19">
        <f>VLOOKUP(Q3012,包材库存!B:E,4,0)</f>
        <v>1400</v>
      </c>
      <c r="U3012" s="46"/>
      <c r="V3012" s="19">
        <f>VLOOKUP(Q3012,包材库存!B:F,5,0)</f>
        <v>0</v>
      </c>
      <c r="W3012" s="351"/>
      <c r="X3012" s="164" t="e">
        <f t="shared" si="217"/>
        <v>#DIV/0!</v>
      </c>
      <c r="Y3012" s="169">
        <f t="shared" si="216"/>
        <v>5</v>
      </c>
    </row>
    <row r="3013" spans="2:25" ht="15">
      <c r="B3013" s="196"/>
      <c r="C3013" s="111"/>
      <c r="D3013" s="111"/>
      <c r="E3013" s="111"/>
      <c r="F3013" s="111"/>
      <c r="G3013" s="111"/>
      <c r="H3013" s="111"/>
      <c r="I3013" s="111"/>
      <c r="J3013" s="111"/>
      <c r="K3013" s="111"/>
      <c r="L3013" s="111"/>
      <c r="M3013" s="111"/>
      <c r="N3013" s="620"/>
      <c r="O3013" s="111"/>
      <c r="P3013" s="111"/>
      <c r="Q3013" s="158" t="s">
        <v>10315</v>
      </c>
      <c r="R3013" s="134" t="s">
        <v>10409</v>
      </c>
      <c r="S3013" s="28">
        <v>1</v>
      </c>
      <c r="T3013" s="19">
        <f>VLOOKUP(Q3013,包材库存!B:E,4,0)</f>
        <v>7665</v>
      </c>
      <c r="U3013" s="46"/>
      <c r="V3013" s="19">
        <f>VLOOKUP(Q3013,包材库存!B:F,5,0)</f>
        <v>0</v>
      </c>
      <c r="W3013" s="352"/>
      <c r="X3013" s="164" t="e">
        <f t="shared" si="217"/>
        <v>#DIV/0!</v>
      </c>
      <c r="Y3013" s="169">
        <f t="shared" ref="Y3013:Y3076" si="218">COUNTIF(Q:Q,Q3013)</f>
        <v>149</v>
      </c>
    </row>
    <row r="3014" spans="2:25" ht="15">
      <c r="B3014" s="196"/>
      <c r="C3014" s="112"/>
      <c r="D3014" s="112"/>
      <c r="E3014" s="112"/>
      <c r="F3014" s="112"/>
      <c r="G3014" s="112"/>
      <c r="H3014" s="112"/>
      <c r="I3014" s="112"/>
      <c r="J3014" s="112"/>
      <c r="K3014" s="112"/>
      <c r="L3014" s="112"/>
      <c r="M3014" s="112"/>
      <c r="N3014" s="621"/>
      <c r="O3014" s="112"/>
      <c r="P3014" s="112"/>
      <c r="Q3014" s="157" t="s">
        <v>10132</v>
      </c>
      <c r="R3014" s="131" t="s">
        <v>10338</v>
      </c>
      <c r="S3014" s="91"/>
      <c r="T3014" s="19">
        <f>VLOOKUP(Q3014,包材库存!B:E,4,0)</f>
        <v>1957</v>
      </c>
      <c r="U3014" s="46"/>
      <c r="V3014" s="19">
        <f>VLOOKUP(Q3014,包材库存!B:F,5,0)</f>
        <v>0</v>
      </c>
      <c r="W3014" s="353"/>
      <c r="X3014" s="164" t="e">
        <f t="shared" ref="X3014:X3077" si="219">T3014/G3014</f>
        <v>#DIV/0!</v>
      </c>
      <c r="Y3014" s="169">
        <f t="shared" si="218"/>
        <v>202</v>
      </c>
    </row>
    <row r="3015" spans="2:25" ht="15">
      <c r="B3015" s="196"/>
      <c r="C3015" s="110" t="s">
        <v>10339</v>
      </c>
      <c r="D3015" s="110" t="s">
        <v>10340</v>
      </c>
      <c r="E3015" s="110"/>
      <c r="F3015" s="110"/>
      <c r="G3015" s="110"/>
      <c r="H3015" s="110"/>
      <c r="I3015" s="110"/>
      <c r="J3015" s="110"/>
      <c r="K3015" s="110"/>
      <c r="L3015" s="110"/>
      <c r="M3015" s="110"/>
      <c r="N3015" s="619"/>
      <c r="O3015" s="110"/>
      <c r="P3015" s="110"/>
      <c r="Q3015" s="157" t="s">
        <v>10341</v>
      </c>
      <c r="R3015" s="131" t="s">
        <v>10342</v>
      </c>
      <c r="S3015" s="28">
        <v>1</v>
      </c>
      <c r="T3015" s="19">
        <f>VLOOKUP(Q3015,包材库存!B:E,4,0)</f>
        <v>0.2</v>
      </c>
      <c r="U3015" s="46"/>
      <c r="V3015" s="19">
        <f>VLOOKUP(Q3015,包材库存!B:F,5,0)</f>
        <v>0</v>
      </c>
      <c r="W3015" s="351"/>
      <c r="X3015" s="164" t="e">
        <f t="shared" si="219"/>
        <v>#DIV/0!</v>
      </c>
      <c r="Y3015" s="169">
        <f t="shared" si="218"/>
        <v>1</v>
      </c>
    </row>
    <row r="3016" spans="2:25" ht="15">
      <c r="B3016" s="196"/>
      <c r="C3016" s="111"/>
      <c r="D3016" s="111"/>
      <c r="E3016" s="111"/>
      <c r="F3016" s="111"/>
      <c r="G3016" s="111"/>
      <c r="H3016" s="111"/>
      <c r="I3016" s="111"/>
      <c r="J3016" s="111"/>
      <c r="K3016" s="111"/>
      <c r="L3016" s="111"/>
      <c r="M3016" s="111"/>
      <c r="N3016" s="620"/>
      <c r="O3016" s="111"/>
      <c r="P3016" s="111"/>
      <c r="Q3016" s="157" t="s">
        <v>10343</v>
      </c>
      <c r="R3016" s="131" t="s">
        <v>10344</v>
      </c>
      <c r="S3016" s="28">
        <v>1</v>
      </c>
      <c r="T3016" s="19">
        <f>VLOOKUP(Q3016,包材库存!B:E,4,0)</f>
        <v>259131</v>
      </c>
      <c r="U3016" s="46"/>
      <c r="V3016" s="19">
        <f>VLOOKUP(Q3016,包材库存!B:F,5,0)</f>
        <v>0</v>
      </c>
      <c r="W3016" s="352"/>
      <c r="X3016" s="164" t="e">
        <f t="shared" si="219"/>
        <v>#DIV/0!</v>
      </c>
      <c r="Y3016" s="169">
        <f t="shared" si="218"/>
        <v>1</v>
      </c>
    </row>
    <row r="3017" spans="2:25" ht="15">
      <c r="B3017" s="196"/>
      <c r="C3017" s="112"/>
      <c r="D3017" s="112"/>
      <c r="E3017" s="112"/>
      <c r="F3017" s="112"/>
      <c r="G3017" s="112"/>
      <c r="H3017" s="112"/>
      <c r="I3017" s="112"/>
      <c r="J3017" s="112"/>
      <c r="K3017" s="112"/>
      <c r="L3017" s="112"/>
      <c r="M3017" s="112"/>
      <c r="N3017" s="621"/>
      <c r="O3017" s="112"/>
      <c r="P3017" s="112"/>
      <c r="Q3017" s="157" t="s">
        <v>457</v>
      </c>
      <c r="R3017" s="131" t="s">
        <v>10303</v>
      </c>
      <c r="S3017" s="91"/>
      <c r="T3017" s="19">
        <f>VLOOKUP(Q3017,包材库存!B:E,4,0)</f>
        <v>1957</v>
      </c>
      <c r="U3017" s="46"/>
      <c r="V3017" s="19">
        <f>VLOOKUP(Q3017,包材库存!B:F,5,0)</f>
        <v>0</v>
      </c>
      <c r="W3017" s="353"/>
      <c r="X3017" s="164" t="e">
        <f t="shared" si="219"/>
        <v>#DIV/0!</v>
      </c>
      <c r="Y3017" s="169">
        <f t="shared" si="218"/>
        <v>202</v>
      </c>
    </row>
    <row r="3018" spans="2:25" ht="15">
      <c r="B3018" s="196"/>
      <c r="C3018" s="110" t="s">
        <v>5670</v>
      </c>
      <c r="D3018" s="110" t="s">
        <v>11432</v>
      </c>
      <c r="E3018" s="110" t="s">
        <v>1755</v>
      </c>
      <c r="F3018" s="110"/>
      <c r="G3018" s="110"/>
      <c r="H3018" s="110"/>
      <c r="I3018" s="110"/>
      <c r="J3018" s="110"/>
      <c r="K3018" s="110"/>
      <c r="L3018" s="110"/>
      <c r="M3018" s="110">
        <f>J3018+K3018+L3018</f>
        <v>0</v>
      </c>
      <c r="N3018" s="619"/>
      <c r="O3018" s="110"/>
      <c r="P3018" s="110"/>
      <c r="Q3018" s="160" t="s">
        <v>10268</v>
      </c>
      <c r="R3018" s="134" t="s">
        <v>11921</v>
      </c>
      <c r="S3018" s="28">
        <v>1</v>
      </c>
      <c r="T3018" s="19">
        <f>VLOOKUP(Q3018,包材库存!B:E,4,0)</f>
        <v>8848</v>
      </c>
      <c r="U3018" s="46"/>
      <c r="V3018" s="19">
        <f>VLOOKUP(Q3018,包材库存!B:F,5,0)</f>
        <v>0</v>
      </c>
      <c r="W3018" s="110"/>
      <c r="X3018" s="164" t="e">
        <f t="shared" si="219"/>
        <v>#DIV/0!</v>
      </c>
      <c r="Y3018" s="169">
        <f t="shared" si="218"/>
        <v>10</v>
      </c>
    </row>
    <row r="3019" spans="2:25" ht="15">
      <c r="B3019" s="196"/>
      <c r="C3019" s="111"/>
      <c r="D3019" s="111"/>
      <c r="E3019" s="111"/>
      <c r="F3019" s="111"/>
      <c r="G3019" s="111"/>
      <c r="H3019" s="111"/>
      <c r="I3019" s="111"/>
      <c r="J3019" s="111"/>
      <c r="K3019" s="111"/>
      <c r="L3019" s="111"/>
      <c r="M3019" s="111"/>
      <c r="N3019" s="620"/>
      <c r="O3019" s="111"/>
      <c r="P3019" s="111"/>
      <c r="Q3019" s="160" t="s">
        <v>10136</v>
      </c>
      <c r="R3019" s="134" t="s">
        <v>11922</v>
      </c>
      <c r="S3019" s="28">
        <v>1</v>
      </c>
      <c r="T3019" s="19">
        <f>VLOOKUP(Q3019,包材库存!B:E,4,0)</f>
        <v>120397</v>
      </c>
      <c r="U3019" s="46"/>
      <c r="V3019" s="19">
        <f>VLOOKUP(Q3019,包材库存!B:F,5,0)</f>
        <v>0</v>
      </c>
      <c r="W3019" s="111"/>
      <c r="X3019" s="164" t="e">
        <f t="shared" si="219"/>
        <v>#DIV/0!</v>
      </c>
      <c r="Y3019" s="169">
        <f t="shared" si="218"/>
        <v>44</v>
      </c>
    </row>
    <row r="3020" spans="2:25" ht="15">
      <c r="B3020" s="196"/>
      <c r="C3020" s="111"/>
      <c r="D3020" s="111"/>
      <c r="E3020" s="111"/>
      <c r="F3020" s="111"/>
      <c r="G3020" s="111"/>
      <c r="H3020" s="111"/>
      <c r="I3020" s="111"/>
      <c r="J3020" s="111"/>
      <c r="K3020" s="111"/>
      <c r="L3020" s="111"/>
      <c r="M3020" s="111"/>
      <c r="N3020" s="620"/>
      <c r="O3020" s="111"/>
      <c r="P3020" s="111"/>
      <c r="Q3020" s="160" t="s">
        <v>10269</v>
      </c>
      <c r="R3020" s="134" t="s">
        <v>11923</v>
      </c>
      <c r="S3020" s="28">
        <v>1</v>
      </c>
      <c r="T3020" s="19">
        <f>VLOOKUP(Q3020,包材库存!B:E,4,0)</f>
        <v>106183</v>
      </c>
      <c r="U3020" s="46"/>
      <c r="V3020" s="19">
        <f>VLOOKUP(Q3020,包材库存!B:F,5,0)</f>
        <v>0</v>
      </c>
      <c r="W3020" s="111"/>
      <c r="X3020" s="164" t="e">
        <f t="shared" si="219"/>
        <v>#DIV/0!</v>
      </c>
      <c r="Y3020" s="169">
        <f t="shared" si="218"/>
        <v>58</v>
      </c>
    </row>
    <row r="3021" spans="2:25" ht="15">
      <c r="B3021" s="196"/>
      <c r="C3021" s="111"/>
      <c r="D3021" s="111"/>
      <c r="E3021" s="111"/>
      <c r="F3021" s="111"/>
      <c r="G3021" s="111"/>
      <c r="H3021" s="111"/>
      <c r="I3021" s="111"/>
      <c r="J3021" s="111"/>
      <c r="K3021" s="111"/>
      <c r="L3021" s="111"/>
      <c r="M3021" s="111"/>
      <c r="N3021" s="620"/>
      <c r="O3021" s="111"/>
      <c r="P3021" s="111"/>
      <c r="Q3021" s="160" t="s">
        <v>10270</v>
      </c>
      <c r="R3021" s="134" t="s">
        <v>11924</v>
      </c>
      <c r="S3021" s="28">
        <v>1</v>
      </c>
      <c r="T3021" s="19">
        <f>VLOOKUP(Q3021,包材库存!B:E,4,0)</f>
        <v>1741</v>
      </c>
      <c r="U3021" s="46"/>
      <c r="V3021" s="19">
        <f>VLOOKUP(Q3021,包材库存!B:F,5,0)</f>
        <v>0</v>
      </c>
      <c r="W3021" s="111"/>
      <c r="X3021" s="164" t="e">
        <f t="shared" si="219"/>
        <v>#DIV/0!</v>
      </c>
      <c r="Y3021" s="169">
        <f t="shared" si="218"/>
        <v>2</v>
      </c>
    </row>
    <row r="3022" spans="2:25" ht="15">
      <c r="B3022" s="196"/>
      <c r="C3022" s="112"/>
      <c r="D3022" s="112"/>
      <c r="E3022" s="112"/>
      <c r="F3022" s="112"/>
      <c r="G3022" s="112"/>
      <c r="H3022" s="112"/>
      <c r="I3022" s="112"/>
      <c r="J3022" s="112"/>
      <c r="K3022" s="112"/>
      <c r="L3022" s="112"/>
      <c r="M3022" s="112"/>
      <c r="N3022" s="621"/>
      <c r="O3022" s="112"/>
      <c r="P3022" s="112"/>
      <c r="Q3022" s="160" t="s">
        <v>10132</v>
      </c>
      <c r="R3022" s="134" t="s">
        <v>11925</v>
      </c>
      <c r="S3022" s="91"/>
      <c r="T3022" s="19">
        <f>VLOOKUP(Q3022,包材库存!B:E,4,0)</f>
        <v>1957</v>
      </c>
      <c r="U3022" s="46"/>
      <c r="V3022" s="19">
        <f>VLOOKUP(Q3022,包材库存!B:F,5,0)</f>
        <v>0</v>
      </c>
      <c r="W3022" s="112"/>
      <c r="X3022" s="164" t="e">
        <f t="shared" si="219"/>
        <v>#DIV/0!</v>
      </c>
      <c r="Y3022" s="169">
        <f t="shared" si="218"/>
        <v>202</v>
      </c>
    </row>
    <row r="3023" spans="2:25" ht="15">
      <c r="B3023" s="196"/>
      <c r="C3023" s="110" t="s">
        <v>5690</v>
      </c>
      <c r="D3023" s="110" t="s">
        <v>11430</v>
      </c>
      <c r="E3023" s="110" t="s">
        <v>1755</v>
      </c>
      <c r="F3023" s="110"/>
      <c r="G3023" s="110"/>
      <c r="H3023" s="110"/>
      <c r="I3023" s="110"/>
      <c r="J3023" s="110"/>
      <c r="K3023" s="110"/>
      <c r="L3023" s="110"/>
      <c r="M3023" s="110">
        <f>J3023+K3023+L3023</f>
        <v>0</v>
      </c>
      <c r="N3023" s="619"/>
      <c r="O3023" s="110"/>
      <c r="P3023" s="110"/>
      <c r="Q3023" s="143" t="s">
        <v>6595</v>
      </c>
      <c r="R3023" s="479" t="s">
        <v>11657</v>
      </c>
      <c r="S3023" s="28">
        <v>1</v>
      </c>
      <c r="T3023" s="19">
        <f>VLOOKUP(Q3023,包材库存!B:E,4,0)</f>
        <v>50090</v>
      </c>
      <c r="U3023" s="46"/>
      <c r="V3023" s="19">
        <f>VLOOKUP(Q3023,包材库存!B:F,5,0)</f>
        <v>0</v>
      </c>
      <c r="W3023" s="110"/>
      <c r="X3023" s="164" t="e">
        <f t="shared" si="219"/>
        <v>#DIV/0!</v>
      </c>
      <c r="Y3023" s="169">
        <f t="shared" si="218"/>
        <v>7</v>
      </c>
    </row>
    <row r="3024" spans="2:25" ht="15">
      <c r="B3024" s="196"/>
      <c r="C3024" s="111"/>
      <c r="D3024" s="111"/>
      <c r="E3024" s="111"/>
      <c r="F3024" s="111"/>
      <c r="G3024" s="111"/>
      <c r="H3024" s="111"/>
      <c r="I3024" s="111"/>
      <c r="J3024" s="111"/>
      <c r="K3024" s="111"/>
      <c r="L3024" s="111"/>
      <c r="M3024" s="111"/>
      <c r="N3024" s="620"/>
      <c r="O3024" s="111"/>
      <c r="P3024" s="111"/>
      <c r="Q3024" s="143" t="s">
        <v>7123</v>
      </c>
      <c r="R3024" s="479" t="s">
        <v>10974</v>
      </c>
      <c r="S3024" s="28">
        <v>1</v>
      </c>
      <c r="T3024" s="19">
        <f>VLOOKUP(Q3024,包材库存!B:E,4,0)</f>
        <v>120397</v>
      </c>
      <c r="U3024" s="46"/>
      <c r="V3024" s="19">
        <f>VLOOKUP(Q3024,包材库存!B:F,5,0)</f>
        <v>0</v>
      </c>
      <c r="W3024" s="111"/>
      <c r="X3024" s="164" t="e">
        <f t="shared" si="219"/>
        <v>#DIV/0!</v>
      </c>
      <c r="Y3024" s="169">
        <f t="shared" si="218"/>
        <v>44</v>
      </c>
    </row>
    <row r="3025" spans="2:25" ht="15">
      <c r="B3025" s="196"/>
      <c r="C3025" s="111"/>
      <c r="D3025" s="111"/>
      <c r="E3025" s="111"/>
      <c r="F3025" s="111"/>
      <c r="G3025" s="111"/>
      <c r="H3025" s="111"/>
      <c r="I3025" s="111"/>
      <c r="J3025" s="111"/>
      <c r="K3025" s="111"/>
      <c r="L3025" s="111"/>
      <c r="M3025" s="111"/>
      <c r="N3025" s="620"/>
      <c r="O3025" s="111"/>
      <c r="P3025" s="111"/>
      <c r="Q3025" s="143" t="s">
        <v>8736</v>
      </c>
      <c r="R3025" s="479" t="s">
        <v>10509</v>
      </c>
      <c r="S3025" s="28">
        <v>1</v>
      </c>
      <c r="T3025" s="19">
        <f>VLOOKUP(Q3025,包材库存!B:E,4,0)</f>
        <v>106183</v>
      </c>
      <c r="U3025" s="46"/>
      <c r="V3025" s="19">
        <f>VLOOKUP(Q3025,包材库存!B:F,5,0)</f>
        <v>0</v>
      </c>
      <c r="W3025" s="111"/>
      <c r="X3025" s="164" t="e">
        <f t="shared" si="219"/>
        <v>#DIV/0!</v>
      </c>
      <c r="Y3025" s="169">
        <f t="shared" si="218"/>
        <v>58</v>
      </c>
    </row>
    <row r="3026" spans="2:25" ht="15">
      <c r="B3026" s="196"/>
      <c r="C3026" s="111"/>
      <c r="D3026" s="111"/>
      <c r="E3026" s="111"/>
      <c r="F3026" s="111"/>
      <c r="G3026" s="111"/>
      <c r="H3026" s="111"/>
      <c r="I3026" s="111"/>
      <c r="J3026" s="111"/>
      <c r="K3026" s="111"/>
      <c r="L3026" s="111"/>
      <c r="M3026" s="111"/>
      <c r="N3026" s="620"/>
      <c r="O3026" s="111"/>
      <c r="P3026" s="111"/>
      <c r="Q3026" s="143" t="s">
        <v>8205</v>
      </c>
      <c r="R3026" s="132" t="s">
        <v>11991</v>
      </c>
      <c r="S3026" s="28">
        <v>1</v>
      </c>
      <c r="T3026" s="19">
        <f>VLOOKUP(Q3026,包材库存!B:E,4,0)</f>
        <v>46677</v>
      </c>
      <c r="U3026" s="46"/>
      <c r="V3026" s="19">
        <f>VLOOKUP(Q3026,包材库存!B:F,5,0)</f>
        <v>0</v>
      </c>
      <c r="W3026" s="111"/>
      <c r="X3026" s="164" t="e">
        <f t="shared" si="219"/>
        <v>#DIV/0!</v>
      </c>
      <c r="Y3026" s="169">
        <f t="shared" si="218"/>
        <v>1</v>
      </c>
    </row>
    <row r="3027" spans="2:25" ht="15">
      <c r="B3027" s="196"/>
      <c r="C3027" s="112"/>
      <c r="D3027" s="112"/>
      <c r="E3027" s="112"/>
      <c r="F3027" s="112"/>
      <c r="G3027" s="112"/>
      <c r="H3027" s="112"/>
      <c r="I3027" s="112"/>
      <c r="J3027" s="112"/>
      <c r="K3027" s="112"/>
      <c r="L3027" s="112"/>
      <c r="M3027" s="112"/>
      <c r="N3027" s="621"/>
      <c r="O3027" s="112"/>
      <c r="P3027" s="112"/>
      <c r="Q3027" s="143" t="s">
        <v>457</v>
      </c>
      <c r="R3027" s="131" t="s">
        <v>8320</v>
      </c>
      <c r="S3027" s="91"/>
      <c r="T3027" s="19">
        <f>VLOOKUP(Q3027,包材库存!B:E,4,0)</f>
        <v>1957</v>
      </c>
      <c r="U3027" s="46"/>
      <c r="V3027" s="19">
        <f>VLOOKUP(Q3027,包材库存!B:F,5,0)</f>
        <v>0</v>
      </c>
      <c r="W3027" s="112"/>
      <c r="X3027" s="164" t="e">
        <f t="shared" si="219"/>
        <v>#DIV/0!</v>
      </c>
      <c r="Y3027" s="169">
        <f t="shared" si="218"/>
        <v>202</v>
      </c>
    </row>
    <row r="3028" spans="2:25" ht="15">
      <c r="B3028" s="196"/>
      <c r="C3028" s="110" t="s">
        <v>9839</v>
      </c>
      <c r="D3028" s="110" t="s">
        <v>11434</v>
      </c>
      <c r="E3028" s="110" t="s">
        <v>5894</v>
      </c>
      <c r="F3028" s="110"/>
      <c r="G3028" s="110"/>
      <c r="H3028" s="110"/>
      <c r="I3028" s="110"/>
      <c r="J3028" s="110"/>
      <c r="K3028" s="110"/>
      <c r="L3028" s="110"/>
      <c r="M3028" s="110">
        <f>J3028+K3028+L3028</f>
        <v>0</v>
      </c>
      <c r="N3028" s="619"/>
      <c r="O3028" s="110"/>
      <c r="P3028" s="110"/>
      <c r="Q3028" s="143" t="s">
        <v>6702</v>
      </c>
      <c r="R3028" s="131" t="s">
        <v>11992</v>
      </c>
      <c r="S3028" s="28">
        <v>1</v>
      </c>
      <c r="T3028" s="19">
        <f>VLOOKUP(Q3028,包材库存!B:E,4,0)</f>
        <v>0</v>
      </c>
      <c r="U3028" s="46"/>
      <c r="V3028" s="19">
        <f>VLOOKUP(Q3028,包材库存!B:F,5,0)</f>
        <v>0</v>
      </c>
      <c r="W3028" s="110"/>
      <c r="X3028" s="164" t="e">
        <f t="shared" si="219"/>
        <v>#DIV/0!</v>
      </c>
      <c r="Y3028" s="169">
        <f t="shared" si="218"/>
        <v>1</v>
      </c>
    </row>
    <row r="3029" spans="2:25" ht="15">
      <c r="B3029" s="196"/>
      <c r="C3029" s="111"/>
      <c r="D3029" s="111"/>
      <c r="E3029" s="111"/>
      <c r="F3029" s="111"/>
      <c r="G3029" s="111"/>
      <c r="H3029" s="111"/>
      <c r="I3029" s="111"/>
      <c r="J3029" s="111"/>
      <c r="K3029" s="111"/>
      <c r="L3029" s="111"/>
      <c r="M3029" s="111"/>
      <c r="N3029" s="620"/>
      <c r="O3029" s="111"/>
      <c r="P3029" s="111"/>
      <c r="Q3029" s="143" t="s">
        <v>7313</v>
      </c>
      <c r="R3029" s="479" t="s">
        <v>11993</v>
      </c>
      <c r="S3029" s="28">
        <v>1</v>
      </c>
      <c r="T3029" s="19">
        <f>VLOOKUP(Q3029,包材库存!B:E,4,0)</f>
        <v>9290</v>
      </c>
      <c r="U3029" s="46"/>
      <c r="V3029" s="19">
        <f>VLOOKUP(Q3029,包材库存!B:F,5,0)</f>
        <v>0</v>
      </c>
      <c r="W3029" s="111"/>
      <c r="X3029" s="164" t="e">
        <f t="shared" si="219"/>
        <v>#DIV/0!</v>
      </c>
      <c r="Y3029" s="169">
        <f t="shared" si="218"/>
        <v>6</v>
      </c>
    </row>
    <row r="3030" spans="2:25" ht="15">
      <c r="B3030" s="196"/>
      <c r="C3030" s="111"/>
      <c r="D3030" s="111"/>
      <c r="E3030" s="111"/>
      <c r="F3030" s="111"/>
      <c r="G3030" s="111"/>
      <c r="H3030" s="111"/>
      <c r="I3030" s="111"/>
      <c r="J3030" s="111"/>
      <c r="K3030" s="111"/>
      <c r="L3030" s="111"/>
      <c r="M3030" s="111"/>
      <c r="N3030" s="620"/>
      <c r="O3030" s="111"/>
      <c r="P3030" s="111"/>
      <c r="Q3030" s="143" t="s">
        <v>9436</v>
      </c>
      <c r="R3030" s="479" t="s">
        <v>10546</v>
      </c>
      <c r="S3030" s="28">
        <v>1</v>
      </c>
      <c r="T3030" s="19">
        <f>VLOOKUP(Q3030,包材库存!B:E,4,0)</f>
        <v>16087</v>
      </c>
      <c r="U3030" s="46"/>
      <c r="V3030" s="19">
        <f>VLOOKUP(Q3030,包材库存!B:F,5,0)</f>
        <v>0</v>
      </c>
      <c r="W3030" s="111"/>
      <c r="X3030" s="164" t="e">
        <f t="shared" si="219"/>
        <v>#DIV/0!</v>
      </c>
      <c r="Y3030" s="169">
        <f t="shared" si="218"/>
        <v>16</v>
      </c>
    </row>
    <row r="3031" spans="2:25" ht="15">
      <c r="B3031" s="196"/>
      <c r="C3031" s="111"/>
      <c r="D3031" s="111"/>
      <c r="E3031" s="111"/>
      <c r="F3031" s="111"/>
      <c r="G3031" s="111"/>
      <c r="H3031" s="111"/>
      <c r="I3031" s="111"/>
      <c r="J3031" s="111"/>
      <c r="K3031" s="111"/>
      <c r="L3031" s="111"/>
      <c r="M3031" s="111"/>
      <c r="N3031" s="620"/>
      <c r="O3031" s="111"/>
      <c r="P3031" s="111"/>
      <c r="Q3031" s="143" t="s">
        <v>8209</v>
      </c>
      <c r="R3031" s="132" t="s">
        <v>11994</v>
      </c>
      <c r="S3031" s="28">
        <v>1</v>
      </c>
      <c r="T3031" s="19">
        <f>VLOOKUP(Q3031,包材库存!B:E,4,0)</f>
        <v>95290</v>
      </c>
      <c r="U3031" s="46"/>
      <c r="V3031" s="19">
        <f>VLOOKUP(Q3031,包材库存!B:F,5,0)</f>
        <v>0</v>
      </c>
      <c r="W3031" s="111"/>
      <c r="X3031" s="164" t="e">
        <f t="shared" si="219"/>
        <v>#DIV/0!</v>
      </c>
      <c r="Y3031" s="169">
        <f t="shared" si="218"/>
        <v>1</v>
      </c>
    </row>
    <row r="3032" spans="2:25" ht="15">
      <c r="B3032" s="196"/>
      <c r="C3032" s="112"/>
      <c r="D3032" s="112"/>
      <c r="E3032" s="112"/>
      <c r="F3032" s="112"/>
      <c r="G3032" s="112"/>
      <c r="H3032" s="112"/>
      <c r="I3032" s="112"/>
      <c r="J3032" s="112"/>
      <c r="K3032" s="112"/>
      <c r="L3032" s="112"/>
      <c r="M3032" s="112"/>
      <c r="N3032" s="621"/>
      <c r="O3032" s="112"/>
      <c r="P3032" s="112"/>
      <c r="Q3032" s="143" t="s">
        <v>457</v>
      </c>
      <c r="R3032" s="131" t="s">
        <v>8320</v>
      </c>
      <c r="S3032" s="91"/>
      <c r="T3032" s="19">
        <f>VLOOKUP(Q3032,包材库存!B:E,4,0)</f>
        <v>1957</v>
      </c>
      <c r="U3032" s="46"/>
      <c r="V3032" s="19">
        <f>VLOOKUP(Q3032,包材库存!B:F,5,0)</f>
        <v>0</v>
      </c>
      <c r="W3032" s="112"/>
      <c r="X3032" s="164" t="e">
        <f t="shared" si="219"/>
        <v>#DIV/0!</v>
      </c>
      <c r="Y3032" s="169">
        <f t="shared" si="218"/>
        <v>202</v>
      </c>
    </row>
    <row r="3033" spans="2:25" ht="15">
      <c r="B3033" s="196"/>
      <c r="C3033" s="110" t="s">
        <v>10345</v>
      </c>
      <c r="D3033" s="110" t="s">
        <v>11387</v>
      </c>
      <c r="E3033" s="110" t="s">
        <v>5894</v>
      </c>
      <c r="F3033" s="110"/>
      <c r="G3033" s="110"/>
      <c r="H3033" s="110"/>
      <c r="I3033" s="110"/>
      <c r="J3033" s="110"/>
      <c r="K3033" s="110"/>
      <c r="L3033" s="110"/>
      <c r="M3033" s="110">
        <f>J3033+K3033+L3033</f>
        <v>0</v>
      </c>
      <c r="N3033" s="619"/>
      <c r="O3033" s="110"/>
      <c r="P3033" s="110"/>
      <c r="Q3033" s="143" t="s">
        <v>6597</v>
      </c>
      <c r="R3033" s="479" t="s">
        <v>11995</v>
      </c>
      <c r="S3033" s="28">
        <v>1</v>
      </c>
      <c r="T3033" s="19">
        <f>VLOOKUP(Q3033,包材库存!B:E,4,0)</f>
        <v>9532</v>
      </c>
      <c r="U3033" s="46"/>
      <c r="V3033" s="19">
        <f>VLOOKUP(Q3033,包材库存!B:F,5,0)</f>
        <v>0</v>
      </c>
      <c r="W3033" s="110"/>
      <c r="X3033" s="164" t="e">
        <f t="shared" si="219"/>
        <v>#DIV/0!</v>
      </c>
      <c r="Y3033" s="169">
        <f t="shared" si="218"/>
        <v>5</v>
      </c>
    </row>
    <row r="3034" spans="2:25" ht="15">
      <c r="B3034" s="196"/>
      <c r="C3034" s="111"/>
      <c r="D3034" s="111"/>
      <c r="E3034" s="111"/>
      <c r="F3034" s="111"/>
      <c r="G3034" s="111"/>
      <c r="H3034" s="111"/>
      <c r="I3034" s="111"/>
      <c r="J3034" s="111"/>
      <c r="K3034" s="111"/>
      <c r="L3034" s="111"/>
      <c r="M3034" s="111"/>
      <c r="N3034" s="620"/>
      <c r="O3034" s="111"/>
      <c r="P3034" s="111"/>
      <c r="Q3034" s="143" t="s">
        <v>7313</v>
      </c>
      <c r="R3034" s="479" t="s">
        <v>11993</v>
      </c>
      <c r="S3034" s="28">
        <v>1</v>
      </c>
      <c r="T3034" s="19">
        <f>VLOOKUP(Q3034,包材库存!B:E,4,0)</f>
        <v>9290</v>
      </c>
      <c r="U3034" s="46"/>
      <c r="V3034" s="19">
        <f>VLOOKUP(Q3034,包材库存!B:F,5,0)</f>
        <v>0</v>
      </c>
      <c r="W3034" s="111"/>
      <c r="X3034" s="164" t="e">
        <f t="shared" si="219"/>
        <v>#DIV/0!</v>
      </c>
      <c r="Y3034" s="169">
        <f t="shared" si="218"/>
        <v>6</v>
      </c>
    </row>
    <row r="3035" spans="2:25" ht="15">
      <c r="B3035" s="196"/>
      <c r="C3035" s="111"/>
      <c r="D3035" s="111"/>
      <c r="E3035" s="111"/>
      <c r="F3035" s="111"/>
      <c r="G3035" s="111"/>
      <c r="H3035" s="111"/>
      <c r="I3035" s="111"/>
      <c r="J3035" s="111"/>
      <c r="K3035" s="111"/>
      <c r="L3035" s="111"/>
      <c r="M3035" s="111"/>
      <c r="N3035" s="620"/>
      <c r="O3035" s="111"/>
      <c r="P3035" s="111"/>
      <c r="Q3035" s="143" t="s">
        <v>9436</v>
      </c>
      <c r="R3035" s="479" t="s">
        <v>10546</v>
      </c>
      <c r="S3035" s="28">
        <v>1</v>
      </c>
      <c r="T3035" s="19">
        <f>VLOOKUP(Q3035,包材库存!B:E,4,0)</f>
        <v>16087</v>
      </c>
      <c r="U3035" s="46"/>
      <c r="V3035" s="19">
        <f>VLOOKUP(Q3035,包材库存!B:F,5,0)</f>
        <v>0</v>
      </c>
      <c r="W3035" s="111"/>
      <c r="X3035" s="164" t="e">
        <f t="shared" si="219"/>
        <v>#DIV/0!</v>
      </c>
      <c r="Y3035" s="169">
        <f t="shared" si="218"/>
        <v>16</v>
      </c>
    </row>
    <row r="3036" spans="2:25" ht="15">
      <c r="B3036" s="196"/>
      <c r="C3036" s="111"/>
      <c r="D3036" s="111"/>
      <c r="E3036" s="111"/>
      <c r="F3036" s="111"/>
      <c r="G3036" s="111"/>
      <c r="H3036" s="111"/>
      <c r="I3036" s="111"/>
      <c r="J3036" s="111"/>
      <c r="K3036" s="111"/>
      <c r="L3036" s="111"/>
      <c r="M3036" s="111"/>
      <c r="N3036" s="620"/>
      <c r="O3036" s="111"/>
      <c r="P3036" s="111"/>
      <c r="Q3036" s="143" t="s">
        <v>8211</v>
      </c>
      <c r="R3036" s="132" t="s">
        <v>11996</v>
      </c>
      <c r="S3036" s="28">
        <v>1</v>
      </c>
      <c r="T3036" s="19">
        <f>VLOOKUP(Q3036,包材库存!B:E,4,0)</f>
        <v>9441</v>
      </c>
      <c r="U3036" s="46"/>
      <c r="V3036" s="19">
        <f>VLOOKUP(Q3036,包材库存!B:F,5,0)</f>
        <v>0</v>
      </c>
      <c r="W3036" s="111"/>
      <c r="X3036" s="164" t="e">
        <f t="shared" si="219"/>
        <v>#DIV/0!</v>
      </c>
      <c r="Y3036" s="169">
        <f t="shared" si="218"/>
        <v>1</v>
      </c>
    </row>
    <row r="3037" spans="2:25" ht="15">
      <c r="B3037" s="196"/>
      <c r="C3037" s="112"/>
      <c r="D3037" s="112"/>
      <c r="E3037" s="112"/>
      <c r="F3037" s="112"/>
      <c r="G3037" s="112"/>
      <c r="H3037" s="112"/>
      <c r="I3037" s="112"/>
      <c r="J3037" s="112"/>
      <c r="K3037" s="112"/>
      <c r="L3037" s="112"/>
      <c r="M3037" s="112"/>
      <c r="N3037" s="621"/>
      <c r="O3037" s="112"/>
      <c r="P3037" s="112"/>
      <c r="Q3037" s="143" t="s">
        <v>457</v>
      </c>
      <c r="R3037" s="131" t="s">
        <v>8320</v>
      </c>
      <c r="S3037" s="91"/>
      <c r="T3037" s="19">
        <f>VLOOKUP(Q3037,包材库存!B:E,4,0)</f>
        <v>1957</v>
      </c>
      <c r="U3037" s="46"/>
      <c r="V3037" s="19">
        <f>VLOOKUP(Q3037,包材库存!B:F,5,0)</f>
        <v>0</v>
      </c>
      <c r="W3037" s="112"/>
      <c r="X3037" s="164" t="e">
        <f t="shared" si="219"/>
        <v>#DIV/0!</v>
      </c>
      <c r="Y3037" s="169">
        <f t="shared" si="218"/>
        <v>202</v>
      </c>
    </row>
    <row r="3038" spans="2:25" ht="15">
      <c r="B3038" s="196"/>
      <c r="C3038" s="110" t="s">
        <v>10346</v>
      </c>
      <c r="D3038" s="110" t="s">
        <v>11441</v>
      </c>
      <c r="E3038" s="110" t="s">
        <v>5893</v>
      </c>
      <c r="F3038" s="110"/>
      <c r="G3038" s="110"/>
      <c r="H3038" s="110"/>
      <c r="I3038" s="110"/>
      <c r="J3038" s="110"/>
      <c r="K3038" s="110"/>
      <c r="L3038" s="110"/>
      <c r="M3038" s="110">
        <f>J3038+K3038+L3038</f>
        <v>0</v>
      </c>
      <c r="N3038" s="619"/>
      <c r="O3038" s="110"/>
      <c r="P3038" s="110"/>
      <c r="Q3038" s="143" t="s">
        <v>7061</v>
      </c>
      <c r="R3038" s="132" t="s">
        <v>11997</v>
      </c>
      <c r="S3038" s="28">
        <v>1</v>
      </c>
      <c r="T3038" s="19">
        <f>VLOOKUP(Q3038,包材库存!B:E,4,0)</f>
        <v>0</v>
      </c>
      <c r="U3038" s="46"/>
      <c r="V3038" s="19">
        <f>VLOOKUP(Q3038,包材库存!B:F,5,0)</f>
        <v>0</v>
      </c>
      <c r="W3038" s="110"/>
      <c r="X3038" s="164" t="e">
        <f t="shared" si="219"/>
        <v>#DIV/0!</v>
      </c>
      <c r="Y3038" s="169">
        <f t="shared" si="218"/>
        <v>1</v>
      </c>
    </row>
    <row r="3039" spans="2:25" ht="15">
      <c r="B3039" s="196"/>
      <c r="C3039" s="111"/>
      <c r="D3039" s="111"/>
      <c r="E3039" s="111"/>
      <c r="F3039" s="111"/>
      <c r="G3039" s="111"/>
      <c r="H3039" s="111"/>
      <c r="I3039" s="111"/>
      <c r="J3039" s="111"/>
      <c r="K3039" s="111"/>
      <c r="L3039" s="111"/>
      <c r="M3039" s="111"/>
      <c r="N3039" s="620"/>
      <c r="O3039" s="111"/>
      <c r="P3039" s="111"/>
      <c r="Q3039" s="143" t="s">
        <v>8207</v>
      </c>
      <c r="R3039" s="132" t="s">
        <v>11998</v>
      </c>
      <c r="S3039" s="28">
        <v>1</v>
      </c>
      <c r="T3039" s="19">
        <f>VLOOKUP(Q3039,包材库存!B:E,4,0)</f>
        <v>0</v>
      </c>
      <c r="U3039" s="46"/>
      <c r="V3039" s="19">
        <f>VLOOKUP(Q3039,包材库存!B:F,5,0)</f>
        <v>0</v>
      </c>
      <c r="W3039" s="111"/>
      <c r="X3039" s="164" t="e">
        <f t="shared" si="219"/>
        <v>#DIV/0!</v>
      </c>
      <c r="Y3039" s="169">
        <f t="shared" si="218"/>
        <v>1</v>
      </c>
    </row>
    <row r="3040" spans="2:25" ht="15">
      <c r="B3040" s="196"/>
      <c r="C3040" s="112"/>
      <c r="D3040" s="112"/>
      <c r="E3040" s="112"/>
      <c r="F3040" s="112"/>
      <c r="G3040" s="112"/>
      <c r="H3040" s="112"/>
      <c r="I3040" s="112"/>
      <c r="J3040" s="112"/>
      <c r="K3040" s="112"/>
      <c r="L3040" s="112"/>
      <c r="M3040" s="112"/>
      <c r="N3040" s="621"/>
      <c r="O3040" s="112"/>
      <c r="P3040" s="112"/>
      <c r="Q3040" s="143" t="s">
        <v>457</v>
      </c>
      <c r="R3040" s="131" t="s">
        <v>8320</v>
      </c>
      <c r="S3040" s="91"/>
      <c r="T3040" s="19">
        <f>VLOOKUP(Q3040,包材库存!B:E,4,0)</f>
        <v>1957</v>
      </c>
      <c r="U3040" s="46"/>
      <c r="V3040" s="19">
        <f>VLOOKUP(Q3040,包材库存!B:F,5,0)</f>
        <v>0</v>
      </c>
      <c r="W3040" s="112"/>
      <c r="X3040" s="164" t="e">
        <f t="shared" si="219"/>
        <v>#DIV/0!</v>
      </c>
      <c r="Y3040" s="169">
        <f t="shared" si="218"/>
        <v>202</v>
      </c>
    </row>
    <row r="3041" spans="2:25" ht="15">
      <c r="B3041" s="196"/>
      <c r="C3041" s="110" t="s">
        <v>9840</v>
      </c>
      <c r="D3041" s="120" t="s">
        <v>11999</v>
      </c>
      <c r="E3041" s="120" t="s">
        <v>12126</v>
      </c>
      <c r="F3041" s="120"/>
      <c r="G3041" s="120"/>
      <c r="H3041" s="120"/>
      <c r="I3041" s="120"/>
      <c r="J3041" s="120"/>
      <c r="K3041" s="120"/>
      <c r="L3041" s="120"/>
      <c r="M3041" s="120">
        <f>J3041+K3041+L3041</f>
        <v>0</v>
      </c>
      <c r="N3041" s="587"/>
      <c r="O3041" s="120"/>
      <c r="P3041" s="120"/>
      <c r="Q3041" s="143" t="s">
        <v>8213</v>
      </c>
      <c r="R3041" s="131" t="s">
        <v>12000</v>
      </c>
      <c r="S3041" s="28">
        <v>1</v>
      </c>
      <c r="T3041" s="19">
        <f>VLOOKUP(Q3041,包材库存!B:E,4,0)</f>
        <v>600</v>
      </c>
      <c r="U3041" s="46"/>
      <c r="V3041" s="19">
        <f>VLOOKUP(Q3041,包材库存!B:F,5,0)</f>
        <v>0</v>
      </c>
      <c r="W3041" s="110"/>
      <c r="X3041" s="164" t="e">
        <f t="shared" si="219"/>
        <v>#DIV/0!</v>
      </c>
      <c r="Y3041" s="169">
        <f t="shared" si="218"/>
        <v>1</v>
      </c>
    </row>
    <row r="3042" spans="2:25" ht="15">
      <c r="B3042" s="196"/>
      <c r="C3042" s="111"/>
      <c r="D3042" s="119"/>
      <c r="E3042" s="119"/>
      <c r="F3042" s="119"/>
      <c r="G3042" s="119"/>
      <c r="H3042" s="119"/>
      <c r="I3042" s="119"/>
      <c r="J3042" s="119"/>
      <c r="K3042" s="119"/>
      <c r="L3042" s="119"/>
      <c r="M3042" s="119"/>
      <c r="N3042" s="628"/>
      <c r="O3042" s="119"/>
      <c r="P3042" s="119"/>
      <c r="Q3042" s="143" t="s">
        <v>457</v>
      </c>
      <c r="R3042" s="131" t="s">
        <v>12001</v>
      </c>
      <c r="S3042" s="91"/>
      <c r="T3042" s="19">
        <f>VLOOKUP(Q3042,包材库存!B:E,4,0)</f>
        <v>1957</v>
      </c>
      <c r="U3042" s="46"/>
      <c r="V3042" s="19">
        <f>VLOOKUP(Q3042,包材库存!B:F,5,0)</f>
        <v>0</v>
      </c>
      <c r="W3042" s="112"/>
      <c r="X3042" s="164" t="e">
        <f t="shared" si="219"/>
        <v>#DIV/0!</v>
      </c>
      <c r="Y3042" s="169">
        <f t="shared" si="218"/>
        <v>202</v>
      </c>
    </row>
    <row r="3043" spans="2:25" ht="15">
      <c r="B3043" s="196"/>
      <c r="C3043" s="111"/>
      <c r="D3043" s="16" t="s">
        <v>5899</v>
      </c>
      <c r="E3043" s="16" t="s">
        <v>12099</v>
      </c>
      <c r="F3043" s="16"/>
      <c r="G3043" s="16"/>
      <c r="H3043" s="16"/>
      <c r="I3043" s="16"/>
      <c r="J3043" s="16"/>
      <c r="K3043" s="16"/>
      <c r="L3043" s="16"/>
      <c r="M3043" s="16">
        <f t="shared" ref="M3043:M3045" si="220">J3043+K3043+L3043</f>
        <v>0</v>
      </c>
      <c r="N3043" s="646"/>
      <c r="O3043" s="16"/>
      <c r="P3043" s="16"/>
      <c r="Q3043" s="143" t="s">
        <v>9129</v>
      </c>
      <c r="R3043" s="131" t="s">
        <v>12002</v>
      </c>
      <c r="S3043" s="28">
        <v>1</v>
      </c>
      <c r="T3043" s="19">
        <f>VLOOKUP(Q3043,包材库存!B:E,4,0)</f>
        <v>3.9</v>
      </c>
      <c r="U3043" s="46"/>
      <c r="V3043" s="19">
        <f>VLOOKUP(Q3043,包材库存!B:F,5,0)</f>
        <v>0</v>
      </c>
      <c r="W3043" s="119"/>
      <c r="X3043" s="164" t="e">
        <f t="shared" si="219"/>
        <v>#DIV/0!</v>
      </c>
      <c r="Y3043" s="169">
        <f t="shared" si="218"/>
        <v>1</v>
      </c>
    </row>
    <row r="3044" spans="2:25" ht="15">
      <c r="B3044" s="196"/>
      <c r="C3044" s="111"/>
      <c r="D3044" s="119" t="s">
        <v>12003</v>
      </c>
      <c r="E3044" s="119" t="s">
        <v>10430</v>
      </c>
      <c r="F3044" s="119"/>
      <c r="G3044" s="119"/>
      <c r="H3044" s="119"/>
      <c r="I3044" s="119"/>
      <c r="J3044" s="119"/>
      <c r="K3044" s="119"/>
      <c r="L3044" s="119"/>
      <c r="M3044" s="119">
        <f t="shared" si="220"/>
        <v>0</v>
      </c>
      <c r="N3044" s="628"/>
      <c r="O3044" s="119"/>
      <c r="P3044" s="119"/>
      <c r="Q3044" s="143" t="s">
        <v>9132</v>
      </c>
      <c r="R3044" s="131" t="s">
        <v>11431</v>
      </c>
      <c r="S3044" s="28">
        <v>1</v>
      </c>
      <c r="T3044" s="19">
        <f>VLOOKUP(Q3044,包材库存!B:E,4,0)</f>
        <v>0</v>
      </c>
      <c r="U3044" s="46"/>
      <c r="V3044" s="19">
        <f>VLOOKUP(Q3044,包材库存!B:F,5,0)</f>
        <v>0</v>
      </c>
      <c r="W3044" s="119"/>
      <c r="X3044" s="164" t="e">
        <f t="shared" si="219"/>
        <v>#DIV/0!</v>
      </c>
      <c r="Y3044" s="169">
        <f t="shared" si="218"/>
        <v>1</v>
      </c>
    </row>
    <row r="3045" spans="2:25" ht="15">
      <c r="B3045" s="196"/>
      <c r="C3045" s="112"/>
      <c r="D3045" s="119" t="s">
        <v>12004</v>
      </c>
      <c r="E3045" s="119" t="s">
        <v>10430</v>
      </c>
      <c r="F3045" s="119"/>
      <c r="G3045" s="119"/>
      <c r="H3045" s="119"/>
      <c r="I3045" s="119"/>
      <c r="J3045" s="119"/>
      <c r="K3045" s="119"/>
      <c r="L3045" s="119"/>
      <c r="M3045" s="119">
        <f t="shared" si="220"/>
        <v>0</v>
      </c>
      <c r="N3045" s="628"/>
      <c r="O3045" s="119"/>
      <c r="P3045" s="119"/>
      <c r="Q3045" s="143" t="s">
        <v>9135</v>
      </c>
      <c r="R3045" s="131" t="s">
        <v>11433</v>
      </c>
      <c r="S3045" s="28">
        <v>1</v>
      </c>
      <c r="T3045" s="19">
        <f>VLOOKUP(Q3045,包材库存!B:E,4,0)</f>
        <v>0</v>
      </c>
      <c r="U3045" s="46"/>
      <c r="V3045" s="19">
        <f>VLOOKUP(Q3045,包材库存!B:F,5,0)</f>
        <v>0</v>
      </c>
      <c r="W3045" s="119"/>
      <c r="X3045" s="164" t="e">
        <f t="shared" si="219"/>
        <v>#DIV/0!</v>
      </c>
      <c r="Y3045" s="169">
        <f t="shared" si="218"/>
        <v>1</v>
      </c>
    </row>
    <row r="3046" spans="2:25" ht="15">
      <c r="B3046" s="196"/>
      <c r="C3046" s="121"/>
      <c r="D3046" s="121"/>
      <c r="E3046" s="121"/>
      <c r="F3046" s="121"/>
      <c r="G3046" s="121"/>
      <c r="H3046" s="121"/>
      <c r="I3046" s="121"/>
      <c r="J3046" s="121"/>
      <c r="K3046" s="121"/>
      <c r="L3046" s="121"/>
      <c r="M3046" s="121"/>
      <c r="N3046" s="647"/>
      <c r="O3046" s="121"/>
      <c r="P3046" s="121"/>
      <c r="Q3046" s="130"/>
      <c r="R3046" s="137"/>
      <c r="S3046" s="28">
        <v>1</v>
      </c>
      <c r="T3046" s="19" t="e">
        <f>VLOOKUP(Q3046,包材库存!B:E,4,0)</f>
        <v>#N/A</v>
      </c>
      <c r="U3046" s="46"/>
      <c r="V3046" s="19" t="e">
        <f>VLOOKUP(Q3046,包材库存!B:F,5,0)</f>
        <v>#N/A</v>
      </c>
      <c r="W3046" s="121"/>
      <c r="X3046" s="164" t="e">
        <f t="shared" si="219"/>
        <v>#N/A</v>
      </c>
      <c r="Y3046" s="169">
        <f t="shared" si="218"/>
        <v>0</v>
      </c>
    </row>
    <row r="3047" spans="2:25" ht="15">
      <c r="B3047" s="196"/>
      <c r="C3047" s="89" t="s">
        <v>10347</v>
      </c>
      <c r="D3047" s="89" t="s">
        <v>12005</v>
      </c>
      <c r="E3047" s="89" t="s">
        <v>10431</v>
      </c>
      <c r="F3047" s="89"/>
      <c r="G3047" s="89"/>
      <c r="H3047" s="89"/>
      <c r="I3047" s="89"/>
      <c r="J3047" s="89"/>
      <c r="K3047" s="89"/>
      <c r="L3047" s="89"/>
      <c r="M3047" s="89">
        <f>J3047+K3047+L3047</f>
        <v>0</v>
      </c>
      <c r="N3047" s="559"/>
      <c r="O3047" s="89"/>
      <c r="P3047" s="89"/>
      <c r="Q3047" s="162" t="s">
        <v>7046</v>
      </c>
      <c r="R3047" s="503" t="s">
        <v>12006</v>
      </c>
      <c r="S3047" s="28">
        <v>1</v>
      </c>
      <c r="T3047" s="19">
        <f>VLOOKUP(Q3047,包材库存!B:E,4,0)</f>
        <v>0</v>
      </c>
      <c r="U3047" s="46"/>
      <c r="V3047" s="19">
        <f>VLOOKUP(Q3047,包材库存!B:F,5,0)</f>
        <v>0</v>
      </c>
      <c r="W3047" s="89"/>
      <c r="X3047" s="164" t="e">
        <f t="shared" si="219"/>
        <v>#DIV/0!</v>
      </c>
      <c r="Y3047" s="169">
        <f t="shared" si="218"/>
        <v>2</v>
      </c>
    </row>
    <row r="3048" spans="2:25" ht="15">
      <c r="B3048" s="196"/>
      <c r="C3048" s="90"/>
      <c r="D3048" s="90"/>
      <c r="E3048" s="90"/>
      <c r="F3048" s="90"/>
      <c r="G3048" s="90"/>
      <c r="H3048" s="90"/>
      <c r="I3048" s="90"/>
      <c r="J3048" s="90"/>
      <c r="K3048" s="90"/>
      <c r="L3048" s="90"/>
      <c r="M3048" s="90"/>
      <c r="N3048" s="560"/>
      <c r="O3048" s="90"/>
      <c r="P3048" s="90"/>
      <c r="Q3048" s="163" t="s">
        <v>8805</v>
      </c>
      <c r="R3048" s="133" t="s">
        <v>12007</v>
      </c>
      <c r="S3048" s="28">
        <v>1</v>
      </c>
      <c r="T3048" s="19">
        <f>VLOOKUP(Q3048,包材库存!B:E,4,0)</f>
        <v>7665</v>
      </c>
      <c r="U3048" s="46"/>
      <c r="V3048" s="19">
        <f>VLOOKUP(Q3048,包材库存!B:F,5,0)</f>
        <v>0</v>
      </c>
      <c r="W3048" s="90"/>
      <c r="X3048" s="164" t="e">
        <f t="shared" si="219"/>
        <v>#DIV/0!</v>
      </c>
      <c r="Y3048" s="169">
        <f t="shared" si="218"/>
        <v>149</v>
      </c>
    </row>
    <row r="3049" spans="2:25" ht="15">
      <c r="B3049" s="196"/>
      <c r="C3049" s="15"/>
      <c r="D3049" s="15"/>
      <c r="E3049" s="15"/>
      <c r="F3049" s="15"/>
      <c r="G3049" s="15"/>
      <c r="H3049" s="15"/>
      <c r="I3049" s="15"/>
      <c r="J3049" s="15"/>
      <c r="K3049" s="15"/>
      <c r="L3049" s="15"/>
      <c r="M3049" s="15"/>
      <c r="N3049" s="561"/>
      <c r="O3049" s="15"/>
      <c r="P3049" s="15"/>
      <c r="Q3049" s="163" t="s">
        <v>457</v>
      </c>
      <c r="R3049" s="133" t="s">
        <v>12008</v>
      </c>
      <c r="S3049" s="91"/>
      <c r="T3049" s="19">
        <f>VLOOKUP(Q3049,包材库存!B:E,4,0)</f>
        <v>1957</v>
      </c>
      <c r="U3049" s="46"/>
      <c r="V3049" s="19">
        <f>VLOOKUP(Q3049,包材库存!B:F,5,0)</f>
        <v>0</v>
      </c>
      <c r="W3049" s="15"/>
      <c r="X3049" s="164" t="e">
        <f t="shared" si="219"/>
        <v>#DIV/0!</v>
      </c>
      <c r="Y3049" s="169">
        <f t="shared" si="218"/>
        <v>202</v>
      </c>
    </row>
    <row r="3050" spans="2:25" ht="15">
      <c r="B3050" s="196"/>
      <c r="C3050" s="89" t="s">
        <v>1565</v>
      </c>
      <c r="D3050" s="89" t="s">
        <v>12009</v>
      </c>
      <c r="E3050" s="89" t="s">
        <v>10431</v>
      </c>
      <c r="F3050" s="89"/>
      <c r="G3050" s="89"/>
      <c r="H3050" s="89"/>
      <c r="I3050" s="89"/>
      <c r="J3050" s="89"/>
      <c r="K3050" s="89"/>
      <c r="L3050" s="89"/>
      <c r="M3050" s="89">
        <f>J3050+K3050+L3050</f>
        <v>0</v>
      </c>
      <c r="N3050" s="559"/>
      <c r="O3050" s="89"/>
      <c r="P3050" s="89"/>
      <c r="Q3050" s="162" t="s">
        <v>7048</v>
      </c>
      <c r="R3050" s="503" t="s">
        <v>12010</v>
      </c>
      <c r="S3050" s="28">
        <v>1</v>
      </c>
      <c r="T3050" s="19">
        <f>VLOOKUP(Q3050,包材库存!B:E,4,0)</f>
        <v>0</v>
      </c>
      <c r="U3050" s="46"/>
      <c r="V3050" s="19">
        <f>VLOOKUP(Q3050,包材库存!B:F,5,0)</f>
        <v>0</v>
      </c>
      <c r="W3050" s="89"/>
      <c r="X3050" s="164" t="e">
        <f t="shared" si="219"/>
        <v>#DIV/0!</v>
      </c>
      <c r="Y3050" s="169">
        <f t="shared" si="218"/>
        <v>2</v>
      </c>
    </row>
    <row r="3051" spans="2:25" ht="15">
      <c r="B3051" s="196"/>
      <c r="C3051" s="90"/>
      <c r="D3051" s="90"/>
      <c r="E3051" s="90"/>
      <c r="F3051" s="90"/>
      <c r="G3051" s="90"/>
      <c r="H3051" s="90"/>
      <c r="I3051" s="90"/>
      <c r="J3051" s="90"/>
      <c r="K3051" s="90"/>
      <c r="L3051" s="90"/>
      <c r="M3051" s="90"/>
      <c r="N3051" s="560"/>
      <c r="O3051" s="90"/>
      <c r="P3051" s="90"/>
      <c r="Q3051" s="163" t="s">
        <v>8805</v>
      </c>
      <c r="R3051" s="133" t="s">
        <v>12007</v>
      </c>
      <c r="S3051" s="28">
        <v>1</v>
      </c>
      <c r="T3051" s="19">
        <f>VLOOKUP(Q3051,包材库存!B:E,4,0)</f>
        <v>7665</v>
      </c>
      <c r="U3051" s="46"/>
      <c r="V3051" s="19">
        <f>VLOOKUP(Q3051,包材库存!B:F,5,0)</f>
        <v>0</v>
      </c>
      <c r="W3051" s="90"/>
      <c r="X3051" s="164" t="e">
        <f t="shared" si="219"/>
        <v>#DIV/0!</v>
      </c>
      <c r="Y3051" s="169">
        <f t="shared" si="218"/>
        <v>149</v>
      </c>
    </row>
    <row r="3052" spans="2:25" ht="15">
      <c r="B3052" s="196"/>
      <c r="C3052" s="15"/>
      <c r="D3052" s="15"/>
      <c r="E3052" s="15"/>
      <c r="F3052" s="15"/>
      <c r="G3052" s="15"/>
      <c r="H3052" s="15"/>
      <c r="I3052" s="15"/>
      <c r="J3052" s="15"/>
      <c r="K3052" s="15"/>
      <c r="L3052" s="15"/>
      <c r="M3052" s="15"/>
      <c r="N3052" s="561"/>
      <c r="O3052" s="15"/>
      <c r="P3052" s="15"/>
      <c r="Q3052" s="163" t="s">
        <v>457</v>
      </c>
      <c r="R3052" s="133" t="s">
        <v>12008</v>
      </c>
      <c r="S3052" s="91"/>
      <c r="T3052" s="19">
        <f>VLOOKUP(Q3052,包材库存!B:E,4,0)</f>
        <v>1957</v>
      </c>
      <c r="U3052" s="46"/>
      <c r="V3052" s="19">
        <f>VLOOKUP(Q3052,包材库存!B:F,5,0)</f>
        <v>0</v>
      </c>
      <c r="W3052" s="15"/>
      <c r="X3052" s="164" t="e">
        <f t="shared" si="219"/>
        <v>#DIV/0!</v>
      </c>
      <c r="Y3052" s="169">
        <f t="shared" si="218"/>
        <v>202</v>
      </c>
    </row>
    <row r="3053" spans="2:25" ht="15">
      <c r="B3053" s="196"/>
      <c r="C3053" s="89" t="s">
        <v>1566</v>
      </c>
      <c r="D3053" s="89" t="s">
        <v>12011</v>
      </c>
      <c r="E3053" s="89" t="s">
        <v>10431</v>
      </c>
      <c r="F3053" s="89"/>
      <c r="G3053" s="89"/>
      <c r="H3053" s="89"/>
      <c r="I3053" s="89"/>
      <c r="J3053" s="89"/>
      <c r="K3053" s="89"/>
      <c r="L3053" s="89"/>
      <c r="M3053" s="89">
        <f>J3053+K3053+L3053</f>
        <v>0</v>
      </c>
      <c r="N3053" s="559"/>
      <c r="O3053" s="89"/>
      <c r="P3053" s="89"/>
      <c r="Q3053" s="162" t="s">
        <v>7050</v>
      </c>
      <c r="R3053" s="503" t="s">
        <v>12012</v>
      </c>
      <c r="S3053" s="28">
        <v>1</v>
      </c>
      <c r="T3053" s="19">
        <f>VLOOKUP(Q3053,包材库存!B:E,4,0)</f>
        <v>0</v>
      </c>
      <c r="U3053" s="46"/>
      <c r="V3053" s="19">
        <f>VLOOKUP(Q3053,包材库存!B:F,5,0)</f>
        <v>0</v>
      </c>
      <c r="W3053" s="89"/>
      <c r="X3053" s="164" t="e">
        <f t="shared" si="219"/>
        <v>#DIV/0!</v>
      </c>
      <c r="Y3053" s="169">
        <f t="shared" si="218"/>
        <v>2</v>
      </c>
    </row>
    <row r="3054" spans="2:25" ht="15">
      <c r="B3054" s="196"/>
      <c r="C3054" s="90"/>
      <c r="D3054" s="90"/>
      <c r="E3054" s="90"/>
      <c r="F3054" s="90"/>
      <c r="G3054" s="90"/>
      <c r="H3054" s="90"/>
      <c r="I3054" s="90"/>
      <c r="J3054" s="90"/>
      <c r="K3054" s="90"/>
      <c r="L3054" s="90"/>
      <c r="M3054" s="90"/>
      <c r="N3054" s="560"/>
      <c r="O3054" s="90"/>
      <c r="P3054" s="90"/>
      <c r="Q3054" s="163" t="s">
        <v>8805</v>
      </c>
      <c r="R3054" s="133" t="s">
        <v>12007</v>
      </c>
      <c r="S3054" s="28">
        <v>1</v>
      </c>
      <c r="T3054" s="19">
        <f>VLOOKUP(Q3054,包材库存!B:E,4,0)</f>
        <v>7665</v>
      </c>
      <c r="U3054" s="46"/>
      <c r="V3054" s="19">
        <f>VLOOKUP(Q3054,包材库存!B:F,5,0)</f>
        <v>0</v>
      </c>
      <c r="W3054" s="90"/>
      <c r="X3054" s="164" t="e">
        <f t="shared" si="219"/>
        <v>#DIV/0!</v>
      </c>
      <c r="Y3054" s="169">
        <f t="shared" si="218"/>
        <v>149</v>
      </c>
    </row>
    <row r="3055" spans="2:25" ht="15">
      <c r="B3055" s="196"/>
      <c r="C3055" s="15"/>
      <c r="D3055" s="15"/>
      <c r="E3055" s="15"/>
      <c r="F3055" s="15"/>
      <c r="G3055" s="15"/>
      <c r="H3055" s="15"/>
      <c r="I3055" s="15"/>
      <c r="J3055" s="15"/>
      <c r="K3055" s="15"/>
      <c r="L3055" s="15"/>
      <c r="M3055" s="15"/>
      <c r="N3055" s="561"/>
      <c r="O3055" s="15"/>
      <c r="P3055" s="15"/>
      <c r="Q3055" s="163" t="s">
        <v>457</v>
      </c>
      <c r="R3055" s="133" t="s">
        <v>12008</v>
      </c>
      <c r="S3055" s="91"/>
      <c r="T3055" s="19">
        <f>VLOOKUP(Q3055,包材库存!B:E,4,0)</f>
        <v>1957</v>
      </c>
      <c r="U3055" s="46"/>
      <c r="V3055" s="19">
        <f>VLOOKUP(Q3055,包材库存!B:F,5,0)</f>
        <v>0</v>
      </c>
      <c r="W3055" s="15"/>
      <c r="X3055" s="164" t="e">
        <f t="shared" si="219"/>
        <v>#DIV/0!</v>
      </c>
      <c r="Y3055" s="169">
        <f t="shared" si="218"/>
        <v>202</v>
      </c>
    </row>
    <row r="3056" spans="2:25" ht="25.5">
      <c r="B3056" s="196"/>
      <c r="C3056" s="89" t="s">
        <v>1567</v>
      </c>
      <c r="D3056" s="89" t="s">
        <v>12013</v>
      </c>
      <c r="E3056" s="89" t="s">
        <v>10431</v>
      </c>
      <c r="F3056" s="89"/>
      <c r="G3056" s="89"/>
      <c r="H3056" s="89"/>
      <c r="I3056" s="89"/>
      <c r="J3056" s="89"/>
      <c r="K3056" s="89"/>
      <c r="L3056" s="89"/>
      <c r="M3056" s="89">
        <f>J3056+K3056+L3056</f>
        <v>0</v>
      </c>
      <c r="N3056" s="559"/>
      <c r="O3056" s="89"/>
      <c r="P3056" s="89"/>
      <c r="Q3056" s="162" t="s">
        <v>7052</v>
      </c>
      <c r="R3056" s="503" t="s">
        <v>12014</v>
      </c>
      <c r="S3056" s="28">
        <v>1</v>
      </c>
      <c r="T3056" s="19">
        <f>VLOOKUP(Q3056,包材库存!B:E,4,0)</f>
        <v>200</v>
      </c>
      <c r="U3056" s="46"/>
      <c r="V3056" s="19">
        <f>VLOOKUP(Q3056,包材库存!B:F,5,0)</f>
        <v>0</v>
      </c>
      <c r="W3056" s="89"/>
      <c r="X3056" s="164" t="e">
        <f t="shared" si="219"/>
        <v>#DIV/0!</v>
      </c>
      <c r="Y3056" s="169">
        <f t="shared" si="218"/>
        <v>2</v>
      </c>
    </row>
    <row r="3057" spans="2:25" ht="15">
      <c r="B3057" s="196"/>
      <c r="C3057" s="90"/>
      <c r="D3057" s="90"/>
      <c r="E3057" s="90"/>
      <c r="F3057" s="90"/>
      <c r="G3057" s="90"/>
      <c r="H3057" s="90"/>
      <c r="I3057" s="90"/>
      <c r="J3057" s="90"/>
      <c r="K3057" s="90"/>
      <c r="L3057" s="90"/>
      <c r="M3057" s="90"/>
      <c r="N3057" s="560"/>
      <c r="O3057" s="90"/>
      <c r="P3057" s="90"/>
      <c r="Q3057" s="163" t="s">
        <v>8805</v>
      </c>
      <c r="R3057" s="133" t="s">
        <v>12007</v>
      </c>
      <c r="S3057" s="28">
        <v>1</v>
      </c>
      <c r="T3057" s="19">
        <f>VLOOKUP(Q3057,包材库存!B:E,4,0)</f>
        <v>7665</v>
      </c>
      <c r="U3057" s="46"/>
      <c r="V3057" s="19">
        <f>VLOOKUP(Q3057,包材库存!B:F,5,0)</f>
        <v>0</v>
      </c>
      <c r="W3057" s="90"/>
      <c r="X3057" s="164" t="e">
        <f t="shared" si="219"/>
        <v>#DIV/0!</v>
      </c>
      <c r="Y3057" s="169">
        <f t="shared" si="218"/>
        <v>149</v>
      </c>
    </row>
    <row r="3058" spans="2:25" ht="15">
      <c r="B3058" s="196"/>
      <c r="C3058" s="15"/>
      <c r="D3058" s="15"/>
      <c r="E3058" s="15"/>
      <c r="F3058" s="15"/>
      <c r="G3058" s="15"/>
      <c r="H3058" s="15"/>
      <c r="I3058" s="15"/>
      <c r="J3058" s="15"/>
      <c r="K3058" s="15"/>
      <c r="L3058" s="15"/>
      <c r="M3058" s="15"/>
      <c r="N3058" s="561"/>
      <c r="O3058" s="15"/>
      <c r="P3058" s="15"/>
      <c r="Q3058" s="163" t="s">
        <v>457</v>
      </c>
      <c r="R3058" s="133" t="s">
        <v>12008</v>
      </c>
      <c r="S3058" s="91"/>
      <c r="T3058" s="19">
        <f>VLOOKUP(Q3058,包材库存!B:E,4,0)</f>
        <v>1957</v>
      </c>
      <c r="U3058" s="46"/>
      <c r="V3058" s="19">
        <f>VLOOKUP(Q3058,包材库存!B:F,5,0)</f>
        <v>0</v>
      </c>
      <c r="W3058" s="15"/>
      <c r="X3058" s="164" t="e">
        <f t="shared" si="219"/>
        <v>#DIV/0!</v>
      </c>
      <c r="Y3058" s="169">
        <f t="shared" si="218"/>
        <v>202</v>
      </c>
    </row>
    <row r="3059" spans="2:25" ht="15">
      <c r="B3059" s="196"/>
      <c r="C3059" s="89" t="s">
        <v>10348</v>
      </c>
      <c r="D3059" s="89" t="s">
        <v>12015</v>
      </c>
      <c r="E3059" s="89" t="s">
        <v>10431</v>
      </c>
      <c r="F3059" s="89"/>
      <c r="G3059" s="89"/>
      <c r="H3059" s="89"/>
      <c r="I3059" s="89"/>
      <c r="J3059" s="89"/>
      <c r="K3059" s="89"/>
      <c r="L3059" s="89"/>
      <c r="M3059" s="89">
        <f>J3059+K3059+L3059</f>
        <v>0</v>
      </c>
      <c r="N3059" s="559"/>
      <c r="O3059" s="89"/>
      <c r="P3059" s="89"/>
      <c r="Q3059" s="143" t="s">
        <v>10349</v>
      </c>
      <c r="R3059" s="103" t="s">
        <v>12016</v>
      </c>
      <c r="S3059" s="28">
        <v>1</v>
      </c>
      <c r="T3059" s="19">
        <f>VLOOKUP(Q3059,包材库存!B:E,4,0)</f>
        <v>543</v>
      </c>
      <c r="U3059" s="46"/>
      <c r="V3059" s="19">
        <f>VLOOKUP(Q3059,包材库存!B:F,5,0)</f>
        <v>0</v>
      </c>
      <c r="W3059" s="89"/>
      <c r="X3059" s="164" t="e">
        <f t="shared" si="219"/>
        <v>#DIV/0!</v>
      </c>
      <c r="Y3059" s="169">
        <f t="shared" si="218"/>
        <v>2</v>
      </c>
    </row>
    <row r="3060" spans="2:25" ht="15">
      <c r="B3060" s="196"/>
      <c r="C3060" s="90"/>
      <c r="D3060" s="90"/>
      <c r="E3060" s="90"/>
      <c r="F3060" s="90"/>
      <c r="G3060" s="90"/>
      <c r="H3060" s="90"/>
      <c r="I3060" s="90"/>
      <c r="J3060" s="90"/>
      <c r="K3060" s="90"/>
      <c r="L3060" s="90"/>
      <c r="M3060" s="90"/>
      <c r="N3060" s="560"/>
      <c r="O3060" s="90"/>
      <c r="P3060" s="90"/>
      <c r="Q3060" s="143" t="s">
        <v>10350</v>
      </c>
      <c r="R3060" s="103" t="s">
        <v>12017</v>
      </c>
      <c r="S3060" s="28">
        <v>1</v>
      </c>
      <c r="T3060" s="19">
        <f>VLOOKUP(Q3060,包材库存!B:E,4,0)</f>
        <v>430</v>
      </c>
      <c r="U3060" s="46"/>
      <c r="V3060" s="19">
        <f>VLOOKUP(Q3060,包材库存!B:F,5,0)</f>
        <v>0</v>
      </c>
      <c r="W3060" s="90"/>
      <c r="X3060" s="164" t="e">
        <f t="shared" si="219"/>
        <v>#DIV/0!</v>
      </c>
      <c r="Y3060" s="169">
        <f t="shared" si="218"/>
        <v>2</v>
      </c>
    </row>
    <row r="3061" spans="2:25" ht="15">
      <c r="B3061" s="196"/>
      <c r="C3061" s="90"/>
      <c r="D3061" s="90"/>
      <c r="E3061" s="90"/>
      <c r="F3061" s="90"/>
      <c r="G3061" s="90"/>
      <c r="H3061" s="90"/>
      <c r="I3061" s="90"/>
      <c r="J3061" s="90"/>
      <c r="K3061" s="90"/>
      <c r="L3061" s="90"/>
      <c r="M3061" s="90"/>
      <c r="N3061" s="560"/>
      <c r="O3061" s="90"/>
      <c r="P3061" s="90"/>
      <c r="Q3061" s="146" t="s">
        <v>8805</v>
      </c>
      <c r="R3061" s="238" t="s">
        <v>12018</v>
      </c>
      <c r="S3061" s="28">
        <v>1</v>
      </c>
      <c r="T3061" s="19">
        <f>VLOOKUP(Q3061,包材库存!B:E,4,0)</f>
        <v>7665</v>
      </c>
      <c r="U3061" s="46"/>
      <c r="V3061" s="19">
        <f>VLOOKUP(Q3061,包材库存!B:F,5,0)</f>
        <v>0</v>
      </c>
      <c r="W3061" s="90"/>
      <c r="X3061" s="164" t="e">
        <f t="shared" si="219"/>
        <v>#DIV/0!</v>
      </c>
      <c r="Y3061" s="169">
        <f t="shared" si="218"/>
        <v>149</v>
      </c>
    </row>
    <row r="3062" spans="2:25" ht="15">
      <c r="B3062" s="196"/>
      <c r="C3062" s="15"/>
      <c r="D3062" s="15"/>
      <c r="E3062" s="15"/>
      <c r="F3062" s="15"/>
      <c r="G3062" s="15"/>
      <c r="H3062" s="15"/>
      <c r="I3062" s="15"/>
      <c r="J3062" s="15"/>
      <c r="K3062" s="15"/>
      <c r="L3062" s="15"/>
      <c r="M3062" s="15"/>
      <c r="N3062" s="561"/>
      <c r="O3062" s="15"/>
      <c r="P3062" s="15"/>
      <c r="Q3062" s="160" t="s">
        <v>10132</v>
      </c>
      <c r="R3062" s="134" t="s">
        <v>12019</v>
      </c>
      <c r="S3062" s="91"/>
      <c r="T3062" s="19">
        <f>VLOOKUP(Q3062,包材库存!B:E,4,0)</f>
        <v>1957</v>
      </c>
      <c r="U3062" s="46"/>
      <c r="V3062" s="19">
        <f>VLOOKUP(Q3062,包材库存!B:F,5,0)</f>
        <v>0</v>
      </c>
      <c r="W3062" s="15"/>
      <c r="X3062" s="164" t="e">
        <f t="shared" si="219"/>
        <v>#DIV/0!</v>
      </c>
      <c r="Y3062" s="169">
        <f t="shared" si="218"/>
        <v>202</v>
      </c>
    </row>
    <row r="3063" spans="2:25" ht="15">
      <c r="B3063" s="196"/>
      <c r="C3063" s="110" t="s">
        <v>10368</v>
      </c>
      <c r="D3063" s="89" t="s">
        <v>11430</v>
      </c>
      <c r="E3063" s="89" t="s">
        <v>10431</v>
      </c>
      <c r="F3063" s="89"/>
      <c r="G3063" s="89"/>
      <c r="H3063" s="89"/>
      <c r="I3063" s="89"/>
      <c r="J3063" s="89"/>
      <c r="K3063" s="89"/>
      <c r="L3063" s="89"/>
      <c r="M3063" s="89">
        <f>J3063+K3063+L3063</f>
        <v>0</v>
      </c>
      <c r="N3063" s="559"/>
      <c r="O3063" s="89"/>
      <c r="P3063" s="89"/>
      <c r="Q3063" s="160" t="s">
        <v>10369</v>
      </c>
      <c r="R3063" s="103" t="s">
        <v>12042</v>
      </c>
      <c r="S3063" s="28">
        <v>1</v>
      </c>
      <c r="T3063" s="19">
        <f>VLOOKUP(Q3063,包材库存!B:E,4,0)</f>
        <v>38352</v>
      </c>
      <c r="U3063" s="46"/>
      <c r="V3063" s="19">
        <f>VLOOKUP(Q3063,包材库存!B:F,5,0)</f>
        <v>0</v>
      </c>
      <c r="W3063" s="110"/>
      <c r="X3063" s="164" t="e">
        <f t="shared" si="219"/>
        <v>#DIV/0!</v>
      </c>
      <c r="Y3063" s="169">
        <f t="shared" si="218"/>
        <v>1</v>
      </c>
    </row>
    <row r="3064" spans="2:25" ht="15">
      <c r="B3064" s="196"/>
      <c r="C3064" s="111"/>
      <c r="D3064" s="90"/>
      <c r="E3064" s="90"/>
      <c r="F3064" s="90"/>
      <c r="G3064" s="90"/>
      <c r="H3064" s="90"/>
      <c r="I3064" s="90"/>
      <c r="J3064" s="90"/>
      <c r="K3064" s="90"/>
      <c r="L3064" s="90"/>
      <c r="M3064" s="90"/>
      <c r="N3064" s="560"/>
      <c r="O3064" s="90"/>
      <c r="P3064" s="90"/>
      <c r="Q3064" s="160" t="s">
        <v>10161</v>
      </c>
      <c r="R3064" s="103" t="s">
        <v>12043</v>
      </c>
      <c r="S3064" s="28">
        <v>1</v>
      </c>
      <c r="T3064" s="19">
        <f>VLOOKUP(Q3064,包材库存!B:E,4,0)</f>
        <v>40542</v>
      </c>
      <c r="U3064" s="46"/>
      <c r="V3064" s="19">
        <f>VLOOKUP(Q3064,包材库存!B:F,5,0)</f>
        <v>0</v>
      </c>
      <c r="W3064" s="111"/>
      <c r="X3064" s="164" t="e">
        <f t="shared" si="219"/>
        <v>#DIV/0!</v>
      </c>
      <c r="Y3064" s="169">
        <f t="shared" si="218"/>
        <v>2</v>
      </c>
    </row>
    <row r="3065" spans="2:25" ht="15">
      <c r="B3065" s="196"/>
      <c r="C3065" s="111"/>
      <c r="D3065" s="90"/>
      <c r="E3065" s="90"/>
      <c r="F3065" s="90"/>
      <c r="G3065" s="90"/>
      <c r="H3065" s="90"/>
      <c r="I3065" s="90"/>
      <c r="J3065" s="90"/>
      <c r="K3065" s="90"/>
      <c r="L3065" s="90"/>
      <c r="M3065" s="90"/>
      <c r="N3065" s="560"/>
      <c r="O3065" s="90"/>
      <c r="P3065" s="90"/>
      <c r="Q3065" s="160" t="s">
        <v>8805</v>
      </c>
      <c r="R3065" s="103" t="s">
        <v>12044</v>
      </c>
      <c r="S3065" s="28">
        <v>1</v>
      </c>
      <c r="T3065" s="19">
        <f>VLOOKUP(Q3065,包材库存!B:E,4,0)</f>
        <v>7665</v>
      </c>
      <c r="U3065" s="46"/>
      <c r="V3065" s="19">
        <f>VLOOKUP(Q3065,包材库存!B:F,5,0)</f>
        <v>0</v>
      </c>
      <c r="W3065" s="111"/>
      <c r="X3065" s="164" t="e">
        <f t="shared" si="219"/>
        <v>#DIV/0!</v>
      </c>
      <c r="Y3065" s="169">
        <f t="shared" si="218"/>
        <v>149</v>
      </c>
    </row>
    <row r="3066" spans="2:25" ht="15">
      <c r="B3066" s="196"/>
      <c r="C3066" s="112"/>
      <c r="D3066" s="15"/>
      <c r="E3066" s="15"/>
      <c r="F3066" s="15"/>
      <c r="G3066" s="15"/>
      <c r="H3066" s="15"/>
      <c r="I3066" s="15"/>
      <c r="J3066" s="15"/>
      <c r="K3066" s="15"/>
      <c r="L3066" s="15"/>
      <c r="M3066" s="15"/>
      <c r="N3066" s="561"/>
      <c r="O3066" s="15"/>
      <c r="P3066" s="15"/>
      <c r="Q3066" s="160" t="s">
        <v>457</v>
      </c>
      <c r="R3066" s="103" t="s">
        <v>12001</v>
      </c>
      <c r="S3066" s="91"/>
      <c r="T3066" s="19">
        <f>VLOOKUP(Q3066,包材库存!B:E,4,0)</f>
        <v>1957</v>
      </c>
      <c r="U3066" s="46"/>
      <c r="V3066" s="19">
        <f>VLOOKUP(Q3066,包材库存!B:F,5,0)</f>
        <v>0</v>
      </c>
      <c r="W3066" s="112"/>
      <c r="X3066" s="164" t="e">
        <f t="shared" si="219"/>
        <v>#DIV/0!</v>
      </c>
      <c r="Y3066" s="169">
        <f t="shared" si="218"/>
        <v>202</v>
      </c>
    </row>
    <row r="3067" spans="2:25" ht="15">
      <c r="B3067" s="196"/>
      <c r="C3067" s="89" t="s">
        <v>10363</v>
      </c>
      <c r="D3067" s="89" t="s">
        <v>12033</v>
      </c>
      <c r="E3067" s="89" t="s">
        <v>10422</v>
      </c>
      <c r="F3067" s="89"/>
      <c r="G3067" s="89"/>
      <c r="H3067" s="89"/>
      <c r="I3067" s="89"/>
      <c r="J3067" s="89"/>
      <c r="K3067" s="89"/>
      <c r="L3067" s="89"/>
      <c r="M3067" s="89">
        <f>J3067+K3067+L3067</f>
        <v>0</v>
      </c>
      <c r="N3067" s="559"/>
      <c r="O3067" s="89"/>
      <c r="P3067" s="89"/>
      <c r="Q3067" s="143" t="s">
        <v>10364</v>
      </c>
      <c r="R3067" s="103" t="s">
        <v>12034</v>
      </c>
      <c r="S3067" s="28">
        <v>1</v>
      </c>
      <c r="T3067" s="19">
        <f>VLOOKUP(Q3067,包材库存!B:E,4,0)</f>
        <v>0</v>
      </c>
      <c r="U3067" s="46"/>
      <c r="V3067" s="19">
        <f>VLOOKUP(Q3067,包材库存!B:F,5,0)</f>
        <v>0</v>
      </c>
      <c r="W3067" s="89"/>
      <c r="X3067" s="164" t="e">
        <f t="shared" si="219"/>
        <v>#DIV/0!</v>
      </c>
      <c r="Y3067" s="169">
        <f t="shared" si="218"/>
        <v>1</v>
      </c>
    </row>
    <row r="3068" spans="2:25" ht="15">
      <c r="B3068" s="196"/>
      <c r="C3068" s="90"/>
      <c r="D3068" s="268"/>
      <c r="E3068" s="268"/>
      <c r="F3068" s="268"/>
      <c r="G3068" s="268"/>
      <c r="H3068" s="268"/>
      <c r="I3068" s="268"/>
      <c r="J3068" s="268"/>
      <c r="K3068" s="268"/>
      <c r="L3068" s="268"/>
      <c r="M3068" s="268"/>
      <c r="N3068" s="598"/>
      <c r="O3068" s="268"/>
      <c r="P3068" s="268"/>
      <c r="Q3068" s="143" t="s">
        <v>8700</v>
      </c>
      <c r="R3068" s="103" t="s">
        <v>12035</v>
      </c>
      <c r="S3068" s="91"/>
      <c r="T3068" s="19">
        <f>VLOOKUP(Q3068,包材库存!B:E,4,0)</f>
        <v>326</v>
      </c>
      <c r="U3068" s="46"/>
      <c r="V3068" s="19">
        <f>VLOOKUP(Q3068,包材库存!B:F,5,0)</f>
        <v>0</v>
      </c>
      <c r="W3068" s="90"/>
      <c r="X3068" s="164" t="e">
        <f t="shared" si="219"/>
        <v>#DIV/0!</v>
      </c>
      <c r="Y3068" s="169">
        <f t="shared" si="218"/>
        <v>1</v>
      </c>
    </row>
    <row r="3069" spans="2:25" ht="15">
      <c r="B3069" s="196"/>
      <c r="C3069" s="90"/>
      <c r="D3069" s="268"/>
      <c r="E3069" s="268"/>
      <c r="F3069" s="268"/>
      <c r="G3069" s="268"/>
      <c r="H3069" s="268"/>
      <c r="I3069" s="268"/>
      <c r="J3069" s="268"/>
      <c r="K3069" s="268"/>
      <c r="L3069" s="268"/>
      <c r="M3069" s="268"/>
      <c r="N3069" s="598"/>
      <c r="O3069" s="268"/>
      <c r="P3069" s="268"/>
      <c r="Q3069" s="143" t="s">
        <v>10365</v>
      </c>
      <c r="R3069" s="103" t="s">
        <v>12036</v>
      </c>
      <c r="S3069" s="28">
        <v>1</v>
      </c>
      <c r="T3069" s="19" t="e">
        <f>VLOOKUP(Q3069,包材库存!B:E,4,0)</f>
        <v>#N/A</v>
      </c>
      <c r="U3069" s="46"/>
      <c r="V3069" s="19" t="e">
        <f>VLOOKUP(Q3069,包材库存!B:F,5,0)</f>
        <v>#N/A</v>
      </c>
      <c r="W3069" s="90"/>
      <c r="X3069" s="164" t="e">
        <f t="shared" si="219"/>
        <v>#N/A</v>
      </c>
      <c r="Y3069" s="169">
        <f t="shared" si="218"/>
        <v>1</v>
      </c>
    </row>
    <row r="3070" spans="2:25" ht="15">
      <c r="B3070" s="196"/>
      <c r="C3070" s="90"/>
      <c r="D3070" s="542"/>
      <c r="E3070" s="542"/>
      <c r="F3070" s="542"/>
      <c r="G3070" s="542"/>
      <c r="H3070" s="542"/>
      <c r="I3070" s="542"/>
      <c r="J3070" s="542"/>
      <c r="K3070" s="542"/>
      <c r="L3070" s="542"/>
      <c r="M3070" s="542"/>
      <c r="N3070" s="641"/>
      <c r="O3070" s="542"/>
      <c r="P3070" s="542"/>
      <c r="Q3070" s="143" t="s">
        <v>10366</v>
      </c>
      <c r="R3070" s="103" t="s">
        <v>12037</v>
      </c>
      <c r="S3070" s="91"/>
      <c r="T3070" s="19" t="e">
        <f>VLOOKUP(Q3070,包材库存!B:E,4,0)</f>
        <v>#N/A</v>
      </c>
      <c r="U3070" s="46"/>
      <c r="V3070" s="19" t="e">
        <f>VLOOKUP(Q3070,包材库存!B:F,5,0)</f>
        <v>#N/A</v>
      </c>
      <c r="W3070" s="15"/>
      <c r="X3070" s="164" t="e">
        <f t="shared" si="219"/>
        <v>#N/A</v>
      </c>
      <c r="Y3070" s="169">
        <f t="shared" si="218"/>
        <v>1</v>
      </c>
    </row>
    <row r="3071" spans="2:25" ht="15">
      <c r="B3071" s="196"/>
      <c r="C3071" s="543" t="s">
        <v>10423</v>
      </c>
      <c r="D3071" s="89" t="s">
        <v>11390</v>
      </c>
      <c r="E3071" s="89" t="s">
        <v>12127</v>
      </c>
      <c r="F3071" s="89"/>
      <c r="G3071" s="89"/>
      <c r="H3071" s="89"/>
      <c r="I3071" s="89"/>
      <c r="J3071" s="89"/>
      <c r="K3071" s="89"/>
      <c r="L3071" s="89"/>
      <c r="M3071" s="89">
        <f>J3071+K3071+L3071</f>
        <v>0</v>
      </c>
      <c r="N3071" s="559"/>
      <c r="O3071" s="89"/>
      <c r="P3071" s="89"/>
      <c r="Q3071" s="143" t="s">
        <v>490</v>
      </c>
      <c r="R3071" s="103" t="s">
        <v>12038</v>
      </c>
      <c r="S3071" s="28">
        <v>1</v>
      </c>
      <c r="T3071" s="19">
        <f>VLOOKUP(Q3071,包材库存!B:E,4,0)</f>
        <v>21621</v>
      </c>
      <c r="U3071" s="46"/>
      <c r="V3071" s="19">
        <f>VLOOKUP(Q3071,包材库存!B:F,5,0)</f>
        <v>0</v>
      </c>
      <c r="W3071" s="89"/>
      <c r="X3071" s="164" t="e">
        <f t="shared" si="219"/>
        <v>#DIV/0!</v>
      </c>
      <c r="Y3071" s="169">
        <f t="shared" si="218"/>
        <v>2</v>
      </c>
    </row>
    <row r="3072" spans="2:25" ht="23.25">
      <c r="B3072" s="196"/>
      <c r="C3072" s="178"/>
      <c r="D3072" s="90"/>
      <c r="E3072" s="90"/>
      <c r="F3072" s="90"/>
      <c r="G3072" s="90"/>
      <c r="H3072" s="90"/>
      <c r="I3072" s="90"/>
      <c r="J3072" s="90"/>
      <c r="K3072" s="90"/>
      <c r="L3072" s="90"/>
      <c r="M3072" s="90"/>
      <c r="N3072" s="560"/>
      <c r="O3072" s="90"/>
      <c r="P3072" s="90"/>
      <c r="Q3072" s="143" t="s">
        <v>492</v>
      </c>
      <c r="R3072" s="103" t="s">
        <v>12039</v>
      </c>
      <c r="S3072" s="28">
        <v>1</v>
      </c>
      <c r="T3072" s="19">
        <f>VLOOKUP(Q3072,包材库存!B:E,4,0)</f>
        <v>22129</v>
      </c>
      <c r="U3072" s="46"/>
      <c r="V3072" s="19">
        <f>VLOOKUP(Q3072,包材库存!B:F,5,0)</f>
        <v>0</v>
      </c>
      <c r="W3072" s="90"/>
      <c r="X3072" s="164" t="e">
        <f t="shared" si="219"/>
        <v>#DIV/0!</v>
      </c>
      <c r="Y3072" s="169">
        <f t="shared" si="218"/>
        <v>2</v>
      </c>
    </row>
    <row r="3073" spans="2:25" ht="15">
      <c r="B3073" s="196"/>
      <c r="C3073" s="178"/>
      <c r="D3073" s="15"/>
      <c r="E3073" s="15"/>
      <c r="F3073" s="15"/>
      <c r="G3073" s="15"/>
      <c r="H3073" s="15"/>
      <c r="I3073" s="15"/>
      <c r="J3073" s="15"/>
      <c r="K3073" s="15"/>
      <c r="L3073" s="15"/>
      <c r="M3073" s="15"/>
      <c r="N3073" s="561"/>
      <c r="O3073" s="15"/>
      <c r="P3073" s="15"/>
      <c r="Q3073" s="143" t="s">
        <v>10367</v>
      </c>
      <c r="R3073" s="103" t="s">
        <v>10562</v>
      </c>
      <c r="S3073" s="28">
        <v>1</v>
      </c>
      <c r="T3073" s="19">
        <f>VLOOKUP(Q3073,包材库存!B:E,4,0)</f>
        <v>220778</v>
      </c>
      <c r="U3073" s="46"/>
      <c r="V3073" s="19">
        <f>VLOOKUP(Q3073,包材库存!B:F,5,0)</f>
        <v>0</v>
      </c>
      <c r="W3073" s="15"/>
      <c r="X3073" s="164" t="e">
        <f t="shared" si="219"/>
        <v>#DIV/0!</v>
      </c>
      <c r="Y3073" s="169">
        <f t="shared" si="218"/>
        <v>21</v>
      </c>
    </row>
    <row r="3074" spans="2:25" ht="15">
      <c r="B3074" s="196"/>
      <c r="C3074" s="543" t="s">
        <v>10425</v>
      </c>
      <c r="D3074" s="89" t="s">
        <v>11430</v>
      </c>
      <c r="E3074" s="89" t="s">
        <v>1085</v>
      </c>
      <c r="F3074" s="89"/>
      <c r="G3074" s="89"/>
      <c r="H3074" s="89"/>
      <c r="I3074" s="89"/>
      <c r="J3074" s="89"/>
      <c r="K3074" s="89"/>
      <c r="L3074" s="89"/>
      <c r="M3074" s="89">
        <f>J3074+K3074+L3074</f>
        <v>0</v>
      </c>
      <c r="N3074" s="559"/>
      <c r="O3074" s="89"/>
      <c r="P3074" s="89"/>
      <c r="Q3074" s="143" t="s">
        <v>511</v>
      </c>
      <c r="R3074" s="103" t="s">
        <v>12040</v>
      </c>
      <c r="S3074" s="28">
        <v>1</v>
      </c>
      <c r="T3074" s="19">
        <f>VLOOKUP(Q3074,包材库存!B:E,4,0)</f>
        <v>62408</v>
      </c>
      <c r="U3074" s="46"/>
      <c r="V3074" s="19">
        <f>VLOOKUP(Q3074,包材库存!B:F,5,0)</f>
        <v>0</v>
      </c>
      <c r="W3074" s="89"/>
      <c r="X3074" s="164" t="e">
        <f t="shared" si="219"/>
        <v>#DIV/0!</v>
      </c>
      <c r="Y3074" s="169">
        <f t="shared" si="218"/>
        <v>4</v>
      </c>
    </row>
    <row r="3075" spans="2:25" ht="15">
      <c r="B3075" s="196"/>
      <c r="C3075" s="90"/>
      <c r="D3075" s="90"/>
      <c r="E3075" s="90"/>
      <c r="F3075" s="90"/>
      <c r="G3075" s="90"/>
      <c r="H3075" s="90"/>
      <c r="I3075" s="90"/>
      <c r="J3075" s="90"/>
      <c r="K3075" s="90"/>
      <c r="L3075" s="90"/>
      <c r="M3075" s="90"/>
      <c r="N3075" s="560"/>
      <c r="O3075" s="90"/>
      <c r="P3075" s="90"/>
      <c r="Q3075" s="143" t="s">
        <v>512</v>
      </c>
      <c r="R3075" s="103" t="s">
        <v>11831</v>
      </c>
      <c r="S3075" s="28">
        <v>1</v>
      </c>
      <c r="T3075" s="19">
        <f>VLOOKUP(Q3075,包材库存!B:E,4,0)</f>
        <v>62422</v>
      </c>
      <c r="U3075" s="46"/>
      <c r="V3075" s="19">
        <f>VLOOKUP(Q3075,包材库存!B:F,5,0)</f>
        <v>0</v>
      </c>
      <c r="W3075" s="90"/>
      <c r="X3075" s="164" t="e">
        <f t="shared" si="219"/>
        <v>#DIV/0!</v>
      </c>
      <c r="Y3075" s="169">
        <f t="shared" si="218"/>
        <v>4</v>
      </c>
    </row>
    <row r="3076" spans="2:25" ht="15">
      <c r="B3076" s="196"/>
      <c r="C3076" s="90"/>
      <c r="D3076" s="15"/>
      <c r="E3076" s="15"/>
      <c r="F3076" s="15"/>
      <c r="G3076" s="15"/>
      <c r="H3076" s="15"/>
      <c r="I3076" s="15"/>
      <c r="J3076" s="15"/>
      <c r="K3076" s="15"/>
      <c r="L3076" s="15"/>
      <c r="M3076" s="15"/>
      <c r="N3076" s="561"/>
      <c r="O3076" s="15"/>
      <c r="P3076" s="15"/>
      <c r="Q3076" s="143" t="s">
        <v>513</v>
      </c>
      <c r="R3076" s="103" t="s">
        <v>11284</v>
      </c>
      <c r="S3076" s="28">
        <v>1</v>
      </c>
      <c r="T3076" s="19">
        <f>VLOOKUP(Q3076,包材库存!B:E,4,0)</f>
        <v>88751</v>
      </c>
      <c r="U3076" s="46"/>
      <c r="V3076" s="19">
        <f>VLOOKUP(Q3076,包材库存!B:F,5,0)</f>
        <v>-18</v>
      </c>
      <c r="W3076" s="15"/>
      <c r="X3076" s="164" t="e">
        <f t="shared" si="219"/>
        <v>#DIV/0!</v>
      </c>
      <c r="Y3076" s="169">
        <f t="shared" si="218"/>
        <v>7</v>
      </c>
    </row>
    <row r="3077" spans="2:25" ht="15">
      <c r="B3077" s="196"/>
      <c r="C3077" s="543" t="s">
        <v>10427</v>
      </c>
      <c r="D3077" s="89" t="s">
        <v>11441</v>
      </c>
      <c r="E3077" s="89" t="s">
        <v>5892</v>
      </c>
      <c r="F3077" s="89"/>
      <c r="G3077" s="89"/>
      <c r="H3077" s="89"/>
      <c r="I3077" s="89"/>
      <c r="J3077" s="89"/>
      <c r="K3077" s="89"/>
      <c r="L3077" s="89"/>
      <c r="M3077" s="89">
        <f>J3077+K3077+L3077</f>
        <v>0</v>
      </c>
      <c r="N3077" s="559"/>
      <c r="O3077" s="89"/>
      <c r="P3077" s="89"/>
      <c r="Q3077" s="143" t="s">
        <v>530</v>
      </c>
      <c r="R3077" s="103" t="s">
        <v>12041</v>
      </c>
      <c r="S3077" s="28">
        <v>1</v>
      </c>
      <c r="T3077" s="19">
        <f>VLOOKUP(Q3077,包材库存!B:E,4,0)</f>
        <v>14246</v>
      </c>
      <c r="U3077" s="46"/>
      <c r="V3077" s="19">
        <f>VLOOKUP(Q3077,包材库存!B:F,5,0)</f>
        <v>0</v>
      </c>
      <c r="W3077" s="89"/>
      <c r="X3077" s="164" t="e">
        <f t="shared" si="219"/>
        <v>#DIV/0!</v>
      </c>
      <c r="Y3077" s="169">
        <f t="shared" ref="Y3077:Y3101" si="221">COUNTIF(Q:Q,Q3077)</f>
        <v>3</v>
      </c>
    </row>
    <row r="3078" spans="2:25" ht="15">
      <c r="B3078" s="196"/>
      <c r="C3078" s="90"/>
      <c r="D3078" s="90"/>
      <c r="E3078" s="90"/>
      <c r="F3078" s="90"/>
      <c r="G3078" s="90"/>
      <c r="H3078" s="90"/>
      <c r="I3078" s="90"/>
      <c r="J3078" s="90"/>
      <c r="K3078" s="90"/>
      <c r="L3078" s="90"/>
      <c r="M3078" s="90"/>
      <c r="N3078" s="560"/>
      <c r="O3078" s="90"/>
      <c r="P3078" s="90"/>
      <c r="Q3078" s="143" t="s">
        <v>531</v>
      </c>
      <c r="R3078" s="103" t="s">
        <v>12031</v>
      </c>
      <c r="S3078" s="28">
        <v>1</v>
      </c>
      <c r="T3078" s="19">
        <f>VLOOKUP(Q3078,包材库存!B:E,4,0)</f>
        <v>13764</v>
      </c>
      <c r="U3078" s="46"/>
      <c r="V3078" s="19">
        <f>VLOOKUP(Q3078,包材库存!B:F,5,0)</f>
        <v>0</v>
      </c>
      <c r="W3078" s="90"/>
      <c r="X3078" s="164" t="e">
        <f t="shared" ref="X3078:X3101" si="222">T3078/G3078</f>
        <v>#DIV/0!</v>
      </c>
      <c r="Y3078" s="169">
        <f t="shared" si="221"/>
        <v>3</v>
      </c>
    </row>
    <row r="3079" spans="2:25" ht="15">
      <c r="B3079" s="196"/>
      <c r="C3079" s="15"/>
      <c r="D3079" s="15"/>
      <c r="E3079" s="15"/>
      <c r="F3079" s="15"/>
      <c r="G3079" s="15"/>
      <c r="H3079" s="15"/>
      <c r="I3079" s="15"/>
      <c r="J3079" s="15"/>
      <c r="K3079" s="15"/>
      <c r="L3079" s="15"/>
      <c r="M3079" s="15"/>
      <c r="N3079" s="561"/>
      <c r="O3079" s="15"/>
      <c r="P3079" s="15"/>
      <c r="Q3079" s="143" t="s">
        <v>533</v>
      </c>
      <c r="R3079" s="103" t="s">
        <v>12032</v>
      </c>
      <c r="S3079" s="28">
        <v>1</v>
      </c>
      <c r="T3079" s="19">
        <f>VLOOKUP(Q3079,包材库存!B:E,4,0)</f>
        <v>26844</v>
      </c>
      <c r="U3079" s="46"/>
      <c r="V3079" s="19">
        <f>VLOOKUP(Q3079,包材库存!B:F,5,0)</f>
        <v>0</v>
      </c>
      <c r="W3079" s="15"/>
      <c r="X3079" s="164" t="e">
        <f t="shared" si="222"/>
        <v>#DIV/0!</v>
      </c>
      <c r="Y3079" s="169">
        <f t="shared" si="221"/>
        <v>4</v>
      </c>
    </row>
    <row r="3080" spans="2:25" ht="15">
      <c r="B3080" s="196"/>
      <c r="C3080" s="111" t="s">
        <v>3420</v>
      </c>
      <c r="D3080" s="110" t="s">
        <v>12020</v>
      </c>
      <c r="E3080" s="110" t="s">
        <v>10414</v>
      </c>
      <c r="F3080" s="110"/>
      <c r="G3080" s="110"/>
      <c r="H3080" s="110"/>
      <c r="I3080" s="110"/>
      <c r="J3080" s="110"/>
      <c r="K3080" s="110"/>
      <c r="L3080" s="110"/>
      <c r="M3080" s="110"/>
      <c r="N3080" s="619"/>
      <c r="O3080" s="110"/>
      <c r="P3080" s="110"/>
      <c r="Q3080" s="158" t="s">
        <v>10351</v>
      </c>
      <c r="R3080" s="132" t="s">
        <v>12021</v>
      </c>
      <c r="S3080" s="28">
        <v>1</v>
      </c>
      <c r="T3080" s="19">
        <f>VLOOKUP(Q3080,包材库存!B:E,4,0)</f>
        <v>0</v>
      </c>
      <c r="U3080" s="46"/>
      <c r="V3080" s="19">
        <f>VLOOKUP(Q3080,包材库存!B:F,5,0)</f>
        <v>0</v>
      </c>
      <c r="W3080" s="119"/>
      <c r="X3080" s="164" t="e">
        <f t="shared" si="222"/>
        <v>#DIV/0!</v>
      </c>
      <c r="Y3080" s="169">
        <f t="shared" si="221"/>
        <v>1</v>
      </c>
    </row>
    <row r="3081" spans="2:25" ht="15">
      <c r="B3081" s="196"/>
      <c r="C3081" s="111"/>
      <c r="D3081" s="111"/>
      <c r="E3081" s="111"/>
      <c r="F3081" s="111"/>
      <c r="G3081" s="111"/>
      <c r="H3081" s="111"/>
      <c r="I3081" s="111"/>
      <c r="J3081" s="111"/>
      <c r="K3081" s="111"/>
      <c r="L3081" s="111"/>
      <c r="M3081" s="111"/>
      <c r="N3081" s="620"/>
      <c r="O3081" s="111"/>
      <c r="P3081" s="111"/>
      <c r="Q3081" s="544" t="s">
        <v>10352</v>
      </c>
      <c r="R3081" s="545" t="s">
        <v>12022</v>
      </c>
      <c r="S3081" s="176"/>
      <c r="T3081" s="164">
        <f>VLOOKUP(Q3081,包材库存!B:E,4,0)</f>
        <v>0</v>
      </c>
      <c r="U3081" s="165"/>
      <c r="V3081" s="164">
        <f>VLOOKUP(Q3081,包材库存!B:F,5,0)</f>
        <v>0</v>
      </c>
      <c r="W3081" s="174"/>
      <c r="X3081" s="164" t="e">
        <f t="shared" si="222"/>
        <v>#DIV/0!</v>
      </c>
      <c r="Y3081" s="169">
        <f t="shared" si="221"/>
        <v>2</v>
      </c>
    </row>
    <row r="3082" spans="2:25" ht="15">
      <c r="B3082" s="196"/>
      <c r="C3082" s="551" t="s">
        <v>12133</v>
      </c>
      <c r="D3082" s="92" t="s">
        <v>12132</v>
      </c>
      <c r="E3082" s="110" t="s">
        <v>1445</v>
      </c>
      <c r="F3082" s="110"/>
      <c r="G3082" s="110"/>
      <c r="H3082" s="110"/>
      <c r="I3082" s="110"/>
      <c r="J3082" s="110"/>
      <c r="K3082" s="110"/>
      <c r="L3082" s="110"/>
      <c r="M3082" s="110"/>
      <c r="N3082" s="619"/>
      <c r="O3082" s="110"/>
      <c r="P3082" s="110"/>
      <c r="Q3082" s="127" t="s">
        <v>502</v>
      </c>
      <c r="R3082" s="99" t="s">
        <v>12045</v>
      </c>
      <c r="S3082" s="28">
        <v>1</v>
      </c>
      <c r="T3082" s="19">
        <f>VLOOKUP(Q3082,包材库存!B:E,4,0)</f>
        <v>123982</v>
      </c>
      <c r="U3082" s="46"/>
      <c r="V3082" s="19">
        <f>VLOOKUP(Q3082,包材库存!B:F,5,0)</f>
        <v>0</v>
      </c>
      <c r="W3082" s="119"/>
      <c r="X3082" s="164" t="e">
        <f t="shared" si="222"/>
        <v>#DIV/0!</v>
      </c>
      <c r="Y3082" s="169">
        <f t="shared" si="221"/>
        <v>5</v>
      </c>
    </row>
    <row r="3083" spans="2:25" ht="15">
      <c r="B3083" s="196"/>
      <c r="C3083" s="111"/>
      <c r="D3083" s="111"/>
      <c r="E3083" s="111"/>
      <c r="F3083" s="111"/>
      <c r="G3083" s="111"/>
      <c r="H3083" s="111"/>
      <c r="I3083" s="111"/>
      <c r="J3083" s="111"/>
      <c r="K3083" s="111"/>
      <c r="L3083" s="111"/>
      <c r="M3083" s="111"/>
      <c r="N3083" s="620"/>
      <c r="O3083" s="111"/>
      <c r="P3083" s="111"/>
      <c r="Q3083" s="127" t="s">
        <v>504</v>
      </c>
      <c r="R3083" s="99" t="s">
        <v>10578</v>
      </c>
      <c r="S3083" s="28">
        <v>1</v>
      </c>
      <c r="T3083" s="19">
        <f>VLOOKUP(Q3083,包材库存!B:E,4,0)</f>
        <v>106512</v>
      </c>
      <c r="U3083" s="46"/>
      <c r="V3083" s="19">
        <f>VLOOKUP(Q3083,包材库存!B:F,5,0)</f>
        <v>0</v>
      </c>
      <c r="W3083" s="119"/>
      <c r="X3083" s="164" t="e">
        <f t="shared" si="222"/>
        <v>#DIV/0!</v>
      </c>
      <c r="Y3083" s="169">
        <f t="shared" si="221"/>
        <v>5</v>
      </c>
    </row>
    <row r="3084" spans="2:25" ht="15">
      <c r="B3084" s="196"/>
      <c r="C3084" s="111"/>
      <c r="D3084" s="112"/>
      <c r="E3084" s="112"/>
      <c r="F3084" s="112"/>
      <c r="G3084" s="112"/>
      <c r="H3084" s="112"/>
      <c r="I3084" s="112"/>
      <c r="J3084" s="112"/>
      <c r="K3084" s="112"/>
      <c r="L3084" s="112"/>
      <c r="M3084" s="112"/>
      <c r="N3084" s="621"/>
      <c r="O3084" s="112"/>
      <c r="P3084" s="112"/>
      <c r="Q3084" s="179" t="s">
        <v>362</v>
      </c>
      <c r="R3084" s="124" t="s">
        <v>10579</v>
      </c>
      <c r="S3084" s="28">
        <v>1</v>
      </c>
      <c r="T3084" s="19">
        <f>VLOOKUP(Q3084,包材库存!B:E,4,0)</f>
        <v>172767</v>
      </c>
      <c r="U3084" s="46"/>
      <c r="V3084" s="19">
        <f>VLOOKUP(Q3084,包材库存!B:F,5,0)</f>
        <v>0</v>
      </c>
      <c r="W3084" s="119"/>
      <c r="X3084" s="164" t="e">
        <f t="shared" si="222"/>
        <v>#DIV/0!</v>
      </c>
      <c r="Y3084" s="169">
        <f t="shared" si="221"/>
        <v>7</v>
      </c>
    </row>
    <row r="3085" spans="2:25" ht="15">
      <c r="B3085" s="196"/>
      <c r="C3085" s="551" t="s">
        <v>12134</v>
      </c>
      <c r="D3085" s="92" t="s">
        <v>12129</v>
      </c>
      <c r="E3085" s="110" t="s">
        <v>12052</v>
      </c>
      <c r="F3085" s="110"/>
      <c r="G3085" s="110"/>
      <c r="H3085" s="110"/>
      <c r="I3085" s="110"/>
      <c r="J3085" s="110"/>
      <c r="K3085" s="110"/>
      <c r="L3085" s="110"/>
      <c r="M3085" s="110"/>
      <c r="N3085" s="619"/>
      <c r="O3085" s="110"/>
      <c r="P3085" s="110"/>
      <c r="Q3085" s="127" t="s">
        <v>518</v>
      </c>
      <c r="R3085" s="99" t="s">
        <v>12128</v>
      </c>
      <c r="S3085" s="28">
        <v>1</v>
      </c>
      <c r="T3085" s="19">
        <f>VLOOKUP(Q3085,包材库存!B:E,4,0)</f>
        <v>20949</v>
      </c>
      <c r="U3085" s="46"/>
      <c r="V3085" s="19">
        <f>VLOOKUP(Q3085,包材库存!B:F,5,0)</f>
        <v>0</v>
      </c>
      <c r="W3085" s="119"/>
      <c r="X3085" s="164" t="e">
        <f t="shared" si="222"/>
        <v>#DIV/0!</v>
      </c>
      <c r="Y3085" s="169">
        <f t="shared" si="221"/>
        <v>6</v>
      </c>
    </row>
    <row r="3086" spans="2:25" ht="15">
      <c r="B3086" s="196"/>
      <c r="C3086" s="111"/>
      <c r="D3086" s="111"/>
      <c r="E3086" s="111"/>
      <c r="F3086" s="111"/>
      <c r="G3086" s="111"/>
      <c r="H3086" s="111"/>
      <c r="I3086" s="111"/>
      <c r="J3086" s="111"/>
      <c r="K3086" s="111"/>
      <c r="L3086" s="111"/>
      <c r="M3086" s="111"/>
      <c r="N3086" s="620"/>
      <c r="O3086" s="111"/>
      <c r="P3086" s="111"/>
      <c r="Q3086" s="127" t="s">
        <v>372</v>
      </c>
      <c r="R3086" s="103" t="s">
        <v>10565</v>
      </c>
      <c r="S3086" s="28">
        <v>1</v>
      </c>
      <c r="T3086" s="19">
        <f>VLOOKUP(Q3086,包材库存!B:E,4,0)</f>
        <v>20471</v>
      </c>
      <c r="U3086" s="46"/>
      <c r="V3086" s="19">
        <f>VLOOKUP(Q3086,包材库存!B:F,5,0)</f>
        <v>0</v>
      </c>
      <c r="W3086" s="119"/>
      <c r="X3086" s="164" t="e">
        <f t="shared" si="222"/>
        <v>#DIV/0!</v>
      </c>
      <c r="Y3086" s="169">
        <f t="shared" si="221"/>
        <v>9</v>
      </c>
    </row>
    <row r="3087" spans="2:25" ht="15">
      <c r="B3087" s="196"/>
      <c r="C3087" s="111"/>
      <c r="D3087" s="112"/>
      <c r="E3087" s="112"/>
      <c r="F3087" s="112"/>
      <c r="G3087" s="112"/>
      <c r="H3087" s="112"/>
      <c r="I3087" s="112"/>
      <c r="J3087" s="112"/>
      <c r="K3087" s="112"/>
      <c r="L3087" s="112"/>
      <c r="M3087" s="112"/>
      <c r="N3087" s="621"/>
      <c r="O3087" s="112"/>
      <c r="P3087" s="112"/>
      <c r="Q3087" s="179" t="s">
        <v>520</v>
      </c>
      <c r="R3087" s="124" t="s">
        <v>10566</v>
      </c>
      <c r="S3087" s="28">
        <v>1</v>
      </c>
      <c r="T3087" s="19">
        <f>VLOOKUP(Q3087,包材库存!B:E,4,0)</f>
        <v>34835</v>
      </c>
      <c r="U3087" s="46"/>
      <c r="V3087" s="19">
        <f>VLOOKUP(Q3087,包材库存!B:F,5,0)</f>
        <v>0</v>
      </c>
      <c r="W3087" s="119"/>
      <c r="X3087" s="164" t="e">
        <f t="shared" si="222"/>
        <v>#DIV/0!</v>
      </c>
      <c r="Y3087" s="169">
        <f t="shared" si="221"/>
        <v>9</v>
      </c>
    </row>
    <row r="3088" spans="2:25" ht="15">
      <c r="B3088" s="196"/>
      <c r="C3088" s="551" t="s">
        <v>12048</v>
      </c>
      <c r="D3088" s="93" t="s">
        <v>12131</v>
      </c>
      <c r="E3088" s="111" t="s">
        <v>12052</v>
      </c>
      <c r="F3088" s="111"/>
      <c r="G3088" s="111"/>
      <c r="H3088" s="111"/>
      <c r="I3088" s="111"/>
      <c r="J3088" s="111"/>
      <c r="K3088" s="111"/>
      <c r="L3088" s="111"/>
      <c r="M3088" s="111"/>
      <c r="N3088" s="620"/>
      <c r="O3088" s="111"/>
      <c r="P3088" s="111"/>
      <c r="Q3088" s="546" t="s">
        <v>768</v>
      </c>
      <c r="R3088" s="547" t="s">
        <v>12130</v>
      </c>
      <c r="S3088" s="172">
        <v>1</v>
      </c>
      <c r="T3088" s="167">
        <f>VLOOKUP(Q3088,包材库存!B:E,4,0)</f>
        <v>19106</v>
      </c>
      <c r="U3088" s="173"/>
      <c r="V3088" s="167">
        <f>VLOOKUP(Q3088,包材库存!B:F,5,0)</f>
        <v>0</v>
      </c>
      <c r="W3088" s="250"/>
      <c r="X3088" s="164" t="e">
        <f t="shared" si="222"/>
        <v>#DIV/0!</v>
      </c>
      <c r="Y3088" s="169">
        <f t="shared" si="221"/>
        <v>4</v>
      </c>
    </row>
    <row r="3089" spans="2:25" ht="15">
      <c r="B3089" s="196"/>
      <c r="C3089" s="111"/>
      <c r="D3089" s="111"/>
      <c r="E3089" s="111"/>
      <c r="F3089" s="111"/>
      <c r="G3089" s="111"/>
      <c r="H3089" s="111"/>
      <c r="I3089" s="111"/>
      <c r="J3089" s="111"/>
      <c r="K3089" s="111"/>
      <c r="L3089" s="111"/>
      <c r="M3089" s="111"/>
      <c r="N3089" s="620"/>
      <c r="O3089" s="111"/>
      <c r="P3089" s="111"/>
      <c r="Q3089" s="414" t="s">
        <v>10353</v>
      </c>
      <c r="R3089" s="389" t="s">
        <v>12023</v>
      </c>
      <c r="S3089" s="28">
        <v>1</v>
      </c>
      <c r="T3089" s="19">
        <f>VLOOKUP(Q3089,包材库存!B:E,4,0)</f>
        <v>16469</v>
      </c>
      <c r="U3089" s="46"/>
      <c r="V3089" s="19">
        <f>VLOOKUP(Q3089,包材库存!B:F,5,0)</f>
        <v>0</v>
      </c>
      <c r="W3089" s="119"/>
      <c r="X3089" s="164" t="e">
        <f t="shared" si="222"/>
        <v>#DIV/0!</v>
      </c>
      <c r="Y3089" s="169">
        <f t="shared" si="221"/>
        <v>4</v>
      </c>
    </row>
    <row r="3090" spans="2:25" ht="15">
      <c r="B3090" s="196"/>
      <c r="C3090" s="112"/>
      <c r="D3090" s="112"/>
      <c r="E3090" s="112"/>
      <c r="F3090" s="112"/>
      <c r="G3090" s="112"/>
      <c r="H3090" s="112"/>
      <c r="I3090" s="112"/>
      <c r="J3090" s="112"/>
      <c r="K3090" s="112"/>
      <c r="L3090" s="112"/>
      <c r="M3090" s="112"/>
      <c r="N3090" s="621"/>
      <c r="O3090" s="112"/>
      <c r="P3090" s="112"/>
      <c r="Q3090" s="157" t="s">
        <v>10354</v>
      </c>
      <c r="R3090" s="131" t="s">
        <v>12024</v>
      </c>
      <c r="S3090" s="28">
        <v>1</v>
      </c>
      <c r="T3090" s="19" t="e">
        <f>VLOOKUP(Q3090,包材库存!B:E,4,0)</f>
        <v>#N/A</v>
      </c>
      <c r="U3090" s="46"/>
      <c r="V3090" s="19" t="e">
        <f>VLOOKUP(Q3090,包材库存!B:F,5,0)</f>
        <v>#N/A</v>
      </c>
      <c r="W3090" s="119"/>
      <c r="X3090" s="164" t="e">
        <f t="shared" si="222"/>
        <v>#N/A</v>
      </c>
      <c r="Y3090" s="169">
        <f t="shared" si="221"/>
        <v>2</v>
      </c>
    </row>
    <row r="3091" spans="2:25" ht="15">
      <c r="B3091" s="196"/>
      <c r="C3091" s="110" t="s">
        <v>10355</v>
      </c>
      <c r="D3091" s="110" t="s">
        <v>12025</v>
      </c>
      <c r="E3091" s="110" t="s">
        <v>10414</v>
      </c>
      <c r="F3091" s="110"/>
      <c r="G3091" s="110"/>
      <c r="H3091" s="110"/>
      <c r="I3091" s="110"/>
      <c r="J3091" s="110"/>
      <c r="K3091" s="110"/>
      <c r="L3091" s="110"/>
      <c r="M3091" s="110"/>
      <c r="N3091" s="619"/>
      <c r="O3091" s="110"/>
      <c r="P3091" s="110"/>
      <c r="Q3091" s="158" t="s">
        <v>10356</v>
      </c>
      <c r="R3091" s="132" t="s">
        <v>12026</v>
      </c>
      <c r="S3091" s="28">
        <v>1</v>
      </c>
      <c r="T3091" s="19">
        <f>VLOOKUP(Q3091,包材库存!B:E,4,0)</f>
        <v>0</v>
      </c>
      <c r="U3091" s="46"/>
      <c r="V3091" s="19">
        <f>VLOOKUP(Q3091,包材库存!B:F,5,0)</f>
        <v>0</v>
      </c>
      <c r="W3091" s="119"/>
      <c r="X3091" s="164" t="e">
        <f t="shared" si="222"/>
        <v>#DIV/0!</v>
      </c>
      <c r="Y3091" s="169">
        <f t="shared" si="221"/>
        <v>1</v>
      </c>
    </row>
    <row r="3092" spans="2:25" ht="15">
      <c r="B3092" s="196"/>
      <c r="C3092" s="111"/>
      <c r="D3092" s="111"/>
      <c r="E3092" s="111"/>
      <c r="F3092" s="111"/>
      <c r="G3092" s="111"/>
      <c r="H3092" s="111"/>
      <c r="I3092" s="111"/>
      <c r="J3092" s="111"/>
      <c r="K3092" s="111"/>
      <c r="L3092" s="111"/>
      <c r="M3092" s="111"/>
      <c r="N3092" s="620"/>
      <c r="O3092" s="111"/>
      <c r="P3092" s="111"/>
      <c r="Q3092" s="544" t="s">
        <v>10352</v>
      </c>
      <c r="R3092" s="545" t="s">
        <v>12022</v>
      </c>
      <c r="S3092" s="176"/>
      <c r="T3092" s="164">
        <f>VLOOKUP(Q3092,包材库存!B:E,4,0)</f>
        <v>0</v>
      </c>
      <c r="U3092" s="165"/>
      <c r="V3092" s="164">
        <f>VLOOKUP(Q3092,包材库存!B:F,5,0)</f>
        <v>0</v>
      </c>
      <c r="W3092" s="174"/>
      <c r="X3092" s="164" t="e">
        <f t="shared" si="222"/>
        <v>#DIV/0!</v>
      </c>
      <c r="Y3092" s="169">
        <f t="shared" si="221"/>
        <v>2</v>
      </c>
    </row>
    <row r="3093" spans="2:25" ht="15">
      <c r="B3093" s="196"/>
      <c r="C3093" s="543" t="s">
        <v>10425</v>
      </c>
      <c r="D3093" s="89" t="s">
        <v>11430</v>
      </c>
      <c r="E3093" s="89" t="s">
        <v>1085</v>
      </c>
      <c r="F3093" s="89"/>
      <c r="G3093" s="89"/>
      <c r="H3093" s="89"/>
      <c r="I3093" s="89"/>
      <c r="J3093" s="89"/>
      <c r="K3093" s="89"/>
      <c r="L3093" s="89"/>
      <c r="M3093" s="89"/>
      <c r="N3093" s="559"/>
      <c r="O3093" s="89"/>
      <c r="P3093" s="89"/>
      <c r="Q3093" s="158" t="s">
        <v>10357</v>
      </c>
      <c r="R3093" s="103" t="s">
        <v>12027</v>
      </c>
      <c r="S3093" s="28">
        <v>1</v>
      </c>
      <c r="T3093" s="19">
        <f>VLOOKUP(Q3093,包材库存!B:E,4,0)</f>
        <v>62408</v>
      </c>
      <c r="U3093" s="46"/>
      <c r="V3093" s="19">
        <f>VLOOKUP(Q3093,包材库存!B:F,5,0)</f>
        <v>0</v>
      </c>
      <c r="W3093" s="119"/>
      <c r="X3093" s="164" t="e">
        <f t="shared" si="222"/>
        <v>#DIV/0!</v>
      </c>
      <c r="Y3093" s="169">
        <f t="shared" si="221"/>
        <v>4</v>
      </c>
    </row>
    <row r="3094" spans="2:25" ht="15">
      <c r="B3094" s="196"/>
      <c r="C3094" s="90"/>
      <c r="D3094" s="90"/>
      <c r="E3094" s="90"/>
      <c r="F3094" s="90"/>
      <c r="G3094" s="90"/>
      <c r="H3094" s="90"/>
      <c r="I3094" s="90"/>
      <c r="J3094" s="90"/>
      <c r="K3094" s="90"/>
      <c r="L3094" s="90"/>
      <c r="M3094" s="90"/>
      <c r="N3094" s="560"/>
      <c r="O3094" s="90"/>
      <c r="P3094" s="90"/>
      <c r="Q3094" s="158" t="s">
        <v>512</v>
      </c>
      <c r="R3094" s="103" t="s">
        <v>12028</v>
      </c>
      <c r="S3094" s="28">
        <v>1</v>
      </c>
      <c r="T3094" s="19">
        <f>VLOOKUP(Q3094,包材库存!B:E,4,0)</f>
        <v>62422</v>
      </c>
      <c r="U3094" s="46"/>
      <c r="V3094" s="19">
        <f>VLOOKUP(Q3094,包材库存!B:F,5,0)</f>
        <v>0</v>
      </c>
      <c r="W3094" s="119"/>
      <c r="X3094" s="164" t="e">
        <f t="shared" si="222"/>
        <v>#DIV/0!</v>
      </c>
      <c r="Y3094" s="169">
        <f t="shared" si="221"/>
        <v>4</v>
      </c>
    </row>
    <row r="3095" spans="2:25" ht="15">
      <c r="B3095" s="196"/>
      <c r="C3095" s="90"/>
      <c r="D3095" s="15"/>
      <c r="E3095" s="15"/>
      <c r="F3095" s="15"/>
      <c r="G3095" s="15"/>
      <c r="H3095" s="15"/>
      <c r="I3095" s="15"/>
      <c r="J3095" s="15"/>
      <c r="K3095" s="15"/>
      <c r="L3095" s="15"/>
      <c r="M3095" s="15"/>
      <c r="N3095" s="561"/>
      <c r="O3095" s="15"/>
      <c r="P3095" s="15"/>
      <c r="Q3095" s="544" t="s">
        <v>10358</v>
      </c>
      <c r="R3095" s="523" t="s">
        <v>12029</v>
      </c>
      <c r="S3095" s="171">
        <v>1</v>
      </c>
      <c r="T3095" s="164">
        <f>VLOOKUP(Q3095,包材库存!B:E,4,0)</f>
        <v>88751</v>
      </c>
      <c r="U3095" s="165"/>
      <c r="V3095" s="164">
        <f>VLOOKUP(Q3095,包材库存!B:F,5,0)</f>
        <v>-18</v>
      </c>
      <c r="W3095" s="174"/>
      <c r="X3095" s="164" t="e">
        <f t="shared" si="222"/>
        <v>#DIV/0!</v>
      </c>
      <c r="Y3095" s="169">
        <f t="shared" si="221"/>
        <v>7</v>
      </c>
    </row>
    <row r="3096" spans="2:25" ht="15">
      <c r="B3096" s="196"/>
      <c r="C3096" s="543" t="s">
        <v>10427</v>
      </c>
      <c r="D3096" s="89" t="s">
        <v>11441</v>
      </c>
      <c r="E3096" s="89" t="s">
        <v>5892</v>
      </c>
      <c r="F3096" s="89"/>
      <c r="G3096" s="89"/>
      <c r="H3096" s="89"/>
      <c r="I3096" s="89"/>
      <c r="J3096" s="89"/>
      <c r="K3096" s="89"/>
      <c r="L3096" s="89"/>
      <c r="M3096" s="89"/>
      <c r="N3096" s="559"/>
      <c r="O3096" s="89"/>
      <c r="P3096" s="89"/>
      <c r="Q3096" s="158" t="s">
        <v>10359</v>
      </c>
      <c r="R3096" s="103" t="s">
        <v>12030</v>
      </c>
      <c r="S3096" s="28">
        <v>1</v>
      </c>
      <c r="T3096" s="19">
        <f>VLOOKUP(Q3096,包材库存!B:E,4,0)</f>
        <v>14246</v>
      </c>
      <c r="U3096" s="46"/>
      <c r="V3096" s="19">
        <f>VLOOKUP(Q3096,包材库存!B:F,5,0)</f>
        <v>0</v>
      </c>
      <c r="W3096" s="119"/>
      <c r="X3096" s="164" t="e">
        <f t="shared" si="222"/>
        <v>#DIV/0!</v>
      </c>
      <c r="Y3096" s="548">
        <f t="shared" si="221"/>
        <v>3</v>
      </c>
    </row>
    <row r="3097" spans="2:25" ht="15">
      <c r="B3097" s="196"/>
      <c r="C3097" s="90"/>
      <c r="D3097" s="90"/>
      <c r="E3097" s="90"/>
      <c r="F3097" s="90"/>
      <c r="G3097" s="90"/>
      <c r="H3097" s="90"/>
      <c r="I3097" s="90"/>
      <c r="J3097" s="90"/>
      <c r="K3097" s="90"/>
      <c r="L3097" s="90"/>
      <c r="M3097" s="90"/>
      <c r="N3097" s="560"/>
      <c r="O3097" s="90"/>
      <c r="P3097" s="90"/>
      <c r="Q3097" s="158" t="s">
        <v>531</v>
      </c>
      <c r="R3097" s="103" t="s">
        <v>12049</v>
      </c>
      <c r="S3097" s="28">
        <v>1</v>
      </c>
      <c r="T3097" s="19">
        <f>VLOOKUP(Q3097,包材库存!B:E,4,0)</f>
        <v>13764</v>
      </c>
      <c r="U3097" s="46"/>
      <c r="V3097" s="19">
        <f>VLOOKUP(Q3097,包材库存!B:F,5,0)</f>
        <v>0</v>
      </c>
      <c r="W3097" s="119"/>
      <c r="X3097" s="164" t="e">
        <f t="shared" si="222"/>
        <v>#DIV/0!</v>
      </c>
      <c r="Y3097" s="549">
        <f t="shared" si="221"/>
        <v>3</v>
      </c>
    </row>
    <row r="3098" spans="2:25" ht="15">
      <c r="B3098" s="196"/>
      <c r="C3098" s="90"/>
      <c r="D3098" s="15"/>
      <c r="E3098" s="15"/>
      <c r="F3098" s="15"/>
      <c r="G3098" s="15"/>
      <c r="H3098" s="15"/>
      <c r="I3098" s="15"/>
      <c r="J3098" s="15"/>
      <c r="K3098" s="15"/>
      <c r="L3098" s="15"/>
      <c r="M3098" s="15"/>
      <c r="N3098" s="561"/>
      <c r="O3098" s="15"/>
      <c r="P3098" s="15"/>
      <c r="Q3098" s="158" t="s">
        <v>10360</v>
      </c>
      <c r="R3098" s="103" t="s">
        <v>12032</v>
      </c>
      <c r="S3098" s="28">
        <v>1</v>
      </c>
      <c r="T3098" s="19">
        <f>VLOOKUP(Q3098,包材库存!B:E,4,0)</f>
        <v>26844</v>
      </c>
      <c r="U3098" s="46"/>
      <c r="V3098" s="19">
        <f>VLOOKUP(Q3098,包材库存!B:F,5,0)</f>
        <v>0</v>
      </c>
      <c r="W3098" s="119"/>
      <c r="X3098" s="164" t="e">
        <f t="shared" si="222"/>
        <v>#DIV/0!</v>
      </c>
      <c r="Y3098" s="550">
        <f t="shared" si="221"/>
        <v>4</v>
      </c>
    </row>
    <row r="3099" spans="2:25" ht="15">
      <c r="B3099" s="196"/>
      <c r="C3099" s="543" t="s">
        <v>12053</v>
      </c>
      <c r="D3099" s="93" t="s">
        <v>12051</v>
      </c>
      <c r="E3099" s="93" t="s">
        <v>12052</v>
      </c>
      <c r="F3099" s="93"/>
      <c r="G3099" s="93"/>
      <c r="H3099" s="93"/>
      <c r="I3099" s="93"/>
      <c r="J3099" s="93"/>
      <c r="K3099" s="93"/>
      <c r="L3099" s="93"/>
      <c r="M3099" s="93"/>
      <c r="N3099" s="648"/>
      <c r="O3099" s="93"/>
      <c r="P3099" s="93"/>
      <c r="Q3099" s="546" t="s">
        <v>768</v>
      </c>
      <c r="R3099" s="547" t="s">
        <v>12050</v>
      </c>
      <c r="S3099" s="172">
        <v>1</v>
      </c>
      <c r="T3099" s="167">
        <f>VLOOKUP(Q3099,包材库存!B:E,4,0)</f>
        <v>19106</v>
      </c>
      <c r="U3099" s="173"/>
      <c r="V3099" s="167">
        <f>VLOOKUP(Q3099,包材库存!B:F,5,0)</f>
        <v>0</v>
      </c>
      <c r="W3099" s="250"/>
      <c r="X3099" s="164" t="e">
        <f t="shared" si="222"/>
        <v>#DIV/0!</v>
      </c>
      <c r="Y3099" s="169">
        <f t="shared" si="221"/>
        <v>4</v>
      </c>
    </row>
    <row r="3100" spans="2:25" ht="15">
      <c r="B3100" s="196"/>
      <c r="C3100" s="90"/>
      <c r="D3100" s="111"/>
      <c r="E3100" s="111"/>
      <c r="F3100" s="111"/>
      <c r="G3100" s="111"/>
      <c r="H3100" s="111"/>
      <c r="I3100" s="111"/>
      <c r="J3100" s="111"/>
      <c r="K3100" s="111"/>
      <c r="L3100" s="111"/>
      <c r="M3100" s="111"/>
      <c r="N3100" s="620"/>
      <c r="O3100" s="111"/>
      <c r="P3100" s="111"/>
      <c r="Q3100" s="414" t="s">
        <v>10361</v>
      </c>
      <c r="R3100" s="389" t="s">
        <v>12023</v>
      </c>
      <c r="S3100" s="28">
        <v>1</v>
      </c>
      <c r="T3100" s="19">
        <f>VLOOKUP(Q3100,包材库存!B:E,4,0)</f>
        <v>16469</v>
      </c>
      <c r="U3100" s="46"/>
      <c r="V3100" s="19">
        <f>VLOOKUP(Q3100,包材库存!B:F,5,0)</f>
        <v>0</v>
      </c>
      <c r="W3100" s="119"/>
      <c r="X3100" s="164" t="e">
        <f t="shared" si="222"/>
        <v>#DIV/0!</v>
      </c>
      <c r="Y3100" s="169">
        <f t="shared" si="221"/>
        <v>4</v>
      </c>
    </row>
    <row r="3101" spans="2:25" ht="15">
      <c r="B3101" s="196"/>
      <c r="C3101" s="15"/>
      <c r="D3101" s="112"/>
      <c r="E3101" s="112"/>
      <c r="F3101" s="112"/>
      <c r="G3101" s="112"/>
      <c r="H3101" s="112"/>
      <c r="I3101" s="112"/>
      <c r="J3101" s="112"/>
      <c r="K3101" s="112"/>
      <c r="L3101" s="112"/>
      <c r="M3101" s="112"/>
      <c r="N3101" s="621"/>
      <c r="O3101" s="112"/>
      <c r="P3101" s="112"/>
      <c r="Q3101" s="157" t="s">
        <v>10362</v>
      </c>
      <c r="R3101" s="131" t="s">
        <v>12024</v>
      </c>
      <c r="S3101" s="28">
        <v>1</v>
      </c>
      <c r="T3101" s="19" t="e">
        <f>VLOOKUP(Q3101,包材库存!B:E,4,0)</f>
        <v>#N/A</v>
      </c>
      <c r="U3101" s="46"/>
      <c r="V3101" s="19" t="e">
        <f>VLOOKUP(Q3101,包材库存!B:F,5,0)</f>
        <v>#N/A</v>
      </c>
      <c r="W3101" s="119"/>
      <c r="X3101" s="164" t="e">
        <f t="shared" si="222"/>
        <v>#N/A</v>
      </c>
      <c r="Y3101" s="169">
        <f t="shared" si="221"/>
        <v>2</v>
      </c>
    </row>
  </sheetData>
  <autoFilter ref="B3:X3101"/>
  <phoneticPr fontId="8" type="noConversion"/>
  <dataValidations disablePrompts="1" count="1">
    <dataValidation type="custom" allowBlank="1" showInputMessage="1" showErrorMessage="1" sqref="Q2588 Q2600 Q2555 Q2562 Q2594 D2562">
      <formula1>COUNTIF(D:D,D2555)=1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992"/>
  <sheetViews>
    <sheetView tabSelected="1" workbookViewId="0">
      <selection activeCell="D2000" sqref="D2000"/>
    </sheetView>
  </sheetViews>
  <sheetFormatPr defaultColWidth="10" defaultRowHeight="13.5"/>
  <sheetData>
    <row r="1" spans="1:12">
      <c r="A1" s="45" t="s">
        <v>3205</v>
      </c>
      <c r="B1" s="45" t="s">
        <v>3206</v>
      </c>
      <c r="C1" s="45" t="s">
        <v>3207</v>
      </c>
      <c r="D1" s="45" t="s">
        <v>3208</v>
      </c>
      <c r="E1" s="45" t="s">
        <v>3209</v>
      </c>
      <c r="F1" s="45" t="s">
        <v>3210</v>
      </c>
      <c r="G1" s="45" t="s">
        <v>3211</v>
      </c>
      <c r="H1" s="45" t="s">
        <v>3212</v>
      </c>
      <c r="I1" s="45" t="s">
        <v>3213</v>
      </c>
      <c r="J1" s="45" t="s">
        <v>3214</v>
      </c>
      <c r="K1" s="45" t="s">
        <v>3215</v>
      </c>
      <c r="L1" s="45" t="s">
        <v>3216</v>
      </c>
    </row>
    <row r="2" spans="1:12" hidden="1">
      <c r="A2">
        <v>1</v>
      </c>
      <c r="B2" t="s">
        <v>1051</v>
      </c>
      <c r="C2" t="s">
        <v>3217</v>
      </c>
      <c r="D2" t="s">
        <v>1176</v>
      </c>
      <c r="E2">
        <v>0</v>
      </c>
      <c r="F2">
        <v>0</v>
      </c>
      <c r="G2">
        <v>0</v>
      </c>
      <c r="H2">
        <v>0</v>
      </c>
      <c r="I2">
        <v>74</v>
      </c>
      <c r="J2">
        <v>0</v>
      </c>
      <c r="L2">
        <f>E2+F2+K2</f>
        <v>0</v>
      </c>
    </row>
    <row r="3" spans="1:12" hidden="1">
      <c r="A3">
        <v>2</v>
      </c>
      <c r="B3" t="s">
        <v>1053</v>
      </c>
      <c r="C3" t="s">
        <v>3218</v>
      </c>
      <c r="D3" t="s">
        <v>1176</v>
      </c>
      <c r="E3">
        <v>0</v>
      </c>
      <c r="F3">
        <v>0</v>
      </c>
      <c r="G3">
        <v>0</v>
      </c>
      <c r="H3">
        <v>0</v>
      </c>
      <c r="I3">
        <v>60</v>
      </c>
      <c r="J3">
        <v>0</v>
      </c>
      <c r="L3">
        <f t="shared" ref="L3:L66" si="0">E3+F3+K3</f>
        <v>0</v>
      </c>
    </row>
    <row r="4" spans="1:12" hidden="1">
      <c r="A4">
        <v>3</v>
      </c>
      <c r="B4" t="s">
        <v>1055</v>
      </c>
      <c r="C4" t="s">
        <v>3219</v>
      </c>
      <c r="D4" t="s">
        <v>1176</v>
      </c>
      <c r="E4">
        <v>0</v>
      </c>
      <c r="F4">
        <v>0</v>
      </c>
      <c r="G4">
        <v>0</v>
      </c>
      <c r="H4">
        <v>0</v>
      </c>
      <c r="I4">
        <v>54</v>
      </c>
      <c r="J4">
        <v>0</v>
      </c>
      <c r="L4">
        <f t="shared" si="0"/>
        <v>0</v>
      </c>
    </row>
    <row r="5" spans="1:12" hidden="1">
      <c r="A5">
        <v>4</v>
      </c>
      <c r="B5" t="s">
        <v>1057</v>
      </c>
      <c r="C5" t="s">
        <v>3220</v>
      </c>
      <c r="D5" t="s">
        <v>1176</v>
      </c>
      <c r="E5">
        <v>0</v>
      </c>
      <c r="F5">
        <v>0</v>
      </c>
      <c r="G5">
        <v>0</v>
      </c>
      <c r="H5">
        <v>0</v>
      </c>
      <c r="I5">
        <v>64</v>
      </c>
      <c r="J5">
        <v>0</v>
      </c>
      <c r="L5">
        <f t="shared" si="0"/>
        <v>0</v>
      </c>
    </row>
    <row r="6" spans="1:12" hidden="1">
      <c r="A6">
        <v>5</v>
      </c>
      <c r="B6" t="s">
        <v>1058</v>
      </c>
      <c r="C6" t="s">
        <v>3221</v>
      </c>
      <c r="D6" t="s">
        <v>1176</v>
      </c>
      <c r="E6">
        <v>0</v>
      </c>
      <c r="F6">
        <v>0</v>
      </c>
      <c r="G6">
        <v>0</v>
      </c>
      <c r="H6">
        <v>0</v>
      </c>
      <c r="I6">
        <v>54</v>
      </c>
      <c r="J6">
        <v>0</v>
      </c>
      <c r="L6">
        <f t="shared" si="0"/>
        <v>0</v>
      </c>
    </row>
    <row r="7" spans="1:12" hidden="1">
      <c r="A7">
        <v>6</v>
      </c>
      <c r="B7" t="s">
        <v>1059</v>
      </c>
      <c r="C7" t="s">
        <v>3222</v>
      </c>
      <c r="D7" t="s">
        <v>1176</v>
      </c>
      <c r="E7">
        <v>0</v>
      </c>
      <c r="F7">
        <v>0</v>
      </c>
      <c r="G7">
        <v>0</v>
      </c>
      <c r="H7">
        <v>0</v>
      </c>
      <c r="I7">
        <v>90</v>
      </c>
      <c r="J7">
        <v>0</v>
      </c>
      <c r="L7">
        <f t="shared" si="0"/>
        <v>0</v>
      </c>
    </row>
    <row r="8" spans="1:12" hidden="1">
      <c r="A8">
        <v>7</v>
      </c>
      <c r="B8" t="s">
        <v>1060</v>
      </c>
      <c r="C8" t="s">
        <v>3223</v>
      </c>
      <c r="D8" t="s">
        <v>1176</v>
      </c>
      <c r="E8">
        <v>0</v>
      </c>
      <c r="F8">
        <v>0</v>
      </c>
      <c r="G8">
        <v>0</v>
      </c>
      <c r="H8">
        <v>0</v>
      </c>
      <c r="I8">
        <v>72</v>
      </c>
      <c r="J8">
        <v>0</v>
      </c>
      <c r="L8">
        <f t="shared" si="0"/>
        <v>0</v>
      </c>
    </row>
    <row r="9" spans="1:12" hidden="1">
      <c r="A9">
        <v>8</v>
      </c>
      <c r="B9" t="s">
        <v>1061</v>
      </c>
      <c r="C9" t="s">
        <v>3224</v>
      </c>
      <c r="D9" t="s">
        <v>1176</v>
      </c>
      <c r="E9">
        <v>0</v>
      </c>
      <c r="F9">
        <v>0</v>
      </c>
      <c r="G9">
        <v>0</v>
      </c>
      <c r="H9">
        <v>0</v>
      </c>
      <c r="I9">
        <v>973</v>
      </c>
      <c r="J9">
        <v>0</v>
      </c>
      <c r="L9">
        <f t="shared" si="0"/>
        <v>0</v>
      </c>
    </row>
    <row r="10" spans="1:12" hidden="1">
      <c r="A10">
        <v>9</v>
      </c>
      <c r="B10" t="s">
        <v>1063</v>
      </c>
      <c r="C10" t="s">
        <v>3225</v>
      </c>
      <c r="D10" t="s">
        <v>1176</v>
      </c>
      <c r="E10">
        <v>0</v>
      </c>
      <c r="F10">
        <v>0</v>
      </c>
      <c r="G10">
        <v>0</v>
      </c>
      <c r="H10">
        <v>0</v>
      </c>
      <c r="I10">
        <v>2149</v>
      </c>
      <c r="J10">
        <v>0</v>
      </c>
      <c r="L10">
        <f t="shared" si="0"/>
        <v>0</v>
      </c>
    </row>
    <row r="11" spans="1:12" hidden="1">
      <c r="A11">
        <v>10</v>
      </c>
      <c r="B11" t="s">
        <v>1064</v>
      </c>
      <c r="C11" t="s">
        <v>3226</v>
      </c>
      <c r="D11" t="s">
        <v>1176</v>
      </c>
      <c r="E11">
        <v>0</v>
      </c>
      <c r="F11">
        <v>0</v>
      </c>
      <c r="G11">
        <v>0</v>
      </c>
      <c r="H11">
        <v>0</v>
      </c>
      <c r="I11">
        <v>1583</v>
      </c>
      <c r="J11">
        <v>0</v>
      </c>
      <c r="L11">
        <f t="shared" si="0"/>
        <v>0</v>
      </c>
    </row>
    <row r="12" spans="1:12" hidden="1">
      <c r="A12">
        <v>11</v>
      </c>
      <c r="B12" t="s">
        <v>1065</v>
      </c>
      <c r="C12" t="s">
        <v>3227</v>
      </c>
      <c r="D12" t="s">
        <v>1176</v>
      </c>
      <c r="E12">
        <v>0</v>
      </c>
      <c r="F12">
        <v>0</v>
      </c>
      <c r="G12">
        <v>0</v>
      </c>
      <c r="H12">
        <v>0</v>
      </c>
      <c r="I12">
        <v>7812</v>
      </c>
      <c r="J12">
        <v>0</v>
      </c>
      <c r="L12">
        <f t="shared" si="0"/>
        <v>0</v>
      </c>
    </row>
    <row r="13" spans="1:12" hidden="1">
      <c r="A13">
        <v>12</v>
      </c>
      <c r="B13" t="s">
        <v>1067</v>
      </c>
      <c r="C13" t="s">
        <v>3228</v>
      </c>
      <c r="D13" t="s">
        <v>1176</v>
      </c>
      <c r="E13">
        <v>0</v>
      </c>
      <c r="F13">
        <v>0</v>
      </c>
      <c r="G13">
        <v>0</v>
      </c>
      <c r="H13">
        <v>0</v>
      </c>
      <c r="I13">
        <v>2405</v>
      </c>
      <c r="J13">
        <v>0</v>
      </c>
      <c r="L13">
        <f t="shared" si="0"/>
        <v>0</v>
      </c>
    </row>
    <row r="14" spans="1:12" hidden="1">
      <c r="A14">
        <v>13</v>
      </c>
      <c r="B14" t="s">
        <v>1068</v>
      </c>
      <c r="C14" t="s">
        <v>3229</v>
      </c>
      <c r="D14" t="s">
        <v>1176</v>
      </c>
      <c r="E14">
        <v>0</v>
      </c>
      <c r="F14">
        <v>0</v>
      </c>
      <c r="G14">
        <v>0</v>
      </c>
      <c r="H14">
        <v>0</v>
      </c>
      <c r="I14">
        <v>2509</v>
      </c>
      <c r="J14">
        <v>0</v>
      </c>
      <c r="L14">
        <f t="shared" si="0"/>
        <v>0</v>
      </c>
    </row>
    <row r="15" spans="1:12" hidden="1">
      <c r="A15">
        <v>14</v>
      </c>
      <c r="B15" t="s">
        <v>1069</v>
      </c>
      <c r="C15" t="s">
        <v>3230</v>
      </c>
      <c r="D15" t="s">
        <v>1176</v>
      </c>
      <c r="E15">
        <v>0</v>
      </c>
      <c r="F15">
        <v>0</v>
      </c>
      <c r="G15">
        <v>0</v>
      </c>
      <c r="H15">
        <v>0</v>
      </c>
      <c r="I15">
        <v>4073</v>
      </c>
      <c r="J15">
        <v>0</v>
      </c>
      <c r="L15">
        <f t="shared" si="0"/>
        <v>0</v>
      </c>
    </row>
    <row r="16" spans="1:12" hidden="1">
      <c r="A16">
        <v>15</v>
      </c>
      <c r="B16" t="s">
        <v>1070</v>
      </c>
      <c r="C16" t="s">
        <v>3231</v>
      </c>
      <c r="D16" t="s">
        <v>1176</v>
      </c>
      <c r="E16">
        <v>0</v>
      </c>
      <c r="F16">
        <v>0</v>
      </c>
      <c r="G16">
        <v>0</v>
      </c>
      <c r="H16">
        <v>0</v>
      </c>
      <c r="I16">
        <v>1464</v>
      </c>
      <c r="J16">
        <v>0</v>
      </c>
      <c r="L16">
        <f t="shared" si="0"/>
        <v>0</v>
      </c>
    </row>
    <row r="17" spans="1:12" hidden="1">
      <c r="A17">
        <v>16</v>
      </c>
      <c r="B17" t="s">
        <v>1071</v>
      </c>
      <c r="C17" t="s">
        <v>3232</v>
      </c>
      <c r="D17" t="s">
        <v>1176</v>
      </c>
      <c r="E17">
        <v>0</v>
      </c>
      <c r="F17">
        <v>0</v>
      </c>
      <c r="G17">
        <v>0</v>
      </c>
      <c r="H17">
        <v>0</v>
      </c>
      <c r="I17">
        <v>566</v>
      </c>
      <c r="J17">
        <v>0</v>
      </c>
      <c r="L17">
        <f t="shared" si="0"/>
        <v>0</v>
      </c>
    </row>
    <row r="18" spans="1:12" hidden="1">
      <c r="A18">
        <v>17</v>
      </c>
      <c r="B18" t="s">
        <v>1072</v>
      </c>
      <c r="C18" t="s">
        <v>3233</v>
      </c>
      <c r="D18" t="s">
        <v>1176</v>
      </c>
      <c r="E18">
        <v>0</v>
      </c>
      <c r="F18">
        <v>0</v>
      </c>
      <c r="G18">
        <v>0</v>
      </c>
      <c r="H18">
        <v>0</v>
      </c>
      <c r="I18">
        <v>2082</v>
      </c>
      <c r="J18">
        <v>0</v>
      </c>
      <c r="L18">
        <f t="shared" si="0"/>
        <v>0</v>
      </c>
    </row>
    <row r="19" spans="1:12" hidden="1">
      <c r="A19">
        <v>18</v>
      </c>
      <c r="B19" t="s">
        <v>1073</v>
      </c>
      <c r="C19" t="s">
        <v>3234</v>
      </c>
      <c r="D19" t="s">
        <v>1176</v>
      </c>
      <c r="E19">
        <v>0</v>
      </c>
      <c r="F19">
        <v>0</v>
      </c>
      <c r="G19">
        <v>0</v>
      </c>
      <c r="H19">
        <v>0</v>
      </c>
      <c r="I19">
        <v>805</v>
      </c>
      <c r="J19">
        <v>0</v>
      </c>
      <c r="L19">
        <f t="shared" si="0"/>
        <v>0</v>
      </c>
    </row>
    <row r="20" spans="1:12" hidden="1">
      <c r="A20">
        <v>19</v>
      </c>
      <c r="B20" t="s">
        <v>1074</v>
      </c>
      <c r="C20" t="s">
        <v>3235</v>
      </c>
      <c r="D20" t="s">
        <v>1176</v>
      </c>
      <c r="E20">
        <v>0</v>
      </c>
      <c r="F20">
        <v>0</v>
      </c>
      <c r="G20">
        <v>0</v>
      </c>
      <c r="H20">
        <v>0</v>
      </c>
      <c r="I20">
        <v>1288</v>
      </c>
      <c r="J20">
        <v>0</v>
      </c>
      <c r="L20">
        <f t="shared" si="0"/>
        <v>0</v>
      </c>
    </row>
    <row r="21" spans="1:12" hidden="1">
      <c r="A21">
        <v>20</v>
      </c>
      <c r="B21" t="s">
        <v>1075</v>
      </c>
      <c r="C21" t="s">
        <v>3236</v>
      </c>
      <c r="D21" t="s">
        <v>1176</v>
      </c>
      <c r="E21">
        <v>0</v>
      </c>
      <c r="F21">
        <v>0</v>
      </c>
      <c r="G21">
        <v>0</v>
      </c>
      <c r="H21">
        <v>0</v>
      </c>
      <c r="I21">
        <v>229</v>
      </c>
      <c r="J21">
        <v>0</v>
      </c>
      <c r="L21">
        <f t="shared" si="0"/>
        <v>0</v>
      </c>
    </row>
    <row r="22" spans="1:12" hidden="1">
      <c r="A22">
        <v>21</v>
      </c>
      <c r="B22" t="s">
        <v>1076</v>
      </c>
      <c r="C22" t="s">
        <v>3237</v>
      </c>
      <c r="D22" t="s">
        <v>1176</v>
      </c>
      <c r="E22">
        <v>0</v>
      </c>
      <c r="F22">
        <v>0</v>
      </c>
      <c r="G22">
        <v>0</v>
      </c>
      <c r="H22">
        <v>0</v>
      </c>
      <c r="I22">
        <v>82</v>
      </c>
      <c r="J22">
        <v>0</v>
      </c>
      <c r="L22">
        <f t="shared" si="0"/>
        <v>0</v>
      </c>
    </row>
    <row r="23" spans="1:12" hidden="1">
      <c r="A23">
        <v>22</v>
      </c>
      <c r="B23" t="s">
        <v>1077</v>
      </c>
      <c r="C23" t="s">
        <v>3238</v>
      </c>
      <c r="D23" t="s">
        <v>1176</v>
      </c>
      <c r="E23">
        <v>0</v>
      </c>
      <c r="F23">
        <v>0</v>
      </c>
      <c r="G23">
        <v>0</v>
      </c>
      <c r="H23">
        <v>0</v>
      </c>
      <c r="I23">
        <v>567</v>
      </c>
      <c r="J23">
        <v>0</v>
      </c>
      <c r="L23">
        <f t="shared" si="0"/>
        <v>0</v>
      </c>
    </row>
    <row r="24" spans="1:12" hidden="1">
      <c r="A24">
        <v>23</v>
      </c>
      <c r="B24" t="s">
        <v>1078</v>
      </c>
      <c r="C24" t="s">
        <v>3239</v>
      </c>
      <c r="D24" t="s">
        <v>1176</v>
      </c>
      <c r="E24">
        <v>0</v>
      </c>
      <c r="F24">
        <v>0</v>
      </c>
      <c r="G24">
        <v>0</v>
      </c>
      <c r="H24">
        <v>0</v>
      </c>
      <c r="I24">
        <v>628</v>
      </c>
      <c r="J24">
        <v>0</v>
      </c>
      <c r="L24">
        <f t="shared" si="0"/>
        <v>0</v>
      </c>
    </row>
    <row r="25" spans="1:12" hidden="1">
      <c r="A25">
        <v>24</v>
      </c>
      <c r="B25" t="s">
        <v>1079</v>
      </c>
      <c r="C25" t="s">
        <v>3240</v>
      </c>
      <c r="D25" t="s">
        <v>1176</v>
      </c>
      <c r="E25">
        <v>0</v>
      </c>
      <c r="F25">
        <v>0</v>
      </c>
      <c r="G25">
        <v>0</v>
      </c>
      <c r="H25">
        <v>0</v>
      </c>
      <c r="I25">
        <v>315</v>
      </c>
      <c r="J25">
        <v>0</v>
      </c>
      <c r="L25">
        <f t="shared" si="0"/>
        <v>0</v>
      </c>
    </row>
    <row r="26" spans="1:12" hidden="1">
      <c r="A26">
        <v>25</v>
      </c>
      <c r="B26" t="s">
        <v>1080</v>
      </c>
      <c r="C26" t="s">
        <v>3241</v>
      </c>
      <c r="D26" t="s">
        <v>1477</v>
      </c>
      <c r="E26">
        <v>0</v>
      </c>
      <c r="F26">
        <v>0</v>
      </c>
      <c r="G26">
        <v>0</v>
      </c>
      <c r="H26">
        <v>0</v>
      </c>
      <c r="I26">
        <v>1898</v>
      </c>
      <c r="J26">
        <v>0</v>
      </c>
      <c r="L26">
        <f t="shared" si="0"/>
        <v>0</v>
      </c>
    </row>
    <row r="27" spans="1:12" hidden="1">
      <c r="A27">
        <v>26</v>
      </c>
      <c r="B27" t="s">
        <v>1081</v>
      </c>
      <c r="C27" t="s">
        <v>3242</v>
      </c>
      <c r="D27" t="s">
        <v>1176</v>
      </c>
      <c r="E27">
        <v>0</v>
      </c>
      <c r="F27">
        <v>0</v>
      </c>
      <c r="G27">
        <v>0</v>
      </c>
      <c r="H27">
        <v>0</v>
      </c>
      <c r="I27">
        <v>190</v>
      </c>
      <c r="J27">
        <v>0</v>
      </c>
      <c r="L27">
        <f t="shared" si="0"/>
        <v>0</v>
      </c>
    </row>
    <row r="28" spans="1:12" hidden="1">
      <c r="A28">
        <v>27</v>
      </c>
      <c r="B28" t="s">
        <v>1082</v>
      </c>
      <c r="C28" t="s">
        <v>3243</v>
      </c>
      <c r="D28" t="s">
        <v>1176</v>
      </c>
      <c r="E28">
        <v>0</v>
      </c>
      <c r="F28">
        <v>0</v>
      </c>
      <c r="G28">
        <v>0</v>
      </c>
      <c r="H28">
        <v>0</v>
      </c>
      <c r="I28">
        <v>735</v>
      </c>
      <c r="J28">
        <v>0</v>
      </c>
      <c r="L28">
        <f t="shared" si="0"/>
        <v>0</v>
      </c>
    </row>
    <row r="29" spans="1:12" hidden="1">
      <c r="A29">
        <v>28</v>
      </c>
      <c r="B29" t="s">
        <v>1083</v>
      </c>
      <c r="C29" t="s">
        <v>3244</v>
      </c>
      <c r="D29" t="s">
        <v>1176</v>
      </c>
      <c r="E29">
        <v>0</v>
      </c>
      <c r="F29">
        <v>0</v>
      </c>
      <c r="G29">
        <v>0</v>
      </c>
      <c r="H29">
        <v>0</v>
      </c>
      <c r="I29">
        <v>1118</v>
      </c>
      <c r="J29">
        <v>0</v>
      </c>
      <c r="L29">
        <f t="shared" si="0"/>
        <v>0</v>
      </c>
    </row>
    <row r="30" spans="1:12" hidden="1">
      <c r="A30">
        <v>29</v>
      </c>
      <c r="B30" t="s">
        <v>1084</v>
      </c>
      <c r="C30" t="s">
        <v>3245</v>
      </c>
      <c r="D30" t="s">
        <v>1176</v>
      </c>
      <c r="E30">
        <v>2</v>
      </c>
      <c r="F30">
        <v>0</v>
      </c>
      <c r="G30">
        <v>0</v>
      </c>
      <c r="H30">
        <v>0</v>
      </c>
      <c r="I30">
        <v>348</v>
      </c>
      <c r="J30">
        <v>0</v>
      </c>
      <c r="L30">
        <f t="shared" si="0"/>
        <v>2</v>
      </c>
    </row>
    <row r="31" spans="1:12" hidden="1">
      <c r="A31">
        <v>30</v>
      </c>
      <c r="B31" t="s">
        <v>1086</v>
      </c>
      <c r="C31" t="s">
        <v>3246</v>
      </c>
      <c r="D31" t="s">
        <v>1176</v>
      </c>
      <c r="E31">
        <v>0</v>
      </c>
      <c r="F31">
        <v>0</v>
      </c>
      <c r="G31">
        <v>0</v>
      </c>
      <c r="H31">
        <v>0</v>
      </c>
      <c r="I31">
        <v>805</v>
      </c>
      <c r="J31">
        <v>0</v>
      </c>
      <c r="L31">
        <f t="shared" si="0"/>
        <v>0</v>
      </c>
    </row>
    <row r="32" spans="1:12" hidden="1">
      <c r="A32">
        <v>31</v>
      </c>
      <c r="B32" t="s">
        <v>1088</v>
      </c>
      <c r="C32" t="s">
        <v>3247</v>
      </c>
      <c r="D32" t="s">
        <v>1176</v>
      </c>
      <c r="E32">
        <v>0</v>
      </c>
      <c r="F32">
        <v>0</v>
      </c>
      <c r="G32">
        <v>0</v>
      </c>
      <c r="H32">
        <v>0</v>
      </c>
      <c r="I32">
        <v>851</v>
      </c>
      <c r="J32">
        <v>0</v>
      </c>
      <c r="L32">
        <f t="shared" si="0"/>
        <v>0</v>
      </c>
    </row>
    <row r="33" spans="1:12" hidden="1">
      <c r="A33">
        <v>32</v>
      </c>
      <c r="B33" t="s">
        <v>1090</v>
      </c>
      <c r="C33" t="s">
        <v>3248</v>
      </c>
      <c r="D33" t="s">
        <v>1176</v>
      </c>
      <c r="E33">
        <v>0</v>
      </c>
      <c r="F33">
        <v>0</v>
      </c>
      <c r="G33">
        <v>0</v>
      </c>
      <c r="H33">
        <v>0</v>
      </c>
      <c r="I33">
        <v>251</v>
      </c>
      <c r="J33">
        <v>0</v>
      </c>
      <c r="L33">
        <f t="shared" si="0"/>
        <v>0</v>
      </c>
    </row>
    <row r="34" spans="1:12" hidden="1">
      <c r="A34">
        <v>33</v>
      </c>
      <c r="B34" t="s">
        <v>1092</v>
      </c>
      <c r="C34" t="s">
        <v>3249</v>
      </c>
      <c r="D34" t="s">
        <v>1176</v>
      </c>
      <c r="E34">
        <v>0</v>
      </c>
      <c r="F34">
        <v>0</v>
      </c>
      <c r="G34">
        <v>0</v>
      </c>
      <c r="H34">
        <v>0</v>
      </c>
      <c r="I34">
        <v>1361</v>
      </c>
      <c r="J34">
        <v>0</v>
      </c>
      <c r="L34">
        <f t="shared" si="0"/>
        <v>0</v>
      </c>
    </row>
    <row r="35" spans="1:12" hidden="1">
      <c r="A35">
        <v>34</v>
      </c>
      <c r="B35" t="s">
        <v>1093</v>
      </c>
      <c r="C35" t="s">
        <v>3250</v>
      </c>
      <c r="D35" t="s">
        <v>1176</v>
      </c>
      <c r="E35">
        <v>0</v>
      </c>
      <c r="F35">
        <v>0</v>
      </c>
      <c r="G35">
        <v>0</v>
      </c>
      <c r="H35">
        <v>0</v>
      </c>
      <c r="I35">
        <v>1406</v>
      </c>
      <c r="J35">
        <v>0</v>
      </c>
      <c r="L35">
        <f t="shared" si="0"/>
        <v>0</v>
      </c>
    </row>
    <row r="36" spans="1:12" hidden="1">
      <c r="A36">
        <v>35</v>
      </c>
      <c r="B36" t="s">
        <v>1095</v>
      </c>
      <c r="C36" t="s">
        <v>3251</v>
      </c>
      <c r="D36" t="s">
        <v>1176</v>
      </c>
      <c r="E36">
        <v>0</v>
      </c>
      <c r="F36">
        <v>0</v>
      </c>
      <c r="G36">
        <v>0</v>
      </c>
      <c r="H36">
        <v>0</v>
      </c>
      <c r="I36">
        <v>489</v>
      </c>
      <c r="J36">
        <v>0</v>
      </c>
      <c r="L36">
        <f t="shared" si="0"/>
        <v>0</v>
      </c>
    </row>
    <row r="37" spans="1:12" hidden="1">
      <c r="A37">
        <v>36</v>
      </c>
      <c r="B37" t="s">
        <v>1097</v>
      </c>
      <c r="C37" t="s">
        <v>3252</v>
      </c>
      <c r="D37" t="s">
        <v>1176</v>
      </c>
      <c r="E37">
        <v>0</v>
      </c>
      <c r="F37">
        <v>0</v>
      </c>
      <c r="G37">
        <v>0</v>
      </c>
      <c r="H37">
        <v>0</v>
      </c>
      <c r="I37">
        <v>646</v>
      </c>
      <c r="J37">
        <v>0</v>
      </c>
      <c r="L37">
        <f t="shared" si="0"/>
        <v>0</v>
      </c>
    </row>
    <row r="38" spans="1:12" hidden="1">
      <c r="A38">
        <v>37</v>
      </c>
      <c r="B38" t="s">
        <v>1099</v>
      </c>
      <c r="C38" t="s">
        <v>3253</v>
      </c>
      <c r="D38" t="s">
        <v>1176</v>
      </c>
      <c r="E38">
        <v>0</v>
      </c>
      <c r="F38">
        <v>0</v>
      </c>
      <c r="G38">
        <v>0</v>
      </c>
      <c r="H38">
        <v>0</v>
      </c>
      <c r="I38">
        <v>3347</v>
      </c>
      <c r="J38">
        <v>0</v>
      </c>
      <c r="L38">
        <f t="shared" si="0"/>
        <v>0</v>
      </c>
    </row>
    <row r="39" spans="1:12" hidden="1">
      <c r="A39">
        <v>38</v>
      </c>
      <c r="B39" t="s">
        <v>1101</v>
      </c>
      <c r="C39" t="s">
        <v>3254</v>
      </c>
      <c r="D39" t="s">
        <v>1176</v>
      </c>
      <c r="E39">
        <v>0</v>
      </c>
      <c r="F39">
        <v>0</v>
      </c>
      <c r="G39">
        <v>0</v>
      </c>
      <c r="H39">
        <v>0</v>
      </c>
      <c r="I39">
        <v>267</v>
      </c>
      <c r="J39">
        <v>0</v>
      </c>
      <c r="L39">
        <f t="shared" si="0"/>
        <v>0</v>
      </c>
    </row>
    <row r="40" spans="1:12" hidden="1">
      <c r="A40">
        <v>39</v>
      </c>
      <c r="B40" t="s">
        <v>1103</v>
      </c>
      <c r="C40" t="s">
        <v>3255</v>
      </c>
      <c r="D40" t="s">
        <v>1176</v>
      </c>
      <c r="E40">
        <v>0</v>
      </c>
      <c r="F40">
        <v>0</v>
      </c>
      <c r="G40">
        <v>0</v>
      </c>
      <c r="H40">
        <v>0</v>
      </c>
      <c r="I40">
        <v>2868</v>
      </c>
      <c r="J40">
        <v>0</v>
      </c>
      <c r="L40">
        <f t="shared" si="0"/>
        <v>0</v>
      </c>
    </row>
    <row r="41" spans="1:12" hidden="1">
      <c r="A41">
        <v>40</v>
      </c>
      <c r="B41" t="s">
        <v>1104</v>
      </c>
      <c r="C41" t="s">
        <v>3256</v>
      </c>
      <c r="D41" t="s">
        <v>1176</v>
      </c>
      <c r="E41">
        <v>0</v>
      </c>
      <c r="F41">
        <v>0</v>
      </c>
      <c r="G41">
        <v>0</v>
      </c>
      <c r="H41">
        <v>0</v>
      </c>
      <c r="I41">
        <v>2269</v>
      </c>
      <c r="J41">
        <v>0</v>
      </c>
      <c r="L41">
        <f t="shared" si="0"/>
        <v>0</v>
      </c>
    </row>
    <row r="42" spans="1:12" hidden="1">
      <c r="A42">
        <v>41</v>
      </c>
      <c r="B42" t="s">
        <v>1105</v>
      </c>
      <c r="C42" t="s">
        <v>3257</v>
      </c>
      <c r="D42" t="s">
        <v>1176</v>
      </c>
      <c r="E42">
        <v>0</v>
      </c>
      <c r="F42">
        <v>0</v>
      </c>
      <c r="G42">
        <v>0</v>
      </c>
      <c r="H42">
        <v>0</v>
      </c>
      <c r="I42">
        <v>64358</v>
      </c>
      <c r="J42">
        <v>0</v>
      </c>
      <c r="L42">
        <f t="shared" si="0"/>
        <v>0</v>
      </c>
    </row>
    <row r="43" spans="1:12" hidden="1">
      <c r="A43">
        <v>42</v>
      </c>
      <c r="B43" t="s">
        <v>1107</v>
      </c>
      <c r="C43" t="s">
        <v>3258</v>
      </c>
      <c r="D43" t="s">
        <v>3259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f t="shared" si="0"/>
        <v>0</v>
      </c>
    </row>
    <row r="44" spans="1:12" hidden="1">
      <c r="A44">
        <v>43</v>
      </c>
      <c r="B44" t="s">
        <v>1108</v>
      </c>
      <c r="C44" t="s">
        <v>3260</v>
      </c>
      <c r="D44" t="s">
        <v>1176</v>
      </c>
      <c r="E44">
        <v>0</v>
      </c>
      <c r="F44">
        <v>0</v>
      </c>
      <c r="G44">
        <v>0</v>
      </c>
      <c r="H44">
        <v>0</v>
      </c>
      <c r="I44">
        <v>18420</v>
      </c>
      <c r="J44">
        <v>0</v>
      </c>
      <c r="L44">
        <f t="shared" si="0"/>
        <v>0</v>
      </c>
    </row>
    <row r="45" spans="1:12" hidden="1">
      <c r="A45">
        <v>44</v>
      </c>
      <c r="B45" t="s">
        <v>1110</v>
      </c>
      <c r="C45" t="s">
        <v>3261</v>
      </c>
      <c r="D45" t="s">
        <v>1477</v>
      </c>
      <c r="E45">
        <v>0</v>
      </c>
      <c r="F45">
        <v>0</v>
      </c>
      <c r="G45">
        <v>0</v>
      </c>
      <c r="H45">
        <v>0</v>
      </c>
      <c r="I45">
        <v>4632</v>
      </c>
      <c r="J45">
        <v>0</v>
      </c>
      <c r="L45">
        <f t="shared" si="0"/>
        <v>0</v>
      </c>
    </row>
    <row r="46" spans="1:12" hidden="1">
      <c r="A46">
        <v>45</v>
      </c>
      <c r="B46" t="s">
        <v>1111</v>
      </c>
      <c r="C46" t="s">
        <v>3262</v>
      </c>
      <c r="D46" t="s">
        <v>1477</v>
      </c>
      <c r="E46">
        <v>0</v>
      </c>
      <c r="F46">
        <v>0</v>
      </c>
      <c r="G46">
        <v>0</v>
      </c>
      <c r="H46">
        <v>0</v>
      </c>
      <c r="I46">
        <v>1041</v>
      </c>
      <c r="J46">
        <v>0</v>
      </c>
      <c r="L46">
        <f t="shared" si="0"/>
        <v>0</v>
      </c>
    </row>
    <row r="47" spans="1:12" hidden="1">
      <c r="A47">
        <v>46</v>
      </c>
      <c r="B47" t="s">
        <v>1112</v>
      </c>
      <c r="C47" t="s">
        <v>3263</v>
      </c>
      <c r="D47" t="s">
        <v>1176</v>
      </c>
      <c r="E47">
        <v>0</v>
      </c>
      <c r="F47">
        <v>0</v>
      </c>
      <c r="G47">
        <v>0</v>
      </c>
      <c r="H47">
        <v>0</v>
      </c>
      <c r="I47">
        <v>2147</v>
      </c>
      <c r="J47">
        <v>0</v>
      </c>
      <c r="L47">
        <f t="shared" si="0"/>
        <v>0</v>
      </c>
    </row>
    <row r="48" spans="1:12" hidden="1">
      <c r="A48">
        <v>47</v>
      </c>
      <c r="B48" t="s">
        <v>1113</v>
      </c>
      <c r="C48" t="s">
        <v>3264</v>
      </c>
      <c r="D48" t="s">
        <v>1176</v>
      </c>
      <c r="E48">
        <v>0</v>
      </c>
      <c r="F48">
        <v>0</v>
      </c>
      <c r="G48">
        <v>0</v>
      </c>
      <c r="H48">
        <v>0</v>
      </c>
      <c r="I48">
        <v>1579</v>
      </c>
      <c r="J48">
        <v>0</v>
      </c>
      <c r="L48">
        <f t="shared" si="0"/>
        <v>0</v>
      </c>
    </row>
    <row r="49" spans="1:12" hidden="1">
      <c r="A49">
        <v>48</v>
      </c>
      <c r="B49" t="s">
        <v>1114</v>
      </c>
      <c r="C49" t="s">
        <v>3265</v>
      </c>
      <c r="D49" t="s">
        <v>1176</v>
      </c>
      <c r="E49">
        <v>0</v>
      </c>
      <c r="F49">
        <v>0</v>
      </c>
      <c r="G49">
        <v>0</v>
      </c>
      <c r="H49">
        <v>0</v>
      </c>
      <c r="I49">
        <v>1096</v>
      </c>
      <c r="J49">
        <v>0</v>
      </c>
      <c r="L49">
        <f t="shared" si="0"/>
        <v>0</v>
      </c>
    </row>
    <row r="50" spans="1:12" hidden="1">
      <c r="A50">
        <v>49</v>
      </c>
      <c r="B50" t="s">
        <v>1116</v>
      </c>
      <c r="C50" t="s">
        <v>3266</v>
      </c>
      <c r="D50" t="s">
        <v>1176</v>
      </c>
      <c r="E50">
        <v>0</v>
      </c>
      <c r="F50">
        <v>0</v>
      </c>
      <c r="G50">
        <v>0</v>
      </c>
      <c r="H50">
        <v>0</v>
      </c>
      <c r="I50">
        <v>1038</v>
      </c>
      <c r="J50">
        <v>0</v>
      </c>
      <c r="L50">
        <f t="shared" si="0"/>
        <v>0</v>
      </c>
    </row>
    <row r="51" spans="1:12" hidden="1">
      <c r="A51">
        <v>50</v>
      </c>
      <c r="B51" t="s">
        <v>1118</v>
      </c>
      <c r="C51" t="s">
        <v>3267</v>
      </c>
      <c r="D51" t="s">
        <v>1176</v>
      </c>
      <c r="E51">
        <v>0</v>
      </c>
      <c r="F51">
        <v>0</v>
      </c>
      <c r="G51">
        <v>0</v>
      </c>
      <c r="H51">
        <v>0</v>
      </c>
      <c r="I51">
        <v>4353</v>
      </c>
      <c r="J51">
        <v>0</v>
      </c>
      <c r="L51">
        <f t="shared" si="0"/>
        <v>0</v>
      </c>
    </row>
    <row r="52" spans="1:12" hidden="1">
      <c r="A52">
        <v>51</v>
      </c>
      <c r="B52" t="s">
        <v>1119</v>
      </c>
      <c r="C52" t="s">
        <v>3268</v>
      </c>
      <c r="D52" t="s">
        <v>1176</v>
      </c>
      <c r="E52">
        <v>0</v>
      </c>
      <c r="F52">
        <v>0</v>
      </c>
      <c r="G52">
        <v>0</v>
      </c>
      <c r="H52">
        <v>0</v>
      </c>
      <c r="I52">
        <v>2389</v>
      </c>
      <c r="J52">
        <v>0</v>
      </c>
      <c r="L52">
        <f t="shared" si="0"/>
        <v>0</v>
      </c>
    </row>
    <row r="53" spans="1:12" hidden="1">
      <c r="A53">
        <v>52</v>
      </c>
      <c r="B53" t="s">
        <v>1120</v>
      </c>
      <c r="C53" t="s">
        <v>3269</v>
      </c>
      <c r="D53" t="s">
        <v>1176</v>
      </c>
      <c r="E53">
        <v>0</v>
      </c>
      <c r="F53">
        <v>0</v>
      </c>
      <c r="G53">
        <v>0</v>
      </c>
      <c r="H53">
        <v>0</v>
      </c>
      <c r="I53">
        <v>390</v>
      </c>
      <c r="J53">
        <v>0</v>
      </c>
      <c r="L53">
        <f t="shared" si="0"/>
        <v>0</v>
      </c>
    </row>
    <row r="54" spans="1:12" hidden="1">
      <c r="A54">
        <v>53</v>
      </c>
      <c r="B54" t="s">
        <v>1122</v>
      </c>
      <c r="C54" t="s">
        <v>3270</v>
      </c>
      <c r="D54" t="s">
        <v>1176</v>
      </c>
      <c r="E54">
        <v>0</v>
      </c>
      <c r="F54">
        <v>0</v>
      </c>
      <c r="G54">
        <v>0</v>
      </c>
      <c r="H54">
        <v>0</v>
      </c>
      <c r="I54">
        <v>982</v>
      </c>
      <c r="J54">
        <v>0</v>
      </c>
      <c r="L54">
        <f t="shared" si="0"/>
        <v>0</v>
      </c>
    </row>
    <row r="55" spans="1:12" hidden="1">
      <c r="A55">
        <v>54</v>
      </c>
      <c r="B55" t="s">
        <v>1124</v>
      </c>
      <c r="C55" t="s">
        <v>3271</v>
      </c>
      <c r="D55" t="s">
        <v>1176</v>
      </c>
      <c r="E55">
        <v>0</v>
      </c>
      <c r="F55">
        <v>0</v>
      </c>
      <c r="G55">
        <v>0</v>
      </c>
      <c r="H55">
        <v>0</v>
      </c>
      <c r="I55">
        <v>890</v>
      </c>
      <c r="J55">
        <v>0</v>
      </c>
      <c r="L55">
        <f t="shared" si="0"/>
        <v>0</v>
      </c>
    </row>
    <row r="56" spans="1:12" hidden="1">
      <c r="A56">
        <v>55</v>
      </c>
      <c r="B56" t="s">
        <v>1125</v>
      </c>
      <c r="C56" t="s">
        <v>3272</v>
      </c>
      <c r="D56" t="s">
        <v>1176</v>
      </c>
      <c r="E56">
        <v>0</v>
      </c>
      <c r="F56">
        <v>0</v>
      </c>
      <c r="G56">
        <v>0</v>
      </c>
      <c r="H56">
        <v>0</v>
      </c>
      <c r="I56">
        <v>1118</v>
      </c>
      <c r="J56">
        <v>0</v>
      </c>
      <c r="L56">
        <f t="shared" si="0"/>
        <v>0</v>
      </c>
    </row>
    <row r="57" spans="1:12" hidden="1">
      <c r="A57">
        <v>56</v>
      </c>
      <c r="B57" t="s">
        <v>1126</v>
      </c>
      <c r="C57" t="s">
        <v>3273</v>
      </c>
      <c r="D57" t="s">
        <v>1176</v>
      </c>
      <c r="E57">
        <v>0</v>
      </c>
      <c r="F57">
        <v>0</v>
      </c>
      <c r="G57">
        <v>0</v>
      </c>
      <c r="H57">
        <v>0</v>
      </c>
      <c r="I57">
        <v>4517</v>
      </c>
      <c r="J57">
        <v>0</v>
      </c>
      <c r="L57">
        <f t="shared" si="0"/>
        <v>0</v>
      </c>
    </row>
    <row r="58" spans="1:12" hidden="1">
      <c r="A58">
        <v>57</v>
      </c>
      <c r="B58" t="s">
        <v>1127</v>
      </c>
      <c r="C58" t="s">
        <v>3274</v>
      </c>
      <c r="D58" t="s">
        <v>1176</v>
      </c>
      <c r="E58">
        <v>0</v>
      </c>
      <c r="F58">
        <v>0</v>
      </c>
      <c r="G58">
        <v>0</v>
      </c>
      <c r="H58">
        <v>0</v>
      </c>
      <c r="I58">
        <v>1632</v>
      </c>
      <c r="J58">
        <v>0</v>
      </c>
      <c r="L58">
        <f t="shared" si="0"/>
        <v>0</v>
      </c>
    </row>
    <row r="59" spans="1:12" hidden="1">
      <c r="A59">
        <v>58</v>
      </c>
      <c r="B59" t="s">
        <v>3</v>
      </c>
      <c r="C59" t="s">
        <v>3275</v>
      </c>
      <c r="D59" t="s">
        <v>1176</v>
      </c>
      <c r="E59">
        <v>26710</v>
      </c>
      <c r="F59">
        <v>-168</v>
      </c>
      <c r="G59">
        <v>0</v>
      </c>
      <c r="H59">
        <v>0</v>
      </c>
      <c r="I59">
        <v>4792</v>
      </c>
      <c r="J59">
        <v>0</v>
      </c>
      <c r="L59">
        <f t="shared" si="0"/>
        <v>26542</v>
      </c>
    </row>
    <row r="60" spans="1:12" hidden="1">
      <c r="A60">
        <v>59</v>
      </c>
      <c r="B60" t="s">
        <v>14</v>
      </c>
      <c r="C60" t="s">
        <v>3276</v>
      </c>
      <c r="D60" t="s">
        <v>1176</v>
      </c>
      <c r="E60">
        <v>47025</v>
      </c>
      <c r="F60">
        <v>-217</v>
      </c>
      <c r="G60">
        <v>0</v>
      </c>
      <c r="H60">
        <v>0</v>
      </c>
      <c r="I60">
        <v>35134</v>
      </c>
      <c r="J60">
        <v>0</v>
      </c>
      <c r="L60">
        <f t="shared" si="0"/>
        <v>46808</v>
      </c>
    </row>
    <row r="61" spans="1:12" hidden="1">
      <c r="A61">
        <v>60</v>
      </c>
      <c r="B61" t="s">
        <v>27</v>
      </c>
      <c r="C61" t="s">
        <v>3277</v>
      </c>
      <c r="D61" t="s">
        <v>1176</v>
      </c>
      <c r="E61">
        <v>11082</v>
      </c>
      <c r="F61">
        <v>-233</v>
      </c>
      <c r="G61">
        <v>0</v>
      </c>
      <c r="H61">
        <v>0</v>
      </c>
      <c r="I61">
        <v>4419</v>
      </c>
      <c r="J61">
        <v>0</v>
      </c>
      <c r="L61">
        <f t="shared" si="0"/>
        <v>10849</v>
      </c>
    </row>
    <row r="62" spans="1:12" hidden="1">
      <c r="A62">
        <v>61</v>
      </c>
      <c r="B62" t="s">
        <v>42</v>
      </c>
      <c r="C62" t="s">
        <v>3278</v>
      </c>
      <c r="D62" t="s">
        <v>1176</v>
      </c>
      <c r="E62">
        <v>40752</v>
      </c>
      <c r="F62">
        <v>-171</v>
      </c>
      <c r="G62">
        <v>0</v>
      </c>
      <c r="H62">
        <v>0</v>
      </c>
      <c r="I62">
        <v>7618</v>
      </c>
      <c r="J62">
        <v>0</v>
      </c>
      <c r="L62">
        <f t="shared" si="0"/>
        <v>40581</v>
      </c>
    </row>
    <row r="63" spans="1:12" hidden="1">
      <c r="A63">
        <v>62</v>
      </c>
      <c r="B63" t="s">
        <v>52</v>
      </c>
      <c r="C63" t="s">
        <v>3279</v>
      </c>
      <c r="D63" t="s">
        <v>1176</v>
      </c>
      <c r="E63">
        <v>19957</v>
      </c>
      <c r="F63">
        <v>-217</v>
      </c>
      <c r="G63">
        <v>0</v>
      </c>
      <c r="H63">
        <v>0</v>
      </c>
      <c r="I63">
        <v>9074</v>
      </c>
      <c r="J63">
        <v>0</v>
      </c>
      <c r="L63">
        <f t="shared" si="0"/>
        <v>19740</v>
      </c>
    </row>
    <row r="64" spans="1:12" hidden="1">
      <c r="A64">
        <v>63</v>
      </c>
      <c r="B64" t="s">
        <v>64</v>
      </c>
      <c r="C64" t="s">
        <v>3280</v>
      </c>
      <c r="D64" t="s">
        <v>1176</v>
      </c>
      <c r="E64">
        <v>37274</v>
      </c>
      <c r="F64">
        <v>-226</v>
      </c>
      <c r="G64">
        <v>0</v>
      </c>
      <c r="H64">
        <v>0</v>
      </c>
      <c r="I64">
        <v>1748</v>
      </c>
      <c r="J64">
        <v>0</v>
      </c>
      <c r="L64">
        <f t="shared" si="0"/>
        <v>37048</v>
      </c>
    </row>
    <row r="65" spans="1:12" hidden="1">
      <c r="A65">
        <v>64</v>
      </c>
      <c r="B65" t="s">
        <v>69</v>
      </c>
      <c r="C65" t="s">
        <v>3281</v>
      </c>
      <c r="D65" t="s">
        <v>1176</v>
      </c>
      <c r="E65">
        <v>30661</v>
      </c>
      <c r="F65">
        <v>-171</v>
      </c>
      <c r="G65">
        <v>0</v>
      </c>
      <c r="H65">
        <v>0</v>
      </c>
      <c r="I65">
        <v>8672</v>
      </c>
      <c r="J65">
        <v>0</v>
      </c>
      <c r="L65">
        <f t="shared" si="0"/>
        <v>30490</v>
      </c>
    </row>
    <row r="66" spans="1:12" hidden="1">
      <c r="A66">
        <v>65</v>
      </c>
      <c r="B66" t="s">
        <v>81</v>
      </c>
      <c r="C66" t="s">
        <v>3282</v>
      </c>
      <c r="D66" t="s">
        <v>1176</v>
      </c>
      <c r="E66">
        <v>6607</v>
      </c>
      <c r="F66">
        <v>-169</v>
      </c>
      <c r="G66">
        <v>0</v>
      </c>
      <c r="H66">
        <v>0</v>
      </c>
      <c r="I66">
        <v>1653</v>
      </c>
      <c r="J66">
        <v>0</v>
      </c>
      <c r="L66">
        <f t="shared" si="0"/>
        <v>6438</v>
      </c>
    </row>
    <row r="67" spans="1:12" hidden="1">
      <c r="A67">
        <v>66</v>
      </c>
      <c r="B67" t="s">
        <v>94</v>
      </c>
      <c r="C67" t="s">
        <v>3283</v>
      </c>
      <c r="D67" t="s">
        <v>1477</v>
      </c>
      <c r="E67">
        <v>60084</v>
      </c>
      <c r="F67">
        <v>-325</v>
      </c>
      <c r="G67">
        <v>0</v>
      </c>
      <c r="H67">
        <v>0</v>
      </c>
      <c r="I67">
        <v>3729</v>
      </c>
      <c r="J67">
        <v>0</v>
      </c>
      <c r="L67">
        <f t="shared" ref="L67:L130" si="1">E67+F67+K67</f>
        <v>59759</v>
      </c>
    </row>
    <row r="68" spans="1:12" hidden="1">
      <c r="A68">
        <v>67</v>
      </c>
      <c r="B68" t="s">
        <v>106</v>
      </c>
      <c r="C68" t="s">
        <v>3284</v>
      </c>
      <c r="D68" t="s">
        <v>1176</v>
      </c>
      <c r="E68">
        <v>6883</v>
      </c>
      <c r="F68">
        <v>-97</v>
      </c>
      <c r="G68">
        <v>0</v>
      </c>
      <c r="H68">
        <v>0</v>
      </c>
      <c r="I68">
        <v>5436</v>
      </c>
      <c r="J68">
        <v>0</v>
      </c>
      <c r="L68">
        <f t="shared" si="1"/>
        <v>6786</v>
      </c>
    </row>
    <row r="69" spans="1:12" hidden="1">
      <c r="A69">
        <v>68</v>
      </c>
      <c r="B69" t="s">
        <v>107</v>
      </c>
      <c r="C69" t="s">
        <v>3285</v>
      </c>
      <c r="D69" t="s">
        <v>1176</v>
      </c>
      <c r="E69">
        <v>6533</v>
      </c>
      <c r="F69">
        <v>-97</v>
      </c>
      <c r="G69">
        <v>0</v>
      </c>
      <c r="H69">
        <v>0</v>
      </c>
      <c r="I69">
        <v>6241</v>
      </c>
      <c r="J69">
        <v>0</v>
      </c>
      <c r="L69">
        <f t="shared" si="1"/>
        <v>6436</v>
      </c>
    </row>
    <row r="70" spans="1:12" hidden="1">
      <c r="A70">
        <v>69</v>
      </c>
      <c r="B70" t="s">
        <v>108</v>
      </c>
      <c r="C70" t="s">
        <v>3286</v>
      </c>
      <c r="D70" t="s">
        <v>1176</v>
      </c>
      <c r="E70">
        <v>16524</v>
      </c>
      <c r="F70">
        <v>-14</v>
      </c>
      <c r="G70">
        <v>0</v>
      </c>
      <c r="H70">
        <v>0</v>
      </c>
      <c r="I70">
        <v>4784</v>
      </c>
      <c r="J70">
        <v>0</v>
      </c>
      <c r="L70">
        <f t="shared" si="1"/>
        <v>16510</v>
      </c>
    </row>
    <row r="71" spans="1:12" hidden="1">
      <c r="A71">
        <v>70</v>
      </c>
      <c r="B71" t="s">
        <v>112</v>
      </c>
      <c r="C71" t="s">
        <v>3287</v>
      </c>
      <c r="D71" t="s">
        <v>1176</v>
      </c>
      <c r="E71">
        <v>16723</v>
      </c>
      <c r="F71">
        <v>-1</v>
      </c>
      <c r="G71">
        <v>0</v>
      </c>
      <c r="H71">
        <v>0</v>
      </c>
      <c r="I71">
        <v>1912</v>
      </c>
      <c r="J71">
        <v>0</v>
      </c>
      <c r="L71">
        <f t="shared" si="1"/>
        <v>16722</v>
      </c>
    </row>
    <row r="72" spans="1:12" hidden="1">
      <c r="A72">
        <v>71</v>
      </c>
      <c r="B72" t="s">
        <v>1128</v>
      </c>
      <c r="C72" t="s">
        <v>3288</v>
      </c>
      <c r="D72" t="s">
        <v>1176</v>
      </c>
      <c r="E72">
        <v>2</v>
      </c>
      <c r="F72">
        <v>0</v>
      </c>
      <c r="G72">
        <v>0</v>
      </c>
      <c r="H72">
        <v>0</v>
      </c>
      <c r="I72">
        <v>27536</v>
      </c>
      <c r="J72">
        <v>0</v>
      </c>
      <c r="L72">
        <f t="shared" si="1"/>
        <v>2</v>
      </c>
    </row>
    <row r="73" spans="1:12" hidden="1">
      <c r="A73">
        <v>72</v>
      </c>
      <c r="B73" t="s">
        <v>1130</v>
      </c>
      <c r="C73" t="s">
        <v>3289</v>
      </c>
      <c r="D73" t="s">
        <v>1176</v>
      </c>
      <c r="E73">
        <v>0</v>
      </c>
      <c r="F73">
        <v>0</v>
      </c>
      <c r="G73">
        <v>0</v>
      </c>
      <c r="H73">
        <v>0</v>
      </c>
      <c r="I73">
        <v>103</v>
      </c>
      <c r="J73">
        <v>0</v>
      </c>
      <c r="L73">
        <f t="shared" si="1"/>
        <v>0</v>
      </c>
    </row>
    <row r="74" spans="1:12" hidden="1">
      <c r="A74">
        <v>73</v>
      </c>
      <c r="B74" t="s">
        <v>1131</v>
      </c>
      <c r="C74" t="s">
        <v>3290</v>
      </c>
      <c r="D74" t="s">
        <v>1176</v>
      </c>
      <c r="E74">
        <v>0</v>
      </c>
      <c r="F74">
        <v>0</v>
      </c>
      <c r="G74">
        <v>0</v>
      </c>
      <c r="H74">
        <v>0</v>
      </c>
      <c r="I74">
        <v>132</v>
      </c>
      <c r="J74">
        <v>0</v>
      </c>
      <c r="L74">
        <f t="shared" si="1"/>
        <v>0</v>
      </c>
    </row>
    <row r="75" spans="1:12" hidden="1">
      <c r="A75">
        <v>74</v>
      </c>
      <c r="B75" t="s">
        <v>1132</v>
      </c>
      <c r="C75" t="s">
        <v>3291</v>
      </c>
      <c r="D75" t="s">
        <v>1176</v>
      </c>
      <c r="E75">
        <v>0</v>
      </c>
      <c r="F75">
        <v>0</v>
      </c>
      <c r="G75">
        <v>0</v>
      </c>
      <c r="H75">
        <v>0</v>
      </c>
      <c r="I75">
        <v>1752</v>
      </c>
      <c r="J75">
        <v>0</v>
      </c>
      <c r="L75">
        <f t="shared" si="1"/>
        <v>0</v>
      </c>
    </row>
    <row r="76" spans="1:12" hidden="1">
      <c r="A76">
        <v>75</v>
      </c>
      <c r="B76" t="s">
        <v>1133</v>
      </c>
      <c r="C76" t="s">
        <v>3292</v>
      </c>
      <c r="D76" t="s">
        <v>1176</v>
      </c>
      <c r="E76">
        <v>0</v>
      </c>
      <c r="F76">
        <v>0</v>
      </c>
      <c r="G76">
        <v>0</v>
      </c>
      <c r="H76">
        <v>0</v>
      </c>
      <c r="I76">
        <v>19078</v>
      </c>
      <c r="J76">
        <v>0</v>
      </c>
      <c r="L76">
        <f t="shared" si="1"/>
        <v>0</v>
      </c>
    </row>
    <row r="77" spans="1:12" hidden="1">
      <c r="A77">
        <v>76</v>
      </c>
      <c r="B77" t="s">
        <v>1134</v>
      </c>
      <c r="C77" t="s">
        <v>3293</v>
      </c>
      <c r="D77" t="s">
        <v>1176</v>
      </c>
      <c r="E77">
        <v>0</v>
      </c>
      <c r="F77">
        <v>0</v>
      </c>
      <c r="G77">
        <v>0</v>
      </c>
      <c r="H77">
        <v>0</v>
      </c>
      <c r="I77">
        <v>3336</v>
      </c>
      <c r="J77">
        <v>0</v>
      </c>
      <c r="L77">
        <f t="shared" si="1"/>
        <v>0</v>
      </c>
    </row>
    <row r="78" spans="1:12" hidden="1">
      <c r="A78">
        <v>77</v>
      </c>
      <c r="B78" t="s">
        <v>1135</v>
      </c>
      <c r="C78" t="s">
        <v>3294</v>
      </c>
      <c r="D78" t="s">
        <v>1176</v>
      </c>
      <c r="E78">
        <v>0</v>
      </c>
      <c r="F78">
        <v>0</v>
      </c>
      <c r="G78">
        <v>0</v>
      </c>
      <c r="H78">
        <v>0</v>
      </c>
      <c r="I78">
        <v>7543</v>
      </c>
      <c r="J78">
        <v>0</v>
      </c>
      <c r="L78">
        <f t="shared" si="1"/>
        <v>0</v>
      </c>
    </row>
    <row r="79" spans="1:12" hidden="1">
      <c r="A79">
        <v>78</v>
      </c>
      <c r="B79" t="s">
        <v>1136</v>
      </c>
      <c r="C79" t="s">
        <v>3295</v>
      </c>
      <c r="D79" t="s">
        <v>1176</v>
      </c>
      <c r="E79">
        <v>0</v>
      </c>
      <c r="F79">
        <v>0</v>
      </c>
      <c r="G79">
        <v>0</v>
      </c>
      <c r="H79">
        <v>0</v>
      </c>
      <c r="I79">
        <v>6779</v>
      </c>
      <c r="J79">
        <v>0</v>
      </c>
      <c r="L79">
        <f t="shared" si="1"/>
        <v>0</v>
      </c>
    </row>
    <row r="80" spans="1:12" hidden="1">
      <c r="A80">
        <v>79</v>
      </c>
      <c r="B80" t="s">
        <v>1137</v>
      </c>
      <c r="C80" t="s">
        <v>3296</v>
      </c>
      <c r="D80" t="s">
        <v>1176</v>
      </c>
      <c r="E80">
        <v>9</v>
      </c>
      <c r="F80">
        <v>0</v>
      </c>
      <c r="G80">
        <v>0</v>
      </c>
      <c r="H80">
        <v>0</v>
      </c>
      <c r="I80">
        <v>452</v>
      </c>
      <c r="J80">
        <v>0</v>
      </c>
      <c r="L80">
        <f t="shared" si="1"/>
        <v>9</v>
      </c>
    </row>
    <row r="81" spans="1:12" hidden="1">
      <c r="A81">
        <v>80</v>
      </c>
      <c r="B81" t="s">
        <v>113</v>
      </c>
      <c r="C81" t="s">
        <v>3297</v>
      </c>
      <c r="D81" t="s">
        <v>1176</v>
      </c>
      <c r="E81">
        <v>0</v>
      </c>
      <c r="F81">
        <v>0</v>
      </c>
      <c r="G81">
        <v>0</v>
      </c>
      <c r="H81">
        <v>0</v>
      </c>
      <c r="I81">
        <v>17896</v>
      </c>
      <c r="J81">
        <v>0</v>
      </c>
      <c r="L81">
        <f t="shared" si="1"/>
        <v>0</v>
      </c>
    </row>
    <row r="82" spans="1:12" hidden="1">
      <c r="A82">
        <v>81</v>
      </c>
      <c r="B82" t="s">
        <v>1138</v>
      </c>
      <c r="C82" t="s">
        <v>3298</v>
      </c>
      <c r="D82" t="s">
        <v>1176</v>
      </c>
      <c r="E82">
        <v>0</v>
      </c>
      <c r="F82">
        <v>0</v>
      </c>
      <c r="G82">
        <v>0</v>
      </c>
      <c r="H82">
        <v>0</v>
      </c>
      <c r="I82">
        <v>11393</v>
      </c>
      <c r="J82">
        <v>0</v>
      </c>
      <c r="L82">
        <f t="shared" si="1"/>
        <v>0</v>
      </c>
    </row>
    <row r="83" spans="1:12" hidden="1">
      <c r="A83">
        <v>82</v>
      </c>
      <c r="B83" t="s">
        <v>123</v>
      </c>
      <c r="C83" t="s">
        <v>3299</v>
      </c>
      <c r="D83" t="s">
        <v>1176</v>
      </c>
      <c r="E83">
        <v>10816</v>
      </c>
      <c r="F83">
        <v>-530</v>
      </c>
      <c r="G83">
        <v>0</v>
      </c>
      <c r="H83">
        <v>0</v>
      </c>
      <c r="I83">
        <v>20551</v>
      </c>
      <c r="J83">
        <v>0</v>
      </c>
      <c r="L83">
        <f t="shared" si="1"/>
        <v>10286</v>
      </c>
    </row>
    <row r="84" spans="1:12" hidden="1">
      <c r="A84">
        <v>83</v>
      </c>
      <c r="B84" t="s">
        <v>130</v>
      </c>
      <c r="C84" t="s">
        <v>3300</v>
      </c>
      <c r="D84" t="s">
        <v>1176</v>
      </c>
      <c r="E84">
        <v>31897</v>
      </c>
      <c r="F84">
        <v>-350</v>
      </c>
      <c r="G84">
        <v>0</v>
      </c>
      <c r="H84">
        <v>0</v>
      </c>
      <c r="I84">
        <v>69735</v>
      </c>
      <c r="J84">
        <v>0</v>
      </c>
      <c r="L84">
        <f t="shared" si="1"/>
        <v>31547</v>
      </c>
    </row>
    <row r="85" spans="1:12" hidden="1">
      <c r="A85">
        <v>84</v>
      </c>
      <c r="B85" t="s">
        <v>135</v>
      </c>
      <c r="C85" t="s">
        <v>3301</v>
      </c>
      <c r="D85" t="s">
        <v>1176</v>
      </c>
      <c r="E85">
        <v>18876</v>
      </c>
      <c r="F85">
        <v>-302</v>
      </c>
      <c r="G85">
        <v>0</v>
      </c>
      <c r="H85">
        <v>0</v>
      </c>
      <c r="I85">
        <v>46291</v>
      </c>
      <c r="J85">
        <v>0</v>
      </c>
      <c r="L85">
        <f t="shared" si="1"/>
        <v>18574</v>
      </c>
    </row>
    <row r="86" spans="1:12" hidden="1">
      <c r="A86">
        <v>85</v>
      </c>
      <c r="B86" t="s">
        <v>141</v>
      </c>
      <c r="C86" t="s">
        <v>3302</v>
      </c>
      <c r="D86" t="s">
        <v>1176</v>
      </c>
      <c r="E86">
        <v>26508</v>
      </c>
      <c r="F86">
        <v>-241</v>
      </c>
      <c r="G86">
        <v>0</v>
      </c>
      <c r="H86">
        <v>0</v>
      </c>
      <c r="I86">
        <v>10364</v>
      </c>
      <c r="J86">
        <v>0</v>
      </c>
      <c r="L86">
        <f t="shared" si="1"/>
        <v>26267</v>
      </c>
    </row>
    <row r="87" spans="1:12" hidden="1">
      <c r="A87">
        <v>86</v>
      </c>
      <c r="B87" t="s">
        <v>145</v>
      </c>
      <c r="C87" t="s">
        <v>3303</v>
      </c>
      <c r="D87" t="s">
        <v>1176</v>
      </c>
      <c r="E87">
        <v>19103</v>
      </c>
      <c r="F87">
        <v>-242</v>
      </c>
      <c r="G87">
        <v>0</v>
      </c>
      <c r="H87">
        <v>0</v>
      </c>
      <c r="I87">
        <v>6497</v>
      </c>
      <c r="J87">
        <v>0</v>
      </c>
      <c r="L87">
        <f t="shared" si="1"/>
        <v>18861</v>
      </c>
    </row>
    <row r="88" spans="1:12" hidden="1">
      <c r="A88">
        <v>87</v>
      </c>
      <c r="B88" t="s">
        <v>149</v>
      </c>
      <c r="C88" t="s">
        <v>3304</v>
      </c>
      <c r="D88" t="s">
        <v>1176</v>
      </c>
      <c r="E88">
        <v>60611</v>
      </c>
      <c r="F88">
        <v>-362</v>
      </c>
      <c r="G88">
        <v>0</v>
      </c>
      <c r="H88">
        <v>0</v>
      </c>
      <c r="I88">
        <v>49987</v>
      </c>
      <c r="J88">
        <v>0</v>
      </c>
      <c r="L88">
        <f t="shared" si="1"/>
        <v>60249</v>
      </c>
    </row>
    <row r="89" spans="1:12" hidden="1">
      <c r="A89">
        <v>88</v>
      </c>
      <c r="B89" t="s">
        <v>162</v>
      </c>
      <c r="C89" t="s">
        <v>3305</v>
      </c>
      <c r="D89" t="s">
        <v>1176</v>
      </c>
      <c r="E89">
        <v>31191</v>
      </c>
      <c r="F89">
        <v>-864</v>
      </c>
      <c r="G89">
        <v>0</v>
      </c>
      <c r="H89">
        <v>0</v>
      </c>
      <c r="I89">
        <v>6587</v>
      </c>
      <c r="J89">
        <v>0</v>
      </c>
      <c r="L89">
        <f t="shared" si="1"/>
        <v>30327</v>
      </c>
    </row>
    <row r="90" spans="1:12" hidden="1">
      <c r="A90">
        <v>89</v>
      </c>
      <c r="B90" t="s">
        <v>165</v>
      </c>
      <c r="C90" t="s">
        <v>3306</v>
      </c>
      <c r="D90" t="s">
        <v>1176</v>
      </c>
      <c r="E90">
        <v>62764</v>
      </c>
      <c r="F90">
        <v>-577</v>
      </c>
      <c r="G90">
        <v>0</v>
      </c>
      <c r="H90">
        <v>0</v>
      </c>
      <c r="I90">
        <v>39885</v>
      </c>
      <c r="J90">
        <v>0</v>
      </c>
      <c r="L90">
        <f t="shared" si="1"/>
        <v>62187</v>
      </c>
    </row>
    <row r="91" spans="1:12" hidden="1">
      <c r="A91">
        <v>90</v>
      </c>
      <c r="B91" t="s">
        <v>170</v>
      </c>
      <c r="C91" t="s">
        <v>3307</v>
      </c>
      <c r="D91" t="s">
        <v>1176</v>
      </c>
      <c r="E91">
        <v>45722</v>
      </c>
      <c r="F91">
        <v>-74</v>
      </c>
      <c r="G91">
        <v>0</v>
      </c>
      <c r="H91">
        <v>0</v>
      </c>
      <c r="I91">
        <v>2946</v>
      </c>
      <c r="J91">
        <v>0</v>
      </c>
      <c r="L91">
        <f t="shared" si="1"/>
        <v>45648</v>
      </c>
    </row>
    <row r="92" spans="1:12" hidden="1">
      <c r="A92">
        <v>91</v>
      </c>
      <c r="B92" t="s">
        <v>175</v>
      </c>
      <c r="C92" t="s">
        <v>3308</v>
      </c>
      <c r="D92" t="s">
        <v>1176</v>
      </c>
      <c r="E92">
        <v>39660</v>
      </c>
      <c r="F92">
        <v>-146</v>
      </c>
      <c r="G92">
        <v>0</v>
      </c>
      <c r="H92">
        <v>0</v>
      </c>
      <c r="I92">
        <v>20082</v>
      </c>
      <c r="J92">
        <v>0</v>
      </c>
      <c r="L92">
        <f t="shared" si="1"/>
        <v>39514</v>
      </c>
    </row>
    <row r="93" spans="1:12" hidden="1">
      <c r="A93">
        <v>92</v>
      </c>
      <c r="B93" t="s">
        <v>181</v>
      </c>
      <c r="C93" t="s">
        <v>3309</v>
      </c>
      <c r="D93" t="s">
        <v>1176</v>
      </c>
      <c r="E93">
        <v>8214</v>
      </c>
      <c r="F93">
        <v>-24</v>
      </c>
      <c r="G93">
        <v>0</v>
      </c>
      <c r="H93">
        <v>0</v>
      </c>
      <c r="I93">
        <v>2268</v>
      </c>
      <c r="J93">
        <v>0</v>
      </c>
      <c r="L93">
        <f t="shared" si="1"/>
        <v>8190</v>
      </c>
    </row>
    <row r="94" spans="1:12" hidden="1">
      <c r="A94">
        <v>93</v>
      </c>
      <c r="B94" t="s">
        <v>190</v>
      </c>
      <c r="C94" t="s">
        <v>3310</v>
      </c>
      <c r="D94" t="s">
        <v>1176</v>
      </c>
      <c r="E94">
        <v>5010</v>
      </c>
      <c r="F94">
        <v>-6</v>
      </c>
      <c r="G94">
        <v>0</v>
      </c>
      <c r="H94">
        <v>0</v>
      </c>
      <c r="I94">
        <v>1380</v>
      </c>
      <c r="J94">
        <v>0</v>
      </c>
      <c r="L94">
        <f t="shared" si="1"/>
        <v>5004</v>
      </c>
    </row>
    <row r="95" spans="1:12" hidden="1">
      <c r="A95">
        <v>94</v>
      </c>
      <c r="B95" t="s">
        <v>195</v>
      </c>
      <c r="C95" t="s">
        <v>3311</v>
      </c>
      <c r="D95" t="s">
        <v>1176</v>
      </c>
      <c r="E95">
        <v>12576</v>
      </c>
      <c r="F95">
        <v>-270</v>
      </c>
      <c r="G95">
        <v>0</v>
      </c>
      <c r="H95">
        <v>0</v>
      </c>
      <c r="I95">
        <v>5216</v>
      </c>
      <c r="J95">
        <v>0</v>
      </c>
      <c r="L95">
        <f t="shared" si="1"/>
        <v>12306</v>
      </c>
    </row>
    <row r="96" spans="1:12" hidden="1">
      <c r="A96">
        <v>95</v>
      </c>
      <c r="B96" t="s">
        <v>1156</v>
      </c>
      <c r="C96" t="s">
        <v>3312</v>
      </c>
      <c r="D96" t="s">
        <v>1176</v>
      </c>
      <c r="E96">
        <v>0</v>
      </c>
      <c r="F96">
        <v>0</v>
      </c>
      <c r="G96">
        <v>0</v>
      </c>
      <c r="H96">
        <v>0</v>
      </c>
      <c r="I96">
        <v>1460</v>
      </c>
      <c r="J96">
        <v>0</v>
      </c>
      <c r="L96">
        <f t="shared" si="1"/>
        <v>0</v>
      </c>
    </row>
    <row r="97" spans="1:12" hidden="1">
      <c r="A97">
        <v>96</v>
      </c>
      <c r="B97" t="s">
        <v>200</v>
      </c>
      <c r="C97" t="s">
        <v>3313</v>
      </c>
      <c r="D97" t="s">
        <v>1176</v>
      </c>
      <c r="E97">
        <v>7662</v>
      </c>
      <c r="F97">
        <v>-48</v>
      </c>
      <c r="G97">
        <v>0</v>
      </c>
      <c r="H97">
        <v>0</v>
      </c>
      <c r="I97">
        <v>3028</v>
      </c>
      <c r="J97">
        <v>0</v>
      </c>
      <c r="L97">
        <f t="shared" si="1"/>
        <v>7614</v>
      </c>
    </row>
    <row r="98" spans="1:12" hidden="1">
      <c r="A98">
        <v>97</v>
      </c>
      <c r="B98" t="s">
        <v>3314</v>
      </c>
      <c r="C98" t="s">
        <v>3315</v>
      </c>
      <c r="D98" t="s">
        <v>1176</v>
      </c>
      <c r="E98">
        <v>0</v>
      </c>
      <c r="F98">
        <v>0</v>
      </c>
      <c r="G98">
        <v>0</v>
      </c>
      <c r="H98">
        <v>0</v>
      </c>
      <c r="I98">
        <v>599</v>
      </c>
      <c r="J98">
        <v>0</v>
      </c>
      <c r="L98">
        <f t="shared" si="1"/>
        <v>0</v>
      </c>
    </row>
    <row r="99" spans="1:12" hidden="1">
      <c r="A99">
        <v>98</v>
      </c>
      <c r="B99" t="s">
        <v>1492</v>
      </c>
      <c r="C99" t="s">
        <v>3316</v>
      </c>
      <c r="D99" t="s">
        <v>1176</v>
      </c>
      <c r="E99">
        <v>0</v>
      </c>
      <c r="F99">
        <v>0</v>
      </c>
      <c r="G99">
        <v>0</v>
      </c>
      <c r="H99">
        <v>0</v>
      </c>
      <c r="I99">
        <v>1561</v>
      </c>
      <c r="J99">
        <v>0</v>
      </c>
      <c r="L99">
        <f t="shared" si="1"/>
        <v>0</v>
      </c>
    </row>
    <row r="100" spans="1:12" hidden="1">
      <c r="A100">
        <v>99</v>
      </c>
      <c r="B100" t="s">
        <v>3317</v>
      </c>
      <c r="C100" t="s">
        <v>3318</v>
      </c>
      <c r="D100" t="s">
        <v>1176</v>
      </c>
      <c r="E100">
        <v>830</v>
      </c>
      <c r="F100">
        <v>0</v>
      </c>
      <c r="G100">
        <v>0</v>
      </c>
      <c r="H100">
        <v>0</v>
      </c>
      <c r="I100">
        <v>5427</v>
      </c>
      <c r="J100">
        <v>0</v>
      </c>
      <c r="L100">
        <f t="shared" si="1"/>
        <v>830</v>
      </c>
    </row>
    <row r="101" spans="1:12" hidden="1">
      <c r="A101">
        <v>100</v>
      </c>
      <c r="B101" t="s">
        <v>3319</v>
      </c>
      <c r="C101" t="s">
        <v>3320</v>
      </c>
      <c r="D101" t="s">
        <v>1176</v>
      </c>
      <c r="E101">
        <v>0</v>
      </c>
      <c r="F101">
        <v>0</v>
      </c>
      <c r="G101">
        <v>0</v>
      </c>
      <c r="H101">
        <v>0</v>
      </c>
      <c r="I101">
        <v>3492</v>
      </c>
      <c r="J101">
        <v>0</v>
      </c>
      <c r="L101">
        <f t="shared" si="1"/>
        <v>0</v>
      </c>
    </row>
    <row r="102" spans="1:12" hidden="1">
      <c r="A102">
        <v>101</v>
      </c>
      <c r="B102" t="s">
        <v>3321</v>
      </c>
      <c r="C102" t="s">
        <v>3322</v>
      </c>
      <c r="D102" t="s">
        <v>1176</v>
      </c>
      <c r="E102">
        <v>0</v>
      </c>
      <c r="F102">
        <v>0</v>
      </c>
      <c r="G102">
        <v>0</v>
      </c>
      <c r="H102">
        <v>0</v>
      </c>
      <c r="I102">
        <v>10796</v>
      </c>
      <c r="J102">
        <v>0</v>
      </c>
      <c r="L102">
        <f t="shared" si="1"/>
        <v>0</v>
      </c>
    </row>
    <row r="103" spans="1:12" hidden="1">
      <c r="A103">
        <v>102</v>
      </c>
      <c r="B103" t="s">
        <v>205</v>
      </c>
      <c r="C103" t="s">
        <v>3323</v>
      </c>
      <c r="D103" t="s">
        <v>1176</v>
      </c>
      <c r="E103">
        <v>598</v>
      </c>
      <c r="F103">
        <v>0</v>
      </c>
      <c r="G103">
        <v>0</v>
      </c>
      <c r="H103">
        <v>0</v>
      </c>
      <c r="I103">
        <v>80</v>
      </c>
      <c r="J103">
        <v>0</v>
      </c>
      <c r="L103">
        <f t="shared" si="1"/>
        <v>598</v>
      </c>
    </row>
    <row r="104" spans="1:12" hidden="1">
      <c r="A104">
        <v>103</v>
      </c>
      <c r="B104" t="s">
        <v>216</v>
      </c>
      <c r="C104" t="s">
        <v>3324</v>
      </c>
      <c r="D104" t="s">
        <v>1176</v>
      </c>
      <c r="E104">
        <v>0</v>
      </c>
      <c r="F104">
        <v>0</v>
      </c>
      <c r="G104">
        <v>0</v>
      </c>
      <c r="H104">
        <v>0</v>
      </c>
      <c r="I104">
        <v>132</v>
      </c>
      <c r="J104">
        <v>0</v>
      </c>
      <c r="L104">
        <f t="shared" si="1"/>
        <v>0</v>
      </c>
    </row>
    <row r="105" spans="1:12" hidden="1">
      <c r="A105">
        <v>104</v>
      </c>
      <c r="B105" t="s">
        <v>231</v>
      </c>
      <c r="C105" t="s">
        <v>3325</v>
      </c>
      <c r="D105" t="s">
        <v>1176</v>
      </c>
      <c r="E105">
        <v>1383</v>
      </c>
      <c r="F105">
        <v>-1</v>
      </c>
      <c r="G105">
        <v>0</v>
      </c>
      <c r="H105">
        <v>0</v>
      </c>
      <c r="I105">
        <v>184</v>
      </c>
      <c r="J105">
        <v>0</v>
      </c>
      <c r="L105">
        <f t="shared" si="1"/>
        <v>1382</v>
      </c>
    </row>
    <row r="106" spans="1:12" hidden="1">
      <c r="A106">
        <v>105</v>
      </c>
      <c r="B106" t="s">
        <v>240</v>
      </c>
      <c r="C106" t="s">
        <v>3326</v>
      </c>
      <c r="D106" t="s">
        <v>1176</v>
      </c>
      <c r="E106">
        <v>1729</v>
      </c>
      <c r="F106">
        <v>-1</v>
      </c>
      <c r="G106">
        <v>0</v>
      </c>
      <c r="H106">
        <v>0</v>
      </c>
      <c r="I106">
        <v>174</v>
      </c>
      <c r="J106">
        <v>0</v>
      </c>
      <c r="L106">
        <f t="shared" si="1"/>
        <v>1728</v>
      </c>
    </row>
    <row r="107" spans="1:12" hidden="1">
      <c r="A107">
        <v>106</v>
      </c>
      <c r="B107" t="s">
        <v>256</v>
      </c>
      <c r="C107" t="s">
        <v>3327</v>
      </c>
      <c r="D107" t="s">
        <v>1176</v>
      </c>
      <c r="E107">
        <v>3938</v>
      </c>
      <c r="F107">
        <v>0</v>
      </c>
      <c r="G107">
        <v>0</v>
      </c>
      <c r="H107">
        <v>0</v>
      </c>
      <c r="I107">
        <v>528</v>
      </c>
      <c r="J107">
        <v>0</v>
      </c>
      <c r="L107">
        <f t="shared" si="1"/>
        <v>3938</v>
      </c>
    </row>
    <row r="108" spans="1:12" hidden="1">
      <c r="A108">
        <v>107</v>
      </c>
      <c r="B108" t="s">
        <v>271</v>
      </c>
      <c r="C108" t="s">
        <v>3328</v>
      </c>
      <c r="D108" t="s">
        <v>1176</v>
      </c>
      <c r="E108">
        <v>0</v>
      </c>
      <c r="F108">
        <v>0</v>
      </c>
      <c r="G108">
        <v>0</v>
      </c>
      <c r="H108">
        <v>0</v>
      </c>
      <c r="I108">
        <v>1396</v>
      </c>
      <c r="J108">
        <v>0</v>
      </c>
      <c r="L108">
        <f t="shared" si="1"/>
        <v>0</v>
      </c>
    </row>
    <row r="109" spans="1:12" hidden="1">
      <c r="A109">
        <v>108</v>
      </c>
      <c r="B109" t="s">
        <v>279</v>
      </c>
      <c r="C109" t="s">
        <v>3329</v>
      </c>
      <c r="D109" t="s">
        <v>1176</v>
      </c>
      <c r="E109">
        <v>11806</v>
      </c>
      <c r="F109">
        <v>-1</v>
      </c>
      <c r="G109">
        <v>0</v>
      </c>
      <c r="H109">
        <v>0</v>
      </c>
      <c r="I109">
        <v>387</v>
      </c>
      <c r="J109">
        <v>0</v>
      </c>
      <c r="L109">
        <f t="shared" si="1"/>
        <v>11805</v>
      </c>
    </row>
    <row r="110" spans="1:12" hidden="1">
      <c r="A110">
        <v>109</v>
      </c>
      <c r="B110" t="s">
        <v>285</v>
      </c>
      <c r="C110" t="s">
        <v>3330</v>
      </c>
      <c r="D110" t="s">
        <v>1176</v>
      </c>
      <c r="E110">
        <v>2465</v>
      </c>
      <c r="F110">
        <v>0</v>
      </c>
      <c r="G110">
        <v>0</v>
      </c>
      <c r="H110">
        <v>0</v>
      </c>
      <c r="I110">
        <v>2977</v>
      </c>
      <c r="J110">
        <v>0</v>
      </c>
      <c r="L110">
        <f t="shared" si="1"/>
        <v>2465</v>
      </c>
    </row>
    <row r="111" spans="1:12" hidden="1">
      <c r="A111">
        <v>110</v>
      </c>
      <c r="B111" t="s">
        <v>293</v>
      </c>
      <c r="C111" t="s">
        <v>3331</v>
      </c>
      <c r="D111" t="s">
        <v>3332</v>
      </c>
      <c r="E111">
        <v>5657</v>
      </c>
      <c r="F111">
        <v>0</v>
      </c>
      <c r="G111">
        <v>0</v>
      </c>
      <c r="H111">
        <v>0</v>
      </c>
      <c r="I111">
        <v>445</v>
      </c>
      <c r="J111">
        <v>0</v>
      </c>
      <c r="L111">
        <f t="shared" si="1"/>
        <v>5657</v>
      </c>
    </row>
    <row r="112" spans="1:12" hidden="1">
      <c r="A112">
        <v>111</v>
      </c>
      <c r="B112" t="s">
        <v>303</v>
      </c>
      <c r="C112" t="s">
        <v>1158</v>
      </c>
      <c r="D112" t="s">
        <v>3332</v>
      </c>
      <c r="E112">
        <v>0</v>
      </c>
      <c r="F112">
        <v>0</v>
      </c>
      <c r="G112">
        <v>0</v>
      </c>
      <c r="H112">
        <v>0</v>
      </c>
      <c r="I112">
        <v>3048</v>
      </c>
      <c r="J112">
        <v>0</v>
      </c>
      <c r="L112">
        <f t="shared" si="1"/>
        <v>0</v>
      </c>
    </row>
    <row r="113" spans="1:12" hidden="1">
      <c r="A113">
        <v>112</v>
      </c>
      <c r="B113" t="s">
        <v>311</v>
      </c>
      <c r="C113" t="s">
        <v>1160</v>
      </c>
      <c r="D113" t="s">
        <v>3332</v>
      </c>
      <c r="E113">
        <v>6510</v>
      </c>
      <c r="F113">
        <v>0</v>
      </c>
      <c r="G113">
        <v>0</v>
      </c>
      <c r="H113">
        <v>0</v>
      </c>
      <c r="I113">
        <v>232</v>
      </c>
      <c r="J113">
        <v>0</v>
      </c>
      <c r="L113">
        <f t="shared" si="1"/>
        <v>6510</v>
      </c>
    </row>
    <row r="114" spans="1:12" hidden="1">
      <c r="A114">
        <v>113</v>
      </c>
      <c r="B114" t="s">
        <v>320</v>
      </c>
      <c r="C114" t="s">
        <v>1162</v>
      </c>
      <c r="D114" t="s">
        <v>3332</v>
      </c>
      <c r="E114">
        <v>0</v>
      </c>
      <c r="F114">
        <v>0</v>
      </c>
      <c r="G114">
        <v>0</v>
      </c>
      <c r="H114">
        <v>0</v>
      </c>
      <c r="I114">
        <v>11765</v>
      </c>
      <c r="J114">
        <v>0</v>
      </c>
      <c r="L114">
        <f t="shared" si="1"/>
        <v>0</v>
      </c>
    </row>
    <row r="115" spans="1:12" hidden="1">
      <c r="A115">
        <v>114</v>
      </c>
      <c r="B115" t="s">
        <v>1165</v>
      </c>
      <c r="C115" t="s">
        <v>3333</v>
      </c>
      <c r="D115" t="s">
        <v>3334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f t="shared" si="1"/>
        <v>0</v>
      </c>
    </row>
    <row r="116" spans="1:12" hidden="1">
      <c r="A116">
        <v>115</v>
      </c>
      <c r="B116" t="s">
        <v>1166</v>
      </c>
      <c r="C116" t="s">
        <v>3335</v>
      </c>
      <c r="D116" t="s">
        <v>3334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f t="shared" si="1"/>
        <v>0</v>
      </c>
    </row>
    <row r="117" spans="1:12" hidden="1">
      <c r="A117">
        <v>116</v>
      </c>
      <c r="B117" t="s">
        <v>1167</v>
      </c>
      <c r="C117" t="s">
        <v>3336</v>
      </c>
      <c r="D117" t="s">
        <v>3334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f t="shared" si="1"/>
        <v>0</v>
      </c>
    </row>
    <row r="118" spans="1:12" hidden="1">
      <c r="A118">
        <v>117</v>
      </c>
      <c r="B118" t="s">
        <v>1168</v>
      </c>
      <c r="C118" t="s">
        <v>3337</v>
      </c>
      <c r="D118" t="s">
        <v>3334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>
        <f t="shared" si="1"/>
        <v>0</v>
      </c>
    </row>
    <row r="119" spans="1:12" hidden="1">
      <c r="A119">
        <v>118</v>
      </c>
      <c r="B119" t="s">
        <v>1169</v>
      </c>
      <c r="C119" t="s">
        <v>3338</v>
      </c>
      <c r="D119" t="s">
        <v>3334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f t="shared" si="1"/>
        <v>0</v>
      </c>
    </row>
    <row r="120" spans="1:12" hidden="1">
      <c r="A120">
        <v>119</v>
      </c>
      <c r="B120" t="s">
        <v>1170</v>
      </c>
      <c r="C120" t="s">
        <v>217</v>
      </c>
      <c r="D120" t="s">
        <v>3334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f t="shared" si="1"/>
        <v>0</v>
      </c>
    </row>
    <row r="121" spans="1:12" hidden="1">
      <c r="A121">
        <v>120</v>
      </c>
      <c r="B121" t="s">
        <v>1171</v>
      </c>
      <c r="C121" t="s">
        <v>3339</v>
      </c>
      <c r="D121" t="s">
        <v>3334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f t="shared" si="1"/>
        <v>0</v>
      </c>
    </row>
    <row r="122" spans="1:12" hidden="1">
      <c r="A122">
        <v>121</v>
      </c>
      <c r="B122" t="s">
        <v>1164</v>
      </c>
      <c r="C122" t="s">
        <v>3340</v>
      </c>
      <c r="D122" t="s">
        <v>3334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f t="shared" si="1"/>
        <v>0</v>
      </c>
    </row>
    <row r="123" spans="1:12" hidden="1">
      <c r="A123">
        <v>122</v>
      </c>
      <c r="B123" t="s">
        <v>326</v>
      </c>
      <c r="C123" t="s">
        <v>3341</v>
      </c>
      <c r="D123" t="s">
        <v>1176</v>
      </c>
      <c r="E123">
        <v>7491</v>
      </c>
      <c r="F123">
        <v>-68</v>
      </c>
      <c r="G123">
        <v>0</v>
      </c>
      <c r="H123">
        <v>0</v>
      </c>
      <c r="I123">
        <v>26678</v>
      </c>
      <c r="J123">
        <v>0</v>
      </c>
      <c r="L123">
        <f t="shared" si="1"/>
        <v>7423</v>
      </c>
    </row>
    <row r="124" spans="1:12" hidden="1">
      <c r="A124">
        <v>123</v>
      </c>
      <c r="B124" t="s">
        <v>338</v>
      </c>
      <c r="C124" t="s">
        <v>3342</v>
      </c>
      <c r="D124" t="s">
        <v>1176</v>
      </c>
      <c r="E124">
        <v>5975</v>
      </c>
      <c r="F124">
        <v>-12</v>
      </c>
      <c r="G124">
        <v>0</v>
      </c>
      <c r="H124">
        <v>0</v>
      </c>
      <c r="I124">
        <v>8530</v>
      </c>
      <c r="J124">
        <v>0</v>
      </c>
      <c r="L124">
        <f t="shared" si="1"/>
        <v>5963</v>
      </c>
    </row>
    <row r="125" spans="1:12" hidden="1">
      <c r="A125">
        <v>124</v>
      </c>
      <c r="B125" t="s">
        <v>340</v>
      </c>
      <c r="C125" t="s">
        <v>3343</v>
      </c>
      <c r="D125" t="s">
        <v>1176</v>
      </c>
      <c r="E125">
        <v>14053</v>
      </c>
      <c r="F125">
        <v>-182</v>
      </c>
      <c r="G125">
        <v>0</v>
      </c>
      <c r="H125">
        <v>0</v>
      </c>
      <c r="I125">
        <v>43282</v>
      </c>
      <c r="J125">
        <v>0</v>
      </c>
      <c r="L125">
        <f t="shared" si="1"/>
        <v>13871</v>
      </c>
    </row>
    <row r="126" spans="1:12" hidden="1">
      <c r="A126">
        <v>125</v>
      </c>
      <c r="B126" t="s">
        <v>342</v>
      </c>
      <c r="C126" t="s">
        <v>3344</v>
      </c>
      <c r="D126" t="s">
        <v>1176</v>
      </c>
      <c r="E126">
        <v>7048</v>
      </c>
      <c r="F126">
        <v>-387</v>
      </c>
      <c r="G126">
        <v>0</v>
      </c>
      <c r="H126">
        <v>0</v>
      </c>
      <c r="I126">
        <v>7606</v>
      </c>
      <c r="J126">
        <v>0</v>
      </c>
      <c r="L126">
        <f t="shared" si="1"/>
        <v>6661</v>
      </c>
    </row>
    <row r="127" spans="1:12" hidden="1">
      <c r="A127">
        <v>126</v>
      </c>
      <c r="B127" t="s">
        <v>355</v>
      </c>
      <c r="C127" t="s">
        <v>3345</v>
      </c>
      <c r="D127" t="s">
        <v>1176</v>
      </c>
      <c r="E127">
        <v>16705</v>
      </c>
      <c r="F127">
        <v>-160</v>
      </c>
      <c r="G127">
        <v>0</v>
      </c>
      <c r="H127">
        <v>0</v>
      </c>
      <c r="I127">
        <v>29777</v>
      </c>
      <c r="J127">
        <v>0</v>
      </c>
      <c r="L127">
        <f t="shared" si="1"/>
        <v>16545</v>
      </c>
    </row>
    <row r="128" spans="1:12" hidden="1">
      <c r="A128">
        <v>127</v>
      </c>
      <c r="B128" t="s">
        <v>366</v>
      </c>
      <c r="C128" t="s">
        <v>3346</v>
      </c>
      <c r="D128" t="s">
        <v>1176</v>
      </c>
      <c r="E128">
        <v>2026</v>
      </c>
      <c r="F128">
        <v>-28</v>
      </c>
      <c r="G128">
        <v>0</v>
      </c>
      <c r="H128">
        <v>0</v>
      </c>
      <c r="I128">
        <v>18100</v>
      </c>
      <c r="J128">
        <v>0</v>
      </c>
      <c r="L128">
        <f t="shared" si="1"/>
        <v>1998</v>
      </c>
    </row>
    <row r="129" spans="1:12" hidden="1">
      <c r="A129">
        <v>128</v>
      </c>
      <c r="B129" t="s">
        <v>380</v>
      </c>
      <c r="C129" t="s">
        <v>3347</v>
      </c>
      <c r="D129" t="s">
        <v>1176</v>
      </c>
      <c r="E129">
        <v>11191</v>
      </c>
      <c r="F129">
        <v>-291</v>
      </c>
      <c r="G129">
        <v>0</v>
      </c>
      <c r="H129">
        <v>0</v>
      </c>
      <c r="I129">
        <v>12340</v>
      </c>
      <c r="J129">
        <v>0</v>
      </c>
      <c r="L129">
        <f t="shared" si="1"/>
        <v>10900</v>
      </c>
    </row>
    <row r="130" spans="1:12" hidden="1">
      <c r="A130">
        <v>129</v>
      </c>
      <c r="B130" t="s">
        <v>392</v>
      </c>
      <c r="C130" t="s">
        <v>3348</v>
      </c>
      <c r="D130" t="s">
        <v>1176</v>
      </c>
      <c r="E130">
        <v>6343</v>
      </c>
      <c r="F130">
        <v>-51</v>
      </c>
      <c r="G130">
        <v>0</v>
      </c>
      <c r="H130">
        <v>0</v>
      </c>
      <c r="I130">
        <v>2583</v>
      </c>
      <c r="J130">
        <v>0</v>
      </c>
      <c r="L130">
        <f t="shared" si="1"/>
        <v>6292</v>
      </c>
    </row>
    <row r="131" spans="1:12" hidden="1">
      <c r="A131">
        <v>130</v>
      </c>
      <c r="B131" t="s">
        <v>406</v>
      </c>
      <c r="C131" t="s">
        <v>3349</v>
      </c>
      <c r="D131" t="s">
        <v>1176</v>
      </c>
      <c r="E131">
        <v>0</v>
      </c>
      <c r="F131">
        <v>0</v>
      </c>
      <c r="G131">
        <v>0</v>
      </c>
      <c r="H131">
        <v>0</v>
      </c>
      <c r="I131">
        <v>5618</v>
      </c>
      <c r="J131">
        <v>0</v>
      </c>
      <c r="L131">
        <f t="shared" ref="L131:L194" si="2">E131+F131+K131</f>
        <v>0</v>
      </c>
    </row>
    <row r="132" spans="1:12" hidden="1">
      <c r="A132">
        <v>131</v>
      </c>
      <c r="B132" t="s">
        <v>412</v>
      </c>
      <c r="C132" t="s">
        <v>3350</v>
      </c>
      <c r="D132" t="s">
        <v>1176</v>
      </c>
      <c r="E132">
        <v>3966</v>
      </c>
      <c r="F132">
        <v>-217</v>
      </c>
      <c r="G132">
        <v>0</v>
      </c>
      <c r="H132">
        <v>0</v>
      </c>
      <c r="I132">
        <v>2865</v>
      </c>
      <c r="J132">
        <v>0</v>
      </c>
      <c r="L132">
        <f t="shared" si="2"/>
        <v>3749</v>
      </c>
    </row>
    <row r="133" spans="1:12" hidden="1">
      <c r="A133">
        <v>132</v>
      </c>
      <c r="B133" t="s">
        <v>423</v>
      </c>
      <c r="C133" t="s">
        <v>3351</v>
      </c>
      <c r="D133" t="s">
        <v>1176</v>
      </c>
      <c r="E133">
        <v>4933</v>
      </c>
      <c r="F133">
        <v>-362</v>
      </c>
      <c r="G133">
        <v>0</v>
      </c>
      <c r="H133">
        <v>0</v>
      </c>
      <c r="I133">
        <v>3046</v>
      </c>
      <c r="J133">
        <v>0</v>
      </c>
      <c r="L133">
        <f t="shared" si="2"/>
        <v>4571</v>
      </c>
    </row>
    <row r="134" spans="1:12" hidden="1">
      <c r="A134">
        <v>133</v>
      </c>
      <c r="B134" t="s">
        <v>434</v>
      </c>
      <c r="C134" t="s">
        <v>3352</v>
      </c>
      <c r="D134" t="s">
        <v>1477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0</v>
      </c>
      <c r="L134">
        <f t="shared" si="2"/>
        <v>0</v>
      </c>
    </row>
    <row r="135" spans="1:12" hidden="1">
      <c r="A135">
        <v>134</v>
      </c>
      <c r="B135" t="s">
        <v>443</v>
      </c>
      <c r="C135" t="s">
        <v>3353</v>
      </c>
      <c r="D135" t="s">
        <v>1477</v>
      </c>
      <c r="E135">
        <v>0</v>
      </c>
      <c r="F135">
        <v>0</v>
      </c>
      <c r="G135">
        <v>0</v>
      </c>
      <c r="H135">
        <v>0</v>
      </c>
      <c r="I135">
        <v>7</v>
      </c>
      <c r="J135">
        <v>0</v>
      </c>
      <c r="L135">
        <f t="shared" si="2"/>
        <v>0</v>
      </c>
    </row>
    <row r="136" spans="1:12" hidden="1">
      <c r="A136">
        <v>135</v>
      </c>
      <c r="B136" t="s">
        <v>444</v>
      </c>
      <c r="C136" t="s">
        <v>3354</v>
      </c>
      <c r="D136" t="s">
        <v>1477</v>
      </c>
      <c r="E136">
        <v>0</v>
      </c>
      <c r="F136">
        <v>0</v>
      </c>
      <c r="G136">
        <v>0</v>
      </c>
      <c r="H136">
        <v>0</v>
      </c>
      <c r="I136">
        <v>55</v>
      </c>
      <c r="J136">
        <v>0</v>
      </c>
      <c r="L136">
        <f t="shared" si="2"/>
        <v>0</v>
      </c>
    </row>
    <row r="137" spans="1:12" hidden="1">
      <c r="A137">
        <v>136</v>
      </c>
      <c r="B137" t="s">
        <v>445</v>
      </c>
      <c r="C137" t="s">
        <v>3355</v>
      </c>
      <c r="D137" t="s">
        <v>1176</v>
      </c>
      <c r="E137">
        <v>5603</v>
      </c>
      <c r="F137">
        <v>-389</v>
      </c>
      <c r="G137">
        <v>0</v>
      </c>
      <c r="H137">
        <v>0</v>
      </c>
      <c r="I137">
        <v>3104</v>
      </c>
      <c r="J137">
        <v>0</v>
      </c>
      <c r="L137">
        <f t="shared" si="2"/>
        <v>5214</v>
      </c>
    </row>
    <row r="138" spans="1:12" hidden="1">
      <c r="A138">
        <v>137</v>
      </c>
      <c r="B138" t="s">
        <v>451</v>
      </c>
      <c r="C138" t="s">
        <v>3356</v>
      </c>
      <c r="D138" t="s">
        <v>1176</v>
      </c>
      <c r="E138">
        <v>5960</v>
      </c>
      <c r="F138">
        <v>-201</v>
      </c>
      <c r="G138">
        <v>0</v>
      </c>
      <c r="H138">
        <v>0</v>
      </c>
      <c r="I138">
        <v>10</v>
      </c>
      <c r="J138">
        <v>0</v>
      </c>
      <c r="L138">
        <f t="shared" si="2"/>
        <v>5759</v>
      </c>
    </row>
    <row r="139" spans="1:12" hidden="1">
      <c r="A139">
        <v>138</v>
      </c>
      <c r="B139" t="s">
        <v>462</v>
      </c>
      <c r="C139" t="s">
        <v>3357</v>
      </c>
      <c r="D139" t="s">
        <v>3334</v>
      </c>
      <c r="E139">
        <v>0</v>
      </c>
      <c r="F139">
        <v>0</v>
      </c>
      <c r="G139">
        <v>0</v>
      </c>
      <c r="H139">
        <v>0</v>
      </c>
      <c r="I139">
        <v>25330</v>
      </c>
      <c r="J139">
        <v>0</v>
      </c>
      <c r="L139">
        <f t="shared" si="2"/>
        <v>0</v>
      </c>
    </row>
    <row r="140" spans="1:12" hidden="1">
      <c r="A140">
        <v>139</v>
      </c>
      <c r="B140" t="s">
        <v>458</v>
      </c>
      <c r="C140" t="s">
        <v>3358</v>
      </c>
      <c r="D140" t="s">
        <v>1176</v>
      </c>
      <c r="E140">
        <v>3855</v>
      </c>
      <c r="F140">
        <v>-103</v>
      </c>
      <c r="G140">
        <v>0</v>
      </c>
      <c r="H140">
        <v>0</v>
      </c>
      <c r="I140">
        <v>9142</v>
      </c>
      <c r="J140">
        <v>0</v>
      </c>
      <c r="L140">
        <f t="shared" si="2"/>
        <v>3752</v>
      </c>
    </row>
    <row r="141" spans="1:12" hidden="1">
      <c r="A141">
        <v>140</v>
      </c>
      <c r="B141" t="s">
        <v>3359</v>
      </c>
      <c r="C141" t="s">
        <v>3360</v>
      </c>
      <c r="D141" t="s">
        <v>1477</v>
      </c>
      <c r="E141">
        <v>9105</v>
      </c>
      <c r="F141">
        <v>-827</v>
      </c>
      <c r="G141">
        <v>64000</v>
      </c>
      <c r="H141">
        <v>0</v>
      </c>
      <c r="I141">
        <v>1275</v>
      </c>
      <c r="J141">
        <v>0</v>
      </c>
      <c r="L141">
        <f t="shared" si="2"/>
        <v>8278</v>
      </c>
    </row>
    <row r="142" spans="1:12" hidden="1">
      <c r="A142">
        <v>141</v>
      </c>
      <c r="B142" t="s">
        <v>3361</v>
      </c>
      <c r="C142" t="s">
        <v>3362</v>
      </c>
      <c r="D142" t="s">
        <v>1477</v>
      </c>
      <c r="E142">
        <v>8021</v>
      </c>
      <c r="F142">
        <v>-323</v>
      </c>
      <c r="G142">
        <v>16119</v>
      </c>
      <c r="H142">
        <v>0</v>
      </c>
      <c r="I142">
        <v>827</v>
      </c>
      <c r="J142">
        <v>0</v>
      </c>
      <c r="L142">
        <f t="shared" si="2"/>
        <v>7698</v>
      </c>
    </row>
    <row r="143" spans="1:12" hidden="1">
      <c r="A143">
        <v>142</v>
      </c>
      <c r="B143" t="s">
        <v>3363</v>
      </c>
      <c r="C143" t="s">
        <v>3364</v>
      </c>
      <c r="D143" t="s">
        <v>1477</v>
      </c>
      <c r="E143">
        <v>9408</v>
      </c>
      <c r="F143">
        <v>-132</v>
      </c>
      <c r="G143">
        <v>14114</v>
      </c>
      <c r="H143">
        <v>0</v>
      </c>
      <c r="I143">
        <v>468</v>
      </c>
      <c r="J143">
        <v>0</v>
      </c>
      <c r="L143">
        <f t="shared" si="2"/>
        <v>9276</v>
      </c>
    </row>
    <row r="144" spans="1:12" hidden="1">
      <c r="A144">
        <v>143</v>
      </c>
      <c r="B144" t="s">
        <v>3365</v>
      </c>
      <c r="C144" t="s">
        <v>3366</v>
      </c>
      <c r="D144" t="s">
        <v>1477</v>
      </c>
      <c r="E144">
        <v>5752</v>
      </c>
      <c r="F144">
        <v>-115</v>
      </c>
      <c r="G144">
        <v>14051</v>
      </c>
      <c r="H144">
        <v>0</v>
      </c>
      <c r="I144">
        <v>632</v>
      </c>
      <c r="J144">
        <v>0</v>
      </c>
      <c r="L144">
        <f t="shared" si="2"/>
        <v>5637</v>
      </c>
    </row>
    <row r="145" spans="1:12" hidden="1">
      <c r="A145">
        <v>144</v>
      </c>
      <c r="B145" t="s">
        <v>3367</v>
      </c>
      <c r="C145" t="s">
        <v>3368</v>
      </c>
      <c r="D145" t="s">
        <v>1477</v>
      </c>
      <c r="E145">
        <v>9789</v>
      </c>
      <c r="F145">
        <v>-99</v>
      </c>
      <c r="G145">
        <v>0</v>
      </c>
      <c r="H145">
        <v>0</v>
      </c>
      <c r="I145">
        <v>0</v>
      </c>
      <c r="J145">
        <v>0</v>
      </c>
      <c r="L145">
        <f t="shared" si="2"/>
        <v>9690</v>
      </c>
    </row>
    <row r="146" spans="1:12" hidden="1">
      <c r="A146">
        <v>145</v>
      </c>
      <c r="B146" t="s">
        <v>3369</v>
      </c>
      <c r="C146" t="s">
        <v>3370</v>
      </c>
      <c r="D146" t="s">
        <v>1477</v>
      </c>
      <c r="E146">
        <v>9789</v>
      </c>
      <c r="F146">
        <v>0</v>
      </c>
      <c r="G146">
        <v>0</v>
      </c>
      <c r="H146">
        <v>0</v>
      </c>
      <c r="I146">
        <v>0</v>
      </c>
      <c r="J146">
        <v>0</v>
      </c>
      <c r="L146">
        <f t="shared" si="2"/>
        <v>9789</v>
      </c>
    </row>
    <row r="147" spans="1:12" hidden="1">
      <c r="A147">
        <v>146</v>
      </c>
      <c r="B147" t="s">
        <v>3371</v>
      </c>
      <c r="C147" t="s">
        <v>3372</v>
      </c>
      <c r="D147" t="s">
        <v>1477</v>
      </c>
      <c r="E147">
        <v>2493</v>
      </c>
      <c r="F147">
        <v>0</v>
      </c>
      <c r="G147">
        <v>0</v>
      </c>
      <c r="H147">
        <v>0</v>
      </c>
      <c r="I147">
        <v>636</v>
      </c>
      <c r="J147">
        <v>0</v>
      </c>
      <c r="L147">
        <f t="shared" si="2"/>
        <v>2493</v>
      </c>
    </row>
    <row r="148" spans="1:12" hidden="1">
      <c r="A148">
        <v>147</v>
      </c>
      <c r="B148" t="s">
        <v>3373</v>
      </c>
      <c r="C148" t="s">
        <v>3374</v>
      </c>
      <c r="D148" t="s">
        <v>1477</v>
      </c>
      <c r="E148">
        <v>2253</v>
      </c>
      <c r="F148">
        <v>0</v>
      </c>
      <c r="G148">
        <v>0</v>
      </c>
      <c r="H148">
        <v>0</v>
      </c>
      <c r="I148">
        <v>1320</v>
      </c>
      <c r="J148">
        <v>0</v>
      </c>
      <c r="L148">
        <f t="shared" si="2"/>
        <v>2253</v>
      </c>
    </row>
    <row r="149" spans="1:12" hidden="1">
      <c r="A149">
        <v>148</v>
      </c>
      <c r="B149" t="s">
        <v>465</v>
      </c>
      <c r="C149" t="s">
        <v>3375</v>
      </c>
      <c r="D149" t="s">
        <v>1176</v>
      </c>
      <c r="E149">
        <v>6864</v>
      </c>
      <c r="F149">
        <v>-43</v>
      </c>
      <c r="G149">
        <v>0</v>
      </c>
      <c r="H149">
        <v>0</v>
      </c>
      <c r="I149">
        <v>6997</v>
      </c>
      <c r="J149">
        <v>0</v>
      </c>
      <c r="L149">
        <f t="shared" si="2"/>
        <v>6821</v>
      </c>
    </row>
    <row r="150" spans="1:12" hidden="1">
      <c r="A150">
        <v>149</v>
      </c>
      <c r="B150" t="s">
        <v>1172</v>
      </c>
      <c r="C150" t="s">
        <v>3376</v>
      </c>
      <c r="D150" t="s">
        <v>1176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L150">
        <f t="shared" si="2"/>
        <v>0</v>
      </c>
    </row>
    <row r="151" spans="1:12" hidden="1">
      <c r="A151">
        <v>150</v>
      </c>
      <c r="B151" t="s">
        <v>479</v>
      </c>
      <c r="C151" t="s">
        <v>3377</v>
      </c>
      <c r="D151" t="s">
        <v>1176</v>
      </c>
      <c r="E151">
        <v>24254</v>
      </c>
      <c r="F151">
        <v>-171</v>
      </c>
      <c r="G151">
        <v>0</v>
      </c>
      <c r="H151">
        <v>0</v>
      </c>
      <c r="I151">
        <v>13448</v>
      </c>
      <c r="J151">
        <v>0</v>
      </c>
      <c r="L151">
        <f t="shared" si="2"/>
        <v>24083</v>
      </c>
    </row>
    <row r="152" spans="1:12" hidden="1">
      <c r="A152">
        <v>151</v>
      </c>
      <c r="B152" t="s">
        <v>500</v>
      </c>
      <c r="C152" t="s">
        <v>3378</v>
      </c>
      <c r="D152" t="s">
        <v>1176</v>
      </c>
      <c r="E152">
        <v>115521</v>
      </c>
      <c r="F152">
        <v>-2135</v>
      </c>
      <c r="G152">
        <v>0</v>
      </c>
      <c r="H152">
        <v>0</v>
      </c>
      <c r="I152">
        <v>79200</v>
      </c>
      <c r="J152">
        <v>0</v>
      </c>
      <c r="L152">
        <f t="shared" si="2"/>
        <v>113386</v>
      </c>
    </row>
    <row r="153" spans="1:12" hidden="1">
      <c r="A153">
        <v>152</v>
      </c>
      <c r="B153" t="s">
        <v>516</v>
      </c>
      <c r="C153" t="s">
        <v>3379</v>
      </c>
      <c r="D153" t="s">
        <v>1176</v>
      </c>
      <c r="E153">
        <v>7475</v>
      </c>
      <c r="F153">
        <v>-180</v>
      </c>
      <c r="G153">
        <v>0</v>
      </c>
      <c r="H153">
        <v>0</v>
      </c>
      <c r="I153">
        <v>11043</v>
      </c>
      <c r="J153">
        <v>0</v>
      </c>
      <c r="L153">
        <f t="shared" si="2"/>
        <v>7295</v>
      </c>
    </row>
    <row r="154" spans="1:12" hidden="1">
      <c r="A154">
        <v>153</v>
      </c>
      <c r="B154" t="s">
        <v>538</v>
      </c>
      <c r="C154" t="s">
        <v>3380</v>
      </c>
      <c r="D154" t="s">
        <v>1176</v>
      </c>
      <c r="E154">
        <v>43049</v>
      </c>
      <c r="F154">
        <v>-170</v>
      </c>
      <c r="G154">
        <v>0</v>
      </c>
      <c r="H154">
        <v>0</v>
      </c>
      <c r="I154">
        <v>50915</v>
      </c>
      <c r="J154">
        <v>0</v>
      </c>
      <c r="L154">
        <f t="shared" si="2"/>
        <v>42879</v>
      </c>
    </row>
    <row r="155" spans="1:12" hidden="1">
      <c r="A155">
        <v>154</v>
      </c>
      <c r="B155" t="s">
        <v>559</v>
      </c>
      <c r="C155" t="s">
        <v>3381</v>
      </c>
      <c r="D155" t="s">
        <v>1176</v>
      </c>
      <c r="E155">
        <v>14053</v>
      </c>
      <c r="F155">
        <v>-458</v>
      </c>
      <c r="G155">
        <v>0</v>
      </c>
      <c r="H155">
        <v>0</v>
      </c>
      <c r="I155">
        <v>16641</v>
      </c>
      <c r="J155">
        <v>0</v>
      </c>
      <c r="L155">
        <f t="shared" si="2"/>
        <v>13595</v>
      </c>
    </row>
    <row r="156" spans="1:12" hidden="1">
      <c r="A156">
        <v>155</v>
      </c>
      <c r="B156" t="s">
        <v>578</v>
      </c>
      <c r="C156" t="s">
        <v>3382</v>
      </c>
      <c r="D156" t="s">
        <v>1176</v>
      </c>
      <c r="E156">
        <v>12371</v>
      </c>
      <c r="F156">
        <v>-459</v>
      </c>
      <c r="G156">
        <v>0</v>
      </c>
      <c r="H156">
        <v>0</v>
      </c>
      <c r="I156">
        <v>7474</v>
      </c>
      <c r="J156">
        <v>0</v>
      </c>
      <c r="K156">
        <v>4078</v>
      </c>
      <c r="L156">
        <f t="shared" si="2"/>
        <v>15990</v>
      </c>
    </row>
    <row r="157" spans="1:12" hidden="1">
      <c r="A157">
        <v>156</v>
      </c>
      <c r="B157" t="s">
        <v>590</v>
      </c>
      <c r="C157" t="s">
        <v>3383</v>
      </c>
      <c r="D157" t="s">
        <v>1176</v>
      </c>
      <c r="E157">
        <v>14480</v>
      </c>
      <c r="F157">
        <v>-264</v>
      </c>
      <c r="G157">
        <v>0</v>
      </c>
      <c r="H157">
        <v>0</v>
      </c>
      <c r="I157">
        <v>2273</v>
      </c>
      <c r="J157">
        <v>0</v>
      </c>
      <c r="L157">
        <f t="shared" si="2"/>
        <v>14216</v>
      </c>
    </row>
    <row r="158" spans="1:12" hidden="1">
      <c r="A158">
        <v>157</v>
      </c>
      <c r="B158" t="s">
        <v>601</v>
      </c>
      <c r="C158" t="s">
        <v>3384</v>
      </c>
      <c r="D158" t="s">
        <v>1176</v>
      </c>
      <c r="E158">
        <v>4754</v>
      </c>
      <c r="F158">
        <v>-135</v>
      </c>
      <c r="G158">
        <v>0</v>
      </c>
      <c r="H158">
        <v>0</v>
      </c>
      <c r="I158">
        <v>538</v>
      </c>
      <c r="J158">
        <v>0</v>
      </c>
      <c r="L158">
        <f t="shared" si="2"/>
        <v>4619</v>
      </c>
    </row>
    <row r="159" spans="1:12" hidden="1">
      <c r="A159">
        <v>158</v>
      </c>
      <c r="B159" t="s">
        <v>610</v>
      </c>
      <c r="C159" t="s">
        <v>3385</v>
      </c>
      <c r="D159" t="s">
        <v>1176</v>
      </c>
      <c r="E159">
        <v>41635</v>
      </c>
      <c r="F159">
        <v>-218</v>
      </c>
      <c r="G159">
        <v>0</v>
      </c>
      <c r="H159">
        <v>0</v>
      </c>
      <c r="I159">
        <v>32228</v>
      </c>
      <c r="J159">
        <v>0</v>
      </c>
      <c r="L159">
        <f t="shared" si="2"/>
        <v>41417</v>
      </c>
    </row>
    <row r="160" spans="1:12" hidden="1">
      <c r="A160">
        <v>159</v>
      </c>
      <c r="B160" t="s">
        <v>3386</v>
      </c>
      <c r="C160" t="s">
        <v>3387</v>
      </c>
      <c r="D160" t="s">
        <v>1176</v>
      </c>
      <c r="E160">
        <v>0</v>
      </c>
      <c r="F160">
        <v>0</v>
      </c>
      <c r="G160">
        <v>0</v>
      </c>
      <c r="H160">
        <v>0</v>
      </c>
      <c r="I160">
        <v>288</v>
      </c>
      <c r="J160">
        <v>0</v>
      </c>
      <c r="L160">
        <f t="shared" si="2"/>
        <v>0</v>
      </c>
    </row>
    <row r="161" spans="1:12" hidden="1">
      <c r="A161">
        <v>160</v>
      </c>
      <c r="B161" t="s">
        <v>621</v>
      </c>
      <c r="C161" t="s">
        <v>3388</v>
      </c>
      <c r="D161" t="s">
        <v>3332</v>
      </c>
      <c r="E161">
        <v>0</v>
      </c>
      <c r="F161">
        <v>0</v>
      </c>
      <c r="G161">
        <v>0</v>
      </c>
      <c r="H161">
        <v>0</v>
      </c>
      <c r="I161">
        <v>555</v>
      </c>
      <c r="J161">
        <v>0</v>
      </c>
      <c r="L161">
        <f t="shared" si="2"/>
        <v>0</v>
      </c>
    </row>
    <row r="162" spans="1:12" hidden="1">
      <c r="A162">
        <v>161</v>
      </c>
      <c r="B162" t="s">
        <v>628</v>
      </c>
      <c r="C162" t="s">
        <v>629</v>
      </c>
      <c r="D162" t="s">
        <v>3332</v>
      </c>
      <c r="E162">
        <v>0</v>
      </c>
      <c r="F162">
        <v>0</v>
      </c>
      <c r="G162">
        <v>0</v>
      </c>
      <c r="H162">
        <v>0</v>
      </c>
      <c r="I162">
        <v>674</v>
      </c>
      <c r="J162">
        <v>0</v>
      </c>
      <c r="L162">
        <f t="shared" si="2"/>
        <v>0</v>
      </c>
    </row>
    <row r="163" spans="1:12" hidden="1">
      <c r="A163">
        <v>162</v>
      </c>
      <c r="B163" t="s">
        <v>668</v>
      </c>
      <c r="C163" t="s">
        <v>669</v>
      </c>
      <c r="D163" t="s">
        <v>3332</v>
      </c>
      <c r="E163">
        <v>0</v>
      </c>
      <c r="F163">
        <v>0</v>
      </c>
      <c r="G163">
        <v>0</v>
      </c>
      <c r="H163">
        <v>0</v>
      </c>
      <c r="I163">
        <v>285</v>
      </c>
      <c r="J163">
        <v>0</v>
      </c>
      <c r="L163">
        <f t="shared" si="2"/>
        <v>0</v>
      </c>
    </row>
    <row r="164" spans="1:12" hidden="1">
      <c r="A164">
        <v>163</v>
      </c>
      <c r="B164" t="s">
        <v>677</v>
      </c>
      <c r="C164" t="s">
        <v>3389</v>
      </c>
      <c r="D164" t="s">
        <v>1477</v>
      </c>
      <c r="E164">
        <v>0</v>
      </c>
      <c r="F164">
        <v>0</v>
      </c>
      <c r="G164">
        <v>0</v>
      </c>
      <c r="H164">
        <v>0</v>
      </c>
      <c r="I164">
        <v>2420</v>
      </c>
      <c r="J164">
        <v>0</v>
      </c>
      <c r="L164">
        <f t="shared" si="2"/>
        <v>0</v>
      </c>
    </row>
    <row r="165" spans="1:12" hidden="1">
      <c r="A165">
        <v>164</v>
      </c>
      <c r="B165" t="s">
        <v>704</v>
      </c>
      <c r="C165" t="s">
        <v>3390</v>
      </c>
      <c r="D165" t="s">
        <v>1477</v>
      </c>
      <c r="E165">
        <v>1</v>
      </c>
      <c r="F165">
        <v>0</v>
      </c>
      <c r="G165">
        <v>0</v>
      </c>
      <c r="H165">
        <v>0</v>
      </c>
      <c r="I165">
        <v>2922</v>
      </c>
      <c r="J165">
        <v>0</v>
      </c>
      <c r="L165">
        <f t="shared" si="2"/>
        <v>1</v>
      </c>
    </row>
    <row r="166" spans="1:12" hidden="1">
      <c r="A166">
        <v>165</v>
      </c>
      <c r="B166" t="s">
        <v>713</v>
      </c>
      <c r="C166" t="s">
        <v>3391</v>
      </c>
      <c r="D166" t="s">
        <v>1477</v>
      </c>
      <c r="E166">
        <v>5</v>
      </c>
      <c r="F166">
        <v>0</v>
      </c>
      <c r="G166">
        <v>0</v>
      </c>
      <c r="H166">
        <v>0</v>
      </c>
      <c r="I166">
        <v>2415</v>
      </c>
      <c r="J166">
        <v>0</v>
      </c>
      <c r="L166">
        <f t="shared" si="2"/>
        <v>5</v>
      </c>
    </row>
    <row r="167" spans="1:12" hidden="1">
      <c r="A167">
        <v>166</v>
      </c>
      <c r="B167" t="s">
        <v>720</v>
      </c>
      <c r="C167" t="s">
        <v>3392</v>
      </c>
      <c r="D167" t="s">
        <v>3332</v>
      </c>
      <c r="E167">
        <v>0</v>
      </c>
      <c r="F167">
        <v>0</v>
      </c>
      <c r="G167">
        <v>0</v>
      </c>
      <c r="H167">
        <v>0</v>
      </c>
      <c r="I167">
        <v>1155</v>
      </c>
      <c r="J167">
        <v>0</v>
      </c>
      <c r="L167">
        <f t="shared" si="2"/>
        <v>0</v>
      </c>
    </row>
    <row r="168" spans="1:12" hidden="1">
      <c r="A168">
        <v>167</v>
      </c>
      <c r="B168" t="s">
        <v>726</v>
      </c>
      <c r="C168" t="s">
        <v>3393</v>
      </c>
      <c r="D168" t="s">
        <v>3332</v>
      </c>
      <c r="E168">
        <v>0</v>
      </c>
      <c r="F168">
        <v>0</v>
      </c>
      <c r="G168">
        <v>0</v>
      </c>
      <c r="H168">
        <v>0</v>
      </c>
      <c r="I168">
        <v>565</v>
      </c>
      <c r="J168">
        <v>0</v>
      </c>
      <c r="L168">
        <f t="shared" si="2"/>
        <v>0</v>
      </c>
    </row>
    <row r="169" spans="1:12" hidden="1">
      <c r="A169">
        <v>168</v>
      </c>
      <c r="B169" t="s">
        <v>732</v>
      </c>
      <c r="C169" t="s">
        <v>733</v>
      </c>
      <c r="D169" t="s">
        <v>3332</v>
      </c>
      <c r="E169">
        <v>0</v>
      </c>
      <c r="F169">
        <v>0</v>
      </c>
      <c r="G169">
        <v>0</v>
      </c>
      <c r="H169">
        <v>0</v>
      </c>
      <c r="I169">
        <v>455</v>
      </c>
      <c r="J169">
        <v>0</v>
      </c>
      <c r="L169">
        <f t="shared" si="2"/>
        <v>0</v>
      </c>
    </row>
    <row r="170" spans="1:12" hidden="1">
      <c r="A170">
        <v>169</v>
      </c>
      <c r="B170" t="s">
        <v>1173</v>
      </c>
      <c r="C170" t="s">
        <v>3394</v>
      </c>
      <c r="D170" t="s">
        <v>1176</v>
      </c>
      <c r="E170">
        <v>6533</v>
      </c>
      <c r="F170">
        <v>-97</v>
      </c>
      <c r="G170">
        <v>0</v>
      </c>
      <c r="H170">
        <v>0</v>
      </c>
      <c r="I170">
        <v>63232</v>
      </c>
      <c r="J170">
        <v>0</v>
      </c>
      <c r="L170">
        <f t="shared" si="2"/>
        <v>6436</v>
      </c>
    </row>
    <row r="171" spans="1:12" hidden="1">
      <c r="A171">
        <v>170</v>
      </c>
      <c r="B171" t="s">
        <v>767</v>
      </c>
      <c r="C171" t="s">
        <v>1049</v>
      </c>
      <c r="D171" t="s">
        <v>1176</v>
      </c>
      <c r="E171">
        <v>74937</v>
      </c>
      <c r="F171">
        <v>-3431</v>
      </c>
      <c r="G171">
        <v>0</v>
      </c>
      <c r="H171">
        <v>0</v>
      </c>
      <c r="I171">
        <v>37353</v>
      </c>
      <c r="J171">
        <v>0</v>
      </c>
      <c r="L171">
        <f t="shared" si="2"/>
        <v>71506</v>
      </c>
    </row>
    <row r="172" spans="1:12" hidden="1">
      <c r="A172">
        <v>171</v>
      </c>
      <c r="B172" t="s">
        <v>1180</v>
      </c>
      <c r="C172" t="s">
        <v>1181</v>
      </c>
      <c r="D172" t="s">
        <v>1176</v>
      </c>
      <c r="E172">
        <v>39832</v>
      </c>
      <c r="F172">
        <v>0</v>
      </c>
      <c r="G172">
        <v>0</v>
      </c>
      <c r="H172">
        <v>0</v>
      </c>
      <c r="I172">
        <v>923</v>
      </c>
      <c r="J172">
        <v>0</v>
      </c>
      <c r="L172">
        <f t="shared" si="2"/>
        <v>39832</v>
      </c>
    </row>
    <row r="173" spans="1:12" hidden="1">
      <c r="A173">
        <v>172</v>
      </c>
      <c r="B173" t="s">
        <v>489</v>
      </c>
      <c r="C173" t="s">
        <v>3395</v>
      </c>
      <c r="D173" t="s">
        <v>1176</v>
      </c>
      <c r="E173">
        <v>16385</v>
      </c>
      <c r="F173">
        <v>-885</v>
      </c>
      <c r="G173">
        <v>0</v>
      </c>
      <c r="H173">
        <v>0</v>
      </c>
      <c r="I173">
        <v>2507</v>
      </c>
      <c r="J173">
        <v>0</v>
      </c>
      <c r="L173">
        <f t="shared" si="2"/>
        <v>15500</v>
      </c>
    </row>
    <row r="174" spans="1:12" hidden="1">
      <c r="A174">
        <v>173</v>
      </c>
      <c r="B174" t="s">
        <v>509</v>
      </c>
      <c r="C174" t="s">
        <v>3396</v>
      </c>
      <c r="D174" t="s">
        <v>1176</v>
      </c>
      <c r="E174">
        <v>37012</v>
      </c>
      <c r="F174">
        <v>-685</v>
      </c>
      <c r="G174">
        <v>0</v>
      </c>
      <c r="H174">
        <v>0</v>
      </c>
      <c r="I174">
        <v>11012</v>
      </c>
      <c r="J174">
        <v>0</v>
      </c>
      <c r="L174">
        <f t="shared" si="2"/>
        <v>36327</v>
      </c>
    </row>
    <row r="175" spans="1:12" hidden="1">
      <c r="A175">
        <v>174</v>
      </c>
      <c r="B175" t="s">
        <v>529</v>
      </c>
      <c r="C175" t="s">
        <v>3397</v>
      </c>
      <c r="D175" t="s">
        <v>1176</v>
      </c>
      <c r="E175">
        <v>5159</v>
      </c>
      <c r="F175">
        <v>-2498</v>
      </c>
      <c r="G175">
        <v>0</v>
      </c>
      <c r="H175">
        <v>0</v>
      </c>
      <c r="I175">
        <v>1892</v>
      </c>
      <c r="J175">
        <v>0</v>
      </c>
      <c r="L175">
        <f t="shared" si="2"/>
        <v>2661</v>
      </c>
    </row>
    <row r="176" spans="1:12" hidden="1">
      <c r="A176">
        <v>175</v>
      </c>
      <c r="B176" t="s">
        <v>550</v>
      </c>
      <c r="C176" t="s">
        <v>3398</v>
      </c>
      <c r="D176" t="s">
        <v>1176</v>
      </c>
      <c r="E176">
        <v>15708</v>
      </c>
      <c r="F176">
        <v>-1275</v>
      </c>
      <c r="G176">
        <v>0</v>
      </c>
      <c r="H176">
        <v>0</v>
      </c>
      <c r="I176">
        <v>3730</v>
      </c>
      <c r="J176">
        <v>0</v>
      </c>
      <c r="L176">
        <f t="shared" si="2"/>
        <v>14433</v>
      </c>
    </row>
    <row r="177" spans="1:12" hidden="1">
      <c r="A177">
        <v>176</v>
      </c>
      <c r="B177" t="s">
        <v>569</v>
      </c>
      <c r="C177" t="s">
        <v>3399</v>
      </c>
      <c r="D177" t="s">
        <v>1176</v>
      </c>
      <c r="E177">
        <v>15841</v>
      </c>
      <c r="F177">
        <v>-784</v>
      </c>
      <c r="G177">
        <v>0</v>
      </c>
      <c r="H177">
        <v>0</v>
      </c>
      <c r="I177">
        <v>1935</v>
      </c>
      <c r="J177">
        <v>0</v>
      </c>
      <c r="L177">
        <f t="shared" si="2"/>
        <v>15057</v>
      </c>
    </row>
    <row r="178" spans="1:12" hidden="1">
      <c r="A178">
        <v>177</v>
      </c>
      <c r="B178" t="s">
        <v>586</v>
      </c>
      <c r="C178" t="s">
        <v>3400</v>
      </c>
      <c r="D178" t="s">
        <v>1176</v>
      </c>
      <c r="E178">
        <v>7529</v>
      </c>
      <c r="F178">
        <v>-860</v>
      </c>
      <c r="G178">
        <v>0</v>
      </c>
      <c r="H178">
        <v>0</v>
      </c>
      <c r="I178">
        <v>1404</v>
      </c>
      <c r="J178">
        <v>0</v>
      </c>
      <c r="L178">
        <f t="shared" si="2"/>
        <v>6669</v>
      </c>
    </row>
    <row r="179" spans="1:12" hidden="1">
      <c r="A179">
        <v>178</v>
      </c>
      <c r="B179" t="s">
        <v>604</v>
      </c>
      <c r="C179" t="s">
        <v>3401</v>
      </c>
      <c r="D179" t="s">
        <v>1176</v>
      </c>
      <c r="E179">
        <v>4738</v>
      </c>
      <c r="F179">
        <v>-1844</v>
      </c>
      <c r="G179">
        <v>0</v>
      </c>
      <c r="H179">
        <v>0</v>
      </c>
      <c r="I179">
        <v>1524</v>
      </c>
      <c r="J179">
        <v>0</v>
      </c>
      <c r="L179">
        <f t="shared" si="2"/>
        <v>2894</v>
      </c>
    </row>
    <row r="180" spans="1:12" hidden="1">
      <c r="A180">
        <v>179</v>
      </c>
      <c r="B180" t="s">
        <v>608</v>
      </c>
      <c r="C180" t="s">
        <v>3402</v>
      </c>
      <c r="D180" t="s">
        <v>1176</v>
      </c>
      <c r="E180">
        <v>5286</v>
      </c>
      <c r="F180">
        <v>-800</v>
      </c>
      <c r="G180">
        <v>0</v>
      </c>
      <c r="H180">
        <v>0</v>
      </c>
      <c r="I180">
        <v>1255</v>
      </c>
      <c r="J180">
        <v>0</v>
      </c>
      <c r="L180">
        <f t="shared" si="2"/>
        <v>4486</v>
      </c>
    </row>
    <row r="181" spans="1:12" hidden="1">
      <c r="A181">
        <v>180</v>
      </c>
      <c r="B181" t="s">
        <v>3403</v>
      </c>
      <c r="C181" t="s">
        <v>3404</v>
      </c>
      <c r="D181" t="s">
        <v>3332</v>
      </c>
      <c r="E181">
        <v>0</v>
      </c>
      <c r="F181">
        <v>0</v>
      </c>
      <c r="G181">
        <v>0</v>
      </c>
      <c r="H181">
        <v>0</v>
      </c>
      <c r="I181">
        <v>50</v>
      </c>
      <c r="J181">
        <v>0</v>
      </c>
      <c r="L181">
        <f t="shared" si="2"/>
        <v>0</v>
      </c>
    </row>
    <row r="182" spans="1:12" hidden="1">
      <c r="A182">
        <v>181</v>
      </c>
      <c r="B182" t="s">
        <v>3405</v>
      </c>
      <c r="C182" t="s">
        <v>956</v>
      </c>
      <c r="D182" t="s">
        <v>3332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f t="shared" si="2"/>
        <v>0</v>
      </c>
    </row>
    <row r="183" spans="1:12" hidden="1">
      <c r="A183">
        <v>182</v>
      </c>
      <c r="B183" t="s">
        <v>3406</v>
      </c>
      <c r="C183" t="s">
        <v>3407</v>
      </c>
      <c r="D183" t="s">
        <v>3332</v>
      </c>
      <c r="E183">
        <v>0</v>
      </c>
      <c r="F183">
        <v>0</v>
      </c>
      <c r="G183">
        <v>0</v>
      </c>
      <c r="H183">
        <v>0</v>
      </c>
      <c r="I183">
        <v>90</v>
      </c>
      <c r="J183">
        <v>0</v>
      </c>
      <c r="L183">
        <f t="shared" si="2"/>
        <v>0</v>
      </c>
    </row>
    <row r="184" spans="1:12" hidden="1">
      <c r="A184">
        <v>183</v>
      </c>
      <c r="B184" t="s">
        <v>3408</v>
      </c>
      <c r="C184" t="s">
        <v>3409</v>
      </c>
      <c r="D184" t="s">
        <v>3332</v>
      </c>
      <c r="E184">
        <v>0</v>
      </c>
      <c r="F184">
        <v>0</v>
      </c>
      <c r="G184">
        <v>0</v>
      </c>
      <c r="H184">
        <v>0</v>
      </c>
      <c r="I184">
        <v>266</v>
      </c>
      <c r="J184">
        <v>0</v>
      </c>
      <c r="L184">
        <f t="shared" si="2"/>
        <v>0</v>
      </c>
    </row>
    <row r="185" spans="1:12" hidden="1">
      <c r="A185">
        <v>184</v>
      </c>
      <c r="B185" t="s">
        <v>3410</v>
      </c>
      <c r="C185" t="s">
        <v>3411</v>
      </c>
      <c r="D185" t="s">
        <v>3332</v>
      </c>
      <c r="E185">
        <v>0</v>
      </c>
      <c r="F185">
        <v>0</v>
      </c>
      <c r="G185">
        <v>0</v>
      </c>
      <c r="H185">
        <v>0</v>
      </c>
      <c r="I185">
        <v>380</v>
      </c>
      <c r="J185">
        <v>0</v>
      </c>
      <c r="L185">
        <f t="shared" si="2"/>
        <v>0</v>
      </c>
    </row>
    <row r="186" spans="1:12" hidden="1">
      <c r="A186">
        <v>185</v>
      </c>
      <c r="B186" t="s">
        <v>3412</v>
      </c>
      <c r="C186" t="s">
        <v>3413</v>
      </c>
      <c r="D186" t="s">
        <v>3332</v>
      </c>
      <c r="E186">
        <v>0</v>
      </c>
      <c r="F186">
        <v>0</v>
      </c>
      <c r="G186">
        <v>0</v>
      </c>
      <c r="H186">
        <v>0</v>
      </c>
      <c r="I186">
        <v>305</v>
      </c>
      <c r="J186">
        <v>0</v>
      </c>
      <c r="L186">
        <f t="shared" si="2"/>
        <v>0</v>
      </c>
    </row>
    <row r="187" spans="1:12" hidden="1">
      <c r="A187">
        <v>186</v>
      </c>
      <c r="B187" t="s">
        <v>3414</v>
      </c>
      <c r="C187" t="s">
        <v>3415</v>
      </c>
      <c r="D187" t="s">
        <v>3332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>
        <f t="shared" si="2"/>
        <v>0</v>
      </c>
    </row>
    <row r="188" spans="1:12" hidden="1">
      <c r="A188">
        <v>187</v>
      </c>
      <c r="B188" t="s">
        <v>3416</v>
      </c>
      <c r="C188" t="s">
        <v>3417</v>
      </c>
      <c r="D188" t="s">
        <v>3332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>
        <f t="shared" si="2"/>
        <v>0</v>
      </c>
    </row>
    <row r="189" spans="1:12" hidden="1">
      <c r="A189">
        <v>188</v>
      </c>
      <c r="B189" t="s">
        <v>3418</v>
      </c>
      <c r="C189" t="s">
        <v>3419</v>
      </c>
      <c r="D189" t="s">
        <v>3332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>
        <f t="shared" si="2"/>
        <v>0</v>
      </c>
    </row>
    <row r="190" spans="1:12" hidden="1">
      <c r="A190">
        <v>189</v>
      </c>
      <c r="B190" t="s">
        <v>3420</v>
      </c>
      <c r="C190" t="s">
        <v>3421</v>
      </c>
      <c r="D190" t="s">
        <v>3332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f t="shared" si="2"/>
        <v>0</v>
      </c>
    </row>
    <row r="191" spans="1:12" hidden="1">
      <c r="A191">
        <v>190</v>
      </c>
      <c r="B191" t="s">
        <v>3422</v>
      </c>
      <c r="C191" t="s">
        <v>3423</v>
      </c>
      <c r="D191" t="s">
        <v>3332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>
        <f t="shared" si="2"/>
        <v>0</v>
      </c>
    </row>
    <row r="192" spans="1:12" hidden="1">
      <c r="A192">
        <v>191</v>
      </c>
      <c r="B192" t="s">
        <v>776</v>
      </c>
      <c r="C192" t="s">
        <v>3424</v>
      </c>
      <c r="D192" t="s">
        <v>1176</v>
      </c>
      <c r="E192">
        <v>4360</v>
      </c>
      <c r="F192">
        <v>0</v>
      </c>
      <c r="G192">
        <v>0</v>
      </c>
      <c r="H192">
        <v>0</v>
      </c>
      <c r="I192">
        <v>470</v>
      </c>
      <c r="J192">
        <v>0</v>
      </c>
      <c r="L192">
        <f t="shared" si="2"/>
        <v>4360</v>
      </c>
    </row>
    <row r="193" spans="1:12" hidden="1">
      <c r="A193">
        <v>192</v>
      </c>
      <c r="B193" t="s">
        <v>782</v>
      </c>
      <c r="C193" t="s">
        <v>3425</v>
      </c>
      <c r="D193" t="s">
        <v>1176</v>
      </c>
      <c r="E193">
        <v>3319</v>
      </c>
      <c r="F193">
        <v>0</v>
      </c>
      <c r="G193">
        <v>0</v>
      </c>
      <c r="H193">
        <v>0</v>
      </c>
      <c r="I193">
        <v>470</v>
      </c>
      <c r="J193">
        <v>0</v>
      </c>
      <c r="L193">
        <f t="shared" si="2"/>
        <v>3319</v>
      </c>
    </row>
    <row r="194" spans="1:12" hidden="1">
      <c r="A194">
        <v>193</v>
      </c>
      <c r="B194" t="s">
        <v>783</v>
      </c>
      <c r="C194" t="s">
        <v>3426</v>
      </c>
      <c r="D194" t="s">
        <v>1176</v>
      </c>
      <c r="E194">
        <v>1975</v>
      </c>
      <c r="F194">
        <v>0</v>
      </c>
      <c r="G194">
        <v>0</v>
      </c>
      <c r="H194">
        <v>0</v>
      </c>
      <c r="I194">
        <v>470</v>
      </c>
      <c r="J194">
        <v>0</v>
      </c>
      <c r="L194">
        <f t="shared" si="2"/>
        <v>1975</v>
      </c>
    </row>
    <row r="195" spans="1:12" hidden="1">
      <c r="A195">
        <v>194</v>
      </c>
      <c r="B195" t="s">
        <v>786</v>
      </c>
      <c r="C195" t="s">
        <v>3427</v>
      </c>
      <c r="D195" t="s">
        <v>1176</v>
      </c>
      <c r="E195">
        <v>8585</v>
      </c>
      <c r="F195">
        <v>-1</v>
      </c>
      <c r="G195">
        <v>0</v>
      </c>
      <c r="H195">
        <v>0</v>
      </c>
      <c r="I195">
        <v>428</v>
      </c>
      <c r="J195">
        <v>0</v>
      </c>
      <c r="L195">
        <f t="shared" ref="L195:L258" si="3">E195+F195+K195</f>
        <v>8584</v>
      </c>
    </row>
    <row r="196" spans="1:12" hidden="1">
      <c r="A196">
        <v>195</v>
      </c>
      <c r="B196" t="s">
        <v>788</v>
      </c>
      <c r="C196" t="s">
        <v>3428</v>
      </c>
      <c r="D196" t="s">
        <v>1176</v>
      </c>
      <c r="E196">
        <v>4147</v>
      </c>
      <c r="F196">
        <v>0</v>
      </c>
      <c r="G196">
        <v>0</v>
      </c>
      <c r="H196">
        <v>0</v>
      </c>
      <c r="I196">
        <v>440</v>
      </c>
      <c r="J196">
        <v>0</v>
      </c>
      <c r="L196">
        <f t="shared" si="3"/>
        <v>4147</v>
      </c>
    </row>
    <row r="197" spans="1:12" hidden="1">
      <c r="A197">
        <v>196</v>
      </c>
      <c r="B197" t="s">
        <v>790</v>
      </c>
      <c r="C197" t="s">
        <v>3429</v>
      </c>
      <c r="D197" t="s">
        <v>1176</v>
      </c>
      <c r="E197">
        <v>8179</v>
      </c>
      <c r="F197">
        <v>-1</v>
      </c>
      <c r="G197">
        <v>0</v>
      </c>
      <c r="H197">
        <v>0</v>
      </c>
      <c r="I197">
        <v>408</v>
      </c>
      <c r="J197">
        <v>0</v>
      </c>
      <c r="L197">
        <f t="shared" si="3"/>
        <v>8178</v>
      </c>
    </row>
    <row r="198" spans="1:12" hidden="1">
      <c r="A198">
        <v>197</v>
      </c>
      <c r="B198" t="s">
        <v>798</v>
      </c>
      <c r="C198" t="s">
        <v>3430</v>
      </c>
      <c r="D198" t="s">
        <v>1176</v>
      </c>
      <c r="E198">
        <v>5613</v>
      </c>
      <c r="F198">
        <v>-770</v>
      </c>
      <c r="G198">
        <v>0</v>
      </c>
      <c r="H198">
        <v>0</v>
      </c>
      <c r="I198">
        <v>29186</v>
      </c>
      <c r="J198">
        <v>0</v>
      </c>
      <c r="L198">
        <f t="shared" si="3"/>
        <v>4843</v>
      </c>
    </row>
    <row r="199" spans="1:12" hidden="1">
      <c r="A199">
        <v>198</v>
      </c>
      <c r="B199" t="s">
        <v>802</v>
      </c>
      <c r="C199" t="s">
        <v>3431</v>
      </c>
      <c r="D199" t="s">
        <v>1176</v>
      </c>
      <c r="E199">
        <v>39853</v>
      </c>
      <c r="F199">
        <v>-1598</v>
      </c>
      <c r="G199">
        <v>0</v>
      </c>
      <c r="H199">
        <v>0</v>
      </c>
      <c r="I199">
        <v>91872</v>
      </c>
      <c r="J199">
        <v>0</v>
      </c>
      <c r="L199">
        <f t="shared" si="3"/>
        <v>38255</v>
      </c>
    </row>
    <row r="200" spans="1:12" hidden="1">
      <c r="A200">
        <v>199</v>
      </c>
      <c r="B200" t="s">
        <v>1189</v>
      </c>
      <c r="C200" t="s">
        <v>3432</v>
      </c>
      <c r="D200" t="s">
        <v>1176</v>
      </c>
      <c r="E200">
        <v>44236</v>
      </c>
      <c r="F200">
        <v>0</v>
      </c>
      <c r="G200">
        <v>0</v>
      </c>
      <c r="H200">
        <v>0</v>
      </c>
      <c r="I200">
        <v>0</v>
      </c>
      <c r="J200">
        <v>0</v>
      </c>
      <c r="L200">
        <f t="shared" si="3"/>
        <v>44236</v>
      </c>
    </row>
    <row r="201" spans="1:12" hidden="1">
      <c r="A201">
        <v>200</v>
      </c>
      <c r="B201" t="s">
        <v>807</v>
      </c>
      <c r="C201" t="s">
        <v>3433</v>
      </c>
      <c r="D201" t="s">
        <v>1176</v>
      </c>
      <c r="E201">
        <v>15148</v>
      </c>
      <c r="F201">
        <v>-276</v>
      </c>
      <c r="G201">
        <v>0</v>
      </c>
      <c r="H201">
        <v>0</v>
      </c>
      <c r="I201">
        <v>19054</v>
      </c>
      <c r="J201">
        <v>0</v>
      </c>
      <c r="L201">
        <f t="shared" si="3"/>
        <v>14872</v>
      </c>
    </row>
    <row r="202" spans="1:12" hidden="1">
      <c r="A202">
        <v>201</v>
      </c>
      <c r="B202" t="s">
        <v>810</v>
      </c>
      <c r="C202" t="s">
        <v>3434</v>
      </c>
      <c r="D202" t="s">
        <v>1176</v>
      </c>
      <c r="E202">
        <v>24471</v>
      </c>
      <c r="F202">
        <v>-411</v>
      </c>
      <c r="G202">
        <v>0</v>
      </c>
      <c r="H202">
        <v>0</v>
      </c>
      <c r="I202">
        <v>91118</v>
      </c>
      <c r="J202">
        <v>0</v>
      </c>
      <c r="L202">
        <f t="shared" si="3"/>
        <v>24060</v>
      </c>
    </row>
    <row r="203" spans="1:12" hidden="1">
      <c r="A203">
        <v>202</v>
      </c>
      <c r="B203" t="s">
        <v>813</v>
      </c>
      <c r="C203" t="s">
        <v>3435</v>
      </c>
      <c r="D203" t="s">
        <v>1176</v>
      </c>
      <c r="E203">
        <v>17873</v>
      </c>
      <c r="F203">
        <v>-290</v>
      </c>
      <c r="G203">
        <v>0</v>
      </c>
      <c r="H203">
        <v>0</v>
      </c>
      <c r="I203">
        <v>10396</v>
      </c>
      <c r="J203">
        <v>0</v>
      </c>
      <c r="L203">
        <f t="shared" si="3"/>
        <v>17583</v>
      </c>
    </row>
    <row r="204" spans="1:12" hidden="1">
      <c r="A204">
        <v>203</v>
      </c>
      <c r="B204" t="s">
        <v>817</v>
      </c>
      <c r="C204" t="s">
        <v>3436</v>
      </c>
      <c r="D204" t="s">
        <v>1176</v>
      </c>
      <c r="E204">
        <v>13517</v>
      </c>
      <c r="F204">
        <v>-269</v>
      </c>
      <c r="G204">
        <v>0</v>
      </c>
      <c r="H204">
        <v>0</v>
      </c>
      <c r="I204">
        <v>3344</v>
      </c>
      <c r="J204">
        <v>0</v>
      </c>
      <c r="L204">
        <f t="shared" si="3"/>
        <v>13248</v>
      </c>
    </row>
    <row r="205" spans="1:12" hidden="1">
      <c r="A205">
        <v>204</v>
      </c>
      <c r="B205" t="s">
        <v>818</v>
      </c>
      <c r="C205" t="s">
        <v>3437</v>
      </c>
      <c r="D205" t="s">
        <v>1176</v>
      </c>
      <c r="E205">
        <v>38579</v>
      </c>
      <c r="F205">
        <v>-673</v>
      </c>
      <c r="G205">
        <v>0</v>
      </c>
      <c r="H205">
        <v>0</v>
      </c>
      <c r="I205">
        <v>50511</v>
      </c>
      <c r="J205">
        <v>0</v>
      </c>
      <c r="L205">
        <f t="shared" si="3"/>
        <v>37906</v>
      </c>
    </row>
    <row r="206" spans="1:12" hidden="1">
      <c r="A206">
        <v>205</v>
      </c>
      <c r="B206" t="s">
        <v>824</v>
      </c>
      <c r="C206" t="s">
        <v>3438</v>
      </c>
      <c r="D206" t="s">
        <v>1176</v>
      </c>
      <c r="E206">
        <v>5411</v>
      </c>
      <c r="F206">
        <v>-291</v>
      </c>
      <c r="G206">
        <v>0</v>
      </c>
      <c r="H206">
        <v>0</v>
      </c>
      <c r="I206">
        <v>19169</v>
      </c>
      <c r="J206">
        <v>0</v>
      </c>
      <c r="L206">
        <f t="shared" si="3"/>
        <v>5120</v>
      </c>
    </row>
    <row r="207" spans="1:12" hidden="1">
      <c r="A207">
        <v>206</v>
      </c>
      <c r="B207" t="s">
        <v>829</v>
      </c>
      <c r="C207" t="s">
        <v>3439</v>
      </c>
      <c r="D207" t="s">
        <v>1176</v>
      </c>
      <c r="E207">
        <v>4244</v>
      </c>
      <c r="F207">
        <v>-431</v>
      </c>
      <c r="G207">
        <v>0</v>
      </c>
      <c r="H207">
        <v>0</v>
      </c>
      <c r="I207">
        <v>23904</v>
      </c>
      <c r="J207">
        <v>0</v>
      </c>
      <c r="L207">
        <f t="shared" si="3"/>
        <v>3813</v>
      </c>
    </row>
    <row r="208" spans="1:12" hidden="1">
      <c r="A208">
        <v>207</v>
      </c>
      <c r="B208" t="s">
        <v>3440</v>
      </c>
      <c r="C208" t="s">
        <v>3441</v>
      </c>
      <c r="D208" t="s">
        <v>1477</v>
      </c>
      <c r="E208">
        <v>0</v>
      </c>
      <c r="F208">
        <v>0</v>
      </c>
      <c r="G208">
        <v>0</v>
      </c>
      <c r="H208">
        <v>0</v>
      </c>
      <c r="I208">
        <v>3519</v>
      </c>
      <c r="J208">
        <v>0</v>
      </c>
      <c r="L208">
        <f t="shared" si="3"/>
        <v>0</v>
      </c>
    </row>
    <row r="209" spans="1:12" hidden="1">
      <c r="A209">
        <v>208</v>
      </c>
      <c r="B209" t="s">
        <v>836</v>
      </c>
      <c r="C209" t="s">
        <v>3442</v>
      </c>
      <c r="D209" t="s">
        <v>1176</v>
      </c>
      <c r="E209">
        <v>10403</v>
      </c>
      <c r="F209">
        <v>-386</v>
      </c>
      <c r="G209">
        <v>0</v>
      </c>
      <c r="H209">
        <v>0</v>
      </c>
      <c r="I209">
        <v>29701</v>
      </c>
      <c r="J209">
        <v>0</v>
      </c>
      <c r="L209">
        <f t="shared" si="3"/>
        <v>10017</v>
      </c>
    </row>
    <row r="210" spans="1:12" hidden="1">
      <c r="A210">
        <v>209</v>
      </c>
      <c r="B210" t="s">
        <v>844</v>
      </c>
      <c r="C210" t="s">
        <v>3443</v>
      </c>
      <c r="D210" t="s">
        <v>1176</v>
      </c>
      <c r="E210">
        <v>6937</v>
      </c>
      <c r="F210">
        <v>-504</v>
      </c>
      <c r="G210">
        <v>0</v>
      </c>
      <c r="H210">
        <v>0</v>
      </c>
      <c r="I210">
        <v>44916</v>
      </c>
      <c r="J210">
        <v>0</v>
      </c>
      <c r="L210">
        <f t="shared" si="3"/>
        <v>6433</v>
      </c>
    </row>
    <row r="211" spans="1:12" hidden="1">
      <c r="A211">
        <v>210</v>
      </c>
      <c r="B211" t="s">
        <v>854</v>
      </c>
      <c r="C211" t="s">
        <v>3444</v>
      </c>
      <c r="D211" t="s">
        <v>1176</v>
      </c>
      <c r="E211">
        <v>6268</v>
      </c>
      <c r="F211">
        <v>-276</v>
      </c>
      <c r="G211">
        <v>0</v>
      </c>
      <c r="H211">
        <v>0</v>
      </c>
      <c r="I211">
        <v>6825</v>
      </c>
      <c r="J211">
        <v>0</v>
      </c>
      <c r="L211">
        <f t="shared" si="3"/>
        <v>5992</v>
      </c>
    </row>
    <row r="212" spans="1:12" hidden="1">
      <c r="A212">
        <v>211</v>
      </c>
      <c r="B212" t="s">
        <v>868</v>
      </c>
      <c r="C212" t="s">
        <v>3445</v>
      </c>
      <c r="D212" t="s">
        <v>1176</v>
      </c>
      <c r="E212">
        <v>3666</v>
      </c>
      <c r="F212">
        <v>-468</v>
      </c>
      <c r="G212">
        <v>0</v>
      </c>
      <c r="H212">
        <v>0</v>
      </c>
      <c r="I212">
        <v>12449</v>
      </c>
      <c r="J212">
        <v>0</v>
      </c>
      <c r="L212">
        <f t="shared" si="3"/>
        <v>3198</v>
      </c>
    </row>
    <row r="213" spans="1:12" hidden="1">
      <c r="A213">
        <v>212</v>
      </c>
      <c r="B213" t="s">
        <v>884</v>
      </c>
      <c r="C213" t="s">
        <v>3446</v>
      </c>
      <c r="D213" t="s">
        <v>1176</v>
      </c>
      <c r="E213">
        <v>1327</v>
      </c>
      <c r="F213">
        <v>-364</v>
      </c>
      <c r="G213">
        <v>0</v>
      </c>
      <c r="H213">
        <v>0</v>
      </c>
      <c r="I213">
        <v>11900</v>
      </c>
      <c r="J213">
        <v>0</v>
      </c>
      <c r="L213">
        <f t="shared" si="3"/>
        <v>963</v>
      </c>
    </row>
    <row r="214" spans="1:12" hidden="1">
      <c r="A214">
        <v>213</v>
      </c>
      <c r="B214" t="s">
        <v>901</v>
      </c>
      <c r="C214" t="s">
        <v>3447</v>
      </c>
      <c r="D214" t="s">
        <v>1176</v>
      </c>
      <c r="E214">
        <v>5261</v>
      </c>
      <c r="F214">
        <v>-192</v>
      </c>
      <c r="G214">
        <v>0</v>
      </c>
      <c r="H214">
        <v>0</v>
      </c>
      <c r="I214">
        <v>6305</v>
      </c>
      <c r="J214">
        <v>0</v>
      </c>
      <c r="L214">
        <f t="shared" si="3"/>
        <v>5069</v>
      </c>
    </row>
    <row r="215" spans="1:12" hidden="1">
      <c r="A215">
        <v>214</v>
      </c>
      <c r="B215" t="s">
        <v>909</v>
      </c>
      <c r="C215" t="s">
        <v>3448</v>
      </c>
      <c r="D215" t="s">
        <v>1176</v>
      </c>
      <c r="E215">
        <v>5662</v>
      </c>
      <c r="F215">
        <v>-348</v>
      </c>
      <c r="G215">
        <v>0</v>
      </c>
      <c r="H215">
        <v>0</v>
      </c>
      <c r="I215">
        <v>17100</v>
      </c>
      <c r="J215">
        <v>0</v>
      </c>
      <c r="L215">
        <f t="shared" si="3"/>
        <v>5314</v>
      </c>
    </row>
    <row r="216" spans="1:12" hidden="1">
      <c r="A216">
        <v>215</v>
      </c>
      <c r="B216" t="s">
        <v>922</v>
      </c>
      <c r="C216" t="s">
        <v>3449</v>
      </c>
      <c r="D216" t="s">
        <v>1176</v>
      </c>
      <c r="E216">
        <v>1618</v>
      </c>
      <c r="F216">
        <v>-216</v>
      </c>
      <c r="G216">
        <v>0</v>
      </c>
      <c r="H216">
        <v>0</v>
      </c>
      <c r="I216">
        <v>8909</v>
      </c>
      <c r="J216">
        <v>0</v>
      </c>
      <c r="L216">
        <f t="shared" si="3"/>
        <v>1402</v>
      </c>
    </row>
    <row r="217" spans="1:12" hidden="1">
      <c r="A217">
        <v>216</v>
      </c>
      <c r="B217" t="s">
        <v>967</v>
      </c>
      <c r="C217" t="s">
        <v>3450</v>
      </c>
      <c r="D217" t="s">
        <v>1176</v>
      </c>
      <c r="E217">
        <v>10958</v>
      </c>
      <c r="F217">
        <v>0</v>
      </c>
      <c r="G217">
        <v>0</v>
      </c>
      <c r="H217">
        <v>0</v>
      </c>
      <c r="I217">
        <v>1160</v>
      </c>
      <c r="J217">
        <v>0</v>
      </c>
      <c r="L217">
        <f t="shared" si="3"/>
        <v>10958</v>
      </c>
    </row>
    <row r="218" spans="1:12" hidden="1">
      <c r="A218">
        <v>217</v>
      </c>
      <c r="B218" t="s">
        <v>971</v>
      </c>
      <c r="C218" t="s">
        <v>3451</v>
      </c>
      <c r="D218" t="s">
        <v>1176</v>
      </c>
      <c r="E218">
        <v>10170</v>
      </c>
      <c r="F218">
        <v>-192</v>
      </c>
      <c r="G218">
        <v>0</v>
      </c>
      <c r="H218">
        <v>0</v>
      </c>
      <c r="I218">
        <v>2128</v>
      </c>
      <c r="J218">
        <v>0</v>
      </c>
      <c r="L218">
        <f t="shared" si="3"/>
        <v>9978</v>
      </c>
    </row>
    <row r="219" spans="1:12" hidden="1">
      <c r="A219">
        <v>218</v>
      </c>
      <c r="B219" t="s">
        <v>992</v>
      </c>
      <c r="C219" t="s">
        <v>3452</v>
      </c>
      <c r="D219" t="s">
        <v>1176</v>
      </c>
      <c r="E219">
        <v>4205</v>
      </c>
      <c r="F219">
        <v>-497</v>
      </c>
      <c r="G219">
        <v>0</v>
      </c>
      <c r="H219">
        <v>0</v>
      </c>
      <c r="I219">
        <v>1094</v>
      </c>
      <c r="J219">
        <v>0</v>
      </c>
      <c r="L219">
        <f t="shared" si="3"/>
        <v>3708</v>
      </c>
    </row>
    <row r="220" spans="1:12" hidden="1">
      <c r="A220">
        <v>219</v>
      </c>
      <c r="B220" t="s">
        <v>975</v>
      </c>
      <c r="C220" t="s">
        <v>3453</v>
      </c>
      <c r="D220" t="s">
        <v>1176</v>
      </c>
      <c r="E220">
        <v>10483</v>
      </c>
      <c r="F220">
        <v>0</v>
      </c>
      <c r="G220">
        <v>0</v>
      </c>
      <c r="H220">
        <v>0</v>
      </c>
      <c r="I220">
        <v>1936</v>
      </c>
      <c r="J220">
        <v>0</v>
      </c>
      <c r="L220">
        <f t="shared" si="3"/>
        <v>10483</v>
      </c>
    </row>
    <row r="221" spans="1:12" hidden="1">
      <c r="A221">
        <v>220</v>
      </c>
      <c r="B221" t="s">
        <v>978</v>
      </c>
      <c r="C221" t="s">
        <v>3454</v>
      </c>
      <c r="D221" t="s">
        <v>1176</v>
      </c>
      <c r="E221">
        <v>10421</v>
      </c>
      <c r="F221">
        <v>0</v>
      </c>
      <c r="G221">
        <v>0</v>
      </c>
      <c r="H221">
        <v>0</v>
      </c>
      <c r="I221">
        <v>894</v>
      </c>
      <c r="J221">
        <v>0</v>
      </c>
      <c r="L221">
        <f t="shared" si="3"/>
        <v>10421</v>
      </c>
    </row>
    <row r="222" spans="1:12" hidden="1">
      <c r="A222">
        <v>221</v>
      </c>
      <c r="B222" t="s">
        <v>981</v>
      </c>
      <c r="C222" t="s">
        <v>3455</v>
      </c>
      <c r="D222" t="s">
        <v>1176</v>
      </c>
      <c r="E222">
        <v>12133</v>
      </c>
      <c r="F222">
        <v>0</v>
      </c>
      <c r="G222">
        <v>0</v>
      </c>
      <c r="H222">
        <v>0</v>
      </c>
      <c r="I222">
        <v>684</v>
      </c>
      <c r="J222">
        <v>0</v>
      </c>
      <c r="L222">
        <f t="shared" si="3"/>
        <v>12133</v>
      </c>
    </row>
    <row r="223" spans="1:12" hidden="1">
      <c r="A223">
        <v>222</v>
      </c>
      <c r="B223" t="s">
        <v>985</v>
      </c>
      <c r="C223" t="s">
        <v>3456</v>
      </c>
      <c r="D223" t="s">
        <v>1176</v>
      </c>
      <c r="E223">
        <v>5587</v>
      </c>
      <c r="F223">
        <v>0</v>
      </c>
      <c r="G223">
        <v>0</v>
      </c>
      <c r="H223">
        <v>0</v>
      </c>
      <c r="I223">
        <v>602</v>
      </c>
      <c r="J223">
        <v>0</v>
      </c>
      <c r="L223">
        <f t="shared" si="3"/>
        <v>5587</v>
      </c>
    </row>
    <row r="224" spans="1:12" hidden="1">
      <c r="A224">
        <v>223</v>
      </c>
      <c r="B224" t="s">
        <v>995</v>
      </c>
      <c r="C224" t="s">
        <v>3457</v>
      </c>
      <c r="D224" t="s">
        <v>1176</v>
      </c>
      <c r="E224">
        <v>13648</v>
      </c>
      <c r="F224">
        <v>-336</v>
      </c>
      <c r="G224">
        <v>0</v>
      </c>
      <c r="H224">
        <v>0</v>
      </c>
      <c r="I224">
        <v>652</v>
      </c>
      <c r="J224">
        <v>0</v>
      </c>
      <c r="L224">
        <f t="shared" si="3"/>
        <v>13312</v>
      </c>
    </row>
    <row r="225" spans="1:12" hidden="1">
      <c r="A225">
        <v>224</v>
      </c>
      <c r="B225" t="s">
        <v>983</v>
      </c>
      <c r="C225" t="s">
        <v>3458</v>
      </c>
      <c r="D225" t="s">
        <v>1176</v>
      </c>
      <c r="E225">
        <v>5613</v>
      </c>
      <c r="F225">
        <v>-431</v>
      </c>
      <c r="G225">
        <v>0</v>
      </c>
      <c r="H225">
        <v>0</v>
      </c>
      <c r="I225">
        <v>228</v>
      </c>
      <c r="J225">
        <v>0</v>
      </c>
      <c r="L225">
        <f t="shared" si="3"/>
        <v>5182</v>
      </c>
    </row>
    <row r="226" spans="1:12" hidden="1">
      <c r="A226">
        <v>225</v>
      </c>
      <c r="B226" t="s">
        <v>3459</v>
      </c>
      <c r="C226" t="s">
        <v>3460</v>
      </c>
      <c r="D226" t="s">
        <v>3332</v>
      </c>
      <c r="E226">
        <v>2886</v>
      </c>
      <c r="F226">
        <v>0</v>
      </c>
      <c r="G226">
        <v>0</v>
      </c>
      <c r="H226">
        <v>0</v>
      </c>
      <c r="I226">
        <v>0</v>
      </c>
      <c r="J226">
        <v>0</v>
      </c>
      <c r="L226">
        <f t="shared" si="3"/>
        <v>2886</v>
      </c>
    </row>
    <row r="227" spans="1:12">
      <c r="A227" s="45" t="s">
        <v>3205</v>
      </c>
      <c r="B227" s="45" t="s">
        <v>3206</v>
      </c>
      <c r="C227" s="45" t="s">
        <v>3207</v>
      </c>
      <c r="D227" s="45" t="s">
        <v>3208</v>
      </c>
      <c r="E227" s="45" t="s">
        <v>3209</v>
      </c>
      <c r="F227" s="45" t="s">
        <v>3210</v>
      </c>
      <c r="G227" s="45" t="s">
        <v>3211</v>
      </c>
      <c r="H227" s="45" t="s">
        <v>3212</v>
      </c>
      <c r="I227" s="45" t="s">
        <v>3213</v>
      </c>
      <c r="J227" s="45" t="s">
        <v>3214</v>
      </c>
      <c r="K227" t="s">
        <v>3216</v>
      </c>
      <c r="L227" t="e">
        <f t="shared" si="3"/>
        <v>#VALUE!</v>
      </c>
    </row>
    <row r="228" spans="1:12" hidden="1">
      <c r="A228">
        <v>1</v>
      </c>
      <c r="B228" t="s">
        <v>3461</v>
      </c>
      <c r="C228" t="s">
        <v>3462</v>
      </c>
      <c r="D228" t="s">
        <v>1176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>
        <f t="shared" si="3"/>
        <v>0</v>
      </c>
    </row>
    <row r="229" spans="1:12" hidden="1">
      <c r="A229">
        <v>2</v>
      </c>
      <c r="B229" t="s">
        <v>3463</v>
      </c>
      <c r="C229" t="s">
        <v>3464</v>
      </c>
      <c r="D229" t="s">
        <v>1176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>
        <f t="shared" si="3"/>
        <v>0</v>
      </c>
    </row>
    <row r="230" spans="1:12" hidden="1">
      <c r="A230">
        <v>3</v>
      </c>
      <c r="B230" t="s">
        <v>3465</v>
      </c>
      <c r="C230" t="s">
        <v>3466</v>
      </c>
      <c r="D230" t="s">
        <v>1176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f t="shared" si="3"/>
        <v>0</v>
      </c>
    </row>
    <row r="231" spans="1:12" hidden="1">
      <c r="A231">
        <v>4</v>
      </c>
      <c r="B231" t="s">
        <v>3084</v>
      </c>
      <c r="C231" t="s">
        <v>3467</v>
      </c>
      <c r="D231" t="s">
        <v>1176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>
        <f t="shared" si="3"/>
        <v>0</v>
      </c>
    </row>
    <row r="232" spans="1:12" hidden="1">
      <c r="A232">
        <v>5</v>
      </c>
      <c r="B232" t="s">
        <v>3468</v>
      </c>
      <c r="C232" t="s">
        <v>3469</v>
      </c>
      <c r="D232" t="s">
        <v>1176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>
        <f t="shared" si="3"/>
        <v>0</v>
      </c>
    </row>
    <row r="233" spans="1:12" hidden="1">
      <c r="A233">
        <v>6</v>
      </c>
      <c r="B233" t="s">
        <v>3470</v>
      </c>
      <c r="C233" t="s">
        <v>3471</v>
      </c>
      <c r="D233" t="s">
        <v>1176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>
        <f t="shared" si="3"/>
        <v>0</v>
      </c>
    </row>
    <row r="234" spans="1:12" hidden="1">
      <c r="A234">
        <v>7</v>
      </c>
      <c r="B234" t="s">
        <v>3472</v>
      </c>
      <c r="C234" t="s">
        <v>3473</v>
      </c>
      <c r="D234" t="s">
        <v>1176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f t="shared" si="3"/>
        <v>0</v>
      </c>
    </row>
    <row r="235" spans="1:12" hidden="1">
      <c r="A235">
        <v>8</v>
      </c>
      <c r="B235" t="s">
        <v>3474</v>
      </c>
      <c r="C235" t="s">
        <v>3475</v>
      </c>
      <c r="D235" t="s">
        <v>1176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f t="shared" si="3"/>
        <v>0</v>
      </c>
    </row>
    <row r="236" spans="1:12" hidden="1">
      <c r="A236">
        <v>9</v>
      </c>
      <c r="B236" t="s">
        <v>3476</v>
      </c>
      <c r="C236" t="s">
        <v>3477</v>
      </c>
      <c r="D236" t="s">
        <v>1176</v>
      </c>
      <c r="E236">
        <v>0</v>
      </c>
      <c r="F236">
        <v>0</v>
      </c>
      <c r="G236">
        <v>0</v>
      </c>
      <c r="H236">
        <v>0</v>
      </c>
      <c r="I236">
        <v>116</v>
      </c>
      <c r="J236">
        <v>0</v>
      </c>
      <c r="L236">
        <f t="shared" si="3"/>
        <v>0</v>
      </c>
    </row>
    <row r="237" spans="1:12" hidden="1">
      <c r="A237">
        <v>10</v>
      </c>
      <c r="B237" t="s">
        <v>3478</v>
      </c>
      <c r="C237" t="s">
        <v>3479</v>
      </c>
      <c r="D237" t="s">
        <v>1176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f t="shared" si="3"/>
        <v>0</v>
      </c>
    </row>
    <row r="238" spans="1:12" hidden="1">
      <c r="A238">
        <v>11</v>
      </c>
      <c r="B238" t="s">
        <v>3480</v>
      </c>
      <c r="C238" t="s">
        <v>3481</v>
      </c>
      <c r="D238" t="s">
        <v>1176</v>
      </c>
      <c r="E238">
        <v>0</v>
      </c>
      <c r="F238">
        <v>0</v>
      </c>
      <c r="G238">
        <v>0</v>
      </c>
      <c r="H238">
        <v>0</v>
      </c>
      <c r="I238">
        <v>3527</v>
      </c>
      <c r="J238">
        <v>0</v>
      </c>
      <c r="L238">
        <f t="shared" si="3"/>
        <v>0</v>
      </c>
    </row>
    <row r="239" spans="1:12" hidden="1">
      <c r="A239">
        <v>12</v>
      </c>
      <c r="B239" t="s">
        <v>3482</v>
      </c>
      <c r="C239" t="s">
        <v>3483</v>
      </c>
      <c r="D239" t="s">
        <v>1176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f t="shared" si="3"/>
        <v>0</v>
      </c>
    </row>
    <row r="240" spans="1:12" hidden="1">
      <c r="A240">
        <v>13</v>
      </c>
      <c r="B240" t="s">
        <v>3484</v>
      </c>
      <c r="C240" t="s">
        <v>3485</v>
      </c>
      <c r="D240" t="s">
        <v>1176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>
        <f t="shared" si="3"/>
        <v>0</v>
      </c>
    </row>
    <row r="241" spans="1:12" hidden="1">
      <c r="A241">
        <v>14</v>
      </c>
      <c r="B241" t="s">
        <v>3486</v>
      </c>
      <c r="C241" t="s">
        <v>3487</v>
      </c>
      <c r="D241" t="s">
        <v>1176</v>
      </c>
      <c r="E241">
        <v>0</v>
      </c>
      <c r="F241">
        <v>0</v>
      </c>
      <c r="G241">
        <v>0</v>
      </c>
      <c r="H241">
        <v>0</v>
      </c>
      <c r="I241">
        <v>84</v>
      </c>
      <c r="J241">
        <v>0</v>
      </c>
      <c r="L241">
        <f t="shared" si="3"/>
        <v>0</v>
      </c>
    </row>
    <row r="242" spans="1:12" hidden="1">
      <c r="A242">
        <v>15</v>
      </c>
      <c r="B242" t="s">
        <v>3488</v>
      </c>
      <c r="C242" t="s">
        <v>3489</v>
      </c>
      <c r="D242" t="s">
        <v>1176</v>
      </c>
      <c r="E242">
        <v>0</v>
      </c>
      <c r="F242">
        <v>0</v>
      </c>
      <c r="G242">
        <v>0</v>
      </c>
      <c r="H242">
        <v>0</v>
      </c>
      <c r="I242">
        <v>1094</v>
      </c>
      <c r="J242">
        <v>0</v>
      </c>
      <c r="L242">
        <f t="shared" si="3"/>
        <v>0</v>
      </c>
    </row>
    <row r="243" spans="1:12" hidden="1">
      <c r="A243">
        <v>16</v>
      </c>
      <c r="B243" t="s">
        <v>3490</v>
      </c>
      <c r="C243" t="s">
        <v>3491</v>
      </c>
      <c r="D243" t="s">
        <v>1176</v>
      </c>
      <c r="E243">
        <v>0</v>
      </c>
      <c r="F243">
        <v>0</v>
      </c>
      <c r="G243">
        <v>0</v>
      </c>
      <c r="H243">
        <v>0</v>
      </c>
      <c r="I243">
        <v>48</v>
      </c>
      <c r="J243">
        <v>0</v>
      </c>
      <c r="L243">
        <f t="shared" si="3"/>
        <v>0</v>
      </c>
    </row>
    <row r="244" spans="1:12" hidden="1">
      <c r="A244">
        <v>17</v>
      </c>
      <c r="B244" t="s">
        <v>3492</v>
      </c>
      <c r="C244" t="s">
        <v>3493</v>
      </c>
      <c r="D244" t="s">
        <v>1176</v>
      </c>
      <c r="E244">
        <v>0</v>
      </c>
      <c r="F244">
        <v>0</v>
      </c>
      <c r="G244">
        <v>0</v>
      </c>
      <c r="H244">
        <v>0</v>
      </c>
      <c r="I244">
        <v>74</v>
      </c>
      <c r="J244">
        <v>0</v>
      </c>
      <c r="L244">
        <f t="shared" si="3"/>
        <v>0</v>
      </c>
    </row>
    <row r="245" spans="1:12" hidden="1">
      <c r="A245">
        <v>18</v>
      </c>
      <c r="B245" t="s">
        <v>3494</v>
      </c>
      <c r="C245" t="s">
        <v>3495</v>
      </c>
      <c r="D245" t="s">
        <v>1176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>
        <f t="shared" si="3"/>
        <v>0</v>
      </c>
    </row>
    <row r="246" spans="1:12" hidden="1">
      <c r="A246">
        <v>19</v>
      </c>
      <c r="B246" t="s">
        <v>3496</v>
      </c>
      <c r="C246" t="s">
        <v>3497</v>
      </c>
      <c r="D246" t="s">
        <v>1176</v>
      </c>
      <c r="E246">
        <v>0</v>
      </c>
      <c r="F246">
        <v>0</v>
      </c>
      <c r="G246">
        <v>0</v>
      </c>
      <c r="H246">
        <v>0</v>
      </c>
      <c r="I246">
        <v>60</v>
      </c>
      <c r="J246">
        <v>0</v>
      </c>
      <c r="L246">
        <f t="shared" si="3"/>
        <v>0</v>
      </c>
    </row>
    <row r="247" spans="1:12" hidden="1">
      <c r="A247">
        <v>20</v>
      </c>
      <c r="B247" t="s">
        <v>3498</v>
      </c>
      <c r="C247" t="s">
        <v>3499</v>
      </c>
      <c r="D247" t="s">
        <v>1176</v>
      </c>
      <c r="E247">
        <v>0</v>
      </c>
      <c r="F247">
        <v>0</v>
      </c>
      <c r="G247">
        <v>0</v>
      </c>
      <c r="H247">
        <v>0</v>
      </c>
      <c r="I247">
        <v>35</v>
      </c>
      <c r="J247">
        <v>0</v>
      </c>
      <c r="L247">
        <f t="shared" si="3"/>
        <v>0</v>
      </c>
    </row>
    <row r="248" spans="1:12" hidden="1">
      <c r="A248">
        <v>21</v>
      </c>
      <c r="B248" t="s">
        <v>3500</v>
      </c>
      <c r="C248" t="s">
        <v>3501</v>
      </c>
      <c r="D248" t="s">
        <v>1176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f t="shared" si="3"/>
        <v>0</v>
      </c>
    </row>
    <row r="249" spans="1:12" hidden="1">
      <c r="A249">
        <v>22</v>
      </c>
      <c r="B249" t="s">
        <v>3502</v>
      </c>
      <c r="C249" t="s">
        <v>3503</v>
      </c>
      <c r="D249" t="s">
        <v>1176</v>
      </c>
      <c r="E249">
        <v>0</v>
      </c>
      <c r="F249">
        <v>0</v>
      </c>
      <c r="G249">
        <v>0</v>
      </c>
      <c r="H249">
        <v>0</v>
      </c>
      <c r="I249">
        <v>119</v>
      </c>
      <c r="J249">
        <v>0</v>
      </c>
      <c r="L249">
        <f t="shared" si="3"/>
        <v>0</v>
      </c>
    </row>
    <row r="250" spans="1:12" hidden="1">
      <c r="A250">
        <v>23</v>
      </c>
      <c r="B250" t="s">
        <v>3504</v>
      </c>
      <c r="C250" t="s">
        <v>3505</v>
      </c>
      <c r="D250" t="s">
        <v>1176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f t="shared" si="3"/>
        <v>0</v>
      </c>
    </row>
    <row r="251" spans="1:12" hidden="1">
      <c r="A251">
        <v>24</v>
      </c>
      <c r="B251" t="s">
        <v>3506</v>
      </c>
      <c r="C251" t="s">
        <v>3507</v>
      </c>
      <c r="D251" t="s">
        <v>1176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>
        <f t="shared" si="3"/>
        <v>0</v>
      </c>
    </row>
    <row r="252" spans="1:12" hidden="1">
      <c r="A252">
        <v>25</v>
      </c>
      <c r="B252" t="s">
        <v>3508</v>
      </c>
      <c r="C252" t="s">
        <v>3509</v>
      </c>
      <c r="D252" t="s">
        <v>1176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>
        <f t="shared" si="3"/>
        <v>0</v>
      </c>
    </row>
    <row r="253" spans="1:12" hidden="1">
      <c r="A253">
        <v>26</v>
      </c>
      <c r="B253" t="s">
        <v>3510</v>
      </c>
      <c r="C253" t="s">
        <v>3511</v>
      </c>
      <c r="D253" t="s">
        <v>1176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f t="shared" si="3"/>
        <v>0</v>
      </c>
    </row>
    <row r="254" spans="1:12" hidden="1">
      <c r="A254">
        <v>27</v>
      </c>
      <c r="B254" t="s">
        <v>3512</v>
      </c>
      <c r="C254" t="s">
        <v>3513</v>
      </c>
      <c r="D254" t="s">
        <v>1176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>
        <f t="shared" si="3"/>
        <v>0</v>
      </c>
    </row>
    <row r="255" spans="1:12" hidden="1">
      <c r="A255">
        <v>28</v>
      </c>
      <c r="B255" t="s">
        <v>3514</v>
      </c>
      <c r="C255" t="s">
        <v>3515</v>
      </c>
      <c r="D255" t="s">
        <v>1176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>
        <f t="shared" si="3"/>
        <v>0</v>
      </c>
    </row>
    <row r="256" spans="1:12" hidden="1">
      <c r="A256">
        <v>29</v>
      </c>
      <c r="B256" t="s">
        <v>3516</v>
      </c>
      <c r="C256" t="s">
        <v>3517</v>
      </c>
      <c r="D256" t="s">
        <v>1176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>
        <f t="shared" si="3"/>
        <v>0</v>
      </c>
    </row>
    <row r="257" spans="1:12" hidden="1">
      <c r="A257">
        <v>30</v>
      </c>
      <c r="B257" t="s">
        <v>3518</v>
      </c>
      <c r="C257" t="s">
        <v>3519</v>
      </c>
      <c r="D257" t="s">
        <v>1176</v>
      </c>
      <c r="E257">
        <v>0</v>
      </c>
      <c r="F257">
        <v>0</v>
      </c>
      <c r="G257">
        <v>0</v>
      </c>
      <c r="H257">
        <v>0</v>
      </c>
      <c r="I257">
        <v>193</v>
      </c>
      <c r="J257">
        <v>0</v>
      </c>
      <c r="L257">
        <f t="shared" si="3"/>
        <v>0</v>
      </c>
    </row>
    <row r="258" spans="1:12" hidden="1">
      <c r="A258">
        <v>31</v>
      </c>
      <c r="B258" t="s">
        <v>3520</v>
      </c>
      <c r="C258" t="s">
        <v>3521</v>
      </c>
      <c r="D258" t="s">
        <v>1176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f t="shared" si="3"/>
        <v>0</v>
      </c>
    </row>
    <row r="259" spans="1:12" hidden="1">
      <c r="A259">
        <v>32</v>
      </c>
      <c r="B259" t="s">
        <v>3522</v>
      </c>
      <c r="C259" t="s">
        <v>3523</v>
      </c>
      <c r="D259" t="s">
        <v>1176</v>
      </c>
      <c r="E259">
        <v>0</v>
      </c>
      <c r="F259">
        <v>0</v>
      </c>
      <c r="G259">
        <v>0</v>
      </c>
      <c r="H259">
        <v>0</v>
      </c>
      <c r="I259">
        <v>950</v>
      </c>
      <c r="J259">
        <v>0</v>
      </c>
      <c r="L259">
        <f t="shared" ref="L259:L322" si="4">E259+F259+K259</f>
        <v>0</v>
      </c>
    </row>
    <row r="260" spans="1:12" hidden="1">
      <c r="A260">
        <v>33</v>
      </c>
      <c r="B260" t="s">
        <v>3524</v>
      </c>
      <c r="C260" t="s">
        <v>3525</v>
      </c>
      <c r="D260" t="s">
        <v>1176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f t="shared" si="4"/>
        <v>0</v>
      </c>
    </row>
    <row r="261" spans="1:12" hidden="1">
      <c r="A261">
        <v>34</v>
      </c>
      <c r="B261" t="s">
        <v>3526</v>
      </c>
      <c r="C261" t="s">
        <v>3527</v>
      </c>
      <c r="D261" t="s">
        <v>1176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f t="shared" si="4"/>
        <v>0</v>
      </c>
    </row>
    <row r="262" spans="1:12" hidden="1">
      <c r="A262">
        <v>35</v>
      </c>
      <c r="B262" t="s">
        <v>3528</v>
      </c>
      <c r="C262" t="s">
        <v>3529</v>
      </c>
      <c r="D262" t="s">
        <v>1176</v>
      </c>
      <c r="E262">
        <v>0</v>
      </c>
      <c r="F262">
        <v>0</v>
      </c>
      <c r="G262">
        <v>0</v>
      </c>
      <c r="H262">
        <v>0</v>
      </c>
      <c r="I262">
        <v>20</v>
      </c>
      <c r="J262">
        <v>0</v>
      </c>
      <c r="L262">
        <f t="shared" si="4"/>
        <v>0</v>
      </c>
    </row>
    <row r="263" spans="1:12" hidden="1">
      <c r="A263">
        <v>36</v>
      </c>
      <c r="B263" t="s">
        <v>3530</v>
      </c>
      <c r="C263" t="s">
        <v>3531</v>
      </c>
      <c r="D263" t="s">
        <v>1176</v>
      </c>
      <c r="E263">
        <v>0</v>
      </c>
      <c r="F263">
        <v>0</v>
      </c>
      <c r="G263">
        <v>0</v>
      </c>
      <c r="H263">
        <v>0</v>
      </c>
      <c r="I263">
        <v>44</v>
      </c>
      <c r="J263">
        <v>0</v>
      </c>
      <c r="L263">
        <f t="shared" si="4"/>
        <v>0</v>
      </c>
    </row>
    <row r="264" spans="1:12" hidden="1">
      <c r="A264">
        <v>37</v>
      </c>
      <c r="B264" t="s">
        <v>3139</v>
      </c>
      <c r="C264" t="s">
        <v>3532</v>
      </c>
      <c r="D264" t="s">
        <v>1176</v>
      </c>
      <c r="E264">
        <v>0</v>
      </c>
      <c r="F264">
        <v>0</v>
      </c>
      <c r="G264">
        <v>0</v>
      </c>
      <c r="H264">
        <v>0</v>
      </c>
      <c r="I264">
        <v>40</v>
      </c>
      <c r="J264">
        <v>0</v>
      </c>
      <c r="L264">
        <f t="shared" si="4"/>
        <v>0</v>
      </c>
    </row>
    <row r="265" spans="1:12" hidden="1">
      <c r="A265">
        <v>38</v>
      </c>
      <c r="B265" t="s">
        <v>3533</v>
      </c>
      <c r="C265" t="s">
        <v>3534</v>
      </c>
      <c r="D265" t="s">
        <v>1176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f t="shared" si="4"/>
        <v>0</v>
      </c>
    </row>
    <row r="266" spans="1:12" hidden="1">
      <c r="A266">
        <v>39</v>
      </c>
      <c r="B266" t="s">
        <v>3086</v>
      </c>
      <c r="C266" t="s">
        <v>3535</v>
      </c>
      <c r="D266" t="s">
        <v>1176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>
        <f t="shared" si="4"/>
        <v>0</v>
      </c>
    </row>
    <row r="267" spans="1:12" hidden="1">
      <c r="A267">
        <v>40</v>
      </c>
      <c r="B267" t="s">
        <v>3536</v>
      </c>
      <c r="C267" t="s">
        <v>3537</v>
      </c>
      <c r="D267" t="s">
        <v>1477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>
        <f t="shared" si="4"/>
        <v>0</v>
      </c>
    </row>
    <row r="268" spans="1:12" hidden="1">
      <c r="A268">
        <v>41</v>
      </c>
      <c r="B268" t="s">
        <v>3538</v>
      </c>
      <c r="C268" t="s">
        <v>3539</v>
      </c>
      <c r="D268" t="s">
        <v>1176</v>
      </c>
      <c r="E268">
        <v>0</v>
      </c>
      <c r="F268">
        <v>0</v>
      </c>
      <c r="G268">
        <v>0</v>
      </c>
      <c r="H268">
        <v>0</v>
      </c>
      <c r="I268">
        <v>15</v>
      </c>
      <c r="J268">
        <v>0</v>
      </c>
      <c r="L268">
        <f t="shared" si="4"/>
        <v>0</v>
      </c>
    </row>
    <row r="269" spans="1:12" hidden="1">
      <c r="A269">
        <v>42</v>
      </c>
      <c r="B269" t="s">
        <v>3540</v>
      </c>
      <c r="C269" t="s">
        <v>3541</v>
      </c>
      <c r="D269" t="s">
        <v>1176</v>
      </c>
      <c r="E269">
        <v>0</v>
      </c>
      <c r="F269">
        <v>0</v>
      </c>
      <c r="G269">
        <v>0</v>
      </c>
      <c r="H269">
        <v>0</v>
      </c>
      <c r="I269">
        <v>60</v>
      </c>
      <c r="J269">
        <v>0</v>
      </c>
      <c r="L269">
        <f t="shared" si="4"/>
        <v>0</v>
      </c>
    </row>
    <row r="270" spans="1:12" hidden="1">
      <c r="A270">
        <v>43</v>
      </c>
      <c r="B270" t="s">
        <v>3542</v>
      </c>
      <c r="C270" t="s">
        <v>3543</v>
      </c>
      <c r="D270" t="s">
        <v>1176</v>
      </c>
      <c r="E270">
        <v>0</v>
      </c>
      <c r="F270">
        <v>0</v>
      </c>
      <c r="G270">
        <v>0</v>
      </c>
      <c r="H270">
        <v>0</v>
      </c>
      <c r="I270">
        <v>40</v>
      </c>
      <c r="J270">
        <v>0</v>
      </c>
      <c r="L270">
        <f t="shared" si="4"/>
        <v>0</v>
      </c>
    </row>
    <row r="271" spans="1:12" hidden="1">
      <c r="A271">
        <v>44</v>
      </c>
      <c r="B271" t="s">
        <v>3544</v>
      </c>
      <c r="C271" t="s">
        <v>3545</v>
      </c>
      <c r="D271" t="s">
        <v>1176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>
        <f t="shared" si="4"/>
        <v>0</v>
      </c>
    </row>
    <row r="272" spans="1:12" hidden="1">
      <c r="A272">
        <v>45</v>
      </c>
      <c r="B272" t="s">
        <v>3546</v>
      </c>
      <c r="C272" t="s">
        <v>3547</v>
      </c>
      <c r="D272" t="s">
        <v>1176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>
        <f t="shared" si="4"/>
        <v>0</v>
      </c>
    </row>
    <row r="273" spans="1:12" hidden="1">
      <c r="A273">
        <v>46</v>
      </c>
      <c r="B273" t="s">
        <v>3548</v>
      </c>
      <c r="C273" t="s">
        <v>3549</v>
      </c>
      <c r="D273" t="s">
        <v>1176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>
        <f t="shared" si="4"/>
        <v>0</v>
      </c>
    </row>
    <row r="274" spans="1:12" hidden="1">
      <c r="A274">
        <v>47</v>
      </c>
      <c r="B274" t="s">
        <v>3550</v>
      </c>
      <c r="C274" t="s">
        <v>3551</v>
      </c>
      <c r="D274" t="s">
        <v>1176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>
        <f t="shared" si="4"/>
        <v>0</v>
      </c>
    </row>
    <row r="275" spans="1:12" hidden="1">
      <c r="A275">
        <v>48</v>
      </c>
      <c r="B275" t="s">
        <v>3552</v>
      </c>
      <c r="C275" t="s">
        <v>3553</v>
      </c>
      <c r="D275" t="s">
        <v>1176</v>
      </c>
      <c r="E275">
        <v>0</v>
      </c>
      <c r="F275">
        <v>0</v>
      </c>
      <c r="G275">
        <v>0</v>
      </c>
      <c r="H275">
        <v>0</v>
      </c>
      <c r="I275">
        <v>106</v>
      </c>
      <c r="J275">
        <v>0</v>
      </c>
      <c r="L275">
        <f t="shared" si="4"/>
        <v>0</v>
      </c>
    </row>
    <row r="276" spans="1:12" hidden="1">
      <c r="A276">
        <v>49</v>
      </c>
      <c r="B276" t="s">
        <v>3554</v>
      </c>
      <c r="C276" t="s">
        <v>3555</v>
      </c>
      <c r="D276" t="s">
        <v>1176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L276">
        <f t="shared" si="4"/>
        <v>0</v>
      </c>
    </row>
    <row r="277" spans="1:12" hidden="1">
      <c r="A277">
        <v>50</v>
      </c>
      <c r="B277" t="s">
        <v>3556</v>
      </c>
      <c r="C277" t="s">
        <v>3557</v>
      </c>
      <c r="D277" t="s">
        <v>1176</v>
      </c>
      <c r="E277">
        <v>0</v>
      </c>
      <c r="F277">
        <v>0</v>
      </c>
      <c r="G277">
        <v>0</v>
      </c>
      <c r="H277">
        <v>0</v>
      </c>
      <c r="I277">
        <v>965</v>
      </c>
      <c r="J277">
        <v>0</v>
      </c>
      <c r="L277">
        <f t="shared" si="4"/>
        <v>0</v>
      </c>
    </row>
    <row r="278" spans="1:12" hidden="1">
      <c r="A278">
        <v>51</v>
      </c>
      <c r="B278" t="s">
        <v>3558</v>
      </c>
      <c r="C278" t="s">
        <v>3559</v>
      </c>
      <c r="D278" t="s">
        <v>1176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f t="shared" si="4"/>
        <v>0</v>
      </c>
    </row>
    <row r="279" spans="1:12" hidden="1">
      <c r="A279">
        <v>52</v>
      </c>
      <c r="B279" t="s">
        <v>3560</v>
      </c>
      <c r="C279" t="s">
        <v>3561</v>
      </c>
      <c r="D279" t="s">
        <v>1176</v>
      </c>
      <c r="E279">
        <v>0</v>
      </c>
      <c r="F279">
        <v>0</v>
      </c>
      <c r="G279">
        <v>0</v>
      </c>
      <c r="H279">
        <v>0</v>
      </c>
      <c r="I279">
        <v>19</v>
      </c>
      <c r="J279">
        <v>0</v>
      </c>
      <c r="L279">
        <f t="shared" si="4"/>
        <v>0</v>
      </c>
    </row>
    <row r="280" spans="1:12" hidden="1">
      <c r="A280">
        <v>53</v>
      </c>
      <c r="B280" t="s">
        <v>3562</v>
      </c>
      <c r="C280" t="s">
        <v>3563</v>
      </c>
      <c r="D280" t="s">
        <v>1176</v>
      </c>
      <c r="E280">
        <v>0</v>
      </c>
      <c r="F280">
        <v>0</v>
      </c>
      <c r="G280">
        <v>0</v>
      </c>
      <c r="H280">
        <v>0</v>
      </c>
      <c r="I280">
        <v>51</v>
      </c>
      <c r="J280">
        <v>0</v>
      </c>
      <c r="L280">
        <f t="shared" si="4"/>
        <v>0</v>
      </c>
    </row>
    <row r="281" spans="1:12" hidden="1">
      <c r="A281">
        <v>54</v>
      </c>
      <c r="B281" t="s">
        <v>3564</v>
      </c>
      <c r="C281" t="s">
        <v>3565</v>
      </c>
      <c r="D281" t="s">
        <v>1176</v>
      </c>
      <c r="E281">
        <v>0</v>
      </c>
      <c r="F281">
        <v>0</v>
      </c>
      <c r="G281">
        <v>0</v>
      </c>
      <c r="H281">
        <v>0</v>
      </c>
      <c r="I281">
        <v>1287</v>
      </c>
      <c r="J281">
        <v>0</v>
      </c>
      <c r="L281">
        <f t="shared" si="4"/>
        <v>0</v>
      </c>
    </row>
    <row r="282" spans="1:12" hidden="1">
      <c r="A282">
        <v>55</v>
      </c>
      <c r="B282" t="s">
        <v>3566</v>
      </c>
      <c r="C282" t="s">
        <v>3567</v>
      </c>
      <c r="D282" t="s">
        <v>1176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>
        <f t="shared" si="4"/>
        <v>0</v>
      </c>
    </row>
    <row r="283" spans="1:12" hidden="1">
      <c r="A283">
        <v>56</v>
      </c>
      <c r="B283" t="s">
        <v>3568</v>
      </c>
      <c r="C283" t="s">
        <v>3569</v>
      </c>
      <c r="D283" t="s">
        <v>1176</v>
      </c>
      <c r="E283">
        <v>0</v>
      </c>
      <c r="F283">
        <v>0</v>
      </c>
      <c r="G283">
        <v>0</v>
      </c>
      <c r="H283">
        <v>0</v>
      </c>
      <c r="I283">
        <v>80</v>
      </c>
      <c r="J283">
        <v>0</v>
      </c>
      <c r="L283">
        <f t="shared" si="4"/>
        <v>0</v>
      </c>
    </row>
    <row r="284" spans="1:12" hidden="1">
      <c r="A284">
        <v>57</v>
      </c>
      <c r="B284" t="s">
        <v>3088</v>
      </c>
      <c r="C284" t="s">
        <v>3570</v>
      </c>
      <c r="D284" t="s">
        <v>1176</v>
      </c>
      <c r="E284">
        <v>0</v>
      </c>
      <c r="F284">
        <v>0</v>
      </c>
      <c r="G284">
        <v>0</v>
      </c>
      <c r="H284">
        <v>0</v>
      </c>
      <c r="I284">
        <v>143</v>
      </c>
      <c r="J284">
        <v>0</v>
      </c>
      <c r="L284">
        <f t="shared" si="4"/>
        <v>0</v>
      </c>
    </row>
    <row r="285" spans="1:12" hidden="1">
      <c r="A285">
        <v>58</v>
      </c>
      <c r="B285" t="s">
        <v>3571</v>
      </c>
      <c r="C285" t="s">
        <v>3572</v>
      </c>
      <c r="D285" t="s">
        <v>1176</v>
      </c>
      <c r="E285">
        <v>0</v>
      </c>
      <c r="F285">
        <v>0</v>
      </c>
      <c r="G285">
        <v>0</v>
      </c>
      <c r="H285">
        <v>0</v>
      </c>
      <c r="I285">
        <v>236</v>
      </c>
      <c r="J285">
        <v>0</v>
      </c>
      <c r="L285">
        <f t="shared" si="4"/>
        <v>0</v>
      </c>
    </row>
    <row r="286" spans="1:12" hidden="1">
      <c r="A286">
        <v>59</v>
      </c>
      <c r="B286" t="s">
        <v>3573</v>
      </c>
      <c r="C286" t="s">
        <v>3574</v>
      </c>
      <c r="D286" t="s">
        <v>1176</v>
      </c>
      <c r="E286">
        <v>0</v>
      </c>
      <c r="F286">
        <v>0</v>
      </c>
      <c r="G286">
        <v>0</v>
      </c>
      <c r="H286">
        <v>0</v>
      </c>
      <c r="I286">
        <v>5</v>
      </c>
      <c r="J286">
        <v>0</v>
      </c>
      <c r="L286">
        <f t="shared" si="4"/>
        <v>0</v>
      </c>
    </row>
    <row r="287" spans="1:12" hidden="1">
      <c r="A287">
        <v>60</v>
      </c>
      <c r="B287" t="s">
        <v>3575</v>
      </c>
      <c r="C287" t="s">
        <v>3576</v>
      </c>
      <c r="D287" t="s">
        <v>1176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f t="shared" si="4"/>
        <v>0</v>
      </c>
    </row>
    <row r="288" spans="1:12" hidden="1">
      <c r="A288">
        <v>61</v>
      </c>
      <c r="B288" t="s">
        <v>3577</v>
      </c>
      <c r="C288" t="s">
        <v>3578</v>
      </c>
      <c r="D288" t="s">
        <v>1176</v>
      </c>
      <c r="E288">
        <v>0</v>
      </c>
      <c r="F288">
        <v>0</v>
      </c>
      <c r="G288">
        <v>0</v>
      </c>
      <c r="H288">
        <v>0</v>
      </c>
      <c r="I288">
        <v>30</v>
      </c>
      <c r="J288">
        <v>0</v>
      </c>
      <c r="L288">
        <f t="shared" si="4"/>
        <v>0</v>
      </c>
    </row>
    <row r="289" spans="1:12" hidden="1">
      <c r="A289">
        <v>62</v>
      </c>
      <c r="B289" t="s">
        <v>3579</v>
      </c>
      <c r="C289" t="s">
        <v>3580</v>
      </c>
      <c r="D289" t="s">
        <v>1176</v>
      </c>
      <c r="E289">
        <v>0</v>
      </c>
      <c r="F289">
        <v>0</v>
      </c>
      <c r="G289">
        <v>0</v>
      </c>
      <c r="H289">
        <v>0</v>
      </c>
      <c r="I289">
        <v>82</v>
      </c>
      <c r="J289">
        <v>0</v>
      </c>
      <c r="L289">
        <f t="shared" si="4"/>
        <v>0</v>
      </c>
    </row>
    <row r="290" spans="1:12" hidden="1">
      <c r="A290">
        <v>63</v>
      </c>
      <c r="B290" t="s">
        <v>3581</v>
      </c>
      <c r="C290" t="s">
        <v>3582</v>
      </c>
      <c r="D290" t="s">
        <v>1176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>
        <f t="shared" si="4"/>
        <v>0</v>
      </c>
    </row>
    <row r="291" spans="1:12" hidden="1">
      <c r="A291">
        <v>64</v>
      </c>
      <c r="B291" t="s">
        <v>3583</v>
      </c>
      <c r="C291" t="s">
        <v>3584</v>
      </c>
      <c r="D291" t="s">
        <v>1176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f t="shared" si="4"/>
        <v>0</v>
      </c>
    </row>
    <row r="292" spans="1:12" hidden="1">
      <c r="A292">
        <v>65</v>
      </c>
      <c r="B292" t="s">
        <v>3585</v>
      </c>
      <c r="C292" t="s">
        <v>3586</v>
      </c>
      <c r="D292" t="s">
        <v>1176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>
        <f t="shared" si="4"/>
        <v>0</v>
      </c>
    </row>
    <row r="293" spans="1:12" hidden="1">
      <c r="A293">
        <v>66</v>
      </c>
      <c r="B293" t="s">
        <v>3587</v>
      </c>
      <c r="C293" t="s">
        <v>3588</v>
      </c>
      <c r="D293" t="s">
        <v>1176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f t="shared" si="4"/>
        <v>0</v>
      </c>
    </row>
    <row r="294" spans="1:12" hidden="1">
      <c r="A294">
        <v>67</v>
      </c>
      <c r="B294" t="s">
        <v>3589</v>
      </c>
      <c r="C294" t="s">
        <v>3590</v>
      </c>
      <c r="D294" t="s">
        <v>1176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f t="shared" si="4"/>
        <v>0</v>
      </c>
    </row>
    <row r="295" spans="1:12" hidden="1">
      <c r="A295">
        <v>68</v>
      </c>
      <c r="B295" t="s">
        <v>3591</v>
      </c>
      <c r="C295" t="s">
        <v>3592</v>
      </c>
      <c r="D295" t="s">
        <v>1176</v>
      </c>
      <c r="E295">
        <v>0</v>
      </c>
      <c r="F295">
        <v>0</v>
      </c>
      <c r="G295">
        <v>0</v>
      </c>
      <c r="H295">
        <v>0</v>
      </c>
      <c r="I295">
        <v>1000</v>
      </c>
      <c r="J295">
        <v>0</v>
      </c>
      <c r="L295">
        <f t="shared" si="4"/>
        <v>0</v>
      </c>
    </row>
    <row r="296" spans="1:12" hidden="1">
      <c r="A296">
        <v>69</v>
      </c>
      <c r="B296" t="s">
        <v>3593</v>
      </c>
      <c r="C296" t="s">
        <v>3594</v>
      </c>
      <c r="D296" t="s">
        <v>1176</v>
      </c>
      <c r="E296">
        <v>0</v>
      </c>
      <c r="F296">
        <v>0</v>
      </c>
      <c r="G296">
        <v>0</v>
      </c>
      <c r="H296">
        <v>0</v>
      </c>
      <c r="I296">
        <v>84</v>
      </c>
      <c r="J296">
        <v>0</v>
      </c>
      <c r="L296">
        <f t="shared" si="4"/>
        <v>0</v>
      </c>
    </row>
    <row r="297" spans="1:12" hidden="1">
      <c r="A297">
        <v>70</v>
      </c>
      <c r="B297" t="s">
        <v>3595</v>
      </c>
      <c r="C297" t="s">
        <v>3596</v>
      </c>
      <c r="D297" t="s">
        <v>1176</v>
      </c>
      <c r="E297">
        <v>0</v>
      </c>
      <c r="F297">
        <v>0</v>
      </c>
      <c r="G297">
        <v>0</v>
      </c>
      <c r="H297">
        <v>0</v>
      </c>
      <c r="I297">
        <v>84</v>
      </c>
      <c r="J297">
        <v>0</v>
      </c>
      <c r="L297">
        <f t="shared" si="4"/>
        <v>0</v>
      </c>
    </row>
    <row r="298" spans="1:12" hidden="1">
      <c r="A298">
        <v>71</v>
      </c>
      <c r="B298" t="s">
        <v>3597</v>
      </c>
      <c r="C298" t="s">
        <v>3598</v>
      </c>
      <c r="D298" t="s">
        <v>1176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f t="shared" si="4"/>
        <v>0</v>
      </c>
    </row>
    <row r="299" spans="1:12" hidden="1">
      <c r="A299">
        <v>72</v>
      </c>
      <c r="B299" t="s">
        <v>3599</v>
      </c>
      <c r="C299" t="s">
        <v>3600</v>
      </c>
      <c r="D299" t="s">
        <v>1176</v>
      </c>
      <c r="E299">
        <v>0</v>
      </c>
      <c r="F299">
        <v>0</v>
      </c>
      <c r="G299">
        <v>0</v>
      </c>
      <c r="H299">
        <v>0</v>
      </c>
      <c r="I299">
        <v>60</v>
      </c>
      <c r="J299">
        <v>0</v>
      </c>
      <c r="L299">
        <f t="shared" si="4"/>
        <v>0</v>
      </c>
    </row>
    <row r="300" spans="1:12" hidden="1">
      <c r="A300">
        <v>73</v>
      </c>
      <c r="B300" t="s">
        <v>3601</v>
      </c>
      <c r="C300" t="s">
        <v>3602</v>
      </c>
      <c r="D300" t="s">
        <v>1176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f t="shared" si="4"/>
        <v>0</v>
      </c>
    </row>
    <row r="301" spans="1:12" hidden="1">
      <c r="A301">
        <v>74</v>
      </c>
      <c r="B301" t="s">
        <v>3603</v>
      </c>
      <c r="C301" t="s">
        <v>3604</v>
      </c>
      <c r="D301" t="s">
        <v>1176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f t="shared" si="4"/>
        <v>0</v>
      </c>
    </row>
    <row r="302" spans="1:12" hidden="1">
      <c r="A302">
        <v>75</v>
      </c>
      <c r="B302" t="s">
        <v>3605</v>
      </c>
      <c r="C302" t="s">
        <v>3606</v>
      </c>
      <c r="D302" t="s">
        <v>1176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>
        <f t="shared" si="4"/>
        <v>0</v>
      </c>
    </row>
    <row r="303" spans="1:12" hidden="1">
      <c r="A303">
        <v>76</v>
      </c>
      <c r="B303" t="s">
        <v>3607</v>
      </c>
      <c r="C303" t="s">
        <v>3608</v>
      </c>
      <c r="D303" t="s">
        <v>1176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>
        <f t="shared" si="4"/>
        <v>0</v>
      </c>
    </row>
    <row r="304" spans="1:12" hidden="1">
      <c r="A304">
        <v>77</v>
      </c>
      <c r="B304" t="s">
        <v>3609</v>
      </c>
      <c r="C304" t="s">
        <v>3610</v>
      </c>
      <c r="D304" t="s">
        <v>1477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f t="shared" si="4"/>
        <v>0</v>
      </c>
    </row>
    <row r="305" spans="1:12" hidden="1">
      <c r="A305">
        <v>78</v>
      </c>
      <c r="B305" t="s">
        <v>3611</v>
      </c>
      <c r="C305" t="s">
        <v>3612</v>
      </c>
      <c r="D305" t="s">
        <v>1176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f t="shared" si="4"/>
        <v>0</v>
      </c>
    </row>
    <row r="306" spans="1:12" hidden="1">
      <c r="A306">
        <v>79</v>
      </c>
      <c r="B306" t="s">
        <v>3613</v>
      </c>
      <c r="C306" t="s">
        <v>3614</v>
      </c>
      <c r="D306" t="s">
        <v>1176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f t="shared" si="4"/>
        <v>0</v>
      </c>
    </row>
    <row r="307" spans="1:12" hidden="1">
      <c r="A307">
        <v>80</v>
      </c>
      <c r="B307" t="s">
        <v>3615</v>
      </c>
      <c r="C307" t="s">
        <v>3616</v>
      </c>
      <c r="D307" t="s">
        <v>1176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>
        <f t="shared" si="4"/>
        <v>0</v>
      </c>
    </row>
    <row r="308" spans="1:12" hidden="1">
      <c r="A308">
        <v>81</v>
      </c>
      <c r="B308" t="s">
        <v>3617</v>
      </c>
      <c r="C308" t="s">
        <v>3618</v>
      </c>
      <c r="D308" t="s">
        <v>1176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f t="shared" si="4"/>
        <v>0</v>
      </c>
    </row>
    <row r="309" spans="1:12" hidden="1">
      <c r="A309">
        <v>82</v>
      </c>
      <c r="B309" t="s">
        <v>3619</v>
      </c>
      <c r="C309" t="s">
        <v>3620</v>
      </c>
      <c r="D309" t="s">
        <v>1176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>
        <f t="shared" si="4"/>
        <v>0</v>
      </c>
    </row>
    <row r="310" spans="1:12" hidden="1">
      <c r="A310">
        <v>83</v>
      </c>
      <c r="B310" t="s">
        <v>3621</v>
      </c>
      <c r="C310" t="s">
        <v>3622</v>
      </c>
      <c r="D310" t="s">
        <v>1176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f t="shared" si="4"/>
        <v>0</v>
      </c>
    </row>
    <row r="311" spans="1:12" hidden="1">
      <c r="A311">
        <v>84</v>
      </c>
      <c r="B311" t="s">
        <v>3623</v>
      </c>
      <c r="C311" t="s">
        <v>3624</v>
      </c>
      <c r="D311" t="s">
        <v>1176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f t="shared" si="4"/>
        <v>0</v>
      </c>
    </row>
    <row r="312" spans="1:12" hidden="1">
      <c r="A312">
        <v>85</v>
      </c>
      <c r="B312" t="s">
        <v>3625</v>
      </c>
      <c r="C312" t="s">
        <v>3626</v>
      </c>
      <c r="D312" t="s">
        <v>1176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f t="shared" si="4"/>
        <v>0</v>
      </c>
    </row>
    <row r="313" spans="1:12" hidden="1">
      <c r="A313">
        <v>86</v>
      </c>
      <c r="B313" t="s">
        <v>3090</v>
      </c>
      <c r="C313" t="s">
        <v>3627</v>
      </c>
      <c r="D313" t="s">
        <v>1176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f t="shared" si="4"/>
        <v>0</v>
      </c>
    </row>
    <row r="314" spans="1:12" hidden="1">
      <c r="A314">
        <v>87</v>
      </c>
      <c r="B314" t="s">
        <v>3628</v>
      </c>
      <c r="C314" t="s">
        <v>3629</v>
      </c>
      <c r="D314" t="s">
        <v>1477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>
        <f t="shared" si="4"/>
        <v>0</v>
      </c>
    </row>
    <row r="315" spans="1:12" hidden="1">
      <c r="A315">
        <v>88</v>
      </c>
      <c r="B315" t="s">
        <v>3630</v>
      </c>
      <c r="C315" t="s">
        <v>3631</v>
      </c>
      <c r="D315" t="s">
        <v>1176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>
        <f t="shared" si="4"/>
        <v>0</v>
      </c>
    </row>
    <row r="316" spans="1:12" hidden="1">
      <c r="A316">
        <v>89</v>
      </c>
      <c r="B316" t="s">
        <v>3632</v>
      </c>
      <c r="C316" t="s">
        <v>3633</v>
      </c>
      <c r="D316" t="s">
        <v>1176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>
        <f t="shared" si="4"/>
        <v>0</v>
      </c>
    </row>
    <row r="317" spans="1:12" hidden="1">
      <c r="A317">
        <v>90</v>
      </c>
      <c r="B317" t="s">
        <v>3634</v>
      </c>
      <c r="C317" t="s">
        <v>3635</v>
      </c>
      <c r="D317" t="s">
        <v>1176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f t="shared" si="4"/>
        <v>0</v>
      </c>
    </row>
    <row r="318" spans="1:12" hidden="1">
      <c r="A318">
        <v>91</v>
      </c>
      <c r="B318" t="s">
        <v>3636</v>
      </c>
      <c r="C318" t="s">
        <v>3637</v>
      </c>
      <c r="D318" t="s">
        <v>1176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>
        <f t="shared" si="4"/>
        <v>0</v>
      </c>
    </row>
    <row r="319" spans="1:12" hidden="1">
      <c r="A319">
        <v>92</v>
      </c>
      <c r="B319" t="s">
        <v>3638</v>
      </c>
      <c r="C319" t="s">
        <v>3639</v>
      </c>
      <c r="D319" t="s">
        <v>1176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f t="shared" si="4"/>
        <v>0</v>
      </c>
    </row>
    <row r="320" spans="1:12" hidden="1">
      <c r="A320">
        <v>93</v>
      </c>
      <c r="B320" t="s">
        <v>3640</v>
      </c>
      <c r="C320" t="s">
        <v>3641</v>
      </c>
      <c r="D320" t="s">
        <v>1176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>
        <f t="shared" si="4"/>
        <v>0</v>
      </c>
    </row>
    <row r="321" spans="1:12" hidden="1">
      <c r="A321">
        <v>94</v>
      </c>
      <c r="B321" t="s">
        <v>3642</v>
      </c>
      <c r="C321" t="s">
        <v>3643</v>
      </c>
      <c r="D321" t="s">
        <v>1477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>
        <f t="shared" si="4"/>
        <v>0</v>
      </c>
    </row>
    <row r="322" spans="1:12" hidden="1">
      <c r="A322">
        <v>95</v>
      </c>
      <c r="B322" t="s">
        <v>3644</v>
      </c>
      <c r="C322" t="s">
        <v>3645</v>
      </c>
      <c r="D322" t="s">
        <v>1176</v>
      </c>
      <c r="E322">
        <v>0</v>
      </c>
      <c r="F322">
        <v>0</v>
      </c>
      <c r="G322">
        <v>0</v>
      </c>
      <c r="H322">
        <v>0</v>
      </c>
      <c r="I322">
        <v>25</v>
      </c>
      <c r="J322">
        <v>0</v>
      </c>
      <c r="L322">
        <f t="shared" si="4"/>
        <v>0</v>
      </c>
    </row>
    <row r="323" spans="1:12" hidden="1">
      <c r="A323">
        <v>96</v>
      </c>
      <c r="B323" t="s">
        <v>3646</v>
      </c>
      <c r="C323" t="s">
        <v>3647</v>
      </c>
      <c r="D323" t="s">
        <v>1176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f t="shared" ref="L323:L386" si="5">E323+F323+K323</f>
        <v>0</v>
      </c>
    </row>
    <row r="324" spans="1:12" hidden="1">
      <c r="A324">
        <v>97</v>
      </c>
      <c r="B324" t="s">
        <v>3648</v>
      </c>
      <c r="C324" t="s">
        <v>3649</v>
      </c>
      <c r="D324" t="s">
        <v>1176</v>
      </c>
      <c r="E324">
        <v>0</v>
      </c>
      <c r="F324">
        <v>0</v>
      </c>
      <c r="G324">
        <v>0</v>
      </c>
      <c r="H324">
        <v>0</v>
      </c>
      <c r="I324">
        <v>20</v>
      </c>
      <c r="J324">
        <v>0</v>
      </c>
      <c r="L324">
        <f t="shared" si="5"/>
        <v>0</v>
      </c>
    </row>
    <row r="325" spans="1:12" hidden="1">
      <c r="A325">
        <v>98</v>
      </c>
      <c r="B325" t="s">
        <v>3650</v>
      </c>
      <c r="C325" t="s">
        <v>3651</v>
      </c>
      <c r="D325" t="s">
        <v>1176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>
        <f t="shared" si="5"/>
        <v>0</v>
      </c>
    </row>
    <row r="326" spans="1:12" hidden="1">
      <c r="A326">
        <v>99</v>
      </c>
      <c r="B326" t="s">
        <v>3652</v>
      </c>
      <c r="C326" t="s">
        <v>3653</v>
      </c>
      <c r="D326" t="s">
        <v>1176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>
        <f t="shared" si="5"/>
        <v>0</v>
      </c>
    </row>
    <row r="327" spans="1:12" hidden="1">
      <c r="A327">
        <v>100</v>
      </c>
      <c r="B327" t="s">
        <v>3654</v>
      </c>
      <c r="C327" t="s">
        <v>3655</v>
      </c>
      <c r="D327" t="s">
        <v>1477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f t="shared" si="5"/>
        <v>0</v>
      </c>
    </row>
    <row r="328" spans="1:12" hidden="1">
      <c r="A328">
        <v>101</v>
      </c>
      <c r="B328" t="s">
        <v>3656</v>
      </c>
      <c r="C328" t="s">
        <v>3657</v>
      </c>
      <c r="D328" t="s">
        <v>1176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f t="shared" si="5"/>
        <v>0</v>
      </c>
    </row>
    <row r="329" spans="1:12" hidden="1">
      <c r="A329">
        <v>102</v>
      </c>
      <c r="B329" t="s">
        <v>3658</v>
      </c>
      <c r="C329" t="s">
        <v>3659</v>
      </c>
      <c r="D329" t="s">
        <v>1176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f t="shared" si="5"/>
        <v>0</v>
      </c>
    </row>
    <row r="330" spans="1:12" hidden="1">
      <c r="A330">
        <v>103</v>
      </c>
      <c r="B330" t="s">
        <v>3660</v>
      </c>
      <c r="C330" t="s">
        <v>3661</v>
      </c>
      <c r="D330" t="s">
        <v>1176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>
        <f t="shared" si="5"/>
        <v>0</v>
      </c>
    </row>
    <row r="331" spans="1:12" hidden="1">
      <c r="A331">
        <v>104</v>
      </c>
      <c r="B331" t="s">
        <v>3662</v>
      </c>
      <c r="C331" t="s">
        <v>3663</v>
      </c>
      <c r="D331" t="s">
        <v>1176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>
        <f t="shared" si="5"/>
        <v>0</v>
      </c>
    </row>
    <row r="332" spans="1:12" hidden="1">
      <c r="A332">
        <v>105</v>
      </c>
      <c r="B332" t="s">
        <v>3664</v>
      </c>
      <c r="C332" t="s">
        <v>3665</v>
      </c>
      <c r="D332" t="s">
        <v>1176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>
        <f t="shared" si="5"/>
        <v>0</v>
      </c>
    </row>
    <row r="333" spans="1:12" hidden="1">
      <c r="A333">
        <v>106</v>
      </c>
      <c r="B333" t="s">
        <v>3666</v>
      </c>
      <c r="C333" t="s">
        <v>3667</v>
      </c>
      <c r="D333" t="s">
        <v>1176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f t="shared" si="5"/>
        <v>0</v>
      </c>
    </row>
    <row r="334" spans="1:12" hidden="1">
      <c r="A334">
        <v>107</v>
      </c>
      <c r="B334" t="s">
        <v>3668</v>
      </c>
      <c r="C334" t="s">
        <v>3669</v>
      </c>
      <c r="D334" t="s">
        <v>1477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>
        <f t="shared" si="5"/>
        <v>0</v>
      </c>
    </row>
    <row r="335" spans="1:12" hidden="1">
      <c r="A335">
        <v>108</v>
      </c>
      <c r="B335" t="s">
        <v>3670</v>
      </c>
      <c r="C335" t="s">
        <v>3671</v>
      </c>
      <c r="D335" t="s">
        <v>1176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f t="shared" si="5"/>
        <v>0</v>
      </c>
    </row>
    <row r="336" spans="1:12" hidden="1">
      <c r="A336">
        <v>109</v>
      </c>
      <c r="B336" t="s">
        <v>3672</v>
      </c>
      <c r="C336" t="s">
        <v>3673</v>
      </c>
      <c r="D336" t="s">
        <v>1176</v>
      </c>
      <c r="E336">
        <v>0</v>
      </c>
      <c r="F336">
        <v>0</v>
      </c>
      <c r="G336">
        <v>0</v>
      </c>
      <c r="H336">
        <v>0</v>
      </c>
      <c r="I336">
        <v>50</v>
      </c>
      <c r="J336">
        <v>0</v>
      </c>
      <c r="L336">
        <f t="shared" si="5"/>
        <v>0</v>
      </c>
    </row>
    <row r="337" spans="1:12" hidden="1">
      <c r="A337">
        <v>110</v>
      </c>
      <c r="B337" t="s">
        <v>3674</v>
      </c>
      <c r="C337" t="s">
        <v>3675</v>
      </c>
      <c r="D337" t="s">
        <v>1176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f t="shared" si="5"/>
        <v>0</v>
      </c>
    </row>
    <row r="338" spans="1:12" hidden="1">
      <c r="A338">
        <v>111</v>
      </c>
      <c r="B338" t="s">
        <v>3676</v>
      </c>
      <c r="C338" t="s">
        <v>3677</v>
      </c>
      <c r="D338" t="s">
        <v>1176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>
        <f t="shared" si="5"/>
        <v>0</v>
      </c>
    </row>
    <row r="339" spans="1:12" hidden="1">
      <c r="A339">
        <v>112</v>
      </c>
      <c r="B339" t="s">
        <v>3678</v>
      </c>
      <c r="C339" t="s">
        <v>3679</v>
      </c>
      <c r="D339" t="s">
        <v>1176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>
        <f t="shared" si="5"/>
        <v>0</v>
      </c>
    </row>
    <row r="340" spans="1:12" hidden="1">
      <c r="A340">
        <v>113</v>
      </c>
      <c r="B340" t="s">
        <v>3680</v>
      </c>
      <c r="C340" t="s">
        <v>3681</v>
      </c>
      <c r="D340" t="s">
        <v>1176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>
        <f t="shared" si="5"/>
        <v>0</v>
      </c>
    </row>
    <row r="341" spans="1:12" hidden="1">
      <c r="A341">
        <v>114</v>
      </c>
      <c r="B341" t="s">
        <v>3682</v>
      </c>
      <c r="C341" t="s">
        <v>3683</v>
      </c>
      <c r="D341" t="s">
        <v>1176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f t="shared" si="5"/>
        <v>0</v>
      </c>
    </row>
    <row r="342" spans="1:12" hidden="1">
      <c r="A342">
        <v>115</v>
      </c>
      <c r="B342" t="s">
        <v>3684</v>
      </c>
      <c r="C342" t="s">
        <v>3685</v>
      </c>
      <c r="D342" t="s">
        <v>1176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f t="shared" si="5"/>
        <v>0</v>
      </c>
    </row>
    <row r="343" spans="1:12" hidden="1">
      <c r="A343">
        <v>116</v>
      </c>
      <c r="B343" t="s">
        <v>3686</v>
      </c>
      <c r="C343" t="s">
        <v>3687</v>
      </c>
      <c r="D343" t="s">
        <v>1176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>
        <f t="shared" si="5"/>
        <v>0</v>
      </c>
    </row>
    <row r="344" spans="1:12" hidden="1">
      <c r="A344">
        <v>117</v>
      </c>
      <c r="B344" t="s">
        <v>3688</v>
      </c>
      <c r="C344" t="s">
        <v>3689</v>
      </c>
      <c r="D344" t="s">
        <v>1176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f t="shared" si="5"/>
        <v>0</v>
      </c>
    </row>
    <row r="345" spans="1:12" hidden="1">
      <c r="A345">
        <v>118</v>
      </c>
      <c r="B345" t="s">
        <v>3690</v>
      </c>
      <c r="C345" t="s">
        <v>3691</v>
      </c>
      <c r="D345" t="s">
        <v>1176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f t="shared" si="5"/>
        <v>0</v>
      </c>
    </row>
    <row r="346" spans="1:12" hidden="1">
      <c r="A346">
        <v>119</v>
      </c>
      <c r="B346" t="s">
        <v>3692</v>
      </c>
      <c r="C346" t="s">
        <v>3693</v>
      </c>
      <c r="D346" t="s">
        <v>1477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f t="shared" si="5"/>
        <v>0</v>
      </c>
    </row>
    <row r="347" spans="1:12" hidden="1">
      <c r="A347">
        <v>120</v>
      </c>
      <c r="B347" t="s">
        <v>3694</v>
      </c>
      <c r="C347" t="s">
        <v>3695</v>
      </c>
      <c r="D347" t="s">
        <v>1176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f t="shared" si="5"/>
        <v>0</v>
      </c>
    </row>
    <row r="348" spans="1:12" hidden="1">
      <c r="A348">
        <v>121</v>
      </c>
      <c r="B348" t="s">
        <v>3696</v>
      </c>
      <c r="C348" t="s">
        <v>3697</v>
      </c>
      <c r="D348" t="s">
        <v>1176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>
        <f t="shared" si="5"/>
        <v>0</v>
      </c>
    </row>
    <row r="349" spans="1:12" hidden="1">
      <c r="A349">
        <v>122</v>
      </c>
      <c r="B349" t="s">
        <v>3698</v>
      </c>
      <c r="C349" t="s">
        <v>3699</v>
      </c>
      <c r="D349" t="s">
        <v>1176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f t="shared" si="5"/>
        <v>0</v>
      </c>
    </row>
    <row r="350" spans="1:12" hidden="1">
      <c r="A350">
        <v>123</v>
      </c>
      <c r="B350" t="s">
        <v>3700</v>
      </c>
      <c r="C350" t="s">
        <v>3701</v>
      </c>
      <c r="D350" t="s">
        <v>1176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f t="shared" si="5"/>
        <v>0</v>
      </c>
    </row>
    <row r="351" spans="1:12" hidden="1">
      <c r="A351">
        <v>124</v>
      </c>
      <c r="B351" t="s">
        <v>3702</v>
      </c>
      <c r="C351" t="s">
        <v>3703</v>
      </c>
      <c r="D351" t="s">
        <v>1477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f t="shared" si="5"/>
        <v>0</v>
      </c>
    </row>
    <row r="352" spans="1:12" hidden="1">
      <c r="A352">
        <v>125</v>
      </c>
      <c r="B352" t="s">
        <v>3704</v>
      </c>
      <c r="C352" t="s">
        <v>3705</v>
      </c>
      <c r="D352" t="s">
        <v>1176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>
        <f t="shared" si="5"/>
        <v>0</v>
      </c>
    </row>
    <row r="353" spans="1:12" hidden="1">
      <c r="A353">
        <v>126</v>
      </c>
      <c r="B353" t="s">
        <v>3706</v>
      </c>
      <c r="C353" t="s">
        <v>3707</v>
      </c>
      <c r="D353" t="s">
        <v>1176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f t="shared" si="5"/>
        <v>0</v>
      </c>
    </row>
    <row r="354" spans="1:12" hidden="1">
      <c r="A354">
        <v>127</v>
      </c>
      <c r="B354" t="s">
        <v>3708</v>
      </c>
      <c r="C354" t="s">
        <v>3709</v>
      </c>
      <c r="D354" t="s">
        <v>1176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>
        <f t="shared" si="5"/>
        <v>0</v>
      </c>
    </row>
    <row r="355" spans="1:12" hidden="1">
      <c r="A355">
        <v>128</v>
      </c>
      <c r="B355" t="s">
        <v>3710</v>
      </c>
      <c r="C355" t="s">
        <v>3711</v>
      </c>
      <c r="D355" t="s">
        <v>1477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>
        <f t="shared" si="5"/>
        <v>0</v>
      </c>
    </row>
    <row r="356" spans="1:12" hidden="1">
      <c r="A356">
        <v>129</v>
      </c>
      <c r="B356" t="s">
        <v>3712</v>
      </c>
      <c r="C356" t="s">
        <v>3713</v>
      </c>
      <c r="D356" t="s">
        <v>1176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>
        <f t="shared" si="5"/>
        <v>0</v>
      </c>
    </row>
    <row r="357" spans="1:12" hidden="1">
      <c r="A357">
        <v>130</v>
      </c>
      <c r="B357" t="s">
        <v>3714</v>
      </c>
      <c r="C357" t="s">
        <v>3715</v>
      </c>
      <c r="D357" t="s">
        <v>1176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f t="shared" si="5"/>
        <v>0</v>
      </c>
    </row>
    <row r="358" spans="1:12" hidden="1">
      <c r="A358">
        <v>131</v>
      </c>
      <c r="B358" t="s">
        <v>3716</v>
      </c>
      <c r="C358" t="s">
        <v>3717</v>
      </c>
      <c r="D358" t="s">
        <v>1176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>
        <f t="shared" si="5"/>
        <v>0</v>
      </c>
    </row>
    <row r="359" spans="1:12" hidden="1">
      <c r="A359">
        <v>132</v>
      </c>
      <c r="B359" t="s">
        <v>3718</v>
      </c>
      <c r="C359" t="s">
        <v>3719</v>
      </c>
      <c r="D359" t="s">
        <v>1176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f t="shared" si="5"/>
        <v>0</v>
      </c>
    </row>
    <row r="360" spans="1:12" hidden="1">
      <c r="A360">
        <v>133</v>
      </c>
      <c r="B360" t="s">
        <v>3720</v>
      </c>
      <c r="C360" t="s">
        <v>3721</v>
      </c>
      <c r="D360" t="s">
        <v>3332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f t="shared" si="5"/>
        <v>0</v>
      </c>
    </row>
    <row r="361" spans="1:12" hidden="1">
      <c r="A361">
        <v>134</v>
      </c>
      <c r="B361" t="s">
        <v>3722</v>
      </c>
      <c r="C361" t="s">
        <v>3723</v>
      </c>
      <c r="D361" t="s">
        <v>3332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>
        <f t="shared" si="5"/>
        <v>0</v>
      </c>
    </row>
    <row r="362" spans="1:12" hidden="1">
      <c r="A362">
        <v>135</v>
      </c>
      <c r="B362" t="s">
        <v>3724</v>
      </c>
      <c r="C362" t="s">
        <v>3725</v>
      </c>
      <c r="D362" t="s">
        <v>3332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>
        <f t="shared" si="5"/>
        <v>0</v>
      </c>
    </row>
    <row r="363" spans="1:12" hidden="1">
      <c r="A363">
        <v>136</v>
      </c>
      <c r="B363" t="s">
        <v>3726</v>
      </c>
      <c r="C363" t="s">
        <v>3727</v>
      </c>
      <c r="D363" t="s">
        <v>3332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>
        <f t="shared" si="5"/>
        <v>0</v>
      </c>
    </row>
    <row r="364" spans="1:12" hidden="1">
      <c r="A364">
        <v>137</v>
      </c>
      <c r="B364" t="s">
        <v>3728</v>
      </c>
      <c r="C364" t="s">
        <v>3729</v>
      </c>
      <c r="D364" t="s">
        <v>3332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f t="shared" si="5"/>
        <v>0</v>
      </c>
    </row>
    <row r="365" spans="1:12" hidden="1">
      <c r="A365">
        <v>138</v>
      </c>
      <c r="B365" t="s">
        <v>3730</v>
      </c>
      <c r="C365" t="s">
        <v>3731</v>
      </c>
      <c r="D365" t="s">
        <v>1176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f t="shared" si="5"/>
        <v>0</v>
      </c>
    </row>
    <row r="366" spans="1:12" hidden="1">
      <c r="A366">
        <v>139</v>
      </c>
      <c r="B366" t="s">
        <v>3732</v>
      </c>
      <c r="C366" t="s">
        <v>3733</v>
      </c>
      <c r="D366" t="s">
        <v>1176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>
        <f t="shared" si="5"/>
        <v>0</v>
      </c>
    </row>
    <row r="367" spans="1:12" hidden="1">
      <c r="A367">
        <v>140</v>
      </c>
      <c r="B367" t="s">
        <v>3734</v>
      </c>
      <c r="C367" t="s">
        <v>3735</v>
      </c>
      <c r="D367" t="s">
        <v>1176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>
        <f t="shared" si="5"/>
        <v>0</v>
      </c>
    </row>
    <row r="368" spans="1:12" hidden="1">
      <c r="A368">
        <v>141</v>
      </c>
      <c r="B368" t="s">
        <v>3736</v>
      </c>
      <c r="C368" t="s">
        <v>3737</v>
      </c>
      <c r="D368" t="s">
        <v>1176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>
        <f t="shared" si="5"/>
        <v>0</v>
      </c>
    </row>
    <row r="369" spans="1:12" hidden="1">
      <c r="A369">
        <v>142</v>
      </c>
      <c r="B369" t="s">
        <v>3738</v>
      </c>
      <c r="C369" t="s">
        <v>3739</v>
      </c>
      <c r="D369" t="s">
        <v>1176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>
        <f t="shared" si="5"/>
        <v>0</v>
      </c>
    </row>
    <row r="370" spans="1:12" hidden="1">
      <c r="A370">
        <v>143</v>
      </c>
      <c r="B370" t="s">
        <v>3740</v>
      </c>
      <c r="C370" t="s">
        <v>3741</v>
      </c>
      <c r="D370" t="s">
        <v>1176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>
        <f t="shared" si="5"/>
        <v>0</v>
      </c>
    </row>
    <row r="371" spans="1:12" hidden="1">
      <c r="A371">
        <v>144</v>
      </c>
      <c r="B371" t="s">
        <v>3742</v>
      </c>
      <c r="C371" t="s">
        <v>3743</v>
      </c>
      <c r="D371" t="s">
        <v>1176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>
        <f t="shared" si="5"/>
        <v>0</v>
      </c>
    </row>
    <row r="372" spans="1:12" hidden="1">
      <c r="A372">
        <v>145</v>
      </c>
      <c r="B372" t="s">
        <v>3744</v>
      </c>
      <c r="C372" t="s">
        <v>3745</v>
      </c>
      <c r="D372" t="s">
        <v>1176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f t="shared" si="5"/>
        <v>0</v>
      </c>
    </row>
    <row r="373" spans="1:12" hidden="1">
      <c r="A373">
        <v>146</v>
      </c>
      <c r="B373" t="s">
        <v>3746</v>
      </c>
      <c r="C373" t="s">
        <v>3747</v>
      </c>
      <c r="D373" t="s">
        <v>1176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f t="shared" si="5"/>
        <v>0</v>
      </c>
    </row>
    <row r="374" spans="1:12" hidden="1">
      <c r="A374">
        <v>147</v>
      </c>
      <c r="B374" t="s">
        <v>3748</v>
      </c>
      <c r="C374" t="s">
        <v>3749</v>
      </c>
      <c r="D374" t="s">
        <v>3332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>
        <f t="shared" si="5"/>
        <v>0</v>
      </c>
    </row>
    <row r="375" spans="1:12" hidden="1">
      <c r="A375">
        <v>148</v>
      </c>
      <c r="B375" t="s">
        <v>3750</v>
      </c>
      <c r="C375" t="s">
        <v>3751</v>
      </c>
      <c r="D375" t="s">
        <v>3332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f t="shared" si="5"/>
        <v>0</v>
      </c>
    </row>
    <row r="376" spans="1:12" hidden="1">
      <c r="A376">
        <v>149</v>
      </c>
      <c r="B376" t="s">
        <v>3752</v>
      </c>
      <c r="C376" t="s">
        <v>3753</v>
      </c>
      <c r="D376" t="s">
        <v>1176</v>
      </c>
      <c r="E376">
        <v>0</v>
      </c>
      <c r="F376">
        <v>0</v>
      </c>
      <c r="G376">
        <v>0</v>
      </c>
      <c r="H376">
        <v>0</v>
      </c>
      <c r="I376">
        <v>80</v>
      </c>
      <c r="J376">
        <v>0</v>
      </c>
      <c r="L376">
        <f t="shared" si="5"/>
        <v>0</v>
      </c>
    </row>
    <row r="377" spans="1:12" hidden="1">
      <c r="A377">
        <v>150</v>
      </c>
      <c r="B377" t="s">
        <v>3754</v>
      </c>
      <c r="C377" t="s">
        <v>3755</v>
      </c>
      <c r="D377" t="s">
        <v>1176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>
        <f t="shared" si="5"/>
        <v>0</v>
      </c>
    </row>
    <row r="378" spans="1:12" hidden="1">
      <c r="A378">
        <v>151</v>
      </c>
      <c r="B378" t="s">
        <v>3756</v>
      </c>
      <c r="C378" t="s">
        <v>3757</v>
      </c>
      <c r="D378" t="s">
        <v>1176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>
        <f t="shared" si="5"/>
        <v>0</v>
      </c>
    </row>
    <row r="379" spans="1:12" hidden="1">
      <c r="A379">
        <v>152</v>
      </c>
      <c r="B379" t="s">
        <v>3758</v>
      </c>
      <c r="C379" t="s">
        <v>3759</v>
      </c>
      <c r="D379" t="s">
        <v>1176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>
        <f t="shared" si="5"/>
        <v>0</v>
      </c>
    </row>
    <row r="380" spans="1:12" hidden="1">
      <c r="A380">
        <v>153</v>
      </c>
      <c r="B380" t="s">
        <v>3760</v>
      </c>
      <c r="C380" t="s">
        <v>3761</v>
      </c>
      <c r="D380" t="s">
        <v>1176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>
        <f t="shared" si="5"/>
        <v>0</v>
      </c>
    </row>
    <row r="381" spans="1:12" hidden="1">
      <c r="A381">
        <v>154</v>
      </c>
      <c r="B381" t="s">
        <v>3762</v>
      </c>
      <c r="C381" t="s">
        <v>3763</v>
      </c>
      <c r="D381" t="s">
        <v>1176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>
        <f t="shared" si="5"/>
        <v>0</v>
      </c>
    </row>
    <row r="382" spans="1:12" hidden="1">
      <c r="A382">
        <v>155</v>
      </c>
      <c r="B382" t="s">
        <v>3764</v>
      </c>
      <c r="C382" t="s">
        <v>3765</v>
      </c>
      <c r="D382" t="s">
        <v>3259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f t="shared" si="5"/>
        <v>0</v>
      </c>
    </row>
    <row r="383" spans="1:12" hidden="1">
      <c r="A383">
        <v>156</v>
      </c>
      <c r="B383" t="s">
        <v>3766</v>
      </c>
      <c r="C383" t="s">
        <v>3767</v>
      </c>
      <c r="D383" t="s">
        <v>1176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f t="shared" si="5"/>
        <v>0</v>
      </c>
    </row>
    <row r="384" spans="1:12" hidden="1">
      <c r="A384">
        <v>157</v>
      </c>
      <c r="B384" t="s">
        <v>3768</v>
      </c>
      <c r="C384" t="s">
        <v>3769</v>
      </c>
      <c r="D384" t="s">
        <v>1176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f t="shared" si="5"/>
        <v>0</v>
      </c>
    </row>
    <row r="385" spans="1:12" hidden="1">
      <c r="A385">
        <v>158</v>
      </c>
      <c r="B385" t="s">
        <v>3770</v>
      </c>
      <c r="C385" t="s">
        <v>3771</v>
      </c>
      <c r="D385" t="s">
        <v>1176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f t="shared" si="5"/>
        <v>0</v>
      </c>
    </row>
    <row r="386" spans="1:12" hidden="1">
      <c r="A386">
        <v>159</v>
      </c>
      <c r="B386" t="s">
        <v>3772</v>
      </c>
      <c r="C386" t="s">
        <v>3773</v>
      </c>
      <c r="D386" t="s">
        <v>1176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f t="shared" si="5"/>
        <v>0</v>
      </c>
    </row>
    <row r="387" spans="1:12" hidden="1">
      <c r="A387">
        <v>160</v>
      </c>
      <c r="B387" t="s">
        <v>3774</v>
      </c>
      <c r="C387" t="s">
        <v>3775</v>
      </c>
      <c r="D387" t="s">
        <v>1176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>
        <f t="shared" ref="L387:L450" si="6">E387+F387+K387</f>
        <v>0</v>
      </c>
    </row>
    <row r="388" spans="1:12" hidden="1">
      <c r="A388">
        <v>161</v>
      </c>
      <c r="B388" t="s">
        <v>3776</v>
      </c>
      <c r="C388" t="s">
        <v>3777</v>
      </c>
      <c r="D388" t="s">
        <v>1176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f t="shared" si="6"/>
        <v>0</v>
      </c>
    </row>
    <row r="389" spans="1:12" hidden="1">
      <c r="A389">
        <v>162</v>
      </c>
      <c r="B389" t="s">
        <v>3778</v>
      </c>
      <c r="C389" t="s">
        <v>3779</v>
      </c>
      <c r="D389" t="s">
        <v>1176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>
        <f t="shared" si="6"/>
        <v>0</v>
      </c>
    </row>
    <row r="390" spans="1:12" hidden="1">
      <c r="A390">
        <v>163</v>
      </c>
      <c r="B390" t="s">
        <v>3780</v>
      </c>
      <c r="C390" t="s">
        <v>3781</v>
      </c>
      <c r="D390" t="s">
        <v>1176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f t="shared" si="6"/>
        <v>0</v>
      </c>
    </row>
    <row r="391" spans="1:12" hidden="1">
      <c r="A391">
        <v>164</v>
      </c>
      <c r="B391" t="s">
        <v>3782</v>
      </c>
      <c r="C391" t="s">
        <v>3783</v>
      </c>
      <c r="D391" t="s">
        <v>1176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f t="shared" si="6"/>
        <v>0</v>
      </c>
    </row>
    <row r="392" spans="1:12" hidden="1">
      <c r="A392">
        <v>165</v>
      </c>
      <c r="B392" t="s">
        <v>3784</v>
      </c>
      <c r="C392" t="s">
        <v>3785</v>
      </c>
      <c r="D392" t="s">
        <v>1176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f t="shared" si="6"/>
        <v>0</v>
      </c>
    </row>
    <row r="393" spans="1:12" hidden="1">
      <c r="A393">
        <v>166</v>
      </c>
      <c r="B393" t="s">
        <v>3786</v>
      </c>
      <c r="C393" t="s">
        <v>3787</v>
      </c>
      <c r="D393" t="s">
        <v>1176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f t="shared" si="6"/>
        <v>0</v>
      </c>
    </row>
    <row r="394" spans="1:12" hidden="1">
      <c r="A394">
        <v>167</v>
      </c>
      <c r="B394" t="s">
        <v>3788</v>
      </c>
      <c r="C394" t="s">
        <v>3789</v>
      </c>
      <c r="D394" t="s">
        <v>1176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f t="shared" si="6"/>
        <v>0</v>
      </c>
    </row>
    <row r="395" spans="1:12" hidden="1">
      <c r="A395">
        <v>168</v>
      </c>
      <c r="B395" t="s">
        <v>2426</v>
      </c>
      <c r="C395" t="s">
        <v>3790</v>
      </c>
      <c r="D395" t="s">
        <v>1176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>
        <f t="shared" si="6"/>
        <v>0</v>
      </c>
    </row>
    <row r="396" spans="1:12" hidden="1">
      <c r="A396">
        <v>169</v>
      </c>
      <c r="B396" t="s">
        <v>3791</v>
      </c>
      <c r="C396" t="s">
        <v>3792</v>
      </c>
      <c r="D396" t="s">
        <v>1176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>
        <f t="shared" si="6"/>
        <v>0</v>
      </c>
    </row>
    <row r="397" spans="1:12" hidden="1">
      <c r="A397">
        <v>170</v>
      </c>
      <c r="B397" t="s">
        <v>3793</v>
      </c>
      <c r="C397" t="s">
        <v>3794</v>
      </c>
      <c r="D397" t="s">
        <v>1176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f t="shared" si="6"/>
        <v>0</v>
      </c>
    </row>
    <row r="398" spans="1:12" hidden="1">
      <c r="A398">
        <v>171</v>
      </c>
      <c r="B398" t="s">
        <v>3795</v>
      </c>
      <c r="C398" t="s">
        <v>3796</v>
      </c>
      <c r="D398" t="s">
        <v>1176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f t="shared" si="6"/>
        <v>0</v>
      </c>
    </row>
    <row r="399" spans="1:12" hidden="1">
      <c r="A399">
        <v>172</v>
      </c>
      <c r="B399" t="s">
        <v>3797</v>
      </c>
      <c r="C399" t="s">
        <v>3798</v>
      </c>
      <c r="D399" t="s">
        <v>3259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>
        <f t="shared" si="6"/>
        <v>0</v>
      </c>
    </row>
    <row r="400" spans="1:12" hidden="1">
      <c r="A400">
        <v>173</v>
      </c>
      <c r="B400" t="s">
        <v>3799</v>
      </c>
      <c r="C400" t="s">
        <v>3800</v>
      </c>
      <c r="D400" t="s">
        <v>1176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>
        <f t="shared" si="6"/>
        <v>0</v>
      </c>
    </row>
    <row r="401" spans="1:12" hidden="1">
      <c r="A401">
        <v>174</v>
      </c>
      <c r="B401" t="s">
        <v>3801</v>
      </c>
      <c r="C401" t="s">
        <v>3647</v>
      </c>
      <c r="D401" t="s">
        <v>1176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>
        <f t="shared" si="6"/>
        <v>0</v>
      </c>
    </row>
    <row r="402" spans="1:12" hidden="1">
      <c r="A402">
        <v>175</v>
      </c>
      <c r="B402" t="s">
        <v>3802</v>
      </c>
      <c r="C402" t="s">
        <v>3803</v>
      </c>
      <c r="D402" t="s">
        <v>1176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f t="shared" si="6"/>
        <v>0</v>
      </c>
    </row>
    <row r="403" spans="1:12" hidden="1">
      <c r="A403">
        <v>176</v>
      </c>
      <c r="B403" t="s">
        <v>3804</v>
      </c>
      <c r="C403" t="s">
        <v>3805</v>
      </c>
      <c r="D403" t="s">
        <v>3332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f t="shared" si="6"/>
        <v>0</v>
      </c>
    </row>
    <row r="404" spans="1:12" hidden="1">
      <c r="A404">
        <v>177</v>
      </c>
      <c r="B404" t="s">
        <v>3806</v>
      </c>
      <c r="C404" t="s">
        <v>3807</v>
      </c>
      <c r="D404" t="s">
        <v>1477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>
        <f t="shared" si="6"/>
        <v>0</v>
      </c>
    </row>
    <row r="405" spans="1:12" hidden="1">
      <c r="A405">
        <v>178</v>
      </c>
      <c r="B405" t="s">
        <v>3808</v>
      </c>
      <c r="C405" t="s">
        <v>3809</v>
      </c>
      <c r="D405" t="s">
        <v>1176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>
        <f t="shared" si="6"/>
        <v>0</v>
      </c>
    </row>
    <row r="406" spans="1:12" hidden="1">
      <c r="A406">
        <v>179</v>
      </c>
      <c r="B406" t="s">
        <v>3810</v>
      </c>
      <c r="C406" t="s">
        <v>3811</v>
      </c>
      <c r="D406" t="s">
        <v>3332</v>
      </c>
      <c r="E406">
        <v>0</v>
      </c>
      <c r="F406">
        <v>0</v>
      </c>
      <c r="G406">
        <v>0</v>
      </c>
      <c r="H406">
        <v>0</v>
      </c>
      <c r="I406">
        <v>10</v>
      </c>
      <c r="J406">
        <v>0</v>
      </c>
      <c r="L406">
        <f t="shared" si="6"/>
        <v>0</v>
      </c>
    </row>
    <row r="407" spans="1:12" hidden="1">
      <c r="A407">
        <v>180</v>
      </c>
      <c r="B407" t="s">
        <v>3812</v>
      </c>
      <c r="C407" t="s">
        <v>3813</v>
      </c>
      <c r="D407" t="s">
        <v>1176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>
        <f t="shared" si="6"/>
        <v>0</v>
      </c>
    </row>
    <row r="408" spans="1:12" hidden="1">
      <c r="A408">
        <v>181</v>
      </c>
      <c r="B408" t="s">
        <v>3814</v>
      </c>
      <c r="C408" t="s">
        <v>3815</v>
      </c>
      <c r="D408" t="s">
        <v>1176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>
        <f t="shared" si="6"/>
        <v>0</v>
      </c>
    </row>
    <row r="409" spans="1:12" hidden="1">
      <c r="A409">
        <v>182</v>
      </c>
      <c r="B409" t="s">
        <v>3816</v>
      </c>
      <c r="C409" t="s">
        <v>3817</v>
      </c>
      <c r="D409" t="s">
        <v>1477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f t="shared" si="6"/>
        <v>0</v>
      </c>
    </row>
    <row r="410" spans="1:12" hidden="1">
      <c r="A410">
        <v>183</v>
      </c>
      <c r="B410" t="s">
        <v>3818</v>
      </c>
      <c r="C410" t="s">
        <v>3819</v>
      </c>
      <c r="D410" t="s">
        <v>1176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>
        <f t="shared" si="6"/>
        <v>0</v>
      </c>
    </row>
    <row r="411" spans="1:12" hidden="1">
      <c r="A411">
        <v>184</v>
      </c>
      <c r="B411" t="s">
        <v>3820</v>
      </c>
      <c r="C411" t="s">
        <v>3821</v>
      </c>
      <c r="D411" t="s">
        <v>1176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f t="shared" si="6"/>
        <v>0</v>
      </c>
    </row>
    <row r="412" spans="1:12" hidden="1">
      <c r="A412">
        <v>185</v>
      </c>
      <c r="B412" t="s">
        <v>3822</v>
      </c>
      <c r="C412" t="s">
        <v>3823</v>
      </c>
      <c r="D412" t="s">
        <v>1176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>
        <f t="shared" si="6"/>
        <v>0</v>
      </c>
    </row>
    <row r="413" spans="1:12" hidden="1">
      <c r="A413">
        <v>186</v>
      </c>
      <c r="B413" t="s">
        <v>3824</v>
      </c>
      <c r="C413" t="s">
        <v>3825</v>
      </c>
      <c r="D413" t="s">
        <v>1176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f t="shared" si="6"/>
        <v>0</v>
      </c>
    </row>
    <row r="414" spans="1:12" hidden="1">
      <c r="A414">
        <v>187</v>
      </c>
      <c r="B414" t="s">
        <v>3826</v>
      </c>
      <c r="C414" t="s">
        <v>3827</v>
      </c>
      <c r="D414" t="s">
        <v>1176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>
        <f t="shared" si="6"/>
        <v>0</v>
      </c>
    </row>
    <row r="415" spans="1:12" hidden="1">
      <c r="A415">
        <v>188</v>
      </c>
      <c r="B415" t="s">
        <v>3828</v>
      </c>
      <c r="C415" t="s">
        <v>3829</v>
      </c>
      <c r="D415" t="s">
        <v>1176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>
        <f t="shared" si="6"/>
        <v>0</v>
      </c>
    </row>
    <row r="416" spans="1:12" hidden="1">
      <c r="A416">
        <v>189</v>
      </c>
      <c r="B416" t="s">
        <v>3830</v>
      </c>
      <c r="C416" t="s">
        <v>3831</v>
      </c>
      <c r="D416" t="s">
        <v>1176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>
        <f t="shared" si="6"/>
        <v>0</v>
      </c>
    </row>
    <row r="417" spans="1:12" hidden="1">
      <c r="A417">
        <v>190</v>
      </c>
      <c r="B417" t="s">
        <v>3832</v>
      </c>
      <c r="C417" t="s">
        <v>3833</v>
      </c>
      <c r="D417" t="s">
        <v>1477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>
        <f t="shared" si="6"/>
        <v>0</v>
      </c>
    </row>
    <row r="418" spans="1:12" hidden="1">
      <c r="A418">
        <v>191</v>
      </c>
      <c r="B418" t="s">
        <v>3094</v>
      </c>
      <c r="C418" t="s">
        <v>3834</v>
      </c>
      <c r="D418" t="s">
        <v>1176</v>
      </c>
      <c r="E418">
        <v>0</v>
      </c>
      <c r="F418">
        <v>0</v>
      </c>
      <c r="G418">
        <v>0</v>
      </c>
      <c r="H418">
        <v>0</v>
      </c>
      <c r="I418">
        <v>20</v>
      </c>
      <c r="J418">
        <v>0</v>
      </c>
      <c r="L418">
        <f t="shared" si="6"/>
        <v>0</v>
      </c>
    </row>
    <row r="419" spans="1:12" hidden="1">
      <c r="A419">
        <v>192</v>
      </c>
      <c r="B419" t="s">
        <v>3835</v>
      </c>
      <c r="C419" t="s">
        <v>3836</v>
      </c>
      <c r="D419" t="s">
        <v>1176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>
        <f t="shared" si="6"/>
        <v>0</v>
      </c>
    </row>
    <row r="420" spans="1:12" hidden="1">
      <c r="A420">
        <v>193</v>
      </c>
      <c r="B420" t="s">
        <v>3837</v>
      </c>
      <c r="C420" t="s">
        <v>3787</v>
      </c>
      <c r="D420" t="s">
        <v>1176</v>
      </c>
      <c r="E420">
        <v>0</v>
      </c>
      <c r="F420">
        <v>0</v>
      </c>
      <c r="G420">
        <v>0</v>
      </c>
      <c r="H420">
        <v>0</v>
      </c>
      <c r="I420">
        <v>28</v>
      </c>
      <c r="J420">
        <v>0</v>
      </c>
      <c r="L420">
        <f t="shared" si="6"/>
        <v>0</v>
      </c>
    </row>
    <row r="421" spans="1:12" hidden="1">
      <c r="A421">
        <v>194</v>
      </c>
      <c r="B421" t="s">
        <v>3838</v>
      </c>
      <c r="C421" t="s">
        <v>3839</v>
      </c>
      <c r="D421" t="s">
        <v>1176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f t="shared" si="6"/>
        <v>0</v>
      </c>
    </row>
    <row r="422" spans="1:12" hidden="1">
      <c r="A422">
        <v>195</v>
      </c>
      <c r="B422" t="s">
        <v>3840</v>
      </c>
      <c r="C422" t="s">
        <v>3841</v>
      </c>
      <c r="D422" t="s">
        <v>1176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f t="shared" si="6"/>
        <v>0</v>
      </c>
    </row>
    <row r="423" spans="1:12" hidden="1">
      <c r="A423">
        <v>196</v>
      </c>
      <c r="B423" t="s">
        <v>3842</v>
      </c>
      <c r="C423" t="s">
        <v>3843</v>
      </c>
      <c r="D423" t="s">
        <v>1176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>
        <f t="shared" si="6"/>
        <v>0</v>
      </c>
    </row>
    <row r="424" spans="1:12" hidden="1">
      <c r="A424">
        <v>197</v>
      </c>
      <c r="B424" t="s">
        <v>3844</v>
      </c>
      <c r="C424" t="s">
        <v>3845</v>
      </c>
      <c r="D424" t="s">
        <v>1176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>
        <f t="shared" si="6"/>
        <v>0</v>
      </c>
    </row>
    <row r="425" spans="1:12" hidden="1">
      <c r="A425">
        <v>198</v>
      </c>
      <c r="B425" t="s">
        <v>3846</v>
      </c>
      <c r="C425" t="s">
        <v>3847</v>
      </c>
      <c r="D425" t="s">
        <v>1176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>
        <f t="shared" si="6"/>
        <v>0</v>
      </c>
    </row>
    <row r="426" spans="1:12" hidden="1">
      <c r="A426">
        <v>199</v>
      </c>
      <c r="B426" t="s">
        <v>3848</v>
      </c>
      <c r="C426" t="s">
        <v>3849</v>
      </c>
      <c r="D426" t="s">
        <v>1176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</v>
      </c>
      <c r="L426">
        <f t="shared" si="6"/>
        <v>0</v>
      </c>
    </row>
    <row r="427" spans="1:12" hidden="1">
      <c r="A427">
        <v>200</v>
      </c>
      <c r="B427" t="s">
        <v>3850</v>
      </c>
      <c r="C427" t="s">
        <v>3851</v>
      </c>
      <c r="D427" t="s">
        <v>1176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>
        <f t="shared" si="6"/>
        <v>0</v>
      </c>
    </row>
    <row r="428" spans="1:12" hidden="1">
      <c r="A428">
        <v>201</v>
      </c>
      <c r="B428" t="s">
        <v>3852</v>
      </c>
      <c r="C428" t="s">
        <v>3853</v>
      </c>
      <c r="D428" t="s">
        <v>1477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f t="shared" si="6"/>
        <v>0</v>
      </c>
    </row>
    <row r="429" spans="1:12" hidden="1">
      <c r="A429">
        <v>202</v>
      </c>
      <c r="B429" t="s">
        <v>3096</v>
      </c>
      <c r="C429" t="s">
        <v>3854</v>
      </c>
      <c r="D429" t="s">
        <v>1176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L429">
        <f t="shared" si="6"/>
        <v>0</v>
      </c>
    </row>
    <row r="430" spans="1:12" hidden="1">
      <c r="A430">
        <v>203</v>
      </c>
      <c r="B430" t="s">
        <v>3855</v>
      </c>
      <c r="C430" t="s">
        <v>3856</v>
      </c>
      <c r="D430" t="s">
        <v>1176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f t="shared" si="6"/>
        <v>0</v>
      </c>
    </row>
    <row r="431" spans="1:12" hidden="1">
      <c r="A431">
        <v>204</v>
      </c>
      <c r="B431" t="s">
        <v>3857</v>
      </c>
      <c r="C431" t="s">
        <v>3785</v>
      </c>
      <c r="D431" t="s">
        <v>1176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f t="shared" si="6"/>
        <v>0</v>
      </c>
    </row>
    <row r="432" spans="1:12" hidden="1">
      <c r="A432">
        <v>205</v>
      </c>
      <c r="B432" t="s">
        <v>3858</v>
      </c>
      <c r="C432" t="s">
        <v>3859</v>
      </c>
      <c r="D432" t="s">
        <v>1176</v>
      </c>
      <c r="E432">
        <v>147</v>
      </c>
      <c r="F432">
        <v>0</v>
      </c>
      <c r="G432">
        <v>0</v>
      </c>
      <c r="H432">
        <v>0</v>
      </c>
      <c r="I432">
        <v>3029</v>
      </c>
      <c r="J432">
        <v>0</v>
      </c>
      <c r="L432">
        <f t="shared" si="6"/>
        <v>147</v>
      </c>
    </row>
    <row r="433" spans="1:12" hidden="1">
      <c r="A433">
        <v>206</v>
      </c>
      <c r="B433" t="s">
        <v>2355</v>
      </c>
      <c r="C433" t="s">
        <v>3860</v>
      </c>
      <c r="D433" t="s">
        <v>1176</v>
      </c>
      <c r="E433">
        <v>0</v>
      </c>
      <c r="F433">
        <v>0</v>
      </c>
      <c r="G433">
        <v>0</v>
      </c>
      <c r="H433">
        <v>0</v>
      </c>
      <c r="I433">
        <v>11239</v>
      </c>
      <c r="J433">
        <v>0</v>
      </c>
      <c r="L433">
        <f t="shared" si="6"/>
        <v>0</v>
      </c>
    </row>
    <row r="434" spans="1:12" hidden="1">
      <c r="A434">
        <v>207</v>
      </c>
      <c r="B434" t="s">
        <v>2037</v>
      </c>
      <c r="C434" t="s">
        <v>3861</v>
      </c>
      <c r="D434" t="s">
        <v>1176</v>
      </c>
      <c r="E434">
        <v>12</v>
      </c>
      <c r="F434">
        <v>0</v>
      </c>
      <c r="G434">
        <v>0</v>
      </c>
      <c r="H434">
        <v>0</v>
      </c>
      <c r="I434">
        <v>3050</v>
      </c>
      <c r="J434">
        <v>0</v>
      </c>
      <c r="L434">
        <f t="shared" si="6"/>
        <v>12</v>
      </c>
    </row>
    <row r="435" spans="1:12" hidden="1">
      <c r="A435">
        <v>208</v>
      </c>
      <c r="B435" t="s">
        <v>2391</v>
      </c>
      <c r="C435" t="s">
        <v>3862</v>
      </c>
      <c r="D435" t="s">
        <v>1176</v>
      </c>
      <c r="E435">
        <v>0</v>
      </c>
      <c r="F435">
        <v>0</v>
      </c>
      <c r="G435">
        <v>0</v>
      </c>
      <c r="H435">
        <v>0</v>
      </c>
      <c r="I435">
        <v>5069</v>
      </c>
      <c r="J435">
        <v>0</v>
      </c>
      <c r="L435">
        <f t="shared" si="6"/>
        <v>0</v>
      </c>
    </row>
    <row r="436" spans="1:12" hidden="1">
      <c r="A436">
        <v>209</v>
      </c>
      <c r="B436" t="s">
        <v>3863</v>
      </c>
      <c r="C436" t="s">
        <v>3864</v>
      </c>
      <c r="D436" t="s">
        <v>1176</v>
      </c>
      <c r="E436">
        <v>0</v>
      </c>
      <c r="F436">
        <v>0</v>
      </c>
      <c r="G436">
        <v>0</v>
      </c>
      <c r="H436">
        <v>0</v>
      </c>
      <c r="I436">
        <v>1368</v>
      </c>
      <c r="J436">
        <v>0</v>
      </c>
      <c r="L436">
        <f t="shared" si="6"/>
        <v>0</v>
      </c>
    </row>
    <row r="437" spans="1:12" hidden="1">
      <c r="A437">
        <v>210</v>
      </c>
      <c r="B437" t="s">
        <v>3865</v>
      </c>
      <c r="C437" t="s">
        <v>3866</v>
      </c>
      <c r="D437" t="s">
        <v>1176</v>
      </c>
      <c r="E437">
        <v>0</v>
      </c>
      <c r="F437">
        <v>0</v>
      </c>
      <c r="G437">
        <v>0</v>
      </c>
      <c r="H437">
        <v>0</v>
      </c>
      <c r="I437">
        <v>242</v>
      </c>
      <c r="J437">
        <v>0</v>
      </c>
      <c r="L437">
        <f t="shared" si="6"/>
        <v>0</v>
      </c>
    </row>
    <row r="438" spans="1:12" hidden="1">
      <c r="A438">
        <v>211</v>
      </c>
      <c r="B438" t="s">
        <v>2357</v>
      </c>
      <c r="C438" t="s">
        <v>3867</v>
      </c>
      <c r="D438" t="s">
        <v>1176</v>
      </c>
      <c r="E438">
        <v>0</v>
      </c>
      <c r="F438">
        <v>0</v>
      </c>
      <c r="G438">
        <v>0</v>
      </c>
      <c r="H438">
        <v>0</v>
      </c>
      <c r="I438">
        <v>2798</v>
      </c>
      <c r="J438">
        <v>0</v>
      </c>
      <c r="L438">
        <f t="shared" si="6"/>
        <v>0</v>
      </c>
    </row>
    <row r="439" spans="1:12" hidden="1">
      <c r="A439">
        <v>212</v>
      </c>
      <c r="B439" t="s">
        <v>3868</v>
      </c>
      <c r="C439" t="s">
        <v>3869</v>
      </c>
      <c r="D439" t="s">
        <v>1477</v>
      </c>
      <c r="E439">
        <v>0</v>
      </c>
      <c r="F439">
        <v>0</v>
      </c>
      <c r="G439">
        <v>0</v>
      </c>
      <c r="H439">
        <v>0</v>
      </c>
      <c r="I439">
        <v>10</v>
      </c>
      <c r="J439">
        <v>0</v>
      </c>
      <c r="L439">
        <f t="shared" si="6"/>
        <v>0</v>
      </c>
    </row>
    <row r="440" spans="1:12" hidden="1">
      <c r="A440">
        <v>213</v>
      </c>
      <c r="B440" t="s">
        <v>3870</v>
      </c>
      <c r="C440" t="s">
        <v>3871</v>
      </c>
      <c r="D440" t="s">
        <v>3332</v>
      </c>
      <c r="E440">
        <v>0</v>
      </c>
      <c r="F440">
        <v>0</v>
      </c>
      <c r="G440">
        <v>0</v>
      </c>
      <c r="H440">
        <v>0</v>
      </c>
      <c r="I440">
        <v>13</v>
      </c>
      <c r="J440">
        <v>0</v>
      </c>
      <c r="L440">
        <f t="shared" si="6"/>
        <v>0</v>
      </c>
    </row>
    <row r="441" spans="1:12" hidden="1">
      <c r="A441">
        <v>214</v>
      </c>
      <c r="B441" t="s">
        <v>3100</v>
      </c>
      <c r="C441" t="s">
        <v>3872</v>
      </c>
      <c r="D441" t="s">
        <v>1477</v>
      </c>
      <c r="E441">
        <v>0</v>
      </c>
      <c r="F441">
        <v>0</v>
      </c>
      <c r="G441">
        <v>0</v>
      </c>
      <c r="H441">
        <v>0</v>
      </c>
      <c r="I441">
        <v>105</v>
      </c>
      <c r="J441">
        <v>0</v>
      </c>
      <c r="L441">
        <f t="shared" si="6"/>
        <v>0</v>
      </c>
    </row>
    <row r="442" spans="1:12" hidden="1">
      <c r="A442">
        <v>215</v>
      </c>
      <c r="B442" t="s">
        <v>3873</v>
      </c>
      <c r="C442" t="s">
        <v>3874</v>
      </c>
      <c r="D442" t="s">
        <v>1477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f t="shared" si="6"/>
        <v>0</v>
      </c>
    </row>
    <row r="443" spans="1:12" hidden="1">
      <c r="A443">
        <v>216</v>
      </c>
      <c r="B443" t="s">
        <v>3875</v>
      </c>
      <c r="C443" t="s">
        <v>3876</v>
      </c>
      <c r="D443" t="s">
        <v>1477</v>
      </c>
      <c r="E443">
        <v>0</v>
      </c>
      <c r="F443">
        <v>0</v>
      </c>
      <c r="G443">
        <v>0</v>
      </c>
      <c r="H443">
        <v>0</v>
      </c>
      <c r="I443">
        <v>190</v>
      </c>
      <c r="J443">
        <v>0</v>
      </c>
      <c r="L443">
        <f t="shared" si="6"/>
        <v>0</v>
      </c>
    </row>
    <row r="444" spans="1:12" hidden="1">
      <c r="A444">
        <v>217</v>
      </c>
      <c r="B444" t="s">
        <v>3877</v>
      </c>
      <c r="C444" t="s">
        <v>3878</v>
      </c>
      <c r="D444" t="s">
        <v>3332</v>
      </c>
      <c r="E444">
        <v>0</v>
      </c>
      <c r="F444">
        <v>0</v>
      </c>
      <c r="G444">
        <v>0</v>
      </c>
      <c r="H444">
        <v>0</v>
      </c>
      <c r="I444">
        <v>110</v>
      </c>
      <c r="J444">
        <v>0</v>
      </c>
      <c r="L444">
        <f t="shared" si="6"/>
        <v>0</v>
      </c>
    </row>
    <row r="445" spans="1:12" hidden="1">
      <c r="A445">
        <v>218</v>
      </c>
      <c r="B445" t="s">
        <v>3879</v>
      </c>
      <c r="C445" t="s">
        <v>3880</v>
      </c>
      <c r="D445" t="s">
        <v>1176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>
        <f t="shared" si="6"/>
        <v>0</v>
      </c>
    </row>
    <row r="446" spans="1:12" hidden="1">
      <c r="A446">
        <v>219</v>
      </c>
      <c r="B446" t="s">
        <v>3881</v>
      </c>
      <c r="C446" t="s">
        <v>3882</v>
      </c>
      <c r="D446" t="s">
        <v>1176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>
        <f t="shared" si="6"/>
        <v>0</v>
      </c>
    </row>
    <row r="447" spans="1:12" hidden="1">
      <c r="A447">
        <v>220</v>
      </c>
      <c r="B447" t="s">
        <v>3883</v>
      </c>
      <c r="C447" t="s">
        <v>3884</v>
      </c>
      <c r="D447" t="s">
        <v>1176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f t="shared" si="6"/>
        <v>0</v>
      </c>
    </row>
    <row r="448" spans="1:12" hidden="1">
      <c r="A448">
        <v>221</v>
      </c>
      <c r="B448" t="s">
        <v>3885</v>
      </c>
      <c r="C448" t="s">
        <v>3886</v>
      </c>
      <c r="D448" t="s">
        <v>1477</v>
      </c>
      <c r="E448">
        <v>0</v>
      </c>
      <c r="F448">
        <v>0</v>
      </c>
      <c r="G448">
        <v>0</v>
      </c>
      <c r="H448">
        <v>0</v>
      </c>
      <c r="I448">
        <v>20</v>
      </c>
      <c r="J448">
        <v>0</v>
      </c>
      <c r="L448">
        <f t="shared" si="6"/>
        <v>0</v>
      </c>
    </row>
    <row r="449" spans="1:12" hidden="1">
      <c r="A449">
        <v>222</v>
      </c>
      <c r="B449" t="s">
        <v>3887</v>
      </c>
      <c r="C449" t="s">
        <v>3888</v>
      </c>
      <c r="D449" t="s">
        <v>3259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f t="shared" si="6"/>
        <v>0</v>
      </c>
    </row>
    <row r="450" spans="1:12" hidden="1">
      <c r="A450">
        <v>223</v>
      </c>
      <c r="B450" t="s">
        <v>3889</v>
      </c>
      <c r="C450" t="s">
        <v>3890</v>
      </c>
      <c r="D450" t="s">
        <v>1477</v>
      </c>
      <c r="E450">
        <v>0</v>
      </c>
      <c r="F450">
        <v>0</v>
      </c>
      <c r="G450">
        <v>0</v>
      </c>
      <c r="H450">
        <v>0</v>
      </c>
      <c r="I450">
        <v>89</v>
      </c>
      <c r="J450">
        <v>0</v>
      </c>
      <c r="L450">
        <f t="shared" si="6"/>
        <v>0</v>
      </c>
    </row>
    <row r="451" spans="1:12" hidden="1">
      <c r="A451">
        <v>224</v>
      </c>
      <c r="B451" t="s">
        <v>3891</v>
      </c>
      <c r="C451" t="s">
        <v>3892</v>
      </c>
      <c r="D451" t="s">
        <v>1176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>
        <f t="shared" ref="L451:L514" si="7">E451+F451+K451</f>
        <v>0</v>
      </c>
    </row>
    <row r="452" spans="1:12" hidden="1">
      <c r="A452">
        <v>225</v>
      </c>
      <c r="B452" t="s">
        <v>3893</v>
      </c>
      <c r="C452" t="s">
        <v>3894</v>
      </c>
      <c r="D452" t="s">
        <v>1477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f t="shared" si="7"/>
        <v>0</v>
      </c>
    </row>
    <row r="453" spans="1:12" hidden="1">
      <c r="A453">
        <v>226</v>
      </c>
      <c r="B453" t="s">
        <v>3895</v>
      </c>
      <c r="C453" t="s">
        <v>3896</v>
      </c>
      <c r="D453" t="s">
        <v>1477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>
        <f t="shared" si="7"/>
        <v>0</v>
      </c>
    </row>
    <row r="454" spans="1:12" hidden="1">
      <c r="A454">
        <v>227</v>
      </c>
      <c r="B454" t="s">
        <v>3897</v>
      </c>
      <c r="C454" t="s">
        <v>3898</v>
      </c>
      <c r="D454" t="s">
        <v>1477</v>
      </c>
      <c r="E454">
        <v>0</v>
      </c>
      <c r="F454">
        <v>0</v>
      </c>
      <c r="G454">
        <v>0</v>
      </c>
      <c r="H454">
        <v>0</v>
      </c>
      <c r="I454">
        <v>179</v>
      </c>
      <c r="J454">
        <v>0</v>
      </c>
      <c r="L454">
        <f t="shared" si="7"/>
        <v>0</v>
      </c>
    </row>
    <row r="455" spans="1:12" hidden="1">
      <c r="A455">
        <v>228</v>
      </c>
      <c r="B455" t="s">
        <v>2026</v>
      </c>
      <c r="C455" t="s">
        <v>3899</v>
      </c>
      <c r="D455" t="s">
        <v>1176</v>
      </c>
      <c r="E455">
        <v>6264</v>
      </c>
      <c r="F455">
        <v>-48</v>
      </c>
      <c r="G455">
        <v>0</v>
      </c>
      <c r="H455">
        <v>0</v>
      </c>
      <c r="I455">
        <v>751</v>
      </c>
      <c r="J455">
        <v>0</v>
      </c>
      <c r="L455">
        <f t="shared" si="7"/>
        <v>6216</v>
      </c>
    </row>
    <row r="456" spans="1:12" hidden="1">
      <c r="A456">
        <v>229</v>
      </c>
      <c r="B456" t="s">
        <v>2027</v>
      </c>
      <c r="C456" t="s">
        <v>3900</v>
      </c>
      <c r="D456" t="s">
        <v>1176</v>
      </c>
      <c r="E456">
        <v>11934</v>
      </c>
      <c r="F456">
        <v>-97</v>
      </c>
      <c r="G456">
        <v>0</v>
      </c>
      <c r="H456">
        <v>0</v>
      </c>
      <c r="I456">
        <v>3634</v>
      </c>
      <c r="J456">
        <v>0</v>
      </c>
      <c r="L456">
        <f t="shared" si="7"/>
        <v>11837</v>
      </c>
    </row>
    <row r="457" spans="1:12" hidden="1">
      <c r="A457">
        <v>230</v>
      </c>
      <c r="B457" t="s">
        <v>2029</v>
      </c>
      <c r="C457" t="s">
        <v>3901</v>
      </c>
      <c r="D457" t="s">
        <v>3332</v>
      </c>
      <c r="E457">
        <v>390</v>
      </c>
      <c r="F457">
        <v>0</v>
      </c>
      <c r="G457">
        <v>0</v>
      </c>
      <c r="H457">
        <v>0</v>
      </c>
      <c r="I457">
        <v>168</v>
      </c>
      <c r="J457">
        <v>0</v>
      </c>
      <c r="L457">
        <f t="shared" si="7"/>
        <v>390</v>
      </c>
    </row>
    <row r="458" spans="1:12" hidden="1">
      <c r="A458">
        <v>231</v>
      </c>
      <c r="B458" t="s">
        <v>2030</v>
      </c>
      <c r="C458" t="s">
        <v>2031</v>
      </c>
      <c r="D458" t="s">
        <v>3332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f t="shared" si="7"/>
        <v>0</v>
      </c>
    </row>
    <row r="459" spans="1:12" hidden="1">
      <c r="A459">
        <v>232</v>
      </c>
      <c r="B459" t="s">
        <v>2032</v>
      </c>
      <c r="C459" t="s">
        <v>3902</v>
      </c>
      <c r="D459" t="s">
        <v>1176</v>
      </c>
      <c r="E459">
        <v>5896</v>
      </c>
      <c r="F459">
        <v>-48</v>
      </c>
      <c r="G459">
        <v>0</v>
      </c>
      <c r="H459">
        <v>0</v>
      </c>
      <c r="I459">
        <v>862</v>
      </c>
      <c r="J459">
        <v>0</v>
      </c>
      <c r="L459">
        <f t="shared" si="7"/>
        <v>5848</v>
      </c>
    </row>
    <row r="460" spans="1:12" hidden="1">
      <c r="A460">
        <v>233</v>
      </c>
      <c r="B460" t="s">
        <v>2033</v>
      </c>
      <c r="C460" t="s">
        <v>3903</v>
      </c>
      <c r="D460" t="s">
        <v>1176</v>
      </c>
      <c r="E460">
        <v>3368</v>
      </c>
      <c r="F460">
        <v>-69</v>
      </c>
      <c r="G460">
        <v>0</v>
      </c>
      <c r="H460">
        <v>0</v>
      </c>
      <c r="I460">
        <v>1230</v>
      </c>
      <c r="J460">
        <v>0</v>
      </c>
      <c r="L460">
        <f t="shared" si="7"/>
        <v>3299</v>
      </c>
    </row>
    <row r="461" spans="1:12" hidden="1">
      <c r="A461">
        <v>234</v>
      </c>
      <c r="B461" t="s">
        <v>2035</v>
      </c>
      <c r="C461" t="s">
        <v>3890</v>
      </c>
      <c r="D461" t="s">
        <v>1176</v>
      </c>
      <c r="E461">
        <v>86</v>
      </c>
      <c r="F461">
        <v>0</v>
      </c>
      <c r="G461">
        <v>0</v>
      </c>
      <c r="H461">
        <v>0</v>
      </c>
      <c r="I461">
        <v>3</v>
      </c>
      <c r="J461">
        <v>0</v>
      </c>
      <c r="L461">
        <f t="shared" si="7"/>
        <v>86</v>
      </c>
    </row>
    <row r="462" spans="1:12" hidden="1">
      <c r="A462">
        <v>235</v>
      </c>
      <c r="B462" t="s">
        <v>2036</v>
      </c>
      <c r="C462" t="s">
        <v>3904</v>
      </c>
      <c r="D462" t="s">
        <v>1477</v>
      </c>
      <c r="E462">
        <v>0</v>
      </c>
      <c r="F462">
        <v>0</v>
      </c>
      <c r="G462">
        <v>0</v>
      </c>
      <c r="H462">
        <v>0</v>
      </c>
      <c r="I462">
        <v>100</v>
      </c>
      <c r="J462">
        <v>0</v>
      </c>
      <c r="L462">
        <f t="shared" si="7"/>
        <v>0</v>
      </c>
    </row>
    <row r="463" spans="1:12" hidden="1">
      <c r="A463">
        <v>236</v>
      </c>
      <c r="B463" t="s">
        <v>2038</v>
      </c>
      <c r="C463" t="s">
        <v>2039</v>
      </c>
      <c r="D463" t="s">
        <v>1477</v>
      </c>
      <c r="E463">
        <v>0</v>
      </c>
      <c r="F463">
        <v>0</v>
      </c>
      <c r="G463">
        <v>0</v>
      </c>
      <c r="H463">
        <v>0</v>
      </c>
      <c r="I463">
        <v>1533</v>
      </c>
      <c r="J463">
        <v>0</v>
      </c>
      <c r="L463">
        <f t="shared" si="7"/>
        <v>0</v>
      </c>
    </row>
    <row r="464" spans="1:12" hidden="1">
      <c r="A464">
        <v>237</v>
      </c>
      <c r="B464" t="s">
        <v>3905</v>
      </c>
      <c r="C464" t="s">
        <v>2043</v>
      </c>
      <c r="D464" t="s">
        <v>1477</v>
      </c>
      <c r="E464">
        <v>0</v>
      </c>
      <c r="F464">
        <v>0</v>
      </c>
      <c r="G464">
        <v>0</v>
      </c>
      <c r="H464">
        <v>0</v>
      </c>
      <c r="I464">
        <v>578</v>
      </c>
      <c r="J464">
        <v>0</v>
      </c>
      <c r="L464">
        <f t="shared" si="7"/>
        <v>0</v>
      </c>
    </row>
    <row r="465" spans="1:12" hidden="1">
      <c r="A465">
        <v>238</v>
      </c>
      <c r="B465" t="s">
        <v>2048</v>
      </c>
      <c r="C465" t="s">
        <v>3906</v>
      </c>
      <c r="D465" t="s">
        <v>1477</v>
      </c>
      <c r="E465">
        <v>501</v>
      </c>
      <c r="F465">
        <v>0</v>
      </c>
      <c r="G465">
        <v>0</v>
      </c>
      <c r="H465">
        <v>0</v>
      </c>
      <c r="I465">
        <v>45</v>
      </c>
      <c r="J465">
        <v>0</v>
      </c>
      <c r="L465">
        <f t="shared" si="7"/>
        <v>501</v>
      </c>
    </row>
    <row r="466" spans="1:12" hidden="1">
      <c r="A466">
        <v>239</v>
      </c>
      <c r="B466" t="s">
        <v>3907</v>
      </c>
      <c r="C466" t="s">
        <v>3908</v>
      </c>
      <c r="D466" t="s">
        <v>1176</v>
      </c>
      <c r="E466">
        <v>288</v>
      </c>
      <c r="F466">
        <v>0</v>
      </c>
      <c r="G466">
        <v>0</v>
      </c>
      <c r="H466">
        <v>0</v>
      </c>
      <c r="I466">
        <v>0</v>
      </c>
      <c r="J466">
        <v>0</v>
      </c>
      <c r="L466">
        <f t="shared" si="7"/>
        <v>288</v>
      </c>
    </row>
    <row r="467" spans="1:12" hidden="1">
      <c r="A467">
        <v>240</v>
      </c>
      <c r="B467" t="s">
        <v>2051</v>
      </c>
      <c r="C467" t="s">
        <v>3909</v>
      </c>
      <c r="D467" t="s">
        <v>1176</v>
      </c>
      <c r="E467">
        <v>255</v>
      </c>
      <c r="F467">
        <v>0</v>
      </c>
      <c r="G467">
        <v>0</v>
      </c>
      <c r="H467">
        <v>0</v>
      </c>
      <c r="I467">
        <v>0</v>
      </c>
      <c r="J467">
        <v>0</v>
      </c>
      <c r="L467">
        <f t="shared" si="7"/>
        <v>255</v>
      </c>
    </row>
    <row r="468" spans="1:12" hidden="1">
      <c r="A468">
        <v>241</v>
      </c>
      <c r="B468" t="s">
        <v>3910</v>
      </c>
      <c r="C468" t="s">
        <v>3911</v>
      </c>
      <c r="D468" t="s">
        <v>1176</v>
      </c>
      <c r="E468">
        <v>0</v>
      </c>
      <c r="F468">
        <v>0</v>
      </c>
      <c r="G468">
        <v>0</v>
      </c>
      <c r="H468">
        <v>0</v>
      </c>
      <c r="I468">
        <v>2954</v>
      </c>
      <c r="J468">
        <v>0</v>
      </c>
      <c r="L468">
        <f t="shared" si="7"/>
        <v>0</v>
      </c>
    </row>
    <row r="469" spans="1:12" hidden="1">
      <c r="A469">
        <v>242</v>
      </c>
      <c r="B469" t="s">
        <v>3912</v>
      </c>
      <c r="C469" t="s">
        <v>3913</v>
      </c>
      <c r="D469" t="s">
        <v>1176</v>
      </c>
      <c r="E469">
        <v>0</v>
      </c>
      <c r="F469">
        <v>0</v>
      </c>
      <c r="G469">
        <v>0</v>
      </c>
      <c r="H469">
        <v>0</v>
      </c>
      <c r="I469">
        <v>2655</v>
      </c>
      <c r="J469">
        <v>0</v>
      </c>
      <c r="L469">
        <f t="shared" si="7"/>
        <v>0</v>
      </c>
    </row>
    <row r="470" spans="1:12" hidden="1">
      <c r="A470">
        <v>243</v>
      </c>
      <c r="B470" t="s">
        <v>3914</v>
      </c>
      <c r="C470" t="s">
        <v>3915</v>
      </c>
      <c r="D470" t="s">
        <v>1176</v>
      </c>
      <c r="E470">
        <v>752</v>
      </c>
      <c r="F470">
        <v>0</v>
      </c>
      <c r="G470">
        <v>0</v>
      </c>
      <c r="H470">
        <v>0</v>
      </c>
      <c r="I470">
        <v>301</v>
      </c>
      <c r="J470">
        <v>0</v>
      </c>
      <c r="L470">
        <f t="shared" si="7"/>
        <v>752</v>
      </c>
    </row>
    <row r="471" spans="1:12" hidden="1">
      <c r="A471">
        <v>244</v>
      </c>
      <c r="B471" t="s">
        <v>3916</v>
      </c>
      <c r="C471" t="s">
        <v>3917</v>
      </c>
      <c r="D471" t="s">
        <v>1176</v>
      </c>
      <c r="E471">
        <v>0</v>
      </c>
      <c r="F471">
        <v>0</v>
      </c>
      <c r="G471">
        <v>0</v>
      </c>
      <c r="H471">
        <v>0</v>
      </c>
      <c r="I471">
        <v>643</v>
      </c>
      <c r="J471">
        <v>0</v>
      </c>
      <c r="L471">
        <f t="shared" si="7"/>
        <v>0</v>
      </c>
    </row>
    <row r="472" spans="1:12" hidden="1">
      <c r="A472">
        <v>245</v>
      </c>
      <c r="B472" t="s">
        <v>3918</v>
      </c>
      <c r="C472" t="s">
        <v>3919</v>
      </c>
      <c r="D472" t="s">
        <v>1176</v>
      </c>
      <c r="E472">
        <v>0</v>
      </c>
      <c r="F472">
        <v>0</v>
      </c>
      <c r="G472">
        <v>0</v>
      </c>
      <c r="H472">
        <v>0</v>
      </c>
      <c r="I472">
        <v>48</v>
      </c>
      <c r="J472">
        <v>0</v>
      </c>
      <c r="L472">
        <f t="shared" si="7"/>
        <v>0</v>
      </c>
    </row>
    <row r="473" spans="1:12" hidden="1">
      <c r="A473">
        <v>246</v>
      </c>
      <c r="B473" t="s">
        <v>3920</v>
      </c>
      <c r="C473" t="s">
        <v>3921</v>
      </c>
      <c r="D473" t="s">
        <v>1176</v>
      </c>
      <c r="E473">
        <v>25</v>
      </c>
      <c r="F473">
        <v>0</v>
      </c>
      <c r="G473">
        <v>0</v>
      </c>
      <c r="H473">
        <v>0</v>
      </c>
      <c r="I473">
        <v>286</v>
      </c>
      <c r="J473">
        <v>0</v>
      </c>
      <c r="L473">
        <f t="shared" si="7"/>
        <v>25</v>
      </c>
    </row>
    <row r="474" spans="1:12" hidden="1">
      <c r="A474">
        <v>247</v>
      </c>
      <c r="B474" t="s">
        <v>3922</v>
      </c>
      <c r="C474" t="s">
        <v>3923</v>
      </c>
      <c r="D474" t="s">
        <v>1176</v>
      </c>
      <c r="E474">
        <v>0</v>
      </c>
      <c r="F474">
        <v>0</v>
      </c>
      <c r="G474">
        <v>0</v>
      </c>
      <c r="H474">
        <v>0</v>
      </c>
      <c r="I474">
        <v>48</v>
      </c>
      <c r="J474">
        <v>0</v>
      </c>
      <c r="L474">
        <f t="shared" si="7"/>
        <v>0</v>
      </c>
    </row>
    <row r="475" spans="1:12" hidden="1">
      <c r="A475">
        <v>248</v>
      </c>
      <c r="B475" t="s">
        <v>3924</v>
      </c>
      <c r="C475" t="s">
        <v>3925</v>
      </c>
      <c r="D475" t="s">
        <v>1176</v>
      </c>
      <c r="E475">
        <v>0</v>
      </c>
      <c r="F475">
        <v>0</v>
      </c>
      <c r="G475">
        <v>0</v>
      </c>
      <c r="H475">
        <v>0</v>
      </c>
      <c r="I475">
        <v>1923</v>
      </c>
      <c r="J475">
        <v>0</v>
      </c>
      <c r="L475">
        <f t="shared" si="7"/>
        <v>0</v>
      </c>
    </row>
    <row r="476" spans="1:12" hidden="1">
      <c r="A476">
        <v>249</v>
      </c>
      <c r="B476" t="s">
        <v>3926</v>
      </c>
      <c r="C476" t="s">
        <v>3927</v>
      </c>
      <c r="D476" t="s">
        <v>1176</v>
      </c>
      <c r="E476">
        <v>0</v>
      </c>
      <c r="F476">
        <v>0</v>
      </c>
      <c r="G476">
        <v>0</v>
      </c>
      <c r="H476">
        <v>0</v>
      </c>
      <c r="I476">
        <v>1072</v>
      </c>
      <c r="J476">
        <v>0</v>
      </c>
      <c r="L476">
        <f t="shared" si="7"/>
        <v>0</v>
      </c>
    </row>
    <row r="477" spans="1:12" hidden="1">
      <c r="A477">
        <v>250</v>
      </c>
      <c r="B477" t="s">
        <v>3928</v>
      </c>
      <c r="C477" t="s">
        <v>3929</v>
      </c>
      <c r="D477" t="s">
        <v>1176</v>
      </c>
      <c r="E477">
        <v>1268</v>
      </c>
      <c r="F477">
        <v>0</v>
      </c>
      <c r="G477">
        <v>0</v>
      </c>
      <c r="H477">
        <v>0</v>
      </c>
      <c r="I477">
        <v>145</v>
      </c>
      <c r="J477">
        <v>0</v>
      </c>
      <c r="L477">
        <f t="shared" si="7"/>
        <v>1268</v>
      </c>
    </row>
    <row r="478" spans="1:12" hidden="1">
      <c r="A478">
        <v>251</v>
      </c>
      <c r="B478" t="s">
        <v>3930</v>
      </c>
      <c r="C478" t="s">
        <v>3931</v>
      </c>
      <c r="D478" t="s">
        <v>1477</v>
      </c>
      <c r="E478">
        <v>0</v>
      </c>
      <c r="F478">
        <v>0</v>
      </c>
      <c r="G478">
        <v>0</v>
      </c>
      <c r="H478">
        <v>0</v>
      </c>
      <c r="I478">
        <v>151</v>
      </c>
      <c r="J478">
        <v>0</v>
      </c>
      <c r="L478">
        <f t="shared" si="7"/>
        <v>0</v>
      </c>
    </row>
    <row r="479" spans="1:12" hidden="1">
      <c r="A479">
        <v>252</v>
      </c>
      <c r="B479" t="s">
        <v>3932</v>
      </c>
      <c r="C479" t="s">
        <v>3933</v>
      </c>
      <c r="D479" t="s">
        <v>3332</v>
      </c>
      <c r="E479">
        <v>1</v>
      </c>
      <c r="F479">
        <v>0</v>
      </c>
      <c r="G479">
        <v>0</v>
      </c>
      <c r="H479">
        <v>0</v>
      </c>
      <c r="I479">
        <v>558</v>
      </c>
      <c r="J479">
        <v>0</v>
      </c>
      <c r="L479">
        <f t="shared" si="7"/>
        <v>1</v>
      </c>
    </row>
    <row r="480" spans="1:12" hidden="1">
      <c r="A480">
        <v>253</v>
      </c>
      <c r="B480" t="s">
        <v>2052</v>
      </c>
      <c r="C480" t="s">
        <v>3911</v>
      </c>
      <c r="D480" t="s">
        <v>1176</v>
      </c>
      <c r="E480">
        <v>4029</v>
      </c>
      <c r="F480">
        <v>0</v>
      </c>
      <c r="G480">
        <v>0</v>
      </c>
      <c r="H480">
        <v>0</v>
      </c>
      <c r="I480">
        <v>1365</v>
      </c>
      <c r="J480">
        <v>0</v>
      </c>
      <c r="L480">
        <f t="shared" si="7"/>
        <v>4029</v>
      </c>
    </row>
    <row r="481" spans="1:12" hidden="1">
      <c r="A481">
        <v>254</v>
      </c>
      <c r="B481" t="s">
        <v>2053</v>
      </c>
      <c r="C481" t="s">
        <v>3913</v>
      </c>
      <c r="D481" t="s">
        <v>1176</v>
      </c>
      <c r="E481">
        <v>2312</v>
      </c>
      <c r="F481">
        <v>0</v>
      </c>
      <c r="G481">
        <v>0</v>
      </c>
      <c r="H481">
        <v>0</v>
      </c>
      <c r="I481">
        <v>1801</v>
      </c>
      <c r="J481">
        <v>0</v>
      </c>
      <c r="L481">
        <f t="shared" si="7"/>
        <v>2312</v>
      </c>
    </row>
    <row r="482" spans="1:12" hidden="1">
      <c r="A482">
        <v>255</v>
      </c>
      <c r="B482" t="s">
        <v>2055</v>
      </c>
      <c r="C482" t="s">
        <v>3917</v>
      </c>
      <c r="D482" t="s">
        <v>1176</v>
      </c>
      <c r="E482">
        <v>3581</v>
      </c>
      <c r="F482">
        <v>-48</v>
      </c>
      <c r="G482">
        <v>0</v>
      </c>
      <c r="H482">
        <v>0</v>
      </c>
      <c r="I482">
        <v>803</v>
      </c>
      <c r="J482">
        <v>0</v>
      </c>
      <c r="L482">
        <f t="shared" si="7"/>
        <v>3533</v>
      </c>
    </row>
    <row r="483" spans="1:12" hidden="1">
      <c r="A483">
        <v>256</v>
      </c>
      <c r="B483" t="s">
        <v>2057</v>
      </c>
      <c r="C483" t="s">
        <v>3919</v>
      </c>
      <c r="D483" t="s">
        <v>1176</v>
      </c>
      <c r="E483">
        <v>1139</v>
      </c>
      <c r="F483">
        <v>-24</v>
      </c>
      <c r="G483">
        <v>0</v>
      </c>
      <c r="H483">
        <v>0</v>
      </c>
      <c r="I483">
        <v>314</v>
      </c>
      <c r="J483">
        <v>0</v>
      </c>
      <c r="L483">
        <f t="shared" si="7"/>
        <v>1115</v>
      </c>
    </row>
    <row r="484" spans="1:12" hidden="1">
      <c r="A484">
        <v>257</v>
      </c>
      <c r="B484" t="s">
        <v>2059</v>
      </c>
      <c r="C484" t="s">
        <v>3923</v>
      </c>
      <c r="D484" t="s">
        <v>1176</v>
      </c>
      <c r="E484">
        <v>897</v>
      </c>
      <c r="F484">
        <v>0</v>
      </c>
      <c r="G484">
        <v>0</v>
      </c>
      <c r="H484">
        <v>0</v>
      </c>
      <c r="I484">
        <v>160</v>
      </c>
      <c r="J484">
        <v>0</v>
      </c>
      <c r="L484">
        <f t="shared" si="7"/>
        <v>897</v>
      </c>
    </row>
    <row r="485" spans="1:12" hidden="1">
      <c r="A485">
        <v>258</v>
      </c>
      <c r="B485" t="s">
        <v>2060</v>
      </c>
      <c r="C485" t="s">
        <v>3934</v>
      </c>
      <c r="D485" t="s">
        <v>1477</v>
      </c>
      <c r="E485">
        <v>341</v>
      </c>
      <c r="F485">
        <v>-20</v>
      </c>
      <c r="G485">
        <v>0</v>
      </c>
      <c r="H485">
        <v>0</v>
      </c>
      <c r="I485">
        <v>1844</v>
      </c>
      <c r="J485">
        <v>0</v>
      </c>
      <c r="L485">
        <f t="shared" si="7"/>
        <v>321</v>
      </c>
    </row>
    <row r="486" spans="1:12" hidden="1">
      <c r="A486">
        <v>259</v>
      </c>
      <c r="B486" t="s">
        <v>2061</v>
      </c>
      <c r="C486" t="s">
        <v>3935</v>
      </c>
      <c r="D486" t="s">
        <v>1477</v>
      </c>
      <c r="E486">
        <v>89</v>
      </c>
      <c r="F486">
        <v>0</v>
      </c>
      <c r="G486">
        <v>0</v>
      </c>
      <c r="H486">
        <v>0</v>
      </c>
      <c r="I486">
        <v>218</v>
      </c>
      <c r="J486">
        <v>0</v>
      </c>
      <c r="L486">
        <f t="shared" si="7"/>
        <v>89</v>
      </c>
    </row>
    <row r="487" spans="1:12" hidden="1">
      <c r="A487">
        <v>260</v>
      </c>
      <c r="B487" t="s">
        <v>2062</v>
      </c>
      <c r="C487" t="s">
        <v>3933</v>
      </c>
      <c r="D487" t="s">
        <v>1477</v>
      </c>
      <c r="E487">
        <v>0</v>
      </c>
      <c r="F487">
        <v>0</v>
      </c>
      <c r="G487">
        <v>0</v>
      </c>
      <c r="H487">
        <v>0</v>
      </c>
      <c r="I487">
        <v>539</v>
      </c>
      <c r="J487">
        <v>0</v>
      </c>
      <c r="L487">
        <f t="shared" si="7"/>
        <v>0</v>
      </c>
    </row>
    <row r="488" spans="1:12" hidden="1">
      <c r="A488">
        <v>261</v>
      </c>
      <c r="B488" t="s">
        <v>3936</v>
      </c>
      <c r="C488" t="s">
        <v>3937</v>
      </c>
      <c r="D488" t="s">
        <v>1176</v>
      </c>
      <c r="E488">
        <v>0</v>
      </c>
      <c r="F488">
        <v>0</v>
      </c>
      <c r="G488">
        <v>0</v>
      </c>
      <c r="H488">
        <v>0</v>
      </c>
      <c r="I488">
        <v>166</v>
      </c>
      <c r="J488">
        <v>0</v>
      </c>
      <c r="L488">
        <f t="shared" si="7"/>
        <v>0</v>
      </c>
    </row>
    <row r="489" spans="1:12" hidden="1">
      <c r="A489">
        <v>262</v>
      </c>
      <c r="B489" t="s">
        <v>3938</v>
      </c>
      <c r="C489" t="s">
        <v>3939</v>
      </c>
      <c r="D489" t="s">
        <v>1176</v>
      </c>
      <c r="E489">
        <v>0</v>
      </c>
      <c r="F489">
        <v>0</v>
      </c>
      <c r="G489">
        <v>0</v>
      </c>
      <c r="H489">
        <v>0</v>
      </c>
      <c r="I489">
        <v>421</v>
      </c>
      <c r="J489">
        <v>0</v>
      </c>
      <c r="L489">
        <f t="shared" si="7"/>
        <v>0</v>
      </c>
    </row>
    <row r="490" spans="1:12" hidden="1">
      <c r="A490">
        <v>263</v>
      </c>
      <c r="B490" t="s">
        <v>3940</v>
      </c>
      <c r="C490" t="s">
        <v>3941</v>
      </c>
      <c r="D490" t="s">
        <v>1176</v>
      </c>
      <c r="E490">
        <v>0</v>
      </c>
      <c r="F490">
        <v>0</v>
      </c>
      <c r="G490">
        <v>0</v>
      </c>
      <c r="H490">
        <v>0</v>
      </c>
      <c r="I490">
        <v>236</v>
      </c>
      <c r="J490">
        <v>0</v>
      </c>
      <c r="L490">
        <f t="shared" si="7"/>
        <v>0</v>
      </c>
    </row>
    <row r="491" spans="1:12" hidden="1">
      <c r="A491">
        <v>264</v>
      </c>
      <c r="B491" t="s">
        <v>3942</v>
      </c>
      <c r="C491" t="s">
        <v>3943</v>
      </c>
      <c r="D491" t="s">
        <v>1176</v>
      </c>
      <c r="E491">
        <v>1317</v>
      </c>
      <c r="F491">
        <v>0</v>
      </c>
      <c r="G491">
        <v>0</v>
      </c>
      <c r="H491">
        <v>0</v>
      </c>
      <c r="I491">
        <v>378</v>
      </c>
      <c r="J491">
        <v>0</v>
      </c>
      <c r="L491">
        <f t="shared" si="7"/>
        <v>1317</v>
      </c>
    </row>
    <row r="492" spans="1:12" hidden="1">
      <c r="A492">
        <v>265</v>
      </c>
      <c r="B492" t="s">
        <v>3944</v>
      </c>
      <c r="C492" t="s">
        <v>3945</v>
      </c>
      <c r="D492" t="s">
        <v>1176</v>
      </c>
      <c r="E492">
        <v>328</v>
      </c>
      <c r="F492">
        <v>0</v>
      </c>
      <c r="G492">
        <v>0</v>
      </c>
      <c r="H492">
        <v>0</v>
      </c>
      <c r="I492">
        <v>357</v>
      </c>
      <c r="J492">
        <v>0</v>
      </c>
      <c r="L492">
        <f t="shared" si="7"/>
        <v>328</v>
      </c>
    </row>
    <row r="493" spans="1:12" hidden="1">
      <c r="A493">
        <v>266</v>
      </c>
      <c r="B493" t="s">
        <v>3104</v>
      </c>
      <c r="C493" t="s">
        <v>3946</v>
      </c>
      <c r="D493" t="s">
        <v>1176</v>
      </c>
      <c r="E493">
        <v>0</v>
      </c>
      <c r="F493">
        <v>0</v>
      </c>
      <c r="G493">
        <v>0</v>
      </c>
      <c r="H493">
        <v>0</v>
      </c>
      <c r="I493">
        <v>65</v>
      </c>
      <c r="J493">
        <v>0</v>
      </c>
      <c r="L493">
        <f t="shared" si="7"/>
        <v>0</v>
      </c>
    </row>
    <row r="494" spans="1:12" hidden="1">
      <c r="A494">
        <v>267</v>
      </c>
      <c r="B494" t="s">
        <v>3947</v>
      </c>
      <c r="C494" t="s">
        <v>3948</v>
      </c>
      <c r="D494" t="s">
        <v>1176</v>
      </c>
      <c r="E494">
        <v>0</v>
      </c>
      <c r="F494">
        <v>0</v>
      </c>
      <c r="G494">
        <v>0</v>
      </c>
      <c r="H494">
        <v>0</v>
      </c>
      <c r="I494">
        <v>103</v>
      </c>
      <c r="J494">
        <v>0</v>
      </c>
      <c r="L494">
        <f t="shared" si="7"/>
        <v>0</v>
      </c>
    </row>
    <row r="495" spans="1:12" hidden="1">
      <c r="A495">
        <v>268</v>
      </c>
      <c r="B495" t="s">
        <v>3949</v>
      </c>
      <c r="C495" t="s">
        <v>3950</v>
      </c>
      <c r="D495" t="s">
        <v>1176</v>
      </c>
      <c r="E495">
        <v>113</v>
      </c>
      <c r="F495">
        <v>0</v>
      </c>
      <c r="G495">
        <v>0</v>
      </c>
      <c r="H495">
        <v>0</v>
      </c>
      <c r="I495">
        <v>69</v>
      </c>
      <c r="J495">
        <v>0</v>
      </c>
      <c r="L495">
        <f t="shared" si="7"/>
        <v>113</v>
      </c>
    </row>
    <row r="496" spans="1:12" hidden="1">
      <c r="A496">
        <v>269</v>
      </c>
      <c r="B496" t="s">
        <v>3951</v>
      </c>
      <c r="C496" t="s">
        <v>3952</v>
      </c>
      <c r="D496" t="s">
        <v>1477</v>
      </c>
      <c r="E496">
        <v>188</v>
      </c>
      <c r="F496">
        <v>0</v>
      </c>
      <c r="G496">
        <v>0</v>
      </c>
      <c r="H496">
        <v>0</v>
      </c>
      <c r="I496">
        <v>175</v>
      </c>
      <c r="J496">
        <v>0</v>
      </c>
      <c r="L496">
        <f t="shared" si="7"/>
        <v>188</v>
      </c>
    </row>
    <row r="497" spans="1:12" hidden="1">
      <c r="A497">
        <v>270</v>
      </c>
      <c r="B497" t="s">
        <v>2064</v>
      </c>
      <c r="C497" t="s">
        <v>3953</v>
      </c>
      <c r="D497" t="s">
        <v>1477</v>
      </c>
      <c r="E497">
        <v>95</v>
      </c>
      <c r="F497">
        <v>0</v>
      </c>
      <c r="G497">
        <v>0</v>
      </c>
      <c r="H497">
        <v>0</v>
      </c>
      <c r="I497">
        <v>2</v>
      </c>
      <c r="J497">
        <v>0</v>
      </c>
      <c r="L497">
        <f t="shared" si="7"/>
        <v>95</v>
      </c>
    </row>
    <row r="498" spans="1:12" hidden="1">
      <c r="A498">
        <v>271</v>
      </c>
      <c r="B498" t="s">
        <v>3954</v>
      </c>
      <c r="C498" t="s">
        <v>3955</v>
      </c>
      <c r="D498" t="s">
        <v>1176</v>
      </c>
      <c r="E498">
        <v>0</v>
      </c>
      <c r="F498">
        <v>0</v>
      </c>
      <c r="G498">
        <v>0</v>
      </c>
      <c r="H498">
        <v>0</v>
      </c>
      <c r="I498">
        <v>243</v>
      </c>
      <c r="J498">
        <v>0</v>
      </c>
      <c r="L498">
        <f t="shared" si="7"/>
        <v>0</v>
      </c>
    </row>
    <row r="499" spans="1:12" hidden="1">
      <c r="A499">
        <v>272</v>
      </c>
      <c r="B499" t="s">
        <v>3956</v>
      </c>
      <c r="C499" t="s">
        <v>3957</v>
      </c>
      <c r="D499" t="s">
        <v>1176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0</v>
      </c>
      <c r="L499">
        <f t="shared" si="7"/>
        <v>0</v>
      </c>
    </row>
    <row r="500" spans="1:12" hidden="1">
      <c r="A500">
        <v>273</v>
      </c>
      <c r="B500" t="s">
        <v>3958</v>
      </c>
      <c r="C500" t="s">
        <v>3959</v>
      </c>
      <c r="D500" t="s">
        <v>1176</v>
      </c>
      <c r="E500">
        <v>0</v>
      </c>
      <c r="F500">
        <v>0</v>
      </c>
      <c r="G500">
        <v>0</v>
      </c>
      <c r="H500">
        <v>0</v>
      </c>
      <c r="I500">
        <v>7416</v>
      </c>
      <c r="J500">
        <v>0</v>
      </c>
      <c r="L500">
        <f t="shared" si="7"/>
        <v>0</v>
      </c>
    </row>
    <row r="501" spans="1:12" hidden="1">
      <c r="A501">
        <v>274</v>
      </c>
      <c r="B501" t="s">
        <v>3960</v>
      </c>
      <c r="C501" t="s">
        <v>3961</v>
      </c>
      <c r="D501" t="s">
        <v>1176</v>
      </c>
      <c r="E501">
        <v>0</v>
      </c>
      <c r="F501">
        <v>0</v>
      </c>
      <c r="G501">
        <v>0</v>
      </c>
      <c r="H501">
        <v>0</v>
      </c>
      <c r="I501">
        <v>1376</v>
      </c>
      <c r="J501">
        <v>0</v>
      </c>
      <c r="L501">
        <f t="shared" si="7"/>
        <v>0</v>
      </c>
    </row>
    <row r="502" spans="1:12" hidden="1">
      <c r="A502">
        <v>275</v>
      </c>
      <c r="B502" t="s">
        <v>3962</v>
      </c>
      <c r="C502" t="s">
        <v>3963</v>
      </c>
      <c r="D502" t="s">
        <v>1176</v>
      </c>
      <c r="E502">
        <v>0</v>
      </c>
      <c r="F502">
        <v>0</v>
      </c>
      <c r="G502">
        <v>0</v>
      </c>
      <c r="H502">
        <v>0</v>
      </c>
      <c r="I502">
        <v>4829</v>
      </c>
      <c r="J502">
        <v>0</v>
      </c>
      <c r="L502">
        <f t="shared" si="7"/>
        <v>0</v>
      </c>
    </row>
    <row r="503" spans="1:12" hidden="1">
      <c r="A503">
        <v>276</v>
      </c>
      <c r="B503" t="s">
        <v>3964</v>
      </c>
      <c r="C503" t="s">
        <v>3965</v>
      </c>
      <c r="D503" t="s">
        <v>1176</v>
      </c>
      <c r="E503">
        <v>0</v>
      </c>
      <c r="F503">
        <v>0</v>
      </c>
      <c r="G503">
        <v>0</v>
      </c>
      <c r="H503">
        <v>0</v>
      </c>
      <c r="I503">
        <v>2042</v>
      </c>
      <c r="J503">
        <v>0</v>
      </c>
      <c r="L503">
        <f t="shared" si="7"/>
        <v>0</v>
      </c>
    </row>
    <row r="504" spans="1:12" hidden="1">
      <c r="A504">
        <v>277</v>
      </c>
      <c r="B504" t="s">
        <v>3966</v>
      </c>
      <c r="C504" t="s">
        <v>3967</v>
      </c>
      <c r="D504" t="s">
        <v>1176</v>
      </c>
      <c r="E504">
        <v>0</v>
      </c>
      <c r="F504">
        <v>0</v>
      </c>
      <c r="G504">
        <v>0</v>
      </c>
      <c r="H504">
        <v>0</v>
      </c>
      <c r="I504">
        <v>13445</v>
      </c>
      <c r="J504">
        <v>0</v>
      </c>
      <c r="L504">
        <f t="shared" si="7"/>
        <v>0</v>
      </c>
    </row>
    <row r="505" spans="1:12" hidden="1">
      <c r="A505">
        <v>278</v>
      </c>
      <c r="B505" t="s">
        <v>3968</v>
      </c>
      <c r="C505" t="s">
        <v>3969</v>
      </c>
      <c r="D505" t="s">
        <v>1176</v>
      </c>
      <c r="E505">
        <v>0</v>
      </c>
      <c r="F505">
        <v>0</v>
      </c>
      <c r="G505">
        <v>0</v>
      </c>
      <c r="H505">
        <v>0</v>
      </c>
      <c r="I505">
        <v>4311</v>
      </c>
      <c r="J505">
        <v>0</v>
      </c>
      <c r="L505">
        <f t="shared" si="7"/>
        <v>0</v>
      </c>
    </row>
    <row r="506" spans="1:12" hidden="1">
      <c r="A506">
        <v>279</v>
      </c>
      <c r="B506" t="s">
        <v>3970</v>
      </c>
      <c r="C506" t="s">
        <v>3971</v>
      </c>
      <c r="D506" t="s">
        <v>1176</v>
      </c>
      <c r="E506">
        <v>0</v>
      </c>
      <c r="F506">
        <v>0</v>
      </c>
      <c r="G506">
        <v>0</v>
      </c>
      <c r="H506">
        <v>0</v>
      </c>
      <c r="I506">
        <v>740</v>
      </c>
      <c r="J506">
        <v>0</v>
      </c>
      <c r="L506">
        <f t="shared" si="7"/>
        <v>0</v>
      </c>
    </row>
    <row r="507" spans="1:12" hidden="1">
      <c r="A507">
        <v>280</v>
      </c>
      <c r="B507" t="s">
        <v>3972</v>
      </c>
      <c r="C507" t="s">
        <v>3973</v>
      </c>
      <c r="D507" t="s">
        <v>1176</v>
      </c>
      <c r="E507">
        <v>0</v>
      </c>
      <c r="F507">
        <v>0</v>
      </c>
      <c r="G507">
        <v>0</v>
      </c>
      <c r="H507">
        <v>0</v>
      </c>
      <c r="I507">
        <v>3627</v>
      </c>
      <c r="J507">
        <v>0</v>
      </c>
      <c r="L507">
        <f t="shared" si="7"/>
        <v>0</v>
      </c>
    </row>
    <row r="508" spans="1:12" hidden="1">
      <c r="A508">
        <v>281</v>
      </c>
      <c r="B508" t="s">
        <v>3974</v>
      </c>
      <c r="C508" t="s">
        <v>3975</v>
      </c>
      <c r="D508" t="s">
        <v>1176</v>
      </c>
      <c r="E508">
        <v>785</v>
      </c>
      <c r="F508">
        <v>0</v>
      </c>
      <c r="G508">
        <v>0</v>
      </c>
      <c r="H508">
        <v>0</v>
      </c>
      <c r="I508">
        <v>426</v>
      </c>
      <c r="J508">
        <v>0</v>
      </c>
      <c r="L508">
        <f t="shared" si="7"/>
        <v>785</v>
      </c>
    </row>
    <row r="509" spans="1:12" hidden="1">
      <c r="A509">
        <v>282</v>
      </c>
      <c r="B509" t="s">
        <v>3976</v>
      </c>
      <c r="C509" t="s">
        <v>3977</v>
      </c>
      <c r="D509" t="s">
        <v>1176</v>
      </c>
      <c r="E509">
        <v>0</v>
      </c>
      <c r="F509">
        <v>0</v>
      </c>
      <c r="G509">
        <v>0</v>
      </c>
      <c r="H509">
        <v>0</v>
      </c>
      <c r="I509">
        <v>209</v>
      </c>
      <c r="J509">
        <v>0</v>
      </c>
      <c r="L509">
        <f t="shared" si="7"/>
        <v>0</v>
      </c>
    </row>
    <row r="510" spans="1:12" hidden="1">
      <c r="A510">
        <v>283</v>
      </c>
      <c r="B510" t="s">
        <v>3978</v>
      </c>
      <c r="C510" t="s">
        <v>3979</v>
      </c>
      <c r="D510" t="s">
        <v>1176</v>
      </c>
      <c r="E510">
        <v>0</v>
      </c>
      <c r="F510">
        <v>0</v>
      </c>
      <c r="G510">
        <v>0</v>
      </c>
      <c r="H510">
        <v>0</v>
      </c>
      <c r="I510">
        <v>76</v>
      </c>
      <c r="J510">
        <v>0</v>
      </c>
      <c r="L510">
        <f t="shared" si="7"/>
        <v>0</v>
      </c>
    </row>
    <row r="511" spans="1:12" hidden="1">
      <c r="A511">
        <v>284</v>
      </c>
      <c r="B511" t="s">
        <v>3980</v>
      </c>
      <c r="C511" t="s">
        <v>3981</v>
      </c>
      <c r="D511" t="s">
        <v>1477</v>
      </c>
      <c r="E511">
        <v>0</v>
      </c>
      <c r="F511">
        <v>0</v>
      </c>
      <c r="G511">
        <v>0</v>
      </c>
      <c r="H511">
        <v>0</v>
      </c>
      <c r="I511">
        <v>204</v>
      </c>
      <c r="J511">
        <v>0</v>
      </c>
      <c r="L511">
        <f t="shared" si="7"/>
        <v>0</v>
      </c>
    </row>
    <row r="512" spans="1:12" hidden="1">
      <c r="A512">
        <v>285</v>
      </c>
      <c r="B512" t="s">
        <v>3982</v>
      </c>
      <c r="C512" t="s">
        <v>3983</v>
      </c>
      <c r="D512" t="s">
        <v>3332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f t="shared" si="7"/>
        <v>0</v>
      </c>
    </row>
    <row r="513" spans="1:12" hidden="1">
      <c r="A513">
        <v>286</v>
      </c>
      <c r="B513" t="s">
        <v>3984</v>
      </c>
      <c r="C513" t="s">
        <v>3985</v>
      </c>
      <c r="D513" t="s">
        <v>1477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>
        <f t="shared" si="7"/>
        <v>0</v>
      </c>
    </row>
    <row r="514" spans="1:12" hidden="1">
      <c r="A514">
        <v>287</v>
      </c>
      <c r="B514" t="s">
        <v>3986</v>
      </c>
      <c r="C514" t="s">
        <v>3987</v>
      </c>
      <c r="D514" t="s">
        <v>1176</v>
      </c>
      <c r="E514">
        <v>0</v>
      </c>
      <c r="F514">
        <v>0</v>
      </c>
      <c r="G514">
        <v>0</v>
      </c>
      <c r="H514">
        <v>0</v>
      </c>
      <c r="I514">
        <v>3389</v>
      </c>
      <c r="J514">
        <v>0</v>
      </c>
      <c r="L514">
        <f t="shared" si="7"/>
        <v>0</v>
      </c>
    </row>
    <row r="515" spans="1:12" hidden="1">
      <c r="A515">
        <v>288</v>
      </c>
      <c r="B515" t="s">
        <v>3988</v>
      </c>
      <c r="C515" t="s">
        <v>3989</v>
      </c>
      <c r="D515" t="s">
        <v>1477</v>
      </c>
      <c r="E515">
        <v>0</v>
      </c>
      <c r="F515">
        <v>0</v>
      </c>
      <c r="G515">
        <v>0</v>
      </c>
      <c r="H515">
        <v>0</v>
      </c>
      <c r="I515">
        <v>4817</v>
      </c>
      <c r="J515">
        <v>0</v>
      </c>
      <c r="L515">
        <f t="shared" ref="L515:L578" si="8">E515+F515+K515</f>
        <v>0</v>
      </c>
    </row>
    <row r="516" spans="1:12" hidden="1">
      <c r="A516">
        <v>289</v>
      </c>
      <c r="B516" t="s">
        <v>2066</v>
      </c>
      <c r="C516" t="s">
        <v>3990</v>
      </c>
      <c r="D516" t="s">
        <v>1176</v>
      </c>
      <c r="E516">
        <v>381</v>
      </c>
      <c r="F516">
        <v>-20</v>
      </c>
      <c r="G516">
        <v>0</v>
      </c>
      <c r="H516">
        <v>0</v>
      </c>
      <c r="I516">
        <v>698</v>
      </c>
      <c r="J516">
        <v>0</v>
      </c>
      <c r="L516">
        <f t="shared" si="8"/>
        <v>361</v>
      </c>
    </row>
    <row r="517" spans="1:12" hidden="1">
      <c r="A517">
        <v>290</v>
      </c>
      <c r="B517" t="s">
        <v>2067</v>
      </c>
      <c r="C517" t="s">
        <v>3959</v>
      </c>
      <c r="D517" t="s">
        <v>1176</v>
      </c>
      <c r="E517">
        <v>7610</v>
      </c>
      <c r="F517">
        <v>-96</v>
      </c>
      <c r="G517">
        <v>0</v>
      </c>
      <c r="H517">
        <v>0</v>
      </c>
      <c r="I517">
        <v>1937</v>
      </c>
      <c r="J517">
        <v>0</v>
      </c>
      <c r="L517">
        <f t="shared" si="8"/>
        <v>7514</v>
      </c>
    </row>
    <row r="518" spans="1:12" hidden="1">
      <c r="A518">
        <v>291</v>
      </c>
      <c r="B518" t="s">
        <v>2068</v>
      </c>
      <c r="C518" t="s">
        <v>3991</v>
      </c>
      <c r="D518" t="s">
        <v>1176</v>
      </c>
      <c r="E518">
        <v>14491</v>
      </c>
      <c r="F518">
        <v>-198</v>
      </c>
      <c r="G518">
        <v>0</v>
      </c>
      <c r="H518">
        <v>0</v>
      </c>
      <c r="I518">
        <v>13671</v>
      </c>
      <c r="J518">
        <v>0</v>
      </c>
      <c r="L518">
        <f t="shared" si="8"/>
        <v>14293</v>
      </c>
    </row>
    <row r="519" spans="1:12" hidden="1">
      <c r="A519">
        <v>292</v>
      </c>
      <c r="B519" t="s">
        <v>2070</v>
      </c>
      <c r="C519" t="s">
        <v>3992</v>
      </c>
      <c r="D519" t="s">
        <v>1176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>
        <f t="shared" si="8"/>
        <v>0</v>
      </c>
    </row>
    <row r="520" spans="1:12" hidden="1">
      <c r="A520">
        <v>293</v>
      </c>
      <c r="B520" t="s">
        <v>2071</v>
      </c>
      <c r="C520" t="s">
        <v>3973</v>
      </c>
      <c r="D520" t="s">
        <v>1176</v>
      </c>
      <c r="E520">
        <v>2557</v>
      </c>
      <c r="F520">
        <v>0</v>
      </c>
      <c r="G520">
        <v>0</v>
      </c>
      <c r="H520">
        <v>0</v>
      </c>
      <c r="I520">
        <v>1378</v>
      </c>
      <c r="J520">
        <v>0</v>
      </c>
      <c r="L520">
        <f t="shared" si="8"/>
        <v>2557</v>
      </c>
    </row>
    <row r="521" spans="1:12" hidden="1">
      <c r="A521">
        <v>294</v>
      </c>
      <c r="B521" t="s">
        <v>2072</v>
      </c>
      <c r="C521" t="s">
        <v>3987</v>
      </c>
      <c r="D521" t="s">
        <v>1176</v>
      </c>
      <c r="E521">
        <v>1759</v>
      </c>
      <c r="F521">
        <v>0</v>
      </c>
      <c r="G521">
        <v>0</v>
      </c>
      <c r="H521">
        <v>0</v>
      </c>
      <c r="I521">
        <v>3975</v>
      </c>
      <c r="J521">
        <v>0</v>
      </c>
      <c r="L521">
        <f t="shared" si="8"/>
        <v>1759</v>
      </c>
    </row>
    <row r="522" spans="1:12" hidden="1">
      <c r="A522">
        <v>295</v>
      </c>
      <c r="B522" t="s">
        <v>2073</v>
      </c>
      <c r="C522" t="s">
        <v>3993</v>
      </c>
      <c r="D522" t="s">
        <v>1477</v>
      </c>
      <c r="E522">
        <v>1575</v>
      </c>
      <c r="F522">
        <v>-36</v>
      </c>
      <c r="G522">
        <v>0</v>
      </c>
      <c r="H522">
        <v>0</v>
      </c>
      <c r="I522">
        <v>13775</v>
      </c>
      <c r="J522">
        <v>0</v>
      </c>
      <c r="L522">
        <f t="shared" si="8"/>
        <v>1539</v>
      </c>
    </row>
    <row r="523" spans="1:12" hidden="1">
      <c r="A523">
        <v>296</v>
      </c>
      <c r="B523" t="s">
        <v>2074</v>
      </c>
      <c r="C523" t="s">
        <v>3994</v>
      </c>
      <c r="D523" t="s">
        <v>1477</v>
      </c>
      <c r="E523">
        <v>590</v>
      </c>
      <c r="F523">
        <v>-147</v>
      </c>
      <c r="G523">
        <v>0</v>
      </c>
      <c r="H523">
        <v>0</v>
      </c>
      <c r="I523">
        <v>2688</v>
      </c>
      <c r="J523">
        <v>0</v>
      </c>
      <c r="L523">
        <f t="shared" si="8"/>
        <v>443</v>
      </c>
    </row>
    <row r="524" spans="1:12" hidden="1">
      <c r="A524">
        <v>297</v>
      </c>
      <c r="B524" t="s">
        <v>2077</v>
      </c>
      <c r="C524" t="s">
        <v>3995</v>
      </c>
      <c r="D524" t="s">
        <v>1477</v>
      </c>
      <c r="E524">
        <v>203</v>
      </c>
      <c r="F524">
        <v>-41</v>
      </c>
      <c r="G524">
        <v>0</v>
      </c>
      <c r="H524">
        <v>0</v>
      </c>
      <c r="I524">
        <v>3040</v>
      </c>
      <c r="J524">
        <v>0</v>
      </c>
      <c r="L524">
        <f t="shared" si="8"/>
        <v>162</v>
      </c>
    </row>
    <row r="525" spans="1:12" hidden="1">
      <c r="A525">
        <v>298</v>
      </c>
      <c r="B525" t="s">
        <v>2080</v>
      </c>
      <c r="C525" t="s">
        <v>3996</v>
      </c>
      <c r="D525" t="s">
        <v>1477</v>
      </c>
      <c r="E525">
        <v>51</v>
      </c>
      <c r="F525">
        <v>0</v>
      </c>
      <c r="G525">
        <v>0</v>
      </c>
      <c r="H525">
        <v>0</v>
      </c>
      <c r="I525">
        <v>1016</v>
      </c>
      <c r="J525">
        <v>0</v>
      </c>
      <c r="L525">
        <f t="shared" si="8"/>
        <v>51</v>
      </c>
    </row>
    <row r="526" spans="1:12" hidden="1">
      <c r="A526">
        <v>299</v>
      </c>
      <c r="B526" t="s">
        <v>2081</v>
      </c>
      <c r="C526" t="s">
        <v>3997</v>
      </c>
      <c r="D526" t="s">
        <v>1176</v>
      </c>
      <c r="E526">
        <v>0</v>
      </c>
      <c r="F526">
        <v>0</v>
      </c>
      <c r="G526">
        <v>0</v>
      </c>
      <c r="H526">
        <v>0</v>
      </c>
      <c r="I526">
        <v>24</v>
      </c>
      <c r="J526">
        <v>0</v>
      </c>
      <c r="L526">
        <f t="shared" si="8"/>
        <v>0</v>
      </c>
    </row>
    <row r="527" spans="1:12" hidden="1">
      <c r="A527">
        <v>300</v>
      </c>
      <c r="B527" t="s">
        <v>2082</v>
      </c>
      <c r="C527" t="s">
        <v>3998</v>
      </c>
      <c r="D527" t="s">
        <v>1176</v>
      </c>
      <c r="E527">
        <v>0</v>
      </c>
      <c r="F527">
        <v>0</v>
      </c>
      <c r="G527">
        <v>0</v>
      </c>
      <c r="H527">
        <v>0</v>
      </c>
      <c r="I527">
        <v>54</v>
      </c>
      <c r="J527">
        <v>0</v>
      </c>
      <c r="L527">
        <f t="shared" si="8"/>
        <v>0</v>
      </c>
    </row>
    <row r="528" spans="1:12" hidden="1">
      <c r="A528">
        <v>301</v>
      </c>
      <c r="B528" t="s">
        <v>2083</v>
      </c>
      <c r="C528" t="s">
        <v>3999</v>
      </c>
      <c r="D528" t="s">
        <v>1477</v>
      </c>
      <c r="E528">
        <v>0</v>
      </c>
      <c r="F528">
        <v>0</v>
      </c>
      <c r="G528">
        <v>0</v>
      </c>
      <c r="H528">
        <v>0</v>
      </c>
      <c r="I528">
        <v>2676</v>
      </c>
      <c r="J528">
        <v>0</v>
      </c>
      <c r="L528">
        <f t="shared" si="8"/>
        <v>0</v>
      </c>
    </row>
    <row r="529" spans="1:12" hidden="1">
      <c r="A529">
        <v>302</v>
      </c>
      <c r="B529" t="s">
        <v>2084</v>
      </c>
      <c r="C529" t="s">
        <v>4000</v>
      </c>
      <c r="D529" t="s">
        <v>1477</v>
      </c>
      <c r="E529">
        <v>772</v>
      </c>
      <c r="F529">
        <v>-42</v>
      </c>
      <c r="G529">
        <v>0</v>
      </c>
      <c r="H529">
        <v>0</v>
      </c>
      <c r="I529">
        <v>1627</v>
      </c>
      <c r="J529">
        <v>0</v>
      </c>
      <c r="L529">
        <f t="shared" si="8"/>
        <v>730</v>
      </c>
    </row>
    <row r="530" spans="1:12" hidden="1">
      <c r="A530">
        <v>303</v>
      </c>
      <c r="B530" t="s">
        <v>4001</v>
      </c>
      <c r="C530" t="s">
        <v>4002</v>
      </c>
      <c r="D530" t="s">
        <v>3332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f t="shared" si="8"/>
        <v>0</v>
      </c>
    </row>
    <row r="531" spans="1:12" hidden="1">
      <c r="A531">
        <v>304</v>
      </c>
      <c r="B531" t="s">
        <v>4003</v>
      </c>
      <c r="C531" t="s">
        <v>4004</v>
      </c>
      <c r="D531" t="s">
        <v>3332</v>
      </c>
      <c r="E531">
        <v>71</v>
      </c>
      <c r="F531">
        <v>0</v>
      </c>
      <c r="G531">
        <v>0</v>
      </c>
      <c r="H531">
        <v>0</v>
      </c>
      <c r="I531">
        <v>0</v>
      </c>
      <c r="J531">
        <v>0</v>
      </c>
      <c r="L531">
        <f t="shared" si="8"/>
        <v>71</v>
      </c>
    </row>
    <row r="532" spans="1:12" hidden="1">
      <c r="A532">
        <v>305</v>
      </c>
      <c r="B532" t="s">
        <v>4005</v>
      </c>
      <c r="C532" t="s">
        <v>4006</v>
      </c>
      <c r="D532" t="s">
        <v>3332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L532">
        <f t="shared" si="8"/>
        <v>9</v>
      </c>
    </row>
    <row r="533" spans="1:12" hidden="1">
      <c r="A533">
        <v>306</v>
      </c>
      <c r="B533" t="s">
        <v>4007</v>
      </c>
      <c r="C533" t="s">
        <v>4008</v>
      </c>
      <c r="D533" t="s">
        <v>1176</v>
      </c>
      <c r="E533">
        <v>0</v>
      </c>
      <c r="F533">
        <v>0</v>
      </c>
      <c r="G533">
        <v>0</v>
      </c>
      <c r="H533">
        <v>0</v>
      </c>
      <c r="I533">
        <v>15191</v>
      </c>
      <c r="J533">
        <v>0</v>
      </c>
      <c r="L533">
        <f t="shared" si="8"/>
        <v>0</v>
      </c>
    </row>
    <row r="534" spans="1:12" hidden="1">
      <c r="A534">
        <v>307</v>
      </c>
      <c r="B534" t="s">
        <v>4009</v>
      </c>
      <c r="C534" t="s">
        <v>4010</v>
      </c>
      <c r="D534" t="s">
        <v>1176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f t="shared" si="8"/>
        <v>0</v>
      </c>
    </row>
    <row r="535" spans="1:12" hidden="1">
      <c r="A535">
        <v>308</v>
      </c>
      <c r="B535" t="s">
        <v>4011</v>
      </c>
      <c r="C535" t="s">
        <v>4012</v>
      </c>
      <c r="D535" t="s">
        <v>1176</v>
      </c>
      <c r="E535">
        <v>0</v>
      </c>
      <c r="F535">
        <v>0</v>
      </c>
      <c r="G535">
        <v>0</v>
      </c>
      <c r="H535">
        <v>0</v>
      </c>
      <c r="I535">
        <v>67197</v>
      </c>
      <c r="J535">
        <v>0</v>
      </c>
      <c r="L535">
        <f t="shared" si="8"/>
        <v>0</v>
      </c>
    </row>
    <row r="536" spans="1:12" hidden="1">
      <c r="A536">
        <v>309</v>
      </c>
      <c r="B536" t="s">
        <v>4013</v>
      </c>
      <c r="C536" t="s">
        <v>4014</v>
      </c>
      <c r="D536" t="s">
        <v>1176</v>
      </c>
      <c r="E536">
        <v>0</v>
      </c>
      <c r="F536">
        <v>0</v>
      </c>
      <c r="G536">
        <v>0</v>
      </c>
      <c r="H536">
        <v>0</v>
      </c>
      <c r="I536">
        <v>11660</v>
      </c>
      <c r="J536">
        <v>0</v>
      </c>
      <c r="L536">
        <f t="shared" si="8"/>
        <v>0</v>
      </c>
    </row>
    <row r="537" spans="1:12" hidden="1">
      <c r="A537">
        <v>310</v>
      </c>
      <c r="B537" t="s">
        <v>4015</v>
      </c>
      <c r="C537" t="s">
        <v>4016</v>
      </c>
      <c r="D537" t="s">
        <v>1176</v>
      </c>
      <c r="E537">
        <v>0</v>
      </c>
      <c r="F537">
        <v>0</v>
      </c>
      <c r="G537">
        <v>0</v>
      </c>
      <c r="H537">
        <v>0</v>
      </c>
      <c r="I537">
        <v>41300</v>
      </c>
      <c r="J537">
        <v>0</v>
      </c>
      <c r="L537">
        <f t="shared" si="8"/>
        <v>0</v>
      </c>
    </row>
    <row r="538" spans="1:12" hidden="1">
      <c r="A538">
        <v>311</v>
      </c>
      <c r="B538" t="s">
        <v>4017</v>
      </c>
      <c r="C538" t="s">
        <v>4018</v>
      </c>
      <c r="D538" t="s">
        <v>1176</v>
      </c>
      <c r="E538">
        <v>0</v>
      </c>
      <c r="F538">
        <v>0</v>
      </c>
      <c r="G538">
        <v>0</v>
      </c>
      <c r="H538">
        <v>0</v>
      </c>
      <c r="I538">
        <v>9919</v>
      </c>
      <c r="J538">
        <v>0</v>
      </c>
      <c r="L538">
        <f t="shared" si="8"/>
        <v>0</v>
      </c>
    </row>
    <row r="539" spans="1:12" hidden="1">
      <c r="A539">
        <v>312</v>
      </c>
      <c r="B539" t="s">
        <v>4019</v>
      </c>
      <c r="C539" t="s">
        <v>4020</v>
      </c>
      <c r="D539" t="s">
        <v>1176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>
        <f t="shared" si="8"/>
        <v>0</v>
      </c>
    </row>
    <row r="540" spans="1:12" hidden="1">
      <c r="A540">
        <v>313</v>
      </c>
      <c r="B540" t="s">
        <v>4021</v>
      </c>
      <c r="C540" t="s">
        <v>4022</v>
      </c>
      <c r="D540" t="s">
        <v>1176</v>
      </c>
      <c r="E540">
        <v>142</v>
      </c>
      <c r="F540">
        <v>0</v>
      </c>
      <c r="G540">
        <v>0</v>
      </c>
      <c r="H540">
        <v>0</v>
      </c>
      <c r="I540">
        <v>3684</v>
      </c>
      <c r="J540">
        <v>0</v>
      </c>
      <c r="L540">
        <f t="shared" si="8"/>
        <v>142</v>
      </c>
    </row>
    <row r="541" spans="1:12" hidden="1">
      <c r="A541">
        <v>314</v>
      </c>
      <c r="B541" t="s">
        <v>4023</v>
      </c>
      <c r="C541" t="s">
        <v>4024</v>
      </c>
      <c r="D541" t="s">
        <v>1477</v>
      </c>
      <c r="E541">
        <v>0</v>
      </c>
      <c r="F541">
        <v>0</v>
      </c>
      <c r="G541">
        <v>0</v>
      </c>
      <c r="H541">
        <v>0</v>
      </c>
      <c r="I541">
        <v>921</v>
      </c>
      <c r="J541">
        <v>0</v>
      </c>
      <c r="L541">
        <f t="shared" si="8"/>
        <v>0</v>
      </c>
    </row>
    <row r="542" spans="1:12" hidden="1">
      <c r="A542">
        <v>315</v>
      </c>
      <c r="B542" t="s">
        <v>4025</v>
      </c>
      <c r="C542" t="s">
        <v>4026</v>
      </c>
      <c r="D542" t="s">
        <v>1477</v>
      </c>
      <c r="E542">
        <v>0</v>
      </c>
      <c r="F542">
        <v>0</v>
      </c>
      <c r="G542">
        <v>0</v>
      </c>
      <c r="H542">
        <v>0</v>
      </c>
      <c r="I542">
        <v>211</v>
      </c>
      <c r="J542">
        <v>0</v>
      </c>
      <c r="L542">
        <f t="shared" si="8"/>
        <v>0</v>
      </c>
    </row>
    <row r="543" spans="1:12" hidden="1">
      <c r="A543">
        <v>316</v>
      </c>
      <c r="B543" t="s">
        <v>2400</v>
      </c>
      <c r="C543" t="s">
        <v>4027</v>
      </c>
      <c r="D543" t="s">
        <v>1176</v>
      </c>
      <c r="E543">
        <v>0</v>
      </c>
      <c r="F543">
        <v>0</v>
      </c>
      <c r="G543">
        <v>0</v>
      </c>
      <c r="H543">
        <v>0</v>
      </c>
      <c r="I543">
        <v>58</v>
      </c>
      <c r="J543">
        <v>0</v>
      </c>
      <c r="L543">
        <f t="shared" si="8"/>
        <v>0</v>
      </c>
    </row>
    <row r="544" spans="1:12" hidden="1">
      <c r="A544">
        <v>317</v>
      </c>
      <c r="B544" t="s">
        <v>4028</v>
      </c>
      <c r="C544" t="s">
        <v>4029</v>
      </c>
      <c r="D544" t="s">
        <v>1477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>
        <f t="shared" si="8"/>
        <v>0</v>
      </c>
    </row>
    <row r="545" spans="1:12" hidden="1">
      <c r="A545">
        <v>318</v>
      </c>
      <c r="B545" t="s">
        <v>4030</v>
      </c>
      <c r="C545" t="s">
        <v>4031</v>
      </c>
      <c r="D545" t="s">
        <v>1176</v>
      </c>
      <c r="E545">
        <v>1348</v>
      </c>
      <c r="F545">
        <v>0</v>
      </c>
      <c r="G545">
        <v>0</v>
      </c>
      <c r="H545">
        <v>0</v>
      </c>
      <c r="I545">
        <v>338</v>
      </c>
      <c r="J545">
        <v>0</v>
      </c>
      <c r="L545">
        <f t="shared" si="8"/>
        <v>1348</v>
      </c>
    </row>
    <row r="546" spans="1:12" hidden="1">
      <c r="A546">
        <v>319</v>
      </c>
      <c r="B546" t="s">
        <v>4032</v>
      </c>
      <c r="C546" t="s">
        <v>4033</v>
      </c>
      <c r="D546" t="s">
        <v>3259</v>
      </c>
      <c r="E546">
        <v>4833</v>
      </c>
      <c r="F546">
        <v>0</v>
      </c>
      <c r="G546">
        <v>0</v>
      </c>
      <c r="H546">
        <v>0</v>
      </c>
      <c r="I546">
        <v>100</v>
      </c>
      <c r="J546">
        <v>0</v>
      </c>
      <c r="L546">
        <f t="shared" si="8"/>
        <v>4833</v>
      </c>
    </row>
    <row r="547" spans="1:12" hidden="1">
      <c r="A547">
        <v>320</v>
      </c>
      <c r="B547" t="s">
        <v>4034</v>
      </c>
      <c r="C547" t="s">
        <v>4035</v>
      </c>
      <c r="D547" t="s">
        <v>3259</v>
      </c>
      <c r="E547">
        <v>0</v>
      </c>
      <c r="F547">
        <v>0</v>
      </c>
      <c r="G547">
        <v>0</v>
      </c>
      <c r="H547">
        <v>0</v>
      </c>
      <c r="I547">
        <v>250</v>
      </c>
      <c r="J547">
        <v>0</v>
      </c>
      <c r="L547">
        <f t="shared" si="8"/>
        <v>0</v>
      </c>
    </row>
    <row r="548" spans="1:12" hidden="1">
      <c r="A548">
        <v>321</v>
      </c>
      <c r="B548" t="s">
        <v>2086</v>
      </c>
      <c r="C548" t="s">
        <v>4036</v>
      </c>
      <c r="D548" t="s">
        <v>1176</v>
      </c>
      <c r="E548">
        <v>7704</v>
      </c>
      <c r="F548">
        <v>-48</v>
      </c>
      <c r="G548">
        <v>0</v>
      </c>
      <c r="H548">
        <v>0</v>
      </c>
      <c r="I548">
        <v>2449</v>
      </c>
      <c r="J548">
        <v>0</v>
      </c>
      <c r="L548">
        <f t="shared" si="8"/>
        <v>7656</v>
      </c>
    </row>
    <row r="549" spans="1:12" hidden="1">
      <c r="A549">
        <v>322</v>
      </c>
      <c r="B549" t="s">
        <v>2087</v>
      </c>
      <c r="C549" t="s">
        <v>4037</v>
      </c>
      <c r="D549" t="s">
        <v>1176</v>
      </c>
      <c r="E549">
        <v>17683</v>
      </c>
      <c r="F549">
        <v>-384</v>
      </c>
      <c r="G549">
        <v>0</v>
      </c>
      <c r="H549">
        <v>0</v>
      </c>
      <c r="I549">
        <v>20872</v>
      </c>
      <c r="J549">
        <v>0</v>
      </c>
      <c r="L549">
        <f t="shared" si="8"/>
        <v>17299</v>
      </c>
    </row>
    <row r="550" spans="1:12" hidden="1">
      <c r="A550">
        <v>323</v>
      </c>
      <c r="B550" t="s">
        <v>4038</v>
      </c>
      <c r="C550" t="s">
        <v>4039</v>
      </c>
      <c r="D550" t="s">
        <v>3259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>
        <f t="shared" si="8"/>
        <v>0</v>
      </c>
    </row>
    <row r="551" spans="1:12" hidden="1">
      <c r="A551">
        <v>324</v>
      </c>
      <c r="B551" t="s">
        <v>2089</v>
      </c>
      <c r="C551" t="s">
        <v>4040</v>
      </c>
      <c r="D551" t="s">
        <v>1176</v>
      </c>
      <c r="E551">
        <v>6059</v>
      </c>
      <c r="F551">
        <v>0</v>
      </c>
      <c r="G551">
        <v>0</v>
      </c>
      <c r="H551">
        <v>0</v>
      </c>
      <c r="I551">
        <v>795</v>
      </c>
      <c r="J551">
        <v>0</v>
      </c>
      <c r="L551">
        <f t="shared" si="8"/>
        <v>6059</v>
      </c>
    </row>
    <row r="552" spans="1:12" hidden="1">
      <c r="A552">
        <v>325</v>
      </c>
      <c r="B552" t="s">
        <v>2090</v>
      </c>
      <c r="C552" t="s">
        <v>4041</v>
      </c>
      <c r="D552" t="s">
        <v>1176</v>
      </c>
      <c r="E552">
        <v>11980</v>
      </c>
      <c r="F552">
        <v>-1</v>
      </c>
      <c r="G552">
        <v>0</v>
      </c>
      <c r="H552">
        <v>0</v>
      </c>
      <c r="I552">
        <v>5323</v>
      </c>
      <c r="J552">
        <v>0</v>
      </c>
      <c r="L552">
        <f t="shared" si="8"/>
        <v>11979</v>
      </c>
    </row>
    <row r="553" spans="1:12" hidden="1">
      <c r="A553">
        <v>326</v>
      </c>
      <c r="B553" t="s">
        <v>4042</v>
      </c>
      <c r="C553" t="s">
        <v>4043</v>
      </c>
      <c r="D553" t="s">
        <v>3259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>
        <f t="shared" si="8"/>
        <v>0</v>
      </c>
    </row>
    <row r="554" spans="1:12" hidden="1">
      <c r="A554">
        <v>327</v>
      </c>
      <c r="B554" t="s">
        <v>2091</v>
      </c>
      <c r="C554" t="s">
        <v>4044</v>
      </c>
      <c r="D554" t="s">
        <v>1176</v>
      </c>
      <c r="E554">
        <v>12310</v>
      </c>
      <c r="F554">
        <v>0</v>
      </c>
      <c r="G554">
        <v>0</v>
      </c>
      <c r="H554">
        <v>0</v>
      </c>
      <c r="I554">
        <v>1767</v>
      </c>
      <c r="J554">
        <v>0</v>
      </c>
      <c r="L554">
        <f t="shared" si="8"/>
        <v>12310</v>
      </c>
    </row>
    <row r="555" spans="1:12" hidden="1">
      <c r="A555">
        <v>328</v>
      </c>
      <c r="B555" t="s">
        <v>2092</v>
      </c>
      <c r="C555" t="s">
        <v>4045</v>
      </c>
      <c r="D555" t="s">
        <v>1176</v>
      </c>
      <c r="E555">
        <v>4089</v>
      </c>
      <c r="F555">
        <v>-1</v>
      </c>
      <c r="G555">
        <v>0</v>
      </c>
      <c r="H555">
        <v>0</v>
      </c>
      <c r="I555">
        <v>871</v>
      </c>
      <c r="J555">
        <v>0</v>
      </c>
      <c r="L555">
        <f t="shared" si="8"/>
        <v>4088</v>
      </c>
    </row>
    <row r="556" spans="1:12" hidden="1">
      <c r="A556">
        <v>329</v>
      </c>
      <c r="B556" t="s">
        <v>2093</v>
      </c>
      <c r="C556" t="s">
        <v>4046</v>
      </c>
      <c r="D556" t="s">
        <v>3332</v>
      </c>
      <c r="E556">
        <v>638</v>
      </c>
      <c r="F556">
        <v>0</v>
      </c>
      <c r="G556">
        <v>0</v>
      </c>
      <c r="H556">
        <v>0</v>
      </c>
      <c r="I556">
        <v>556</v>
      </c>
      <c r="J556">
        <v>0</v>
      </c>
      <c r="L556">
        <f t="shared" si="8"/>
        <v>638</v>
      </c>
    </row>
    <row r="557" spans="1:12" hidden="1">
      <c r="A557">
        <v>330</v>
      </c>
      <c r="B557" t="s">
        <v>2094</v>
      </c>
      <c r="C557" t="s">
        <v>3787</v>
      </c>
      <c r="D557" t="s">
        <v>1176</v>
      </c>
      <c r="E557">
        <v>202</v>
      </c>
      <c r="F557">
        <v>0</v>
      </c>
      <c r="G557">
        <v>0</v>
      </c>
      <c r="H557">
        <v>0</v>
      </c>
      <c r="I557">
        <v>182</v>
      </c>
      <c r="J557">
        <v>0</v>
      </c>
      <c r="L557">
        <f t="shared" si="8"/>
        <v>202</v>
      </c>
    </row>
    <row r="558" spans="1:12" hidden="1">
      <c r="A558">
        <v>331</v>
      </c>
      <c r="B558" t="s">
        <v>2096</v>
      </c>
      <c r="C558" t="s">
        <v>4047</v>
      </c>
      <c r="D558" t="s">
        <v>1477</v>
      </c>
      <c r="E558">
        <v>2959</v>
      </c>
      <c r="F558">
        <v>0</v>
      </c>
      <c r="G558">
        <v>0</v>
      </c>
      <c r="H558">
        <v>0</v>
      </c>
      <c r="I558">
        <v>1526</v>
      </c>
      <c r="J558">
        <v>0</v>
      </c>
      <c r="L558">
        <f t="shared" si="8"/>
        <v>2959</v>
      </c>
    </row>
    <row r="559" spans="1:12" hidden="1">
      <c r="A559">
        <v>332</v>
      </c>
      <c r="B559" t="s">
        <v>2097</v>
      </c>
      <c r="C559" t="s">
        <v>2098</v>
      </c>
      <c r="D559" t="s">
        <v>1477</v>
      </c>
      <c r="E559">
        <v>420</v>
      </c>
      <c r="F559">
        <v>-4</v>
      </c>
      <c r="G559">
        <v>0</v>
      </c>
      <c r="H559">
        <v>0</v>
      </c>
      <c r="I559">
        <v>1815</v>
      </c>
      <c r="J559">
        <v>0</v>
      </c>
      <c r="L559">
        <f t="shared" si="8"/>
        <v>416</v>
      </c>
    </row>
    <row r="560" spans="1:12" hidden="1">
      <c r="A560">
        <v>333</v>
      </c>
      <c r="B560" t="s">
        <v>2105</v>
      </c>
      <c r="C560" t="s">
        <v>2106</v>
      </c>
      <c r="D560" t="s">
        <v>3259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>
        <f t="shared" si="8"/>
        <v>0</v>
      </c>
    </row>
    <row r="561" spans="1:12" hidden="1">
      <c r="A561">
        <v>334</v>
      </c>
      <c r="B561" t="s">
        <v>2107</v>
      </c>
      <c r="C561" t="s">
        <v>4048</v>
      </c>
      <c r="D561" t="s">
        <v>1477</v>
      </c>
      <c r="E561">
        <v>1</v>
      </c>
      <c r="F561">
        <v>0</v>
      </c>
      <c r="G561">
        <v>0</v>
      </c>
      <c r="H561">
        <v>0</v>
      </c>
      <c r="I561">
        <v>150</v>
      </c>
      <c r="J561">
        <v>0</v>
      </c>
      <c r="L561">
        <f t="shared" si="8"/>
        <v>1</v>
      </c>
    </row>
    <row r="562" spans="1:12" hidden="1">
      <c r="A562">
        <v>335</v>
      </c>
      <c r="B562" t="s">
        <v>2108</v>
      </c>
      <c r="C562" t="s">
        <v>4049</v>
      </c>
      <c r="D562" t="s">
        <v>3259</v>
      </c>
      <c r="E562">
        <v>4158</v>
      </c>
      <c r="F562">
        <v>-320</v>
      </c>
      <c r="G562">
        <v>0</v>
      </c>
      <c r="H562">
        <v>0</v>
      </c>
      <c r="I562">
        <v>442</v>
      </c>
      <c r="J562">
        <v>0</v>
      </c>
      <c r="L562">
        <f t="shared" si="8"/>
        <v>3838</v>
      </c>
    </row>
    <row r="563" spans="1:12" hidden="1">
      <c r="A563">
        <v>336</v>
      </c>
      <c r="B563" t="s">
        <v>2110</v>
      </c>
      <c r="C563" t="s">
        <v>4050</v>
      </c>
      <c r="D563" t="s">
        <v>1477</v>
      </c>
      <c r="E563">
        <v>191</v>
      </c>
      <c r="F563">
        <v>-5</v>
      </c>
      <c r="G563">
        <v>0</v>
      </c>
      <c r="H563">
        <v>0</v>
      </c>
      <c r="I563">
        <v>275</v>
      </c>
      <c r="J563">
        <v>0</v>
      </c>
      <c r="L563">
        <f t="shared" si="8"/>
        <v>186</v>
      </c>
    </row>
    <row r="564" spans="1:12" hidden="1">
      <c r="A564">
        <v>337</v>
      </c>
      <c r="B564" t="s">
        <v>2112</v>
      </c>
      <c r="C564" t="s">
        <v>4051</v>
      </c>
      <c r="D564" t="s">
        <v>1477</v>
      </c>
      <c r="E564">
        <v>0</v>
      </c>
      <c r="F564">
        <v>0</v>
      </c>
      <c r="G564">
        <v>0</v>
      </c>
      <c r="H564">
        <v>0</v>
      </c>
      <c r="I564">
        <v>401</v>
      </c>
      <c r="J564">
        <v>0</v>
      </c>
      <c r="L564">
        <f t="shared" si="8"/>
        <v>0</v>
      </c>
    </row>
    <row r="565" spans="1:12" hidden="1">
      <c r="A565">
        <v>338</v>
      </c>
      <c r="B565" t="s">
        <v>4052</v>
      </c>
      <c r="C565" t="s">
        <v>4053</v>
      </c>
      <c r="D565" t="s">
        <v>1176</v>
      </c>
      <c r="E565">
        <v>0</v>
      </c>
      <c r="F565">
        <v>0</v>
      </c>
      <c r="G565">
        <v>0</v>
      </c>
      <c r="H565">
        <v>0</v>
      </c>
      <c r="I565">
        <v>1013</v>
      </c>
      <c r="J565">
        <v>0</v>
      </c>
      <c r="L565">
        <f t="shared" si="8"/>
        <v>0</v>
      </c>
    </row>
    <row r="566" spans="1:12" hidden="1">
      <c r="A566">
        <v>339</v>
      </c>
      <c r="B566" t="s">
        <v>4054</v>
      </c>
      <c r="C566" t="s">
        <v>4055</v>
      </c>
      <c r="D566" t="s">
        <v>1176</v>
      </c>
      <c r="E566">
        <v>0</v>
      </c>
      <c r="F566">
        <v>0</v>
      </c>
      <c r="G566">
        <v>0</v>
      </c>
      <c r="H566">
        <v>0</v>
      </c>
      <c r="I566">
        <v>10</v>
      </c>
      <c r="J566">
        <v>0</v>
      </c>
      <c r="L566">
        <f t="shared" si="8"/>
        <v>0</v>
      </c>
    </row>
    <row r="567" spans="1:12" hidden="1">
      <c r="A567">
        <v>340</v>
      </c>
      <c r="B567" t="s">
        <v>4056</v>
      </c>
      <c r="C567" t="s">
        <v>4057</v>
      </c>
      <c r="D567" t="s">
        <v>1176</v>
      </c>
      <c r="E567">
        <v>0</v>
      </c>
      <c r="F567">
        <v>0</v>
      </c>
      <c r="G567">
        <v>0</v>
      </c>
      <c r="H567">
        <v>0</v>
      </c>
      <c r="I567">
        <v>1921</v>
      </c>
      <c r="J567">
        <v>0</v>
      </c>
      <c r="L567">
        <f t="shared" si="8"/>
        <v>0</v>
      </c>
    </row>
    <row r="568" spans="1:12" hidden="1">
      <c r="A568">
        <v>341</v>
      </c>
      <c r="B568" t="s">
        <v>4058</v>
      </c>
      <c r="C568" t="s">
        <v>4059</v>
      </c>
      <c r="D568" t="s">
        <v>1176</v>
      </c>
      <c r="E568">
        <v>0</v>
      </c>
      <c r="F568">
        <v>0</v>
      </c>
      <c r="G568">
        <v>0</v>
      </c>
      <c r="H568">
        <v>0</v>
      </c>
      <c r="I568">
        <v>20</v>
      </c>
      <c r="J568">
        <v>0</v>
      </c>
      <c r="L568">
        <f t="shared" si="8"/>
        <v>0</v>
      </c>
    </row>
    <row r="569" spans="1:12" hidden="1">
      <c r="A569">
        <v>342</v>
      </c>
      <c r="B569" t="s">
        <v>4060</v>
      </c>
      <c r="C569" t="s">
        <v>4061</v>
      </c>
      <c r="D569" t="s">
        <v>1176</v>
      </c>
      <c r="E569">
        <v>0</v>
      </c>
      <c r="F569">
        <v>0</v>
      </c>
      <c r="G569">
        <v>0</v>
      </c>
      <c r="H569">
        <v>0</v>
      </c>
      <c r="I569">
        <v>1133</v>
      </c>
      <c r="J569">
        <v>0</v>
      </c>
      <c r="L569">
        <f t="shared" si="8"/>
        <v>0</v>
      </c>
    </row>
    <row r="570" spans="1:12" hidden="1">
      <c r="A570">
        <v>343</v>
      </c>
      <c r="B570" t="s">
        <v>4062</v>
      </c>
      <c r="C570" t="s">
        <v>4063</v>
      </c>
      <c r="D570" t="s">
        <v>1176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>
        <f t="shared" si="8"/>
        <v>0</v>
      </c>
    </row>
    <row r="571" spans="1:12" hidden="1">
      <c r="A571">
        <v>344</v>
      </c>
      <c r="B571" t="s">
        <v>4064</v>
      </c>
      <c r="C571" t="s">
        <v>4065</v>
      </c>
      <c r="D571" t="s">
        <v>1176</v>
      </c>
      <c r="E571">
        <v>0</v>
      </c>
      <c r="F571">
        <v>0</v>
      </c>
      <c r="G571">
        <v>0</v>
      </c>
      <c r="H571">
        <v>0</v>
      </c>
      <c r="I571">
        <v>48</v>
      </c>
      <c r="J571">
        <v>0</v>
      </c>
      <c r="L571">
        <f t="shared" si="8"/>
        <v>0</v>
      </c>
    </row>
    <row r="572" spans="1:12" hidden="1">
      <c r="A572">
        <v>345</v>
      </c>
      <c r="B572" t="s">
        <v>4066</v>
      </c>
      <c r="C572" t="s">
        <v>4067</v>
      </c>
      <c r="D572" t="s">
        <v>1176</v>
      </c>
      <c r="E572">
        <v>0</v>
      </c>
      <c r="F572">
        <v>0</v>
      </c>
      <c r="G572">
        <v>0</v>
      </c>
      <c r="H572">
        <v>0</v>
      </c>
      <c r="I572">
        <v>30</v>
      </c>
      <c r="J572">
        <v>0</v>
      </c>
      <c r="L572">
        <f t="shared" si="8"/>
        <v>0</v>
      </c>
    </row>
    <row r="573" spans="1:12" hidden="1">
      <c r="A573">
        <v>346</v>
      </c>
      <c r="B573" t="s">
        <v>4068</v>
      </c>
      <c r="C573" t="s">
        <v>4069</v>
      </c>
      <c r="D573" t="s">
        <v>1176</v>
      </c>
      <c r="E573">
        <v>0</v>
      </c>
      <c r="F573">
        <v>0</v>
      </c>
      <c r="G573">
        <v>0</v>
      </c>
      <c r="H573">
        <v>0</v>
      </c>
      <c r="I573">
        <v>48</v>
      </c>
      <c r="J573">
        <v>0</v>
      </c>
      <c r="L573">
        <f t="shared" si="8"/>
        <v>0</v>
      </c>
    </row>
    <row r="574" spans="1:12" hidden="1">
      <c r="A574">
        <v>347</v>
      </c>
      <c r="B574" t="s">
        <v>4070</v>
      </c>
      <c r="C574" t="s">
        <v>4071</v>
      </c>
      <c r="D574" t="s">
        <v>1176</v>
      </c>
      <c r="E574">
        <v>0</v>
      </c>
      <c r="F574">
        <v>0</v>
      </c>
      <c r="G574">
        <v>0</v>
      </c>
      <c r="H574">
        <v>0</v>
      </c>
      <c r="I574">
        <v>1627</v>
      </c>
      <c r="J574">
        <v>0</v>
      </c>
      <c r="L574">
        <f t="shared" si="8"/>
        <v>0</v>
      </c>
    </row>
    <row r="575" spans="1:12" hidden="1">
      <c r="A575">
        <v>348</v>
      </c>
      <c r="B575" t="s">
        <v>4072</v>
      </c>
      <c r="C575" t="s">
        <v>4073</v>
      </c>
      <c r="D575" t="s">
        <v>1176</v>
      </c>
      <c r="E575">
        <v>0</v>
      </c>
      <c r="F575">
        <v>0</v>
      </c>
      <c r="G575">
        <v>0</v>
      </c>
      <c r="H575">
        <v>0</v>
      </c>
      <c r="I575">
        <v>513</v>
      </c>
      <c r="J575">
        <v>0</v>
      </c>
      <c r="L575">
        <f t="shared" si="8"/>
        <v>0</v>
      </c>
    </row>
    <row r="576" spans="1:12" hidden="1">
      <c r="A576">
        <v>349</v>
      </c>
      <c r="B576" t="s">
        <v>4074</v>
      </c>
      <c r="C576" t="s">
        <v>4075</v>
      </c>
      <c r="D576" t="s">
        <v>1176</v>
      </c>
      <c r="E576">
        <v>0</v>
      </c>
      <c r="F576">
        <v>0</v>
      </c>
      <c r="G576">
        <v>0</v>
      </c>
      <c r="H576">
        <v>0</v>
      </c>
      <c r="I576">
        <v>96</v>
      </c>
      <c r="J576">
        <v>0</v>
      </c>
      <c r="L576">
        <f t="shared" si="8"/>
        <v>0</v>
      </c>
    </row>
    <row r="577" spans="1:12" hidden="1">
      <c r="A577">
        <v>350</v>
      </c>
      <c r="B577" t="s">
        <v>4076</v>
      </c>
      <c r="C577" t="s">
        <v>4077</v>
      </c>
      <c r="D577" t="s">
        <v>1477</v>
      </c>
      <c r="E577">
        <v>0</v>
      </c>
      <c r="F577">
        <v>0</v>
      </c>
      <c r="G577">
        <v>0</v>
      </c>
      <c r="H577">
        <v>0</v>
      </c>
      <c r="I577">
        <v>20</v>
      </c>
      <c r="J577">
        <v>0</v>
      </c>
      <c r="L577">
        <f t="shared" si="8"/>
        <v>0</v>
      </c>
    </row>
    <row r="578" spans="1:12" hidden="1">
      <c r="A578">
        <v>351</v>
      </c>
      <c r="B578" t="s">
        <v>4078</v>
      </c>
      <c r="C578" t="s">
        <v>4079</v>
      </c>
      <c r="D578" t="s">
        <v>1176</v>
      </c>
      <c r="E578">
        <v>0</v>
      </c>
      <c r="F578">
        <v>0</v>
      </c>
      <c r="G578">
        <v>0</v>
      </c>
      <c r="H578">
        <v>0</v>
      </c>
      <c r="I578">
        <v>48</v>
      </c>
      <c r="J578">
        <v>0</v>
      </c>
      <c r="L578">
        <f t="shared" si="8"/>
        <v>0</v>
      </c>
    </row>
    <row r="579" spans="1:12" hidden="1">
      <c r="A579">
        <v>352</v>
      </c>
      <c r="B579" t="s">
        <v>4080</v>
      </c>
      <c r="C579" t="s">
        <v>4081</v>
      </c>
      <c r="D579" t="s">
        <v>1176</v>
      </c>
      <c r="E579">
        <v>0</v>
      </c>
      <c r="F579">
        <v>0</v>
      </c>
      <c r="G579">
        <v>0</v>
      </c>
      <c r="H579">
        <v>0</v>
      </c>
      <c r="I579">
        <v>5974</v>
      </c>
      <c r="J579">
        <v>0</v>
      </c>
      <c r="L579">
        <f t="shared" ref="L579:L642" si="9">E579+F579+K579</f>
        <v>0</v>
      </c>
    </row>
    <row r="580" spans="1:12" hidden="1">
      <c r="A580">
        <v>353</v>
      </c>
      <c r="B580" t="s">
        <v>4082</v>
      </c>
      <c r="C580" t="s">
        <v>4083</v>
      </c>
      <c r="D580" t="s">
        <v>1176</v>
      </c>
      <c r="E580">
        <v>0</v>
      </c>
      <c r="F580">
        <v>0</v>
      </c>
      <c r="G580">
        <v>0</v>
      </c>
      <c r="H580">
        <v>0</v>
      </c>
      <c r="I580">
        <v>55</v>
      </c>
      <c r="J580">
        <v>0</v>
      </c>
      <c r="L580">
        <f t="shared" si="9"/>
        <v>0</v>
      </c>
    </row>
    <row r="581" spans="1:12" hidden="1">
      <c r="A581">
        <v>354</v>
      </c>
      <c r="B581" t="s">
        <v>4084</v>
      </c>
      <c r="C581" t="s">
        <v>4085</v>
      </c>
      <c r="D581" t="s">
        <v>1176</v>
      </c>
      <c r="E581">
        <v>0</v>
      </c>
      <c r="F581">
        <v>0</v>
      </c>
      <c r="G581">
        <v>0</v>
      </c>
      <c r="H581">
        <v>0</v>
      </c>
      <c r="I581">
        <v>1775</v>
      </c>
      <c r="J581">
        <v>0</v>
      </c>
      <c r="L581">
        <f t="shared" si="9"/>
        <v>0</v>
      </c>
    </row>
    <row r="582" spans="1:12" hidden="1">
      <c r="A582">
        <v>355</v>
      </c>
      <c r="B582" t="s">
        <v>4086</v>
      </c>
      <c r="C582" t="s">
        <v>4087</v>
      </c>
      <c r="D582" t="s">
        <v>1176</v>
      </c>
      <c r="E582">
        <v>0</v>
      </c>
      <c r="F582">
        <v>0</v>
      </c>
      <c r="G582">
        <v>0</v>
      </c>
      <c r="H582">
        <v>0</v>
      </c>
      <c r="I582">
        <v>1460</v>
      </c>
      <c r="J582">
        <v>0</v>
      </c>
      <c r="L582">
        <f t="shared" si="9"/>
        <v>0</v>
      </c>
    </row>
    <row r="583" spans="1:12" hidden="1">
      <c r="A583">
        <v>356</v>
      </c>
      <c r="B583" t="s">
        <v>4088</v>
      </c>
      <c r="C583" t="s">
        <v>4089</v>
      </c>
      <c r="D583" t="s">
        <v>3332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>
        <f t="shared" si="9"/>
        <v>0</v>
      </c>
    </row>
    <row r="584" spans="1:12" hidden="1">
      <c r="A584">
        <v>357</v>
      </c>
      <c r="B584" t="s">
        <v>4090</v>
      </c>
      <c r="C584" t="s">
        <v>4091</v>
      </c>
      <c r="D584" t="s">
        <v>1477</v>
      </c>
      <c r="E584">
        <v>0</v>
      </c>
      <c r="F584">
        <v>0</v>
      </c>
      <c r="G584">
        <v>0</v>
      </c>
      <c r="H584">
        <v>0</v>
      </c>
      <c r="I584">
        <v>20</v>
      </c>
      <c r="J584">
        <v>0</v>
      </c>
      <c r="L584">
        <f t="shared" si="9"/>
        <v>0</v>
      </c>
    </row>
    <row r="585" spans="1:12" hidden="1">
      <c r="A585">
        <v>358</v>
      </c>
      <c r="B585" t="s">
        <v>4092</v>
      </c>
      <c r="C585" t="s">
        <v>4093</v>
      </c>
      <c r="D585" t="s">
        <v>3332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>
        <f t="shared" si="9"/>
        <v>0</v>
      </c>
    </row>
    <row r="586" spans="1:12" hidden="1">
      <c r="A586">
        <v>359</v>
      </c>
      <c r="B586" t="s">
        <v>4094</v>
      </c>
      <c r="C586" t="s">
        <v>4095</v>
      </c>
      <c r="D586" t="s">
        <v>1477</v>
      </c>
      <c r="E586">
        <v>0</v>
      </c>
      <c r="F586">
        <v>0</v>
      </c>
      <c r="G586">
        <v>0</v>
      </c>
      <c r="H586">
        <v>0</v>
      </c>
      <c r="I586">
        <v>140</v>
      </c>
      <c r="J586">
        <v>0</v>
      </c>
      <c r="L586">
        <f t="shared" si="9"/>
        <v>0</v>
      </c>
    </row>
    <row r="587" spans="1:12" hidden="1">
      <c r="A587">
        <v>360</v>
      </c>
      <c r="B587" t="s">
        <v>4096</v>
      </c>
      <c r="C587" t="s">
        <v>4097</v>
      </c>
      <c r="D587" t="s">
        <v>1176</v>
      </c>
      <c r="E587">
        <v>0</v>
      </c>
      <c r="F587">
        <v>0</v>
      </c>
      <c r="G587">
        <v>0</v>
      </c>
      <c r="H587">
        <v>0</v>
      </c>
      <c r="I587">
        <v>96</v>
      </c>
      <c r="J587">
        <v>0</v>
      </c>
      <c r="L587">
        <f t="shared" si="9"/>
        <v>0</v>
      </c>
    </row>
    <row r="588" spans="1:12" hidden="1">
      <c r="A588">
        <v>361</v>
      </c>
      <c r="B588" t="s">
        <v>2114</v>
      </c>
      <c r="C588" t="s">
        <v>4053</v>
      </c>
      <c r="D588" t="s">
        <v>1176</v>
      </c>
      <c r="E588">
        <v>2856</v>
      </c>
      <c r="F588">
        <v>-96</v>
      </c>
      <c r="G588">
        <v>0</v>
      </c>
      <c r="H588">
        <v>0</v>
      </c>
      <c r="I588">
        <v>1113</v>
      </c>
      <c r="J588">
        <v>0</v>
      </c>
      <c r="L588">
        <f t="shared" si="9"/>
        <v>2760</v>
      </c>
    </row>
    <row r="589" spans="1:12" hidden="1">
      <c r="A589">
        <v>362</v>
      </c>
      <c r="B589" t="s">
        <v>2116</v>
      </c>
      <c r="C589" t="s">
        <v>4057</v>
      </c>
      <c r="D589" t="s">
        <v>1176</v>
      </c>
      <c r="E589">
        <v>3694</v>
      </c>
      <c r="F589">
        <v>-49</v>
      </c>
      <c r="G589">
        <v>0</v>
      </c>
      <c r="H589">
        <v>0</v>
      </c>
      <c r="I589">
        <v>4246</v>
      </c>
      <c r="J589">
        <v>0</v>
      </c>
      <c r="L589">
        <f t="shared" si="9"/>
        <v>3645</v>
      </c>
    </row>
    <row r="590" spans="1:12" hidden="1">
      <c r="A590">
        <v>363</v>
      </c>
      <c r="B590" t="s">
        <v>2118</v>
      </c>
      <c r="C590" t="s">
        <v>4061</v>
      </c>
      <c r="D590" t="s">
        <v>1176</v>
      </c>
      <c r="E590">
        <v>1002</v>
      </c>
      <c r="F590">
        <v>-40</v>
      </c>
      <c r="G590">
        <v>0</v>
      </c>
      <c r="H590">
        <v>0</v>
      </c>
      <c r="I590">
        <v>380</v>
      </c>
      <c r="J590">
        <v>0</v>
      </c>
      <c r="L590">
        <f t="shared" si="9"/>
        <v>962</v>
      </c>
    </row>
    <row r="591" spans="1:12" hidden="1">
      <c r="A591">
        <v>364</v>
      </c>
      <c r="B591" t="s">
        <v>2120</v>
      </c>
      <c r="C591" t="s">
        <v>4065</v>
      </c>
      <c r="D591" t="s">
        <v>1176</v>
      </c>
      <c r="E591">
        <v>3791</v>
      </c>
      <c r="F591">
        <v>0</v>
      </c>
      <c r="G591">
        <v>0</v>
      </c>
      <c r="H591">
        <v>0</v>
      </c>
      <c r="I591">
        <v>1607</v>
      </c>
      <c r="J591">
        <v>0</v>
      </c>
      <c r="L591">
        <f t="shared" si="9"/>
        <v>3791</v>
      </c>
    </row>
    <row r="592" spans="1:12" hidden="1">
      <c r="A592">
        <v>365</v>
      </c>
      <c r="B592" t="s">
        <v>2122</v>
      </c>
      <c r="C592" t="s">
        <v>4069</v>
      </c>
      <c r="D592" t="s">
        <v>1176</v>
      </c>
      <c r="E592">
        <v>1661</v>
      </c>
      <c r="F592">
        <v>-48</v>
      </c>
      <c r="G592">
        <v>0</v>
      </c>
      <c r="H592">
        <v>0</v>
      </c>
      <c r="I592">
        <v>242</v>
      </c>
      <c r="J592">
        <v>0</v>
      </c>
      <c r="L592">
        <f t="shared" si="9"/>
        <v>1613</v>
      </c>
    </row>
    <row r="593" spans="1:12" hidden="1">
      <c r="A593">
        <v>366</v>
      </c>
      <c r="B593" t="s">
        <v>2123</v>
      </c>
      <c r="C593" t="s">
        <v>4073</v>
      </c>
      <c r="D593" t="s">
        <v>1176</v>
      </c>
      <c r="E593">
        <v>948</v>
      </c>
      <c r="F593">
        <v>0</v>
      </c>
      <c r="G593">
        <v>0</v>
      </c>
      <c r="H593">
        <v>0</v>
      </c>
      <c r="I593">
        <v>322</v>
      </c>
      <c r="J593">
        <v>0</v>
      </c>
      <c r="L593">
        <f t="shared" si="9"/>
        <v>948</v>
      </c>
    </row>
    <row r="594" spans="1:12" hidden="1">
      <c r="A594">
        <v>367</v>
      </c>
      <c r="B594" t="s">
        <v>2124</v>
      </c>
      <c r="C594" t="s">
        <v>4098</v>
      </c>
      <c r="D594" t="s">
        <v>1176</v>
      </c>
      <c r="E594">
        <v>1569</v>
      </c>
      <c r="F594">
        <v>-36</v>
      </c>
      <c r="G594">
        <v>0</v>
      </c>
      <c r="H594">
        <v>0</v>
      </c>
      <c r="I594">
        <v>424</v>
      </c>
      <c r="J594">
        <v>0</v>
      </c>
      <c r="L594">
        <f t="shared" si="9"/>
        <v>1533</v>
      </c>
    </row>
    <row r="595" spans="1:12" hidden="1">
      <c r="A595">
        <v>368</v>
      </c>
      <c r="B595" t="s">
        <v>2125</v>
      </c>
      <c r="C595" t="s">
        <v>4099</v>
      </c>
      <c r="D595" t="s">
        <v>1176</v>
      </c>
      <c r="E595">
        <v>7393</v>
      </c>
      <c r="F595">
        <v>-144</v>
      </c>
      <c r="G595">
        <v>0</v>
      </c>
      <c r="H595">
        <v>0</v>
      </c>
      <c r="I595">
        <v>3228</v>
      </c>
      <c r="J595">
        <v>0</v>
      </c>
      <c r="L595">
        <f t="shared" si="9"/>
        <v>7249</v>
      </c>
    </row>
    <row r="596" spans="1:12" hidden="1">
      <c r="A596">
        <v>369</v>
      </c>
      <c r="B596" t="s">
        <v>2126</v>
      </c>
      <c r="C596" t="s">
        <v>4100</v>
      </c>
      <c r="D596" t="s">
        <v>1176</v>
      </c>
      <c r="E596">
        <v>6367</v>
      </c>
      <c r="F596">
        <v>-72</v>
      </c>
      <c r="G596">
        <v>0</v>
      </c>
      <c r="H596">
        <v>0</v>
      </c>
      <c r="I596">
        <v>3101</v>
      </c>
      <c r="J596">
        <v>0</v>
      </c>
      <c r="L596">
        <f t="shared" si="9"/>
        <v>6295</v>
      </c>
    </row>
    <row r="597" spans="1:12" hidden="1">
      <c r="A597">
        <v>370</v>
      </c>
      <c r="B597" t="s">
        <v>2127</v>
      </c>
      <c r="C597" t="s">
        <v>4101</v>
      </c>
      <c r="D597" t="s">
        <v>1176</v>
      </c>
      <c r="E597">
        <v>6638</v>
      </c>
      <c r="F597">
        <v>-144</v>
      </c>
      <c r="G597">
        <v>0</v>
      </c>
      <c r="H597">
        <v>0</v>
      </c>
      <c r="I597">
        <v>1488</v>
      </c>
      <c r="J597">
        <v>0</v>
      </c>
      <c r="L597">
        <f t="shared" si="9"/>
        <v>6494</v>
      </c>
    </row>
    <row r="598" spans="1:12" hidden="1">
      <c r="A598">
        <v>371</v>
      </c>
      <c r="B598" t="s">
        <v>2128</v>
      </c>
      <c r="C598" t="s">
        <v>4102</v>
      </c>
      <c r="D598" t="s">
        <v>1176</v>
      </c>
      <c r="E598">
        <v>1490</v>
      </c>
      <c r="F598">
        <v>-80</v>
      </c>
      <c r="G598">
        <v>0</v>
      </c>
      <c r="H598">
        <v>0</v>
      </c>
      <c r="I598">
        <v>669</v>
      </c>
      <c r="J598">
        <v>0</v>
      </c>
      <c r="L598">
        <f t="shared" si="9"/>
        <v>1410</v>
      </c>
    </row>
    <row r="599" spans="1:12" hidden="1">
      <c r="A599">
        <v>372</v>
      </c>
      <c r="B599" t="s">
        <v>2130</v>
      </c>
      <c r="C599" t="s">
        <v>4097</v>
      </c>
      <c r="D599" t="s">
        <v>1176</v>
      </c>
      <c r="E599">
        <v>777</v>
      </c>
      <c r="F599">
        <v>-71</v>
      </c>
      <c r="G599">
        <v>0</v>
      </c>
      <c r="H599">
        <v>0</v>
      </c>
      <c r="I599">
        <v>488</v>
      </c>
      <c r="J599">
        <v>0</v>
      </c>
      <c r="L599">
        <f t="shared" si="9"/>
        <v>706</v>
      </c>
    </row>
    <row r="600" spans="1:12" hidden="1">
      <c r="A600">
        <v>373</v>
      </c>
      <c r="B600" t="s">
        <v>2131</v>
      </c>
      <c r="C600" t="s">
        <v>2132</v>
      </c>
      <c r="D600" t="s">
        <v>1477</v>
      </c>
      <c r="E600">
        <v>299</v>
      </c>
      <c r="F600">
        <v>0</v>
      </c>
      <c r="G600">
        <v>0</v>
      </c>
      <c r="H600">
        <v>0</v>
      </c>
      <c r="I600">
        <v>542</v>
      </c>
      <c r="J600">
        <v>0</v>
      </c>
      <c r="L600">
        <f t="shared" si="9"/>
        <v>299</v>
      </c>
    </row>
    <row r="601" spans="1:12" hidden="1">
      <c r="A601">
        <v>374</v>
      </c>
      <c r="B601" t="s">
        <v>2134</v>
      </c>
      <c r="C601" t="s">
        <v>4103</v>
      </c>
      <c r="D601" t="s">
        <v>1176</v>
      </c>
      <c r="E601">
        <v>0</v>
      </c>
      <c r="F601">
        <v>0</v>
      </c>
      <c r="G601">
        <v>0</v>
      </c>
      <c r="H601">
        <v>0</v>
      </c>
      <c r="I601">
        <v>10</v>
      </c>
      <c r="J601">
        <v>0</v>
      </c>
      <c r="L601">
        <f t="shared" si="9"/>
        <v>0</v>
      </c>
    </row>
    <row r="602" spans="1:12" hidden="1">
      <c r="A602">
        <v>375</v>
      </c>
      <c r="B602" t="s">
        <v>2135</v>
      </c>
      <c r="C602" t="s">
        <v>4104</v>
      </c>
      <c r="D602" t="s">
        <v>1176</v>
      </c>
      <c r="E602">
        <v>0</v>
      </c>
      <c r="F602">
        <v>0</v>
      </c>
      <c r="G602">
        <v>0</v>
      </c>
      <c r="H602">
        <v>0</v>
      </c>
      <c r="I602">
        <v>10</v>
      </c>
      <c r="J602">
        <v>0</v>
      </c>
      <c r="L602">
        <f t="shared" si="9"/>
        <v>0</v>
      </c>
    </row>
    <row r="603" spans="1:12" hidden="1">
      <c r="A603">
        <v>376</v>
      </c>
      <c r="B603" t="s">
        <v>2133</v>
      </c>
      <c r="C603" t="s">
        <v>4105</v>
      </c>
      <c r="D603" t="s">
        <v>1176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>
        <f t="shared" si="9"/>
        <v>0</v>
      </c>
    </row>
    <row r="604" spans="1:12" hidden="1">
      <c r="A604">
        <v>377</v>
      </c>
      <c r="B604" t="s">
        <v>2136</v>
      </c>
      <c r="C604" t="s">
        <v>2137</v>
      </c>
      <c r="D604" t="s">
        <v>1477</v>
      </c>
      <c r="E604">
        <v>378</v>
      </c>
      <c r="F604">
        <v>-1</v>
      </c>
      <c r="G604">
        <v>0</v>
      </c>
      <c r="H604">
        <v>0</v>
      </c>
      <c r="I604">
        <v>453</v>
      </c>
      <c r="J604">
        <v>0</v>
      </c>
      <c r="L604">
        <f t="shared" si="9"/>
        <v>377</v>
      </c>
    </row>
    <row r="605" spans="1:12" hidden="1">
      <c r="A605">
        <v>378</v>
      </c>
      <c r="B605" t="s">
        <v>2140</v>
      </c>
      <c r="C605" t="s">
        <v>2141</v>
      </c>
      <c r="D605" t="s">
        <v>3259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>
        <f t="shared" si="9"/>
        <v>0</v>
      </c>
    </row>
    <row r="606" spans="1:12" hidden="1">
      <c r="A606">
        <v>379</v>
      </c>
      <c r="B606" t="s">
        <v>4106</v>
      </c>
      <c r="C606" t="s">
        <v>4107</v>
      </c>
      <c r="D606" t="s">
        <v>3332</v>
      </c>
      <c r="E606">
        <v>0</v>
      </c>
      <c r="F606">
        <v>0</v>
      </c>
      <c r="G606">
        <v>0</v>
      </c>
      <c r="H606">
        <v>0</v>
      </c>
      <c r="I606">
        <v>228</v>
      </c>
      <c r="J606">
        <v>0</v>
      </c>
      <c r="L606">
        <f t="shared" si="9"/>
        <v>0</v>
      </c>
    </row>
    <row r="607" spans="1:12" hidden="1">
      <c r="A607">
        <v>380</v>
      </c>
      <c r="B607" t="s">
        <v>4108</v>
      </c>
      <c r="C607" t="s">
        <v>4109</v>
      </c>
      <c r="D607" t="s">
        <v>1176</v>
      </c>
      <c r="E607">
        <v>0</v>
      </c>
      <c r="F607">
        <v>0</v>
      </c>
      <c r="G607">
        <v>0</v>
      </c>
      <c r="H607">
        <v>0</v>
      </c>
      <c r="I607">
        <v>64</v>
      </c>
      <c r="J607">
        <v>0</v>
      </c>
      <c r="L607">
        <f t="shared" si="9"/>
        <v>0</v>
      </c>
    </row>
    <row r="608" spans="1:12" hidden="1">
      <c r="A608">
        <v>381</v>
      </c>
      <c r="B608" t="s">
        <v>4110</v>
      </c>
      <c r="C608" t="s">
        <v>4111</v>
      </c>
      <c r="D608" t="s">
        <v>1176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>
        <f t="shared" si="9"/>
        <v>0</v>
      </c>
    </row>
    <row r="609" spans="1:12" hidden="1">
      <c r="A609">
        <v>382</v>
      </c>
      <c r="B609" t="s">
        <v>4112</v>
      </c>
      <c r="C609" t="s">
        <v>4113</v>
      </c>
      <c r="D609" t="s">
        <v>1176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>
        <f t="shared" si="9"/>
        <v>0</v>
      </c>
    </row>
    <row r="610" spans="1:12" hidden="1">
      <c r="A610">
        <v>383</v>
      </c>
      <c r="B610" t="s">
        <v>4114</v>
      </c>
      <c r="C610" t="s">
        <v>4115</v>
      </c>
      <c r="D610" t="s">
        <v>1176</v>
      </c>
      <c r="E610">
        <v>0</v>
      </c>
      <c r="F610">
        <v>0</v>
      </c>
      <c r="G610">
        <v>0</v>
      </c>
      <c r="H610">
        <v>0</v>
      </c>
      <c r="I610">
        <v>8</v>
      </c>
      <c r="J610">
        <v>0</v>
      </c>
      <c r="L610">
        <f t="shared" si="9"/>
        <v>0</v>
      </c>
    </row>
    <row r="611" spans="1:12" hidden="1">
      <c r="A611">
        <v>384</v>
      </c>
      <c r="B611" t="s">
        <v>4116</v>
      </c>
      <c r="C611" t="s">
        <v>4117</v>
      </c>
      <c r="D611" t="s">
        <v>3332</v>
      </c>
      <c r="E611">
        <v>1917</v>
      </c>
      <c r="F611">
        <v>-22</v>
      </c>
      <c r="G611">
        <v>0</v>
      </c>
      <c r="H611">
        <v>0</v>
      </c>
      <c r="I611">
        <v>104</v>
      </c>
      <c r="J611">
        <v>0</v>
      </c>
      <c r="L611">
        <f t="shared" si="9"/>
        <v>1895</v>
      </c>
    </row>
    <row r="612" spans="1:12" hidden="1">
      <c r="A612">
        <v>385</v>
      </c>
      <c r="B612" t="s">
        <v>2317</v>
      </c>
      <c r="C612" t="s">
        <v>4118</v>
      </c>
      <c r="D612" t="s">
        <v>1176</v>
      </c>
      <c r="E612">
        <v>6196</v>
      </c>
      <c r="F612">
        <v>-60</v>
      </c>
      <c r="G612">
        <v>0</v>
      </c>
      <c r="H612">
        <v>0</v>
      </c>
      <c r="I612">
        <v>74</v>
      </c>
      <c r="J612">
        <v>0</v>
      </c>
      <c r="L612">
        <f t="shared" si="9"/>
        <v>6136</v>
      </c>
    </row>
    <row r="613" spans="1:12" hidden="1">
      <c r="A613">
        <v>386</v>
      </c>
      <c r="B613" t="s">
        <v>2318</v>
      </c>
      <c r="C613" t="s">
        <v>4119</v>
      </c>
      <c r="D613" t="s">
        <v>1176</v>
      </c>
      <c r="E613">
        <v>5113</v>
      </c>
      <c r="F613">
        <v>-60</v>
      </c>
      <c r="G613">
        <v>0</v>
      </c>
      <c r="H613">
        <v>0</v>
      </c>
      <c r="I613">
        <v>109</v>
      </c>
      <c r="J613">
        <v>0</v>
      </c>
      <c r="L613">
        <f t="shared" si="9"/>
        <v>5053</v>
      </c>
    </row>
    <row r="614" spans="1:12" hidden="1">
      <c r="A614">
        <v>387</v>
      </c>
      <c r="B614" t="s">
        <v>4120</v>
      </c>
      <c r="C614" t="s">
        <v>4121</v>
      </c>
      <c r="D614" t="s">
        <v>3332</v>
      </c>
      <c r="E614">
        <v>147</v>
      </c>
      <c r="F614">
        <v>-82</v>
      </c>
      <c r="G614">
        <v>0</v>
      </c>
      <c r="H614">
        <v>0</v>
      </c>
      <c r="I614">
        <v>117</v>
      </c>
      <c r="J614">
        <v>0</v>
      </c>
      <c r="L614">
        <f t="shared" si="9"/>
        <v>65</v>
      </c>
    </row>
    <row r="615" spans="1:12" hidden="1">
      <c r="A615">
        <v>388</v>
      </c>
      <c r="B615" t="s">
        <v>2319</v>
      </c>
      <c r="C615" t="s">
        <v>4122</v>
      </c>
      <c r="D615" t="s">
        <v>1176</v>
      </c>
      <c r="E615">
        <v>3630</v>
      </c>
      <c r="F615">
        <v>-22</v>
      </c>
      <c r="G615">
        <v>0</v>
      </c>
      <c r="H615">
        <v>0</v>
      </c>
      <c r="I615">
        <v>46</v>
      </c>
      <c r="J615">
        <v>0</v>
      </c>
      <c r="L615">
        <f t="shared" si="9"/>
        <v>3608</v>
      </c>
    </row>
    <row r="616" spans="1:12" hidden="1">
      <c r="A616">
        <v>389</v>
      </c>
      <c r="B616" t="s">
        <v>2320</v>
      </c>
      <c r="C616" t="s">
        <v>4123</v>
      </c>
      <c r="D616" t="s">
        <v>1176</v>
      </c>
      <c r="E616">
        <v>1997</v>
      </c>
      <c r="F616">
        <v>-12</v>
      </c>
      <c r="G616">
        <v>0</v>
      </c>
      <c r="H616">
        <v>0</v>
      </c>
      <c r="I616">
        <v>77</v>
      </c>
      <c r="J616">
        <v>0</v>
      </c>
      <c r="L616">
        <f t="shared" si="9"/>
        <v>1985</v>
      </c>
    </row>
    <row r="617" spans="1:12" hidden="1">
      <c r="A617">
        <v>390</v>
      </c>
      <c r="B617" t="s">
        <v>4124</v>
      </c>
      <c r="C617" t="s">
        <v>2321</v>
      </c>
      <c r="D617" t="s">
        <v>3332</v>
      </c>
      <c r="E617">
        <v>759</v>
      </c>
      <c r="F617">
        <v>-2</v>
      </c>
      <c r="G617">
        <v>0</v>
      </c>
      <c r="H617">
        <v>0</v>
      </c>
      <c r="I617">
        <v>34</v>
      </c>
      <c r="J617">
        <v>0</v>
      </c>
      <c r="L617">
        <f t="shared" si="9"/>
        <v>757</v>
      </c>
    </row>
    <row r="618" spans="1:12" hidden="1">
      <c r="A618">
        <v>391</v>
      </c>
      <c r="B618" t="s">
        <v>2322</v>
      </c>
      <c r="C618" t="s">
        <v>4125</v>
      </c>
      <c r="D618" t="s">
        <v>1176</v>
      </c>
      <c r="E618">
        <v>5690</v>
      </c>
      <c r="F618">
        <v>-74</v>
      </c>
      <c r="G618">
        <v>0</v>
      </c>
      <c r="H618">
        <v>0</v>
      </c>
      <c r="I618">
        <v>74</v>
      </c>
      <c r="J618">
        <v>0</v>
      </c>
      <c r="L618">
        <f t="shared" si="9"/>
        <v>5616</v>
      </c>
    </row>
    <row r="619" spans="1:12" hidden="1">
      <c r="A619">
        <v>392</v>
      </c>
      <c r="B619" t="s">
        <v>2323</v>
      </c>
      <c r="C619" t="s">
        <v>4126</v>
      </c>
      <c r="D619" t="s">
        <v>1176</v>
      </c>
      <c r="E619">
        <v>2674</v>
      </c>
      <c r="F619">
        <v>-24</v>
      </c>
      <c r="G619">
        <v>0</v>
      </c>
      <c r="H619">
        <v>0</v>
      </c>
      <c r="I619">
        <v>29</v>
      </c>
      <c r="J619">
        <v>0</v>
      </c>
      <c r="L619">
        <f t="shared" si="9"/>
        <v>2650</v>
      </c>
    </row>
    <row r="620" spans="1:12" hidden="1">
      <c r="A620">
        <v>393</v>
      </c>
      <c r="B620" t="s">
        <v>4127</v>
      </c>
      <c r="C620" t="s">
        <v>3803</v>
      </c>
      <c r="D620" t="s">
        <v>1176</v>
      </c>
      <c r="E620">
        <v>0</v>
      </c>
      <c r="F620">
        <v>0</v>
      </c>
      <c r="G620">
        <v>0</v>
      </c>
      <c r="H620">
        <v>0</v>
      </c>
      <c r="I620">
        <v>30</v>
      </c>
      <c r="J620">
        <v>0</v>
      </c>
      <c r="L620">
        <f t="shared" si="9"/>
        <v>0</v>
      </c>
    </row>
    <row r="621" spans="1:12" hidden="1">
      <c r="A621">
        <v>394</v>
      </c>
      <c r="B621" t="s">
        <v>4128</v>
      </c>
      <c r="C621" t="s">
        <v>3800</v>
      </c>
      <c r="D621" t="s">
        <v>1176</v>
      </c>
      <c r="E621">
        <v>0</v>
      </c>
      <c r="F621">
        <v>0</v>
      </c>
      <c r="G621">
        <v>0</v>
      </c>
      <c r="H621">
        <v>0</v>
      </c>
      <c r="I621">
        <v>72</v>
      </c>
      <c r="J621">
        <v>0</v>
      </c>
      <c r="L621">
        <f t="shared" si="9"/>
        <v>0</v>
      </c>
    </row>
    <row r="622" spans="1:12" hidden="1">
      <c r="A622">
        <v>395</v>
      </c>
      <c r="B622" t="s">
        <v>4129</v>
      </c>
      <c r="C622" t="s">
        <v>4130</v>
      </c>
      <c r="D622" t="s">
        <v>1176</v>
      </c>
      <c r="E622">
        <v>34</v>
      </c>
      <c r="F622">
        <v>0</v>
      </c>
      <c r="G622">
        <v>0</v>
      </c>
      <c r="H622">
        <v>0</v>
      </c>
      <c r="I622">
        <v>24</v>
      </c>
      <c r="J622">
        <v>0</v>
      </c>
      <c r="L622">
        <f t="shared" si="9"/>
        <v>34</v>
      </c>
    </row>
    <row r="623" spans="1:12" hidden="1">
      <c r="A623">
        <v>396</v>
      </c>
      <c r="B623" t="s">
        <v>3049</v>
      </c>
      <c r="C623" t="s">
        <v>4131</v>
      </c>
      <c r="D623" t="s">
        <v>1176</v>
      </c>
      <c r="E623">
        <v>0</v>
      </c>
      <c r="F623">
        <v>0</v>
      </c>
      <c r="G623">
        <v>0</v>
      </c>
      <c r="H623">
        <v>0</v>
      </c>
      <c r="I623">
        <v>26</v>
      </c>
      <c r="J623">
        <v>0</v>
      </c>
      <c r="L623">
        <f t="shared" si="9"/>
        <v>0</v>
      </c>
    </row>
    <row r="624" spans="1:12" hidden="1">
      <c r="A624">
        <v>397</v>
      </c>
      <c r="B624" t="s">
        <v>4132</v>
      </c>
      <c r="C624" t="s">
        <v>4133</v>
      </c>
      <c r="D624" t="s">
        <v>1176</v>
      </c>
      <c r="E624">
        <v>0</v>
      </c>
      <c r="F624">
        <v>0</v>
      </c>
      <c r="G624">
        <v>0</v>
      </c>
      <c r="H624">
        <v>0</v>
      </c>
      <c r="I624">
        <v>99</v>
      </c>
      <c r="J624">
        <v>0</v>
      </c>
      <c r="L624">
        <f t="shared" si="9"/>
        <v>0</v>
      </c>
    </row>
    <row r="625" spans="1:12" hidden="1">
      <c r="A625">
        <v>398</v>
      </c>
      <c r="B625" t="s">
        <v>4134</v>
      </c>
      <c r="C625" t="s">
        <v>4135</v>
      </c>
      <c r="D625" t="s">
        <v>1176</v>
      </c>
      <c r="E625">
        <v>0</v>
      </c>
      <c r="F625">
        <v>0</v>
      </c>
      <c r="G625">
        <v>0</v>
      </c>
      <c r="H625">
        <v>0</v>
      </c>
      <c r="I625">
        <v>24</v>
      </c>
      <c r="J625">
        <v>0</v>
      </c>
      <c r="L625">
        <f t="shared" si="9"/>
        <v>0</v>
      </c>
    </row>
    <row r="626" spans="1:12" hidden="1">
      <c r="A626">
        <v>399</v>
      </c>
      <c r="B626" t="s">
        <v>4136</v>
      </c>
      <c r="C626" t="s">
        <v>3647</v>
      </c>
      <c r="D626" t="s">
        <v>1176</v>
      </c>
      <c r="E626">
        <v>0</v>
      </c>
      <c r="F626">
        <v>0</v>
      </c>
      <c r="G626">
        <v>0</v>
      </c>
      <c r="H626">
        <v>0</v>
      </c>
      <c r="I626">
        <v>34</v>
      </c>
      <c r="J626">
        <v>0</v>
      </c>
      <c r="L626">
        <f t="shared" si="9"/>
        <v>0</v>
      </c>
    </row>
    <row r="627" spans="1:12" hidden="1">
      <c r="A627">
        <v>400</v>
      </c>
      <c r="B627" t="s">
        <v>4137</v>
      </c>
      <c r="C627" t="s">
        <v>4138</v>
      </c>
      <c r="D627" t="s">
        <v>1176</v>
      </c>
      <c r="E627">
        <v>0</v>
      </c>
      <c r="F627">
        <v>0</v>
      </c>
      <c r="G627">
        <v>0</v>
      </c>
      <c r="H627">
        <v>0</v>
      </c>
      <c r="I627">
        <v>24</v>
      </c>
      <c r="J627">
        <v>0</v>
      </c>
      <c r="L627">
        <f t="shared" si="9"/>
        <v>0</v>
      </c>
    </row>
    <row r="628" spans="1:12" hidden="1">
      <c r="A628">
        <v>401</v>
      </c>
      <c r="B628" t="s">
        <v>4139</v>
      </c>
      <c r="C628" t="s">
        <v>4140</v>
      </c>
      <c r="D628" t="s">
        <v>1176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>
        <f t="shared" si="9"/>
        <v>0</v>
      </c>
    </row>
    <row r="629" spans="1:12" hidden="1">
      <c r="A629">
        <v>402</v>
      </c>
      <c r="B629" t="s">
        <v>4141</v>
      </c>
      <c r="C629" t="s">
        <v>4142</v>
      </c>
      <c r="D629" t="s">
        <v>1176</v>
      </c>
      <c r="E629">
        <v>0</v>
      </c>
      <c r="F629">
        <v>0</v>
      </c>
      <c r="G629">
        <v>0</v>
      </c>
      <c r="H629">
        <v>0</v>
      </c>
      <c r="I629">
        <v>34</v>
      </c>
      <c r="J629">
        <v>0</v>
      </c>
      <c r="L629">
        <f t="shared" si="9"/>
        <v>0</v>
      </c>
    </row>
    <row r="630" spans="1:12" hidden="1">
      <c r="A630">
        <v>403</v>
      </c>
      <c r="B630" t="s">
        <v>4143</v>
      </c>
      <c r="C630" t="s">
        <v>4144</v>
      </c>
      <c r="D630" t="s">
        <v>1176</v>
      </c>
      <c r="E630">
        <v>0</v>
      </c>
      <c r="F630">
        <v>0</v>
      </c>
      <c r="G630">
        <v>0</v>
      </c>
      <c r="H630">
        <v>0</v>
      </c>
      <c r="I630">
        <v>27</v>
      </c>
      <c r="J630">
        <v>0</v>
      </c>
      <c r="L630">
        <f t="shared" si="9"/>
        <v>0</v>
      </c>
    </row>
    <row r="631" spans="1:12" hidden="1">
      <c r="A631">
        <v>404</v>
      </c>
      <c r="B631" t="s">
        <v>4145</v>
      </c>
      <c r="C631" t="s">
        <v>4146</v>
      </c>
      <c r="D631" t="s">
        <v>1176</v>
      </c>
      <c r="E631">
        <v>0</v>
      </c>
      <c r="F631">
        <v>0</v>
      </c>
      <c r="G631">
        <v>0</v>
      </c>
      <c r="H631">
        <v>0</v>
      </c>
      <c r="I631">
        <v>24</v>
      </c>
      <c r="J631">
        <v>0</v>
      </c>
      <c r="L631">
        <f t="shared" si="9"/>
        <v>0</v>
      </c>
    </row>
    <row r="632" spans="1:12" hidden="1">
      <c r="A632">
        <v>405</v>
      </c>
      <c r="B632" t="s">
        <v>4147</v>
      </c>
      <c r="C632" t="s">
        <v>4148</v>
      </c>
      <c r="D632" t="s">
        <v>1176</v>
      </c>
      <c r="E632">
        <v>0</v>
      </c>
      <c r="F632">
        <v>0</v>
      </c>
      <c r="G632">
        <v>0</v>
      </c>
      <c r="H632">
        <v>0</v>
      </c>
      <c r="I632">
        <v>34</v>
      </c>
      <c r="J632">
        <v>0</v>
      </c>
      <c r="L632">
        <f t="shared" si="9"/>
        <v>0</v>
      </c>
    </row>
    <row r="633" spans="1:12" hidden="1">
      <c r="A633">
        <v>406</v>
      </c>
      <c r="B633" t="s">
        <v>4149</v>
      </c>
      <c r="C633" t="s">
        <v>4150</v>
      </c>
      <c r="D633" t="s">
        <v>1176</v>
      </c>
      <c r="E633">
        <v>0</v>
      </c>
      <c r="F633">
        <v>0</v>
      </c>
      <c r="G633">
        <v>0</v>
      </c>
      <c r="H633">
        <v>0</v>
      </c>
      <c r="I633">
        <v>24</v>
      </c>
      <c r="J633">
        <v>0</v>
      </c>
      <c r="L633">
        <f t="shared" si="9"/>
        <v>0</v>
      </c>
    </row>
    <row r="634" spans="1:12" hidden="1">
      <c r="A634">
        <v>407</v>
      </c>
      <c r="B634" t="s">
        <v>4151</v>
      </c>
      <c r="C634" t="s">
        <v>4152</v>
      </c>
      <c r="D634" t="s">
        <v>1176</v>
      </c>
      <c r="E634">
        <v>0</v>
      </c>
      <c r="F634">
        <v>0</v>
      </c>
      <c r="G634">
        <v>0</v>
      </c>
      <c r="H634">
        <v>0</v>
      </c>
      <c r="I634">
        <v>39</v>
      </c>
      <c r="J634">
        <v>0</v>
      </c>
      <c r="L634">
        <f t="shared" si="9"/>
        <v>0</v>
      </c>
    </row>
    <row r="635" spans="1:12" hidden="1">
      <c r="A635">
        <v>408</v>
      </c>
      <c r="B635" t="s">
        <v>4153</v>
      </c>
      <c r="C635" t="s">
        <v>4154</v>
      </c>
      <c r="D635" t="s">
        <v>1176</v>
      </c>
      <c r="E635">
        <v>0</v>
      </c>
      <c r="F635">
        <v>0</v>
      </c>
      <c r="G635">
        <v>0</v>
      </c>
      <c r="H635">
        <v>0</v>
      </c>
      <c r="I635">
        <v>29</v>
      </c>
      <c r="J635">
        <v>0</v>
      </c>
      <c r="L635">
        <f t="shared" si="9"/>
        <v>0</v>
      </c>
    </row>
    <row r="636" spans="1:12" hidden="1">
      <c r="A636">
        <v>409</v>
      </c>
      <c r="B636" t="s">
        <v>4155</v>
      </c>
      <c r="C636" t="s">
        <v>4156</v>
      </c>
      <c r="D636" t="s">
        <v>1176</v>
      </c>
      <c r="E636">
        <v>0</v>
      </c>
      <c r="F636">
        <v>0</v>
      </c>
      <c r="G636">
        <v>0</v>
      </c>
      <c r="H636">
        <v>0</v>
      </c>
      <c r="I636">
        <v>119</v>
      </c>
      <c r="J636">
        <v>0</v>
      </c>
      <c r="L636">
        <f t="shared" si="9"/>
        <v>0</v>
      </c>
    </row>
    <row r="637" spans="1:12" hidden="1">
      <c r="A637">
        <v>410</v>
      </c>
      <c r="B637" t="s">
        <v>4157</v>
      </c>
      <c r="C637" t="s">
        <v>4158</v>
      </c>
      <c r="D637" t="s">
        <v>1176</v>
      </c>
      <c r="E637">
        <v>0</v>
      </c>
      <c r="F637">
        <v>0</v>
      </c>
      <c r="G637">
        <v>0</v>
      </c>
      <c r="H637">
        <v>0</v>
      </c>
      <c r="I637">
        <v>34</v>
      </c>
      <c r="J637">
        <v>0</v>
      </c>
      <c r="L637">
        <f t="shared" si="9"/>
        <v>0</v>
      </c>
    </row>
    <row r="638" spans="1:12" hidden="1">
      <c r="A638">
        <v>411</v>
      </c>
      <c r="B638" t="s">
        <v>4159</v>
      </c>
      <c r="C638" t="s">
        <v>4160</v>
      </c>
      <c r="D638" t="s">
        <v>1176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>
        <f t="shared" si="9"/>
        <v>0</v>
      </c>
    </row>
    <row r="639" spans="1:12" hidden="1">
      <c r="A639">
        <v>412</v>
      </c>
      <c r="B639" t="s">
        <v>2142</v>
      </c>
      <c r="C639" t="s">
        <v>4161</v>
      </c>
      <c r="D639" t="s">
        <v>1176</v>
      </c>
      <c r="E639">
        <v>615</v>
      </c>
      <c r="F639">
        <v>0</v>
      </c>
      <c r="G639">
        <v>0</v>
      </c>
      <c r="H639">
        <v>0</v>
      </c>
      <c r="I639">
        <v>36</v>
      </c>
      <c r="J639">
        <v>0</v>
      </c>
      <c r="L639">
        <f t="shared" si="9"/>
        <v>615</v>
      </c>
    </row>
    <row r="640" spans="1:12" hidden="1">
      <c r="A640">
        <v>413</v>
      </c>
      <c r="B640" t="s">
        <v>2143</v>
      </c>
      <c r="C640" t="s">
        <v>4162</v>
      </c>
      <c r="D640" t="s">
        <v>1176</v>
      </c>
      <c r="E640">
        <v>0</v>
      </c>
      <c r="F640">
        <v>0</v>
      </c>
      <c r="G640">
        <v>0</v>
      </c>
      <c r="H640">
        <v>0</v>
      </c>
      <c r="I640">
        <v>214</v>
      </c>
      <c r="J640">
        <v>0</v>
      </c>
      <c r="L640">
        <f t="shared" si="9"/>
        <v>0</v>
      </c>
    </row>
    <row r="641" spans="1:12" hidden="1">
      <c r="A641">
        <v>414</v>
      </c>
      <c r="B641" t="s">
        <v>2144</v>
      </c>
      <c r="C641" t="s">
        <v>4163</v>
      </c>
      <c r="D641" t="s">
        <v>1176</v>
      </c>
      <c r="E641">
        <v>103</v>
      </c>
      <c r="F641">
        <v>0</v>
      </c>
      <c r="G641">
        <v>0</v>
      </c>
      <c r="H641">
        <v>0</v>
      </c>
      <c r="I641">
        <v>135</v>
      </c>
      <c r="J641">
        <v>0</v>
      </c>
      <c r="L641">
        <f t="shared" si="9"/>
        <v>103</v>
      </c>
    </row>
    <row r="642" spans="1:12" hidden="1">
      <c r="A642">
        <v>415</v>
      </c>
      <c r="B642" t="s">
        <v>2145</v>
      </c>
      <c r="C642" t="s">
        <v>4164</v>
      </c>
      <c r="D642" t="s">
        <v>1176</v>
      </c>
      <c r="E642">
        <v>0</v>
      </c>
      <c r="F642">
        <v>0</v>
      </c>
      <c r="G642">
        <v>0</v>
      </c>
      <c r="H642">
        <v>0</v>
      </c>
      <c r="I642">
        <v>98</v>
      </c>
      <c r="J642">
        <v>0</v>
      </c>
      <c r="L642">
        <f t="shared" si="9"/>
        <v>0</v>
      </c>
    </row>
    <row r="643" spans="1:12" hidden="1">
      <c r="A643">
        <v>416</v>
      </c>
      <c r="B643" t="s">
        <v>2146</v>
      </c>
      <c r="C643" t="s">
        <v>4165</v>
      </c>
      <c r="D643" t="s">
        <v>1176</v>
      </c>
      <c r="E643">
        <v>0</v>
      </c>
      <c r="F643">
        <v>0</v>
      </c>
      <c r="G643">
        <v>0</v>
      </c>
      <c r="H643">
        <v>0</v>
      </c>
      <c r="I643">
        <v>277</v>
      </c>
      <c r="J643">
        <v>0</v>
      </c>
      <c r="L643">
        <f t="shared" ref="L643:L706" si="10">E643+F643+K643</f>
        <v>0</v>
      </c>
    </row>
    <row r="644" spans="1:12" hidden="1">
      <c r="A644">
        <v>417</v>
      </c>
      <c r="B644" t="s">
        <v>2147</v>
      </c>
      <c r="C644" t="s">
        <v>4166</v>
      </c>
      <c r="D644" t="s">
        <v>1176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0</v>
      </c>
      <c r="L644">
        <f t="shared" si="10"/>
        <v>0</v>
      </c>
    </row>
    <row r="645" spans="1:12" hidden="1">
      <c r="A645">
        <v>418</v>
      </c>
      <c r="B645" t="s">
        <v>2148</v>
      </c>
      <c r="C645" t="s">
        <v>4167</v>
      </c>
      <c r="D645" t="s">
        <v>1176</v>
      </c>
      <c r="E645">
        <v>0</v>
      </c>
      <c r="F645">
        <v>0</v>
      </c>
      <c r="G645">
        <v>0</v>
      </c>
      <c r="H645">
        <v>0</v>
      </c>
      <c r="I645">
        <v>158</v>
      </c>
      <c r="J645">
        <v>0</v>
      </c>
      <c r="L645">
        <f t="shared" si="10"/>
        <v>0</v>
      </c>
    </row>
    <row r="646" spans="1:12" hidden="1">
      <c r="A646">
        <v>419</v>
      </c>
      <c r="B646" t="s">
        <v>2149</v>
      </c>
      <c r="C646" t="s">
        <v>4168</v>
      </c>
      <c r="D646" t="s">
        <v>1176</v>
      </c>
      <c r="E646">
        <v>706</v>
      </c>
      <c r="F646">
        <v>0</v>
      </c>
      <c r="G646">
        <v>0</v>
      </c>
      <c r="H646">
        <v>0</v>
      </c>
      <c r="I646">
        <v>236</v>
      </c>
      <c r="J646">
        <v>0</v>
      </c>
      <c r="L646">
        <f t="shared" si="10"/>
        <v>706</v>
      </c>
    </row>
    <row r="647" spans="1:12" hidden="1">
      <c r="A647">
        <v>420</v>
      </c>
      <c r="B647" t="s">
        <v>2150</v>
      </c>
      <c r="C647" t="s">
        <v>4169</v>
      </c>
      <c r="D647" t="s">
        <v>1176</v>
      </c>
      <c r="E647">
        <v>0</v>
      </c>
      <c r="F647">
        <v>0</v>
      </c>
      <c r="G647">
        <v>0</v>
      </c>
      <c r="H647">
        <v>0</v>
      </c>
      <c r="I647">
        <v>76</v>
      </c>
      <c r="J647">
        <v>0</v>
      </c>
      <c r="L647">
        <f t="shared" si="10"/>
        <v>0</v>
      </c>
    </row>
    <row r="648" spans="1:12" hidden="1">
      <c r="A648">
        <v>421</v>
      </c>
      <c r="B648" t="s">
        <v>2151</v>
      </c>
      <c r="C648" t="s">
        <v>4170</v>
      </c>
      <c r="D648" t="s">
        <v>1176</v>
      </c>
      <c r="E648">
        <v>0</v>
      </c>
      <c r="F648">
        <v>0</v>
      </c>
      <c r="G648">
        <v>0</v>
      </c>
      <c r="H648">
        <v>0</v>
      </c>
      <c r="I648">
        <v>18</v>
      </c>
      <c r="J648">
        <v>0</v>
      </c>
      <c r="L648">
        <f t="shared" si="10"/>
        <v>0</v>
      </c>
    </row>
    <row r="649" spans="1:12" hidden="1">
      <c r="A649">
        <v>422</v>
      </c>
      <c r="B649" t="s">
        <v>2152</v>
      </c>
      <c r="C649" t="s">
        <v>4171</v>
      </c>
      <c r="D649" t="s">
        <v>1176</v>
      </c>
      <c r="E649">
        <v>616</v>
      </c>
      <c r="F649">
        <v>0</v>
      </c>
      <c r="G649">
        <v>0</v>
      </c>
      <c r="H649">
        <v>0</v>
      </c>
      <c r="I649">
        <v>177</v>
      </c>
      <c r="J649">
        <v>0</v>
      </c>
      <c r="L649">
        <f t="shared" si="10"/>
        <v>616</v>
      </c>
    </row>
    <row r="650" spans="1:12" hidden="1">
      <c r="A650">
        <v>423</v>
      </c>
      <c r="B650" t="s">
        <v>2153</v>
      </c>
      <c r="C650" t="s">
        <v>4172</v>
      </c>
      <c r="D650" t="s">
        <v>1176</v>
      </c>
      <c r="E650">
        <v>0</v>
      </c>
      <c r="F650">
        <v>0</v>
      </c>
      <c r="G650">
        <v>0</v>
      </c>
      <c r="H650">
        <v>0</v>
      </c>
      <c r="I650">
        <v>205</v>
      </c>
      <c r="J650">
        <v>0</v>
      </c>
      <c r="L650">
        <f t="shared" si="10"/>
        <v>0</v>
      </c>
    </row>
    <row r="651" spans="1:12" hidden="1">
      <c r="A651">
        <v>424</v>
      </c>
      <c r="B651" t="s">
        <v>2154</v>
      </c>
      <c r="C651" t="s">
        <v>4173</v>
      </c>
      <c r="D651" t="s">
        <v>1176</v>
      </c>
      <c r="E651">
        <v>720</v>
      </c>
      <c r="F651">
        <v>0</v>
      </c>
      <c r="G651">
        <v>0</v>
      </c>
      <c r="H651">
        <v>0</v>
      </c>
      <c r="I651">
        <v>43</v>
      </c>
      <c r="J651">
        <v>0</v>
      </c>
      <c r="L651">
        <f t="shared" si="10"/>
        <v>720</v>
      </c>
    </row>
    <row r="652" spans="1:12" hidden="1">
      <c r="A652">
        <v>425</v>
      </c>
      <c r="B652" t="s">
        <v>2155</v>
      </c>
      <c r="C652" t="s">
        <v>4174</v>
      </c>
      <c r="D652" t="s">
        <v>1176</v>
      </c>
      <c r="E652">
        <v>0</v>
      </c>
      <c r="F652">
        <v>0</v>
      </c>
      <c r="G652">
        <v>0</v>
      </c>
      <c r="H652">
        <v>0</v>
      </c>
      <c r="I652">
        <v>90</v>
      </c>
      <c r="J652">
        <v>0</v>
      </c>
      <c r="L652">
        <f t="shared" si="10"/>
        <v>0</v>
      </c>
    </row>
    <row r="653" spans="1:12" hidden="1">
      <c r="A653">
        <v>426</v>
      </c>
      <c r="B653" t="s">
        <v>2156</v>
      </c>
      <c r="C653" t="s">
        <v>4175</v>
      </c>
      <c r="D653" t="s">
        <v>1176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L653">
        <f t="shared" si="10"/>
        <v>0</v>
      </c>
    </row>
    <row r="654" spans="1:12" hidden="1">
      <c r="A654">
        <v>427</v>
      </c>
      <c r="B654" t="s">
        <v>2157</v>
      </c>
      <c r="C654" t="s">
        <v>4176</v>
      </c>
      <c r="D654" t="s">
        <v>1176</v>
      </c>
      <c r="E654">
        <v>248</v>
      </c>
      <c r="F654">
        <v>0</v>
      </c>
      <c r="G654">
        <v>0</v>
      </c>
      <c r="H654">
        <v>0</v>
      </c>
      <c r="I654">
        <v>25</v>
      </c>
      <c r="J654">
        <v>0</v>
      </c>
      <c r="L654">
        <f t="shared" si="10"/>
        <v>248</v>
      </c>
    </row>
    <row r="655" spans="1:12" hidden="1">
      <c r="A655">
        <v>428</v>
      </c>
      <c r="B655" t="s">
        <v>2158</v>
      </c>
      <c r="C655" t="s">
        <v>4177</v>
      </c>
      <c r="D655" t="s">
        <v>1176</v>
      </c>
      <c r="E655">
        <v>18</v>
      </c>
      <c r="F655">
        <v>0</v>
      </c>
      <c r="G655">
        <v>0</v>
      </c>
      <c r="H655">
        <v>0</v>
      </c>
      <c r="I655">
        <v>20</v>
      </c>
      <c r="J655">
        <v>0</v>
      </c>
      <c r="L655">
        <f t="shared" si="10"/>
        <v>18</v>
      </c>
    </row>
    <row r="656" spans="1:12" hidden="1">
      <c r="A656">
        <v>429</v>
      </c>
      <c r="B656" t="s">
        <v>2159</v>
      </c>
      <c r="C656" t="s">
        <v>4178</v>
      </c>
      <c r="D656" t="s">
        <v>1176</v>
      </c>
      <c r="E656">
        <v>233</v>
      </c>
      <c r="F656">
        <v>0</v>
      </c>
      <c r="G656">
        <v>0</v>
      </c>
      <c r="H656">
        <v>0</v>
      </c>
      <c r="I656">
        <v>46</v>
      </c>
      <c r="J656">
        <v>0</v>
      </c>
      <c r="L656">
        <f t="shared" si="10"/>
        <v>233</v>
      </c>
    </row>
    <row r="657" spans="1:12" hidden="1">
      <c r="A657">
        <v>430</v>
      </c>
      <c r="B657" t="s">
        <v>2160</v>
      </c>
      <c r="C657" t="s">
        <v>4179</v>
      </c>
      <c r="D657" t="s">
        <v>1176</v>
      </c>
      <c r="E657">
        <v>158</v>
      </c>
      <c r="F657">
        <v>0</v>
      </c>
      <c r="G657">
        <v>0</v>
      </c>
      <c r="H657">
        <v>0</v>
      </c>
      <c r="I657">
        <v>58</v>
      </c>
      <c r="J657">
        <v>0</v>
      </c>
      <c r="L657">
        <f t="shared" si="10"/>
        <v>158</v>
      </c>
    </row>
    <row r="658" spans="1:12" hidden="1">
      <c r="A658">
        <v>431</v>
      </c>
      <c r="B658" t="s">
        <v>2161</v>
      </c>
      <c r="C658" t="s">
        <v>4180</v>
      </c>
      <c r="D658" t="s">
        <v>1176</v>
      </c>
      <c r="E658">
        <v>213</v>
      </c>
      <c r="F658">
        <v>0</v>
      </c>
      <c r="G658">
        <v>0</v>
      </c>
      <c r="H658">
        <v>0</v>
      </c>
      <c r="I658">
        <v>52</v>
      </c>
      <c r="J658">
        <v>0</v>
      </c>
      <c r="L658">
        <f t="shared" si="10"/>
        <v>213</v>
      </c>
    </row>
    <row r="659" spans="1:12" hidden="1">
      <c r="A659">
        <v>432</v>
      </c>
      <c r="B659" t="s">
        <v>2162</v>
      </c>
      <c r="C659" t="s">
        <v>4181</v>
      </c>
      <c r="D659" t="s">
        <v>1176</v>
      </c>
      <c r="E659">
        <v>232</v>
      </c>
      <c r="F659">
        <v>0</v>
      </c>
      <c r="G659">
        <v>0</v>
      </c>
      <c r="H659">
        <v>0</v>
      </c>
      <c r="I659">
        <v>52</v>
      </c>
      <c r="J659">
        <v>0</v>
      </c>
      <c r="L659">
        <f t="shared" si="10"/>
        <v>232</v>
      </c>
    </row>
    <row r="660" spans="1:12" hidden="1">
      <c r="A660">
        <v>433</v>
      </c>
      <c r="B660" t="s">
        <v>2163</v>
      </c>
      <c r="C660" t="s">
        <v>4182</v>
      </c>
      <c r="D660" t="s">
        <v>1176</v>
      </c>
      <c r="E660">
        <v>259</v>
      </c>
      <c r="F660">
        <v>0</v>
      </c>
      <c r="G660">
        <v>0</v>
      </c>
      <c r="H660">
        <v>0</v>
      </c>
      <c r="I660">
        <v>64</v>
      </c>
      <c r="J660">
        <v>0</v>
      </c>
      <c r="L660">
        <f t="shared" si="10"/>
        <v>259</v>
      </c>
    </row>
    <row r="661" spans="1:12" hidden="1">
      <c r="A661">
        <v>434</v>
      </c>
      <c r="B661" t="s">
        <v>2164</v>
      </c>
      <c r="C661" t="s">
        <v>4183</v>
      </c>
      <c r="D661" t="s">
        <v>1176</v>
      </c>
      <c r="E661">
        <v>0</v>
      </c>
      <c r="F661">
        <v>0</v>
      </c>
      <c r="G661">
        <v>0</v>
      </c>
      <c r="H661">
        <v>0</v>
      </c>
      <c r="I661">
        <v>318</v>
      </c>
      <c r="J661">
        <v>0</v>
      </c>
      <c r="L661">
        <f t="shared" si="10"/>
        <v>0</v>
      </c>
    </row>
    <row r="662" spans="1:12" hidden="1">
      <c r="A662">
        <v>435</v>
      </c>
      <c r="B662" t="s">
        <v>2166</v>
      </c>
      <c r="C662" t="s">
        <v>4184</v>
      </c>
      <c r="D662" t="s">
        <v>1176</v>
      </c>
      <c r="E662">
        <v>0</v>
      </c>
      <c r="F662">
        <v>0</v>
      </c>
      <c r="G662">
        <v>0</v>
      </c>
      <c r="H662">
        <v>0</v>
      </c>
      <c r="I662">
        <v>165</v>
      </c>
      <c r="J662">
        <v>0</v>
      </c>
      <c r="L662">
        <f t="shared" si="10"/>
        <v>0</v>
      </c>
    </row>
    <row r="663" spans="1:12" hidden="1">
      <c r="A663">
        <v>436</v>
      </c>
      <c r="B663" t="s">
        <v>2167</v>
      </c>
      <c r="C663" t="s">
        <v>4185</v>
      </c>
      <c r="D663" t="s">
        <v>1176</v>
      </c>
      <c r="E663">
        <v>90</v>
      </c>
      <c r="F663">
        <v>0</v>
      </c>
      <c r="G663">
        <v>0</v>
      </c>
      <c r="H663">
        <v>0</v>
      </c>
      <c r="I663">
        <v>105</v>
      </c>
      <c r="J663">
        <v>0</v>
      </c>
      <c r="L663">
        <f t="shared" si="10"/>
        <v>90</v>
      </c>
    </row>
    <row r="664" spans="1:12" hidden="1">
      <c r="A664">
        <v>437</v>
      </c>
      <c r="B664" t="s">
        <v>2169</v>
      </c>
      <c r="C664" t="s">
        <v>4186</v>
      </c>
      <c r="D664" t="s">
        <v>3259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>
        <f t="shared" si="10"/>
        <v>0</v>
      </c>
    </row>
    <row r="665" spans="1:12" hidden="1">
      <c r="A665">
        <v>438</v>
      </c>
      <c r="B665" t="s">
        <v>2170</v>
      </c>
      <c r="C665" t="s">
        <v>4187</v>
      </c>
      <c r="D665" t="s">
        <v>3259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>
        <f t="shared" si="10"/>
        <v>0</v>
      </c>
    </row>
    <row r="666" spans="1:12" hidden="1">
      <c r="A666">
        <v>439</v>
      </c>
      <c r="B666" t="s">
        <v>2171</v>
      </c>
      <c r="C666" t="s">
        <v>4188</v>
      </c>
      <c r="D666" t="s">
        <v>3259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>
        <f t="shared" si="10"/>
        <v>0</v>
      </c>
    </row>
    <row r="667" spans="1:12" hidden="1">
      <c r="A667">
        <v>440</v>
      </c>
      <c r="B667" t="s">
        <v>4189</v>
      </c>
      <c r="C667" t="s">
        <v>4190</v>
      </c>
      <c r="D667" t="s">
        <v>3259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>
        <f t="shared" si="10"/>
        <v>0</v>
      </c>
    </row>
    <row r="668" spans="1:12" hidden="1">
      <c r="A668">
        <v>441</v>
      </c>
      <c r="B668" t="s">
        <v>4191</v>
      </c>
      <c r="C668" t="s">
        <v>4192</v>
      </c>
      <c r="D668" t="s">
        <v>3259</v>
      </c>
      <c r="E668">
        <v>0</v>
      </c>
      <c r="F668">
        <v>0</v>
      </c>
      <c r="G668">
        <v>0</v>
      </c>
      <c r="H668">
        <v>0</v>
      </c>
      <c r="I668">
        <v>6</v>
      </c>
      <c r="J668">
        <v>0</v>
      </c>
      <c r="L668">
        <f t="shared" si="10"/>
        <v>0</v>
      </c>
    </row>
    <row r="669" spans="1:12" hidden="1">
      <c r="A669">
        <v>442</v>
      </c>
      <c r="B669" t="s">
        <v>4193</v>
      </c>
      <c r="C669" t="s">
        <v>4194</v>
      </c>
      <c r="D669" t="s">
        <v>3259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>
        <f t="shared" si="10"/>
        <v>0</v>
      </c>
    </row>
    <row r="670" spans="1:12" hidden="1">
      <c r="A670">
        <v>443</v>
      </c>
      <c r="B670" t="s">
        <v>4195</v>
      </c>
      <c r="C670" t="s">
        <v>4196</v>
      </c>
      <c r="D670" t="s">
        <v>3259</v>
      </c>
      <c r="E670">
        <v>0</v>
      </c>
      <c r="F670">
        <v>0</v>
      </c>
      <c r="G670">
        <v>0</v>
      </c>
      <c r="H670">
        <v>0</v>
      </c>
      <c r="I670">
        <v>3</v>
      </c>
      <c r="J670">
        <v>0</v>
      </c>
      <c r="L670">
        <f t="shared" si="10"/>
        <v>0</v>
      </c>
    </row>
    <row r="671" spans="1:12" hidden="1">
      <c r="A671">
        <v>444</v>
      </c>
      <c r="B671" t="s">
        <v>4197</v>
      </c>
      <c r="C671" t="s">
        <v>4198</v>
      </c>
      <c r="D671" t="s">
        <v>3259</v>
      </c>
      <c r="E671">
        <v>0</v>
      </c>
      <c r="F671">
        <v>0</v>
      </c>
      <c r="G671">
        <v>0</v>
      </c>
      <c r="H671">
        <v>0</v>
      </c>
      <c r="I671">
        <v>5</v>
      </c>
      <c r="J671">
        <v>0</v>
      </c>
      <c r="L671">
        <f t="shared" si="10"/>
        <v>0</v>
      </c>
    </row>
    <row r="672" spans="1:12" hidden="1">
      <c r="A672">
        <v>445</v>
      </c>
      <c r="B672" t="s">
        <v>4199</v>
      </c>
      <c r="C672" t="s">
        <v>4200</v>
      </c>
      <c r="D672" t="s">
        <v>3259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>
        <f t="shared" si="10"/>
        <v>0</v>
      </c>
    </row>
    <row r="673" spans="1:12" hidden="1">
      <c r="A673">
        <v>446</v>
      </c>
      <c r="B673" t="s">
        <v>4201</v>
      </c>
      <c r="C673" t="s">
        <v>4202</v>
      </c>
      <c r="D673" t="s">
        <v>3259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>
        <f t="shared" si="10"/>
        <v>0</v>
      </c>
    </row>
    <row r="674" spans="1:12" hidden="1">
      <c r="A674">
        <v>447</v>
      </c>
      <c r="B674" t="s">
        <v>4203</v>
      </c>
      <c r="C674" t="s">
        <v>4204</v>
      </c>
      <c r="D674" t="s">
        <v>3259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L674">
        <f t="shared" si="10"/>
        <v>0</v>
      </c>
    </row>
    <row r="675" spans="1:12" hidden="1">
      <c r="A675">
        <v>448</v>
      </c>
      <c r="B675" t="s">
        <v>4205</v>
      </c>
      <c r="C675" t="s">
        <v>4206</v>
      </c>
      <c r="D675" t="s">
        <v>3259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L675">
        <f t="shared" si="10"/>
        <v>0</v>
      </c>
    </row>
    <row r="676" spans="1:12" hidden="1">
      <c r="A676">
        <v>449</v>
      </c>
      <c r="B676" t="s">
        <v>4207</v>
      </c>
      <c r="C676" t="s">
        <v>4208</v>
      </c>
      <c r="D676" t="s">
        <v>3259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L676">
        <f t="shared" si="10"/>
        <v>0</v>
      </c>
    </row>
    <row r="677" spans="1:12" hidden="1">
      <c r="A677">
        <v>450</v>
      </c>
      <c r="B677" t="s">
        <v>4209</v>
      </c>
      <c r="C677" t="s">
        <v>4210</v>
      </c>
      <c r="D677" t="s">
        <v>3259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0</v>
      </c>
      <c r="L677">
        <f t="shared" si="10"/>
        <v>0</v>
      </c>
    </row>
    <row r="678" spans="1:12" hidden="1">
      <c r="A678">
        <v>451</v>
      </c>
      <c r="B678" t="s">
        <v>4211</v>
      </c>
      <c r="C678" t="s">
        <v>4212</v>
      </c>
      <c r="D678" t="s">
        <v>3259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0</v>
      </c>
      <c r="L678">
        <f t="shared" si="10"/>
        <v>0</v>
      </c>
    </row>
    <row r="679" spans="1:12" hidden="1">
      <c r="A679">
        <v>452</v>
      </c>
      <c r="B679" t="s">
        <v>4213</v>
      </c>
      <c r="C679" t="s">
        <v>4214</v>
      </c>
      <c r="D679" t="s">
        <v>3259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0</v>
      </c>
      <c r="L679">
        <f t="shared" si="10"/>
        <v>0</v>
      </c>
    </row>
    <row r="680" spans="1:12" hidden="1">
      <c r="A680">
        <v>453</v>
      </c>
      <c r="B680" t="s">
        <v>4215</v>
      </c>
      <c r="C680" t="s">
        <v>4216</v>
      </c>
      <c r="D680" t="s">
        <v>3259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L680">
        <f t="shared" si="10"/>
        <v>0</v>
      </c>
    </row>
    <row r="681" spans="1:12" hidden="1">
      <c r="A681">
        <v>454</v>
      </c>
      <c r="B681" t="s">
        <v>4217</v>
      </c>
      <c r="C681" t="s">
        <v>4218</v>
      </c>
      <c r="D681" t="s">
        <v>3259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0</v>
      </c>
      <c r="L681">
        <f t="shared" si="10"/>
        <v>0</v>
      </c>
    </row>
    <row r="682" spans="1:12" hidden="1">
      <c r="A682">
        <v>455</v>
      </c>
      <c r="B682" t="s">
        <v>4219</v>
      </c>
      <c r="C682" t="s">
        <v>4220</v>
      </c>
      <c r="D682" t="s">
        <v>3259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L682">
        <f t="shared" si="10"/>
        <v>0</v>
      </c>
    </row>
    <row r="683" spans="1:12" hidden="1">
      <c r="A683">
        <v>456</v>
      </c>
      <c r="B683" t="s">
        <v>4221</v>
      </c>
      <c r="C683" t="s">
        <v>4222</v>
      </c>
      <c r="D683" t="s">
        <v>3259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>
        <f t="shared" si="10"/>
        <v>0</v>
      </c>
    </row>
    <row r="684" spans="1:12" hidden="1">
      <c r="A684">
        <v>457</v>
      </c>
      <c r="B684" t="s">
        <v>4223</v>
      </c>
      <c r="C684" t="s">
        <v>4224</v>
      </c>
      <c r="D684" t="s">
        <v>3259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>
        <f t="shared" si="10"/>
        <v>0</v>
      </c>
    </row>
    <row r="685" spans="1:12" hidden="1">
      <c r="A685">
        <v>458</v>
      </c>
      <c r="B685" t="s">
        <v>4225</v>
      </c>
      <c r="C685" t="s">
        <v>4226</v>
      </c>
      <c r="D685" t="s">
        <v>3259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>
        <f t="shared" si="10"/>
        <v>0</v>
      </c>
    </row>
    <row r="686" spans="1:12" hidden="1">
      <c r="A686">
        <v>459</v>
      </c>
      <c r="B686" t="s">
        <v>4227</v>
      </c>
      <c r="C686" t="s">
        <v>4228</v>
      </c>
      <c r="D686" t="s">
        <v>3259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>
        <f t="shared" si="10"/>
        <v>0</v>
      </c>
    </row>
    <row r="687" spans="1:12" hidden="1">
      <c r="A687">
        <v>460</v>
      </c>
      <c r="B687" t="s">
        <v>4229</v>
      </c>
      <c r="C687" t="s">
        <v>4230</v>
      </c>
      <c r="D687" t="s">
        <v>3259</v>
      </c>
      <c r="E687">
        <v>0</v>
      </c>
      <c r="F687">
        <v>0</v>
      </c>
      <c r="G687">
        <v>0</v>
      </c>
      <c r="H687">
        <v>0</v>
      </c>
      <c r="I687">
        <v>3</v>
      </c>
      <c r="J687">
        <v>0</v>
      </c>
      <c r="L687">
        <f t="shared" si="10"/>
        <v>0</v>
      </c>
    </row>
    <row r="688" spans="1:12" hidden="1">
      <c r="A688">
        <v>461</v>
      </c>
      <c r="B688" t="s">
        <v>4231</v>
      </c>
      <c r="C688" t="s">
        <v>4232</v>
      </c>
      <c r="D688" t="s">
        <v>3259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>
        <f t="shared" si="10"/>
        <v>0</v>
      </c>
    </row>
    <row r="689" spans="1:12" hidden="1">
      <c r="A689">
        <v>462</v>
      </c>
      <c r="B689" t="s">
        <v>4233</v>
      </c>
      <c r="C689" t="s">
        <v>4234</v>
      </c>
      <c r="D689" t="s">
        <v>3259</v>
      </c>
      <c r="E689">
        <v>0</v>
      </c>
      <c r="F689">
        <v>0</v>
      </c>
      <c r="G689">
        <v>0</v>
      </c>
      <c r="H689">
        <v>0</v>
      </c>
      <c r="I689">
        <v>6</v>
      </c>
      <c r="J689">
        <v>0</v>
      </c>
      <c r="L689">
        <f t="shared" si="10"/>
        <v>0</v>
      </c>
    </row>
    <row r="690" spans="1:12" hidden="1">
      <c r="A690">
        <v>463</v>
      </c>
      <c r="B690" t="s">
        <v>4235</v>
      </c>
      <c r="C690" t="s">
        <v>4236</v>
      </c>
      <c r="D690" t="s">
        <v>3259</v>
      </c>
      <c r="E690">
        <v>0</v>
      </c>
      <c r="F690">
        <v>0</v>
      </c>
      <c r="G690">
        <v>0</v>
      </c>
      <c r="H690">
        <v>0</v>
      </c>
      <c r="I690">
        <v>6</v>
      </c>
      <c r="J690">
        <v>0</v>
      </c>
      <c r="L690">
        <f t="shared" si="10"/>
        <v>0</v>
      </c>
    </row>
    <row r="691" spans="1:12" hidden="1">
      <c r="A691">
        <v>464</v>
      </c>
      <c r="B691" t="s">
        <v>4237</v>
      </c>
      <c r="C691" t="s">
        <v>4238</v>
      </c>
      <c r="D691" t="s">
        <v>1176</v>
      </c>
      <c r="E691">
        <v>0</v>
      </c>
      <c r="F691">
        <v>0</v>
      </c>
      <c r="G691">
        <v>0</v>
      </c>
      <c r="H691">
        <v>0</v>
      </c>
      <c r="I691">
        <v>48</v>
      </c>
      <c r="J691">
        <v>0</v>
      </c>
      <c r="L691">
        <f t="shared" si="10"/>
        <v>0</v>
      </c>
    </row>
    <row r="692" spans="1:12" hidden="1">
      <c r="A692">
        <v>465</v>
      </c>
      <c r="B692" t="s">
        <v>4239</v>
      </c>
      <c r="C692" t="s">
        <v>4240</v>
      </c>
      <c r="D692" t="s">
        <v>1176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>
        <f t="shared" si="10"/>
        <v>0</v>
      </c>
    </row>
    <row r="693" spans="1:12" hidden="1">
      <c r="A693">
        <v>466</v>
      </c>
      <c r="B693" t="s">
        <v>4241</v>
      </c>
      <c r="C693" t="s">
        <v>4242</v>
      </c>
      <c r="D693" t="s">
        <v>1176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L693">
        <f t="shared" si="10"/>
        <v>0</v>
      </c>
    </row>
    <row r="694" spans="1:12" hidden="1">
      <c r="A694">
        <v>467</v>
      </c>
      <c r="B694" t="s">
        <v>4243</v>
      </c>
      <c r="C694" t="s">
        <v>4244</v>
      </c>
      <c r="D694" t="s">
        <v>1176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L694">
        <f t="shared" si="10"/>
        <v>0</v>
      </c>
    </row>
    <row r="695" spans="1:12" hidden="1">
      <c r="A695">
        <v>468</v>
      </c>
      <c r="B695" t="s">
        <v>4245</v>
      </c>
      <c r="C695" t="s">
        <v>4246</v>
      </c>
      <c r="D695" t="s">
        <v>1176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>
        <f t="shared" si="10"/>
        <v>0</v>
      </c>
    </row>
    <row r="696" spans="1:12" hidden="1">
      <c r="A696">
        <v>469</v>
      </c>
      <c r="B696" t="s">
        <v>4247</v>
      </c>
      <c r="C696" t="s">
        <v>4248</v>
      </c>
      <c r="D696" t="s">
        <v>1176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L696">
        <f t="shared" si="10"/>
        <v>0</v>
      </c>
    </row>
    <row r="697" spans="1:12" hidden="1">
      <c r="A697">
        <v>470</v>
      </c>
      <c r="B697" t="s">
        <v>4249</v>
      </c>
      <c r="C697" t="s">
        <v>4250</v>
      </c>
      <c r="D697" t="s">
        <v>1176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>
        <f t="shared" si="10"/>
        <v>0</v>
      </c>
    </row>
    <row r="698" spans="1:12" hidden="1">
      <c r="A698">
        <v>471</v>
      </c>
      <c r="B698" t="s">
        <v>4251</v>
      </c>
      <c r="C698" t="s">
        <v>4252</v>
      </c>
      <c r="D698" t="s">
        <v>1176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>
        <f t="shared" si="10"/>
        <v>0</v>
      </c>
    </row>
    <row r="699" spans="1:12" hidden="1">
      <c r="A699">
        <v>472</v>
      </c>
      <c r="B699" t="s">
        <v>4253</v>
      </c>
      <c r="C699" t="s">
        <v>4254</v>
      </c>
      <c r="D699" t="s">
        <v>1176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>
        <f t="shared" si="10"/>
        <v>0</v>
      </c>
    </row>
    <row r="700" spans="1:12" hidden="1">
      <c r="A700">
        <v>473</v>
      </c>
      <c r="B700" t="s">
        <v>4255</v>
      </c>
      <c r="C700" t="s">
        <v>4256</v>
      </c>
      <c r="D700" t="s">
        <v>1176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L700">
        <f t="shared" si="10"/>
        <v>0</v>
      </c>
    </row>
    <row r="701" spans="1:12" hidden="1">
      <c r="A701">
        <v>474</v>
      </c>
      <c r="B701" t="s">
        <v>4257</v>
      </c>
      <c r="C701" t="s">
        <v>4258</v>
      </c>
      <c r="D701" t="s">
        <v>1176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>
        <f t="shared" si="10"/>
        <v>0</v>
      </c>
    </row>
    <row r="702" spans="1:12" hidden="1">
      <c r="A702">
        <v>475</v>
      </c>
      <c r="B702" t="s">
        <v>4259</v>
      </c>
      <c r="C702" t="s">
        <v>4260</v>
      </c>
      <c r="D702" t="s">
        <v>1176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>
        <f t="shared" si="10"/>
        <v>0</v>
      </c>
    </row>
    <row r="703" spans="1:12" hidden="1">
      <c r="A703">
        <v>476</v>
      </c>
      <c r="B703" t="s">
        <v>4261</v>
      </c>
      <c r="C703" t="s">
        <v>4262</v>
      </c>
      <c r="D703" t="s">
        <v>1176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L703">
        <f t="shared" si="10"/>
        <v>0</v>
      </c>
    </row>
    <row r="704" spans="1:12" hidden="1">
      <c r="A704">
        <v>477</v>
      </c>
      <c r="B704" t="s">
        <v>4263</v>
      </c>
      <c r="C704" t="s">
        <v>4264</v>
      </c>
      <c r="D704" t="s">
        <v>1176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>
        <f t="shared" si="10"/>
        <v>0</v>
      </c>
    </row>
    <row r="705" spans="1:12" hidden="1">
      <c r="A705">
        <v>478</v>
      </c>
      <c r="B705" t="s">
        <v>4265</v>
      </c>
      <c r="C705" t="s">
        <v>4266</v>
      </c>
      <c r="D705" t="s">
        <v>1176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>
        <f t="shared" si="10"/>
        <v>0</v>
      </c>
    </row>
    <row r="706" spans="1:12" hidden="1">
      <c r="A706">
        <v>479</v>
      </c>
      <c r="B706" t="s">
        <v>4267</v>
      </c>
      <c r="C706" t="s">
        <v>4268</v>
      </c>
      <c r="D706" t="s">
        <v>1176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>
        <f t="shared" si="10"/>
        <v>0</v>
      </c>
    </row>
    <row r="707" spans="1:12" hidden="1">
      <c r="A707">
        <v>480</v>
      </c>
      <c r="B707" t="s">
        <v>4269</v>
      </c>
      <c r="C707" t="s">
        <v>4270</v>
      </c>
      <c r="D707" t="s">
        <v>1176</v>
      </c>
      <c r="E707">
        <v>0</v>
      </c>
      <c r="F707">
        <v>0</v>
      </c>
      <c r="G707">
        <v>0</v>
      </c>
      <c r="H707">
        <v>0</v>
      </c>
      <c r="I707">
        <v>150</v>
      </c>
      <c r="J707">
        <v>0</v>
      </c>
      <c r="L707">
        <f t="shared" ref="L707:L770" si="11">E707+F707+K707</f>
        <v>0</v>
      </c>
    </row>
    <row r="708" spans="1:12" hidden="1">
      <c r="A708">
        <v>481</v>
      </c>
      <c r="B708" t="s">
        <v>4271</v>
      </c>
      <c r="C708" t="s">
        <v>4272</v>
      </c>
      <c r="D708" t="s">
        <v>1176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>
        <f t="shared" si="11"/>
        <v>0</v>
      </c>
    </row>
    <row r="709" spans="1:12" hidden="1">
      <c r="A709">
        <v>482</v>
      </c>
      <c r="B709" t="s">
        <v>4273</v>
      </c>
      <c r="C709" t="s">
        <v>4274</v>
      </c>
      <c r="D709" t="s">
        <v>1477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>
        <f t="shared" si="11"/>
        <v>0</v>
      </c>
    </row>
    <row r="710" spans="1:12" hidden="1">
      <c r="A710">
        <v>483</v>
      </c>
      <c r="B710" t="s">
        <v>4275</v>
      </c>
      <c r="C710" t="s">
        <v>4276</v>
      </c>
      <c r="D710" t="s">
        <v>1176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>
        <f t="shared" si="11"/>
        <v>0</v>
      </c>
    </row>
    <row r="711" spans="1:12" hidden="1">
      <c r="A711">
        <v>484</v>
      </c>
      <c r="B711" t="s">
        <v>4277</v>
      </c>
      <c r="C711" t="s">
        <v>4278</v>
      </c>
      <c r="D711" t="s">
        <v>1176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>
        <f t="shared" si="11"/>
        <v>0</v>
      </c>
    </row>
    <row r="712" spans="1:12" hidden="1">
      <c r="A712">
        <v>485</v>
      </c>
      <c r="B712" t="s">
        <v>4279</v>
      </c>
      <c r="C712" t="s">
        <v>4280</v>
      </c>
      <c r="D712" t="s">
        <v>1477</v>
      </c>
      <c r="E712">
        <v>58</v>
      </c>
      <c r="F712">
        <v>0</v>
      </c>
      <c r="G712">
        <v>0</v>
      </c>
      <c r="H712">
        <v>0</v>
      </c>
      <c r="I712">
        <v>22</v>
      </c>
      <c r="J712">
        <v>0</v>
      </c>
      <c r="L712">
        <f t="shared" si="11"/>
        <v>58</v>
      </c>
    </row>
    <row r="713" spans="1:12" hidden="1">
      <c r="A713">
        <v>486</v>
      </c>
      <c r="B713" t="s">
        <v>4281</v>
      </c>
      <c r="C713" t="s">
        <v>4282</v>
      </c>
      <c r="D713" t="s">
        <v>1477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>
        <f t="shared" si="11"/>
        <v>0</v>
      </c>
    </row>
    <row r="714" spans="1:12" hidden="1">
      <c r="A714">
        <v>487</v>
      </c>
      <c r="B714" t="s">
        <v>4283</v>
      </c>
      <c r="C714" t="s">
        <v>4284</v>
      </c>
      <c r="D714" t="s">
        <v>1176</v>
      </c>
      <c r="E714">
        <v>0</v>
      </c>
      <c r="F714">
        <v>0</v>
      </c>
      <c r="G714">
        <v>0</v>
      </c>
      <c r="H714">
        <v>0</v>
      </c>
      <c r="I714">
        <v>253</v>
      </c>
      <c r="J714">
        <v>0</v>
      </c>
      <c r="L714">
        <f t="shared" si="11"/>
        <v>0</v>
      </c>
    </row>
    <row r="715" spans="1:12" hidden="1">
      <c r="A715">
        <v>488</v>
      </c>
      <c r="B715" t="s">
        <v>4285</v>
      </c>
      <c r="C715" t="s">
        <v>4286</v>
      </c>
      <c r="D715" t="s">
        <v>3332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>
        <f t="shared" si="11"/>
        <v>0</v>
      </c>
    </row>
    <row r="716" spans="1:12" hidden="1">
      <c r="A716">
        <v>489</v>
      </c>
      <c r="B716" t="s">
        <v>4287</v>
      </c>
      <c r="C716" t="s">
        <v>4288</v>
      </c>
      <c r="D716" t="s">
        <v>3332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>
        <f t="shared" si="11"/>
        <v>0</v>
      </c>
    </row>
    <row r="717" spans="1:12" hidden="1">
      <c r="A717">
        <v>490</v>
      </c>
      <c r="B717" t="s">
        <v>4289</v>
      </c>
      <c r="C717" t="s">
        <v>4290</v>
      </c>
      <c r="D717" t="s">
        <v>3332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L717">
        <f t="shared" si="11"/>
        <v>0</v>
      </c>
    </row>
    <row r="718" spans="1:12" hidden="1">
      <c r="A718">
        <v>491</v>
      </c>
      <c r="B718" t="s">
        <v>4291</v>
      </c>
      <c r="C718" t="s">
        <v>4292</v>
      </c>
      <c r="D718" t="s">
        <v>1477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>
        <f t="shared" si="11"/>
        <v>0</v>
      </c>
    </row>
    <row r="719" spans="1:12" hidden="1">
      <c r="A719">
        <v>492</v>
      </c>
      <c r="B719" t="s">
        <v>4293</v>
      </c>
      <c r="C719" t="s">
        <v>4238</v>
      </c>
      <c r="D719" t="s">
        <v>1176</v>
      </c>
      <c r="E719">
        <v>0</v>
      </c>
      <c r="F719">
        <v>0</v>
      </c>
      <c r="G719">
        <v>0</v>
      </c>
      <c r="H719">
        <v>0</v>
      </c>
      <c r="I719">
        <v>158</v>
      </c>
      <c r="J719">
        <v>0</v>
      </c>
      <c r="L719">
        <f t="shared" si="11"/>
        <v>0</v>
      </c>
    </row>
    <row r="720" spans="1:12" hidden="1">
      <c r="A720">
        <v>493</v>
      </c>
      <c r="B720" t="s">
        <v>4294</v>
      </c>
      <c r="C720" t="s">
        <v>4295</v>
      </c>
      <c r="D720" t="s">
        <v>1176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>
        <f t="shared" si="11"/>
        <v>0</v>
      </c>
    </row>
    <row r="721" spans="1:12" hidden="1">
      <c r="A721">
        <v>494</v>
      </c>
      <c r="B721" t="s">
        <v>4296</v>
      </c>
      <c r="C721" t="s">
        <v>4297</v>
      </c>
      <c r="D721" t="s">
        <v>1176</v>
      </c>
      <c r="E721">
        <v>0</v>
      </c>
      <c r="F721">
        <v>0</v>
      </c>
      <c r="G721">
        <v>0</v>
      </c>
      <c r="H721">
        <v>0</v>
      </c>
      <c r="I721">
        <v>192</v>
      </c>
      <c r="J721">
        <v>0</v>
      </c>
      <c r="L721">
        <f t="shared" si="11"/>
        <v>0</v>
      </c>
    </row>
    <row r="722" spans="1:12" hidden="1">
      <c r="A722">
        <v>495</v>
      </c>
      <c r="B722" t="s">
        <v>4298</v>
      </c>
      <c r="C722" t="s">
        <v>4299</v>
      </c>
      <c r="D722" t="s">
        <v>1176</v>
      </c>
      <c r="E722">
        <v>0</v>
      </c>
      <c r="F722">
        <v>0</v>
      </c>
      <c r="G722">
        <v>0</v>
      </c>
      <c r="H722">
        <v>0</v>
      </c>
      <c r="I722">
        <v>240</v>
      </c>
      <c r="J722">
        <v>0</v>
      </c>
      <c r="L722">
        <f t="shared" si="11"/>
        <v>0</v>
      </c>
    </row>
    <row r="723" spans="1:12" hidden="1">
      <c r="A723">
        <v>496</v>
      </c>
      <c r="B723" t="s">
        <v>4300</v>
      </c>
      <c r="C723" t="s">
        <v>4301</v>
      </c>
      <c r="D723" t="s">
        <v>1176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L723">
        <f t="shared" si="11"/>
        <v>1</v>
      </c>
    </row>
    <row r="724" spans="1:12" hidden="1">
      <c r="A724">
        <v>497</v>
      </c>
      <c r="B724" t="s">
        <v>4302</v>
      </c>
      <c r="C724" t="s">
        <v>4303</v>
      </c>
      <c r="D724" t="s">
        <v>1176</v>
      </c>
      <c r="E724">
        <v>0</v>
      </c>
      <c r="F724">
        <v>0</v>
      </c>
      <c r="G724">
        <v>0</v>
      </c>
      <c r="H724">
        <v>0</v>
      </c>
      <c r="I724">
        <v>30</v>
      </c>
      <c r="J724">
        <v>0</v>
      </c>
      <c r="L724">
        <f t="shared" si="11"/>
        <v>0</v>
      </c>
    </row>
    <row r="725" spans="1:12" hidden="1">
      <c r="A725">
        <v>498</v>
      </c>
      <c r="B725" t="s">
        <v>4304</v>
      </c>
      <c r="C725" t="s">
        <v>4305</v>
      </c>
      <c r="D725" t="s">
        <v>1176</v>
      </c>
      <c r="E725">
        <v>0</v>
      </c>
      <c r="F725">
        <v>0</v>
      </c>
      <c r="G725">
        <v>0</v>
      </c>
      <c r="H725">
        <v>0</v>
      </c>
      <c r="I725">
        <v>265</v>
      </c>
      <c r="J725">
        <v>0</v>
      </c>
      <c r="L725">
        <f t="shared" si="11"/>
        <v>0</v>
      </c>
    </row>
    <row r="726" spans="1:12" hidden="1">
      <c r="A726">
        <v>499</v>
      </c>
      <c r="B726" t="s">
        <v>4306</v>
      </c>
      <c r="C726" t="s">
        <v>4307</v>
      </c>
      <c r="D726" t="s">
        <v>1176</v>
      </c>
      <c r="E726">
        <v>0</v>
      </c>
      <c r="F726">
        <v>0</v>
      </c>
      <c r="G726">
        <v>0</v>
      </c>
      <c r="H726">
        <v>0</v>
      </c>
      <c r="I726">
        <v>50</v>
      </c>
      <c r="J726">
        <v>0</v>
      </c>
      <c r="L726">
        <f t="shared" si="11"/>
        <v>0</v>
      </c>
    </row>
    <row r="727" spans="1:12" hidden="1">
      <c r="A727">
        <v>500</v>
      </c>
      <c r="B727" t="s">
        <v>4308</v>
      </c>
      <c r="C727" t="s">
        <v>4309</v>
      </c>
      <c r="D727" t="s">
        <v>1176</v>
      </c>
      <c r="E727">
        <v>0</v>
      </c>
      <c r="F727">
        <v>0</v>
      </c>
      <c r="G727">
        <v>0</v>
      </c>
      <c r="H727">
        <v>0</v>
      </c>
      <c r="I727">
        <v>30</v>
      </c>
      <c r="J727">
        <v>0</v>
      </c>
      <c r="L727">
        <f t="shared" si="11"/>
        <v>0</v>
      </c>
    </row>
    <row r="728" spans="1:12" hidden="1">
      <c r="A728">
        <v>501</v>
      </c>
      <c r="B728" t="s">
        <v>4310</v>
      </c>
      <c r="C728" t="s">
        <v>4311</v>
      </c>
      <c r="D728" t="s">
        <v>1477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L728">
        <f t="shared" si="11"/>
        <v>1</v>
      </c>
    </row>
    <row r="729" spans="1:12" hidden="1">
      <c r="A729">
        <v>502</v>
      </c>
      <c r="B729" t="s">
        <v>2181</v>
      </c>
      <c r="C729" t="s">
        <v>4312</v>
      </c>
      <c r="D729" t="s">
        <v>1176</v>
      </c>
      <c r="E729">
        <v>850</v>
      </c>
      <c r="F729">
        <v>0</v>
      </c>
      <c r="G729">
        <v>0</v>
      </c>
      <c r="H729">
        <v>0</v>
      </c>
      <c r="I729">
        <v>630</v>
      </c>
      <c r="J729">
        <v>0</v>
      </c>
      <c r="L729">
        <f t="shared" si="11"/>
        <v>850</v>
      </c>
    </row>
    <row r="730" spans="1:12" hidden="1">
      <c r="A730">
        <v>503</v>
      </c>
      <c r="B730" t="s">
        <v>2182</v>
      </c>
      <c r="C730" t="s">
        <v>4313</v>
      </c>
      <c r="D730" t="s">
        <v>1176</v>
      </c>
      <c r="E730">
        <v>0</v>
      </c>
      <c r="F730">
        <v>0</v>
      </c>
      <c r="G730">
        <v>0</v>
      </c>
      <c r="H730">
        <v>0</v>
      </c>
      <c r="I730">
        <v>3488</v>
      </c>
      <c r="J730">
        <v>0</v>
      </c>
      <c r="L730">
        <f t="shared" si="11"/>
        <v>0</v>
      </c>
    </row>
    <row r="731" spans="1:12" hidden="1">
      <c r="A731">
        <v>504</v>
      </c>
      <c r="B731" t="s">
        <v>2183</v>
      </c>
      <c r="C731" t="s">
        <v>4314</v>
      </c>
      <c r="D731" t="s">
        <v>1176</v>
      </c>
      <c r="E731">
        <v>1002</v>
      </c>
      <c r="F731">
        <v>0</v>
      </c>
      <c r="G731">
        <v>0</v>
      </c>
      <c r="H731">
        <v>0</v>
      </c>
      <c r="I731">
        <v>360</v>
      </c>
      <c r="J731">
        <v>0</v>
      </c>
      <c r="L731">
        <f t="shared" si="11"/>
        <v>1002</v>
      </c>
    </row>
    <row r="732" spans="1:12" hidden="1">
      <c r="A732">
        <v>505</v>
      </c>
      <c r="B732" t="s">
        <v>2184</v>
      </c>
      <c r="C732" t="s">
        <v>4315</v>
      </c>
      <c r="D732" t="s">
        <v>1176</v>
      </c>
      <c r="E732">
        <v>2171</v>
      </c>
      <c r="F732">
        <v>0</v>
      </c>
      <c r="G732">
        <v>0</v>
      </c>
      <c r="H732">
        <v>0</v>
      </c>
      <c r="I732">
        <v>844</v>
      </c>
      <c r="J732">
        <v>0</v>
      </c>
      <c r="L732">
        <f t="shared" si="11"/>
        <v>2171</v>
      </c>
    </row>
    <row r="733" spans="1:12" hidden="1">
      <c r="A733">
        <v>506</v>
      </c>
      <c r="B733" t="s">
        <v>2185</v>
      </c>
      <c r="C733" t="s">
        <v>2186</v>
      </c>
      <c r="D733" t="s">
        <v>1477</v>
      </c>
      <c r="E733">
        <v>0</v>
      </c>
      <c r="F733">
        <v>0</v>
      </c>
      <c r="G733">
        <v>0</v>
      </c>
      <c r="H733">
        <v>0</v>
      </c>
      <c r="I733">
        <v>83</v>
      </c>
      <c r="J733">
        <v>0</v>
      </c>
      <c r="L733">
        <f t="shared" si="11"/>
        <v>0</v>
      </c>
    </row>
    <row r="734" spans="1:12" hidden="1">
      <c r="A734">
        <v>507</v>
      </c>
      <c r="B734" t="s">
        <v>2187</v>
      </c>
      <c r="C734" t="s">
        <v>4316</v>
      </c>
      <c r="D734" t="s">
        <v>3259</v>
      </c>
      <c r="E734">
        <v>0</v>
      </c>
      <c r="F734">
        <v>0</v>
      </c>
      <c r="G734">
        <v>0</v>
      </c>
      <c r="H734">
        <v>0</v>
      </c>
      <c r="I734">
        <v>200</v>
      </c>
      <c r="J734">
        <v>0</v>
      </c>
      <c r="L734">
        <f t="shared" si="11"/>
        <v>0</v>
      </c>
    </row>
    <row r="735" spans="1:12" hidden="1">
      <c r="A735">
        <v>508</v>
      </c>
      <c r="B735" t="s">
        <v>2190</v>
      </c>
      <c r="C735" t="s">
        <v>4317</v>
      </c>
      <c r="D735" t="s">
        <v>3259</v>
      </c>
      <c r="E735">
        <v>0</v>
      </c>
      <c r="F735">
        <v>0</v>
      </c>
      <c r="G735">
        <v>0</v>
      </c>
      <c r="H735">
        <v>0</v>
      </c>
      <c r="I735">
        <v>264</v>
      </c>
      <c r="J735">
        <v>0</v>
      </c>
      <c r="L735">
        <f t="shared" si="11"/>
        <v>0</v>
      </c>
    </row>
    <row r="736" spans="1:12" hidden="1">
      <c r="A736">
        <v>509</v>
      </c>
      <c r="B736" t="s">
        <v>4318</v>
      </c>
      <c r="C736" t="s">
        <v>4319</v>
      </c>
      <c r="D736" t="s">
        <v>3259</v>
      </c>
      <c r="E736">
        <v>0</v>
      </c>
      <c r="F736">
        <v>0</v>
      </c>
      <c r="G736">
        <v>0</v>
      </c>
      <c r="H736">
        <v>0</v>
      </c>
      <c r="I736">
        <v>4</v>
      </c>
      <c r="J736">
        <v>0</v>
      </c>
      <c r="L736">
        <f t="shared" si="11"/>
        <v>0</v>
      </c>
    </row>
    <row r="737" spans="1:12" hidden="1">
      <c r="A737">
        <v>510</v>
      </c>
      <c r="B737" t="s">
        <v>4320</v>
      </c>
      <c r="C737" t="s">
        <v>4321</v>
      </c>
      <c r="D737" t="s">
        <v>3259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0</v>
      </c>
      <c r="L737">
        <f t="shared" si="11"/>
        <v>0</v>
      </c>
    </row>
    <row r="738" spans="1:12" hidden="1">
      <c r="A738">
        <v>511</v>
      </c>
      <c r="B738" t="s">
        <v>4322</v>
      </c>
      <c r="C738" t="s">
        <v>4323</v>
      </c>
      <c r="D738" t="s">
        <v>3259</v>
      </c>
      <c r="E738">
        <v>0</v>
      </c>
      <c r="F738">
        <v>0</v>
      </c>
      <c r="G738">
        <v>0</v>
      </c>
      <c r="H738">
        <v>0</v>
      </c>
      <c r="I738">
        <v>5</v>
      </c>
      <c r="J738">
        <v>0</v>
      </c>
      <c r="L738">
        <f t="shared" si="11"/>
        <v>0</v>
      </c>
    </row>
    <row r="739" spans="1:12" hidden="1">
      <c r="A739">
        <v>512</v>
      </c>
      <c r="B739" t="s">
        <v>4324</v>
      </c>
      <c r="C739" t="s">
        <v>4325</v>
      </c>
      <c r="D739" t="s">
        <v>3259</v>
      </c>
      <c r="E739">
        <v>0</v>
      </c>
      <c r="F739">
        <v>0</v>
      </c>
      <c r="G739">
        <v>0</v>
      </c>
      <c r="H739">
        <v>0</v>
      </c>
      <c r="I739">
        <v>5</v>
      </c>
      <c r="J739">
        <v>0</v>
      </c>
      <c r="L739">
        <f t="shared" si="11"/>
        <v>0</v>
      </c>
    </row>
    <row r="740" spans="1:12" hidden="1">
      <c r="A740">
        <v>513</v>
      </c>
      <c r="B740" t="s">
        <v>4326</v>
      </c>
      <c r="C740" t="s">
        <v>4327</v>
      </c>
      <c r="D740" t="s">
        <v>3259</v>
      </c>
      <c r="E740">
        <v>0</v>
      </c>
      <c r="F740">
        <v>0</v>
      </c>
      <c r="G740">
        <v>0</v>
      </c>
      <c r="H740">
        <v>0</v>
      </c>
      <c r="I740">
        <v>4</v>
      </c>
      <c r="J740">
        <v>0</v>
      </c>
      <c r="L740">
        <f t="shared" si="11"/>
        <v>0</v>
      </c>
    </row>
    <row r="741" spans="1:12" hidden="1">
      <c r="A741">
        <v>514</v>
      </c>
      <c r="B741" t="s">
        <v>4328</v>
      </c>
      <c r="C741" t="s">
        <v>4329</v>
      </c>
      <c r="D741" t="s">
        <v>3259</v>
      </c>
      <c r="E741">
        <v>0</v>
      </c>
      <c r="F741">
        <v>0</v>
      </c>
      <c r="G741">
        <v>0</v>
      </c>
      <c r="H741">
        <v>0</v>
      </c>
      <c r="I741">
        <v>4</v>
      </c>
      <c r="J741">
        <v>0</v>
      </c>
      <c r="L741">
        <f t="shared" si="11"/>
        <v>0</v>
      </c>
    </row>
    <row r="742" spans="1:12" hidden="1">
      <c r="A742">
        <v>515</v>
      </c>
      <c r="B742" t="s">
        <v>4330</v>
      </c>
      <c r="C742" t="s">
        <v>4331</v>
      </c>
      <c r="D742" t="s">
        <v>3259</v>
      </c>
      <c r="E742">
        <v>0</v>
      </c>
      <c r="F742">
        <v>0</v>
      </c>
      <c r="G742">
        <v>0</v>
      </c>
      <c r="H742">
        <v>0</v>
      </c>
      <c r="I742">
        <v>118</v>
      </c>
      <c r="J742">
        <v>0</v>
      </c>
      <c r="L742">
        <f t="shared" si="11"/>
        <v>0</v>
      </c>
    </row>
    <row r="743" spans="1:12" hidden="1">
      <c r="A743">
        <v>516</v>
      </c>
      <c r="B743" t="s">
        <v>4332</v>
      </c>
      <c r="C743" t="s">
        <v>4333</v>
      </c>
      <c r="D743" t="s">
        <v>3259</v>
      </c>
      <c r="E743">
        <v>0</v>
      </c>
      <c r="F743">
        <v>0</v>
      </c>
      <c r="G743">
        <v>0</v>
      </c>
      <c r="H743">
        <v>0</v>
      </c>
      <c r="I743">
        <v>8</v>
      </c>
      <c r="J743">
        <v>0</v>
      </c>
      <c r="L743">
        <f t="shared" si="11"/>
        <v>0</v>
      </c>
    </row>
    <row r="744" spans="1:12" hidden="1">
      <c r="A744">
        <v>517</v>
      </c>
      <c r="B744" t="s">
        <v>4334</v>
      </c>
      <c r="C744" t="s">
        <v>4335</v>
      </c>
      <c r="D744" t="s">
        <v>3259</v>
      </c>
      <c r="E744">
        <v>0</v>
      </c>
      <c r="F744">
        <v>0</v>
      </c>
      <c r="G744">
        <v>0</v>
      </c>
      <c r="H744">
        <v>0</v>
      </c>
      <c r="I744">
        <v>3</v>
      </c>
      <c r="J744">
        <v>0</v>
      </c>
      <c r="L744">
        <f t="shared" si="11"/>
        <v>0</v>
      </c>
    </row>
    <row r="745" spans="1:12" hidden="1">
      <c r="A745">
        <v>518</v>
      </c>
      <c r="B745" t="s">
        <v>4336</v>
      </c>
      <c r="C745" t="s">
        <v>4337</v>
      </c>
      <c r="D745" t="s">
        <v>3259</v>
      </c>
      <c r="E745">
        <v>0</v>
      </c>
      <c r="F745">
        <v>0</v>
      </c>
      <c r="G745">
        <v>0</v>
      </c>
      <c r="H745">
        <v>0</v>
      </c>
      <c r="I745">
        <v>4</v>
      </c>
      <c r="J745">
        <v>0</v>
      </c>
      <c r="L745">
        <f t="shared" si="11"/>
        <v>0</v>
      </c>
    </row>
    <row r="746" spans="1:12" hidden="1">
      <c r="A746">
        <v>519</v>
      </c>
      <c r="B746" t="s">
        <v>4338</v>
      </c>
      <c r="C746" t="s">
        <v>4339</v>
      </c>
      <c r="D746" t="s">
        <v>3259</v>
      </c>
      <c r="E746">
        <v>0</v>
      </c>
      <c r="F746">
        <v>0</v>
      </c>
      <c r="G746">
        <v>0</v>
      </c>
      <c r="H746">
        <v>0</v>
      </c>
      <c r="I746">
        <v>128</v>
      </c>
      <c r="J746">
        <v>0</v>
      </c>
      <c r="L746">
        <f t="shared" si="11"/>
        <v>0</v>
      </c>
    </row>
    <row r="747" spans="1:12" hidden="1">
      <c r="A747">
        <v>520</v>
      </c>
      <c r="B747" t="s">
        <v>4340</v>
      </c>
      <c r="C747" t="s">
        <v>4341</v>
      </c>
      <c r="D747" t="s">
        <v>3259</v>
      </c>
      <c r="E747">
        <v>0</v>
      </c>
      <c r="F747">
        <v>0</v>
      </c>
      <c r="G747">
        <v>0</v>
      </c>
      <c r="H747">
        <v>0</v>
      </c>
      <c r="I747">
        <v>8</v>
      </c>
      <c r="J747">
        <v>0</v>
      </c>
      <c r="L747">
        <f t="shared" si="11"/>
        <v>0</v>
      </c>
    </row>
    <row r="748" spans="1:12" hidden="1">
      <c r="A748">
        <v>521</v>
      </c>
      <c r="B748" t="s">
        <v>4342</v>
      </c>
      <c r="C748" t="s">
        <v>4343</v>
      </c>
      <c r="D748" t="s">
        <v>3259</v>
      </c>
      <c r="E748">
        <v>0</v>
      </c>
      <c r="F748">
        <v>0</v>
      </c>
      <c r="G748">
        <v>0</v>
      </c>
      <c r="H748">
        <v>0</v>
      </c>
      <c r="I748">
        <v>10</v>
      </c>
      <c r="J748">
        <v>0</v>
      </c>
      <c r="L748">
        <f t="shared" si="11"/>
        <v>0</v>
      </c>
    </row>
    <row r="749" spans="1:12" hidden="1">
      <c r="A749">
        <v>522</v>
      </c>
      <c r="B749" t="s">
        <v>4344</v>
      </c>
      <c r="C749" t="s">
        <v>4345</v>
      </c>
      <c r="D749" t="s">
        <v>3259</v>
      </c>
      <c r="E749">
        <v>0</v>
      </c>
      <c r="F749">
        <v>0</v>
      </c>
      <c r="G749">
        <v>0</v>
      </c>
      <c r="H749">
        <v>0</v>
      </c>
      <c r="I749">
        <v>10</v>
      </c>
      <c r="J749">
        <v>0</v>
      </c>
      <c r="L749">
        <f t="shared" si="11"/>
        <v>0</v>
      </c>
    </row>
    <row r="750" spans="1:12" hidden="1">
      <c r="A750">
        <v>523</v>
      </c>
      <c r="B750" t="s">
        <v>4346</v>
      </c>
      <c r="C750" t="s">
        <v>4347</v>
      </c>
      <c r="D750" t="s">
        <v>3259</v>
      </c>
      <c r="E750">
        <v>0</v>
      </c>
      <c r="F750">
        <v>0</v>
      </c>
      <c r="G750">
        <v>0</v>
      </c>
      <c r="H750">
        <v>0</v>
      </c>
      <c r="I750">
        <v>20</v>
      </c>
      <c r="J750">
        <v>0</v>
      </c>
      <c r="L750">
        <f t="shared" si="11"/>
        <v>0</v>
      </c>
    </row>
    <row r="751" spans="1:12" hidden="1">
      <c r="A751">
        <v>524</v>
      </c>
      <c r="B751" t="s">
        <v>4348</v>
      </c>
      <c r="C751" t="s">
        <v>4349</v>
      </c>
      <c r="D751" t="s">
        <v>3259</v>
      </c>
      <c r="E751">
        <v>0</v>
      </c>
      <c r="F751">
        <v>0</v>
      </c>
      <c r="G751">
        <v>0</v>
      </c>
      <c r="H751">
        <v>0</v>
      </c>
      <c r="I751">
        <v>16</v>
      </c>
      <c r="J751">
        <v>0</v>
      </c>
      <c r="L751">
        <f t="shared" si="11"/>
        <v>0</v>
      </c>
    </row>
    <row r="752" spans="1:12" hidden="1">
      <c r="A752">
        <v>525</v>
      </c>
      <c r="B752" t="s">
        <v>4350</v>
      </c>
      <c r="C752" t="s">
        <v>4351</v>
      </c>
      <c r="D752" t="s">
        <v>3259</v>
      </c>
      <c r="E752">
        <v>0</v>
      </c>
      <c r="F752">
        <v>0</v>
      </c>
      <c r="G752">
        <v>0</v>
      </c>
      <c r="H752">
        <v>0</v>
      </c>
      <c r="I752">
        <v>4</v>
      </c>
      <c r="J752">
        <v>0</v>
      </c>
      <c r="L752">
        <f t="shared" si="11"/>
        <v>0</v>
      </c>
    </row>
    <row r="753" spans="1:12" hidden="1">
      <c r="A753">
        <v>526</v>
      </c>
      <c r="B753" t="s">
        <v>4352</v>
      </c>
      <c r="C753" t="s">
        <v>4353</v>
      </c>
      <c r="D753" t="s">
        <v>3259</v>
      </c>
      <c r="E753">
        <v>0</v>
      </c>
      <c r="F753">
        <v>0</v>
      </c>
      <c r="G753">
        <v>0</v>
      </c>
      <c r="H753">
        <v>0</v>
      </c>
      <c r="I753">
        <v>28</v>
      </c>
      <c r="J753">
        <v>0</v>
      </c>
      <c r="L753">
        <f t="shared" si="11"/>
        <v>0</v>
      </c>
    </row>
    <row r="754" spans="1:12" hidden="1">
      <c r="A754">
        <v>527</v>
      </c>
      <c r="B754" t="s">
        <v>4354</v>
      </c>
      <c r="C754" t="s">
        <v>4355</v>
      </c>
      <c r="D754" t="s">
        <v>3259</v>
      </c>
      <c r="E754">
        <v>0</v>
      </c>
      <c r="F754">
        <v>0</v>
      </c>
      <c r="G754">
        <v>0</v>
      </c>
      <c r="H754">
        <v>0</v>
      </c>
      <c r="I754">
        <v>32</v>
      </c>
      <c r="J754">
        <v>0</v>
      </c>
      <c r="L754">
        <f t="shared" si="11"/>
        <v>0</v>
      </c>
    </row>
    <row r="755" spans="1:12" hidden="1">
      <c r="A755">
        <v>528</v>
      </c>
      <c r="B755" t="s">
        <v>4356</v>
      </c>
      <c r="C755" t="s">
        <v>4357</v>
      </c>
      <c r="D755" t="s">
        <v>3259</v>
      </c>
      <c r="E755">
        <v>0</v>
      </c>
      <c r="F755">
        <v>0</v>
      </c>
      <c r="G755">
        <v>0</v>
      </c>
      <c r="H755">
        <v>0</v>
      </c>
      <c r="I755">
        <v>53</v>
      </c>
      <c r="J755">
        <v>0</v>
      </c>
      <c r="L755">
        <f t="shared" si="11"/>
        <v>0</v>
      </c>
    </row>
    <row r="756" spans="1:12" hidden="1">
      <c r="A756">
        <v>529</v>
      </c>
      <c r="B756" t="s">
        <v>4358</v>
      </c>
      <c r="C756" t="s">
        <v>4359</v>
      </c>
      <c r="D756" t="s">
        <v>3259</v>
      </c>
      <c r="E756">
        <v>0</v>
      </c>
      <c r="F756">
        <v>0</v>
      </c>
      <c r="G756">
        <v>0</v>
      </c>
      <c r="H756">
        <v>0</v>
      </c>
      <c r="I756">
        <v>27</v>
      </c>
      <c r="J756">
        <v>0</v>
      </c>
      <c r="L756">
        <f t="shared" si="11"/>
        <v>0</v>
      </c>
    </row>
    <row r="757" spans="1:12" hidden="1">
      <c r="A757">
        <v>530</v>
      </c>
      <c r="B757" t="s">
        <v>4360</v>
      </c>
      <c r="C757" t="s">
        <v>4361</v>
      </c>
      <c r="D757" t="s">
        <v>3259</v>
      </c>
      <c r="E757">
        <v>0</v>
      </c>
      <c r="F757">
        <v>0</v>
      </c>
      <c r="G757">
        <v>0</v>
      </c>
      <c r="H757">
        <v>0</v>
      </c>
      <c r="I757">
        <v>17</v>
      </c>
      <c r="J757">
        <v>0</v>
      </c>
      <c r="L757">
        <f t="shared" si="11"/>
        <v>0</v>
      </c>
    </row>
    <row r="758" spans="1:12" hidden="1">
      <c r="A758">
        <v>531</v>
      </c>
      <c r="B758" t="s">
        <v>4362</v>
      </c>
      <c r="C758" t="s">
        <v>4363</v>
      </c>
      <c r="D758" t="s">
        <v>3259</v>
      </c>
      <c r="E758">
        <v>0</v>
      </c>
      <c r="F758">
        <v>0</v>
      </c>
      <c r="G758">
        <v>0</v>
      </c>
      <c r="H758">
        <v>0</v>
      </c>
      <c r="I758">
        <v>2</v>
      </c>
      <c r="J758">
        <v>0</v>
      </c>
      <c r="L758">
        <f t="shared" si="11"/>
        <v>0</v>
      </c>
    </row>
    <row r="759" spans="1:12" hidden="1">
      <c r="A759">
        <v>532</v>
      </c>
      <c r="B759" t="s">
        <v>4364</v>
      </c>
      <c r="C759" t="s">
        <v>4365</v>
      </c>
      <c r="D759" t="s">
        <v>3259</v>
      </c>
      <c r="E759">
        <v>0</v>
      </c>
      <c r="F759">
        <v>0</v>
      </c>
      <c r="G759">
        <v>0</v>
      </c>
      <c r="H759">
        <v>0</v>
      </c>
      <c r="I759">
        <v>3</v>
      </c>
      <c r="J759">
        <v>0</v>
      </c>
      <c r="L759">
        <f t="shared" si="11"/>
        <v>0</v>
      </c>
    </row>
    <row r="760" spans="1:12" hidden="1">
      <c r="A760">
        <v>533</v>
      </c>
      <c r="B760" t="s">
        <v>4366</v>
      </c>
      <c r="C760" t="s">
        <v>4367</v>
      </c>
      <c r="D760" t="s">
        <v>3259</v>
      </c>
      <c r="E760">
        <v>0</v>
      </c>
      <c r="F760">
        <v>0</v>
      </c>
      <c r="G760">
        <v>0</v>
      </c>
      <c r="H760">
        <v>0</v>
      </c>
      <c r="I760">
        <v>5</v>
      </c>
      <c r="J760">
        <v>0</v>
      </c>
      <c r="L760">
        <f t="shared" si="11"/>
        <v>0</v>
      </c>
    </row>
    <row r="761" spans="1:12" hidden="1">
      <c r="A761">
        <v>534</v>
      </c>
      <c r="B761" t="s">
        <v>4368</v>
      </c>
      <c r="C761" t="s">
        <v>4369</v>
      </c>
      <c r="D761" t="s">
        <v>3259</v>
      </c>
      <c r="E761">
        <v>0</v>
      </c>
      <c r="F761">
        <v>0</v>
      </c>
      <c r="G761">
        <v>0</v>
      </c>
      <c r="H761">
        <v>0</v>
      </c>
      <c r="I761">
        <v>8</v>
      </c>
      <c r="J761">
        <v>0</v>
      </c>
      <c r="L761">
        <f t="shared" si="11"/>
        <v>0</v>
      </c>
    </row>
    <row r="762" spans="1:12" hidden="1">
      <c r="A762">
        <v>535</v>
      </c>
      <c r="B762" t="s">
        <v>4370</v>
      </c>
      <c r="C762" t="s">
        <v>2224</v>
      </c>
      <c r="D762" t="s">
        <v>3259</v>
      </c>
      <c r="E762">
        <v>0</v>
      </c>
      <c r="F762">
        <v>0</v>
      </c>
      <c r="G762">
        <v>0</v>
      </c>
      <c r="H762">
        <v>0</v>
      </c>
      <c r="I762">
        <v>10</v>
      </c>
      <c r="J762">
        <v>0</v>
      </c>
      <c r="L762">
        <f t="shared" si="11"/>
        <v>0</v>
      </c>
    </row>
    <row r="763" spans="1:12" hidden="1">
      <c r="A763">
        <v>536</v>
      </c>
      <c r="B763" t="s">
        <v>4371</v>
      </c>
      <c r="C763" t="s">
        <v>2226</v>
      </c>
      <c r="D763" t="s">
        <v>3259</v>
      </c>
      <c r="E763">
        <v>0</v>
      </c>
      <c r="F763">
        <v>0</v>
      </c>
      <c r="G763">
        <v>0</v>
      </c>
      <c r="H763">
        <v>0</v>
      </c>
      <c r="I763">
        <v>10</v>
      </c>
      <c r="J763">
        <v>0</v>
      </c>
      <c r="L763">
        <f t="shared" si="11"/>
        <v>0</v>
      </c>
    </row>
    <row r="764" spans="1:12" hidden="1">
      <c r="A764">
        <v>537</v>
      </c>
      <c r="B764" t="s">
        <v>2227</v>
      </c>
      <c r="C764" t="s">
        <v>4372</v>
      </c>
      <c r="D764" t="s">
        <v>3332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L764">
        <f t="shared" si="11"/>
        <v>0</v>
      </c>
    </row>
    <row r="765" spans="1:12" hidden="1">
      <c r="A765">
        <v>538</v>
      </c>
      <c r="B765" t="s">
        <v>4373</v>
      </c>
      <c r="C765" t="s">
        <v>4374</v>
      </c>
      <c r="D765" t="s">
        <v>3332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L765">
        <f t="shared" si="11"/>
        <v>0</v>
      </c>
    </row>
    <row r="766" spans="1:12" hidden="1">
      <c r="A766">
        <v>539</v>
      </c>
      <c r="B766" t="s">
        <v>4375</v>
      </c>
      <c r="C766" t="s">
        <v>4374</v>
      </c>
      <c r="D766" t="s">
        <v>3332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>
        <f t="shared" si="11"/>
        <v>0</v>
      </c>
    </row>
    <row r="767" spans="1:12" hidden="1">
      <c r="A767">
        <v>540</v>
      </c>
      <c r="B767" t="s">
        <v>4376</v>
      </c>
      <c r="C767" t="s">
        <v>4377</v>
      </c>
      <c r="D767" t="s">
        <v>3332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>
        <f t="shared" si="11"/>
        <v>0</v>
      </c>
    </row>
    <row r="768" spans="1:12" hidden="1">
      <c r="A768">
        <v>541</v>
      </c>
      <c r="B768" t="s">
        <v>4378</v>
      </c>
      <c r="C768" t="s">
        <v>4379</v>
      </c>
      <c r="D768" t="s">
        <v>3332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L768">
        <f t="shared" si="11"/>
        <v>0</v>
      </c>
    </row>
    <row r="769" spans="1:12" hidden="1">
      <c r="A769">
        <v>542</v>
      </c>
      <c r="B769" t="s">
        <v>4380</v>
      </c>
      <c r="C769" t="s">
        <v>4381</v>
      </c>
      <c r="D769" t="s">
        <v>3332</v>
      </c>
      <c r="E769">
        <v>0</v>
      </c>
      <c r="F769">
        <v>0</v>
      </c>
      <c r="G769">
        <v>0</v>
      </c>
      <c r="H769">
        <v>0</v>
      </c>
      <c r="I769">
        <v>144</v>
      </c>
      <c r="J769">
        <v>0</v>
      </c>
      <c r="L769">
        <f t="shared" si="11"/>
        <v>0</v>
      </c>
    </row>
    <row r="770" spans="1:12" hidden="1">
      <c r="A770">
        <v>543</v>
      </c>
      <c r="B770" t="s">
        <v>4382</v>
      </c>
      <c r="C770" t="s">
        <v>4383</v>
      </c>
      <c r="D770" t="s">
        <v>3332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L770">
        <f t="shared" si="11"/>
        <v>0</v>
      </c>
    </row>
    <row r="771" spans="1:12" hidden="1">
      <c r="A771">
        <v>544</v>
      </c>
      <c r="B771" t="s">
        <v>4384</v>
      </c>
      <c r="C771" t="s">
        <v>4385</v>
      </c>
      <c r="D771" t="s">
        <v>1477</v>
      </c>
      <c r="E771">
        <v>0</v>
      </c>
      <c r="F771">
        <v>0</v>
      </c>
      <c r="G771">
        <v>0</v>
      </c>
      <c r="H771">
        <v>0</v>
      </c>
      <c r="I771">
        <v>105</v>
      </c>
      <c r="J771">
        <v>0</v>
      </c>
      <c r="L771">
        <f t="shared" ref="L771:L834" si="12">E771+F771+K771</f>
        <v>0</v>
      </c>
    </row>
    <row r="772" spans="1:12" hidden="1">
      <c r="A772">
        <v>545</v>
      </c>
      <c r="B772" t="s">
        <v>4386</v>
      </c>
      <c r="C772" t="s">
        <v>4387</v>
      </c>
      <c r="D772" t="s">
        <v>3332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L772">
        <f t="shared" si="12"/>
        <v>0</v>
      </c>
    </row>
    <row r="773" spans="1:12" hidden="1">
      <c r="A773">
        <v>546</v>
      </c>
      <c r="B773" t="s">
        <v>4388</v>
      </c>
      <c r="C773" t="s">
        <v>4389</v>
      </c>
      <c r="D773" t="s">
        <v>1477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>
        <f t="shared" si="12"/>
        <v>0</v>
      </c>
    </row>
    <row r="774" spans="1:12" hidden="1">
      <c r="A774">
        <v>547</v>
      </c>
      <c r="B774" t="s">
        <v>4390</v>
      </c>
      <c r="C774" t="s">
        <v>4391</v>
      </c>
      <c r="D774" t="s">
        <v>3332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L774">
        <f t="shared" si="12"/>
        <v>0</v>
      </c>
    </row>
    <row r="775" spans="1:12" hidden="1">
      <c r="A775">
        <v>548</v>
      </c>
      <c r="B775" t="s">
        <v>4392</v>
      </c>
      <c r="C775" t="s">
        <v>4393</v>
      </c>
      <c r="D775" t="s">
        <v>1477</v>
      </c>
      <c r="E775">
        <v>0</v>
      </c>
      <c r="F775">
        <v>0</v>
      </c>
      <c r="G775">
        <v>0</v>
      </c>
      <c r="H775">
        <v>0</v>
      </c>
      <c r="I775">
        <v>70</v>
      </c>
      <c r="J775">
        <v>0</v>
      </c>
      <c r="L775">
        <f t="shared" si="12"/>
        <v>0</v>
      </c>
    </row>
    <row r="776" spans="1:12" hidden="1">
      <c r="A776">
        <v>549</v>
      </c>
      <c r="B776" t="s">
        <v>4394</v>
      </c>
      <c r="C776" t="s">
        <v>4395</v>
      </c>
      <c r="D776" t="s">
        <v>3332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L776">
        <f t="shared" si="12"/>
        <v>0</v>
      </c>
    </row>
    <row r="777" spans="1:12" hidden="1">
      <c r="A777">
        <v>550</v>
      </c>
      <c r="B777" t="s">
        <v>4396</v>
      </c>
      <c r="C777" t="s">
        <v>4395</v>
      </c>
      <c r="D777" t="s">
        <v>3332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L777">
        <f t="shared" si="12"/>
        <v>0</v>
      </c>
    </row>
    <row r="778" spans="1:12" hidden="1">
      <c r="A778">
        <v>551</v>
      </c>
      <c r="B778" t="s">
        <v>4397</v>
      </c>
      <c r="C778" t="s">
        <v>4398</v>
      </c>
      <c r="D778" t="s">
        <v>1477</v>
      </c>
      <c r="E778">
        <v>0</v>
      </c>
      <c r="F778">
        <v>0</v>
      </c>
      <c r="G778">
        <v>0</v>
      </c>
      <c r="H778">
        <v>0</v>
      </c>
      <c r="I778">
        <v>85</v>
      </c>
      <c r="J778">
        <v>0</v>
      </c>
      <c r="L778">
        <f t="shared" si="12"/>
        <v>0</v>
      </c>
    </row>
    <row r="779" spans="1:12" hidden="1">
      <c r="A779">
        <v>552</v>
      </c>
      <c r="B779" t="s">
        <v>4399</v>
      </c>
      <c r="C779" t="s">
        <v>4400</v>
      </c>
      <c r="D779" t="s">
        <v>3332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>
        <f t="shared" si="12"/>
        <v>0</v>
      </c>
    </row>
    <row r="780" spans="1:12" hidden="1">
      <c r="A780">
        <v>553</v>
      </c>
      <c r="B780" t="s">
        <v>4401</v>
      </c>
      <c r="C780" t="s">
        <v>4402</v>
      </c>
      <c r="D780" t="s">
        <v>1477</v>
      </c>
      <c r="E780">
        <v>0</v>
      </c>
      <c r="F780">
        <v>0</v>
      </c>
      <c r="G780">
        <v>0</v>
      </c>
      <c r="H780">
        <v>0</v>
      </c>
      <c r="I780">
        <v>60</v>
      </c>
      <c r="J780">
        <v>0</v>
      </c>
      <c r="L780">
        <f t="shared" si="12"/>
        <v>0</v>
      </c>
    </row>
    <row r="781" spans="1:12" hidden="1">
      <c r="A781">
        <v>554</v>
      </c>
      <c r="B781" t="s">
        <v>4403</v>
      </c>
      <c r="C781" t="s">
        <v>4404</v>
      </c>
      <c r="D781" t="s">
        <v>3332</v>
      </c>
      <c r="E781">
        <v>0</v>
      </c>
      <c r="F781">
        <v>0</v>
      </c>
      <c r="G781">
        <v>0</v>
      </c>
      <c r="H781">
        <v>0</v>
      </c>
      <c r="I781">
        <v>15</v>
      </c>
      <c r="J781">
        <v>0</v>
      </c>
      <c r="L781">
        <f t="shared" si="12"/>
        <v>0</v>
      </c>
    </row>
    <row r="782" spans="1:12" hidden="1">
      <c r="A782">
        <v>555</v>
      </c>
      <c r="B782" t="s">
        <v>4405</v>
      </c>
      <c r="C782" t="s">
        <v>4406</v>
      </c>
      <c r="D782" t="s">
        <v>1477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L782">
        <f t="shared" si="12"/>
        <v>0</v>
      </c>
    </row>
    <row r="783" spans="1:12" hidden="1">
      <c r="A783">
        <v>556</v>
      </c>
      <c r="B783" t="s">
        <v>4407</v>
      </c>
      <c r="C783" t="s">
        <v>4408</v>
      </c>
      <c r="D783" t="s">
        <v>3332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>
        <f t="shared" si="12"/>
        <v>0</v>
      </c>
    </row>
    <row r="784" spans="1:12" hidden="1">
      <c r="A784">
        <v>557</v>
      </c>
      <c r="B784" t="s">
        <v>4409</v>
      </c>
      <c r="C784" t="s">
        <v>4410</v>
      </c>
      <c r="D784" t="s">
        <v>3332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L784">
        <f t="shared" si="12"/>
        <v>0</v>
      </c>
    </row>
    <row r="785" spans="1:12" hidden="1">
      <c r="A785">
        <v>558</v>
      </c>
      <c r="B785" t="s">
        <v>4411</v>
      </c>
      <c r="C785" t="s">
        <v>4412</v>
      </c>
      <c r="D785" t="s">
        <v>1477</v>
      </c>
      <c r="E785">
        <v>0</v>
      </c>
      <c r="F785">
        <v>0</v>
      </c>
      <c r="G785">
        <v>0</v>
      </c>
      <c r="H785">
        <v>0</v>
      </c>
      <c r="I785">
        <v>39</v>
      </c>
      <c r="J785">
        <v>0</v>
      </c>
      <c r="L785">
        <f t="shared" si="12"/>
        <v>0</v>
      </c>
    </row>
    <row r="786" spans="1:12" hidden="1">
      <c r="A786">
        <v>559</v>
      </c>
      <c r="B786" t="s">
        <v>4413</v>
      </c>
      <c r="C786" t="s">
        <v>4414</v>
      </c>
      <c r="D786" t="s">
        <v>3332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L786">
        <f t="shared" si="12"/>
        <v>0</v>
      </c>
    </row>
    <row r="787" spans="1:12" hidden="1">
      <c r="A787">
        <v>560</v>
      </c>
      <c r="B787" t="s">
        <v>4415</v>
      </c>
      <c r="C787" t="s">
        <v>4414</v>
      </c>
      <c r="D787" t="s">
        <v>3332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L787">
        <f t="shared" si="12"/>
        <v>0</v>
      </c>
    </row>
    <row r="788" spans="1:12" hidden="1">
      <c r="A788">
        <v>561</v>
      </c>
      <c r="B788" t="s">
        <v>4416</v>
      </c>
      <c r="C788" t="s">
        <v>4417</v>
      </c>
      <c r="D788" t="s">
        <v>1176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>
        <f t="shared" si="12"/>
        <v>0</v>
      </c>
    </row>
    <row r="789" spans="1:12" hidden="1">
      <c r="A789">
        <v>562</v>
      </c>
      <c r="B789" t="s">
        <v>4418</v>
      </c>
      <c r="C789" t="s">
        <v>4419</v>
      </c>
      <c r="D789" t="s">
        <v>3332</v>
      </c>
      <c r="E789">
        <v>0</v>
      </c>
      <c r="F789">
        <v>0</v>
      </c>
      <c r="G789">
        <v>0</v>
      </c>
      <c r="H789">
        <v>0</v>
      </c>
      <c r="I789">
        <v>96</v>
      </c>
      <c r="J789">
        <v>0</v>
      </c>
      <c r="L789">
        <f t="shared" si="12"/>
        <v>0</v>
      </c>
    </row>
    <row r="790" spans="1:12" hidden="1">
      <c r="A790">
        <v>563</v>
      </c>
      <c r="B790" t="s">
        <v>4420</v>
      </c>
      <c r="C790" t="s">
        <v>4421</v>
      </c>
      <c r="D790" t="s">
        <v>1477</v>
      </c>
      <c r="E790">
        <v>0</v>
      </c>
      <c r="F790">
        <v>0</v>
      </c>
      <c r="G790">
        <v>0</v>
      </c>
      <c r="H790">
        <v>0</v>
      </c>
      <c r="I790">
        <v>30</v>
      </c>
      <c r="J790">
        <v>0</v>
      </c>
      <c r="L790">
        <f t="shared" si="12"/>
        <v>0</v>
      </c>
    </row>
    <row r="791" spans="1:12" hidden="1">
      <c r="A791">
        <v>564</v>
      </c>
      <c r="B791" t="s">
        <v>4422</v>
      </c>
      <c r="C791" t="s">
        <v>3790</v>
      </c>
      <c r="D791" t="s">
        <v>1176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L791">
        <f t="shared" si="12"/>
        <v>0</v>
      </c>
    </row>
    <row r="792" spans="1:12" hidden="1">
      <c r="A792">
        <v>565</v>
      </c>
      <c r="B792" t="s">
        <v>4423</v>
      </c>
      <c r="C792" t="s">
        <v>4424</v>
      </c>
      <c r="D792" t="s">
        <v>1477</v>
      </c>
      <c r="E792">
        <v>0</v>
      </c>
      <c r="F792">
        <v>0</v>
      </c>
      <c r="G792">
        <v>0</v>
      </c>
      <c r="H792">
        <v>0</v>
      </c>
      <c r="I792">
        <v>460</v>
      </c>
      <c r="J792">
        <v>0</v>
      </c>
      <c r="L792">
        <f t="shared" si="12"/>
        <v>0</v>
      </c>
    </row>
    <row r="793" spans="1:12" hidden="1">
      <c r="A793">
        <v>566</v>
      </c>
      <c r="B793" t="s">
        <v>4425</v>
      </c>
      <c r="C793" t="s">
        <v>4140</v>
      </c>
      <c r="D793" t="s">
        <v>3332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>
        <f t="shared" si="12"/>
        <v>0</v>
      </c>
    </row>
    <row r="794" spans="1:12" hidden="1">
      <c r="A794">
        <v>567</v>
      </c>
      <c r="B794" t="s">
        <v>4426</v>
      </c>
      <c r="C794" t="s">
        <v>4427</v>
      </c>
      <c r="D794" t="s">
        <v>1477</v>
      </c>
      <c r="E794">
        <v>0</v>
      </c>
      <c r="F794">
        <v>0</v>
      </c>
      <c r="G794">
        <v>0</v>
      </c>
      <c r="H794">
        <v>0</v>
      </c>
      <c r="I794">
        <v>20</v>
      </c>
      <c r="J794">
        <v>0</v>
      </c>
      <c r="L794">
        <f t="shared" si="12"/>
        <v>0</v>
      </c>
    </row>
    <row r="795" spans="1:12" hidden="1">
      <c r="A795">
        <v>568</v>
      </c>
      <c r="B795" t="s">
        <v>4428</v>
      </c>
      <c r="C795" t="s">
        <v>4429</v>
      </c>
      <c r="D795" t="s">
        <v>3332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>
        <f t="shared" si="12"/>
        <v>0</v>
      </c>
    </row>
    <row r="796" spans="1:12" hidden="1">
      <c r="A796">
        <v>569</v>
      </c>
      <c r="B796" t="s">
        <v>4430</v>
      </c>
      <c r="C796" t="s">
        <v>4431</v>
      </c>
      <c r="D796" t="s">
        <v>1477</v>
      </c>
      <c r="E796">
        <v>308</v>
      </c>
      <c r="F796">
        <v>0</v>
      </c>
      <c r="G796">
        <v>0</v>
      </c>
      <c r="H796">
        <v>0</v>
      </c>
      <c r="I796">
        <v>181</v>
      </c>
      <c r="J796">
        <v>0</v>
      </c>
      <c r="L796">
        <f t="shared" si="12"/>
        <v>308</v>
      </c>
    </row>
    <row r="797" spans="1:12" hidden="1">
      <c r="A797">
        <v>570</v>
      </c>
      <c r="B797" t="s">
        <v>2233</v>
      </c>
      <c r="C797" t="s">
        <v>4432</v>
      </c>
      <c r="D797" t="s">
        <v>1477</v>
      </c>
      <c r="E797">
        <v>0</v>
      </c>
      <c r="F797">
        <v>0</v>
      </c>
      <c r="G797">
        <v>0</v>
      </c>
      <c r="H797">
        <v>0</v>
      </c>
      <c r="I797">
        <v>147</v>
      </c>
      <c r="J797">
        <v>0</v>
      </c>
      <c r="L797">
        <f t="shared" si="12"/>
        <v>0</v>
      </c>
    </row>
    <row r="798" spans="1:12" hidden="1">
      <c r="A798">
        <v>571</v>
      </c>
      <c r="B798" t="s">
        <v>2237</v>
      </c>
      <c r="C798" t="s">
        <v>4433</v>
      </c>
      <c r="D798" t="s">
        <v>1477</v>
      </c>
      <c r="E798">
        <v>0</v>
      </c>
      <c r="F798">
        <v>0</v>
      </c>
      <c r="G798">
        <v>0</v>
      </c>
      <c r="H798">
        <v>0</v>
      </c>
      <c r="I798">
        <v>803</v>
      </c>
      <c r="J798">
        <v>0</v>
      </c>
      <c r="L798">
        <f t="shared" si="12"/>
        <v>0</v>
      </c>
    </row>
    <row r="799" spans="1:12" hidden="1">
      <c r="A799">
        <v>572</v>
      </c>
      <c r="B799" t="s">
        <v>2242</v>
      </c>
      <c r="C799" t="s">
        <v>4434</v>
      </c>
      <c r="D799" t="s">
        <v>1477</v>
      </c>
      <c r="E799">
        <v>2</v>
      </c>
      <c r="F799">
        <v>0</v>
      </c>
      <c r="G799">
        <v>0</v>
      </c>
      <c r="H799">
        <v>0</v>
      </c>
      <c r="I799">
        <v>181</v>
      </c>
      <c r="J799">
        <v>0</v>
      </c>
      <c r="L799">
        <f t="shared" si="12"/>
        <v>2</v>
      </c>
    </row>
    <row r="800" spans="1:12" hidden="1">
      <c r="A800">
        <v>573</v>
      </c>
      <c r="B800" t="s">
        <v>2244</v>
      </c>
      <c r="C800" t="s">
        <v>4435</v>
      </c>
      <c r="D800" t="s">
        <v>1477</v>
      </c>
      <c r="E800">
        <v>329</v>
      </c>
      <c r="F800">
        <v>0</v>
      </c>
      <c r="G800">
        <v>0</v>
      </c>
      <c r="H800">
        <v>0</v>
      </c>
      <c r="I800">
        <v>98</v>
      </c>
      <c r="J800">
        <v>0</v>
      </c>
      <c r="L800">
        <f t="shared" si="12"/>
        <v>329</v>
      </c>
    </row>
    <row r="801" spans="1:12" hidden="1">
      <c r="A801">
        <v>574</v>
      </c>
      <c r="B801" t="s">
        <v>2246</v>
      </c>
      <c r="C801" t="s">
        <v>4436</v>
      </c>
      <c r="D801" t="s">
        <v>1477</v>
      </c>
      <c r="E801">
        <v>0</v>
      </c>
      <c r="F801">
        <v>0</v>
      </c>
      <c r="G801">
        <v>0</v>
      </c>
      <c r="H801">
        <v>0</v>
      </c>
      <c r="I801">
        <v>227</v>
      </c>
      <c r="J801">
        <v>0</v>
      </c>
      <c r="L801">
        <f t="shared" si="12"/>
        <v>0</v>
      </c>
    </row>
    <row r="802" spans="1:12" hidden="1">
      <c r="A802">
        <v>575</v>
      </c>
      <c r="B802" t="s">
        <v>2248</v>
      </c>
      <c r="C802" t="s">
        <v>4437</v>
      </c>
      <c r="D802" t="s">
        <v>1477</v>
      </c>
      <c r="E802">
        <v>0</v>
      </c>
      <c r="F802">
        <v>0</v>
      </c>
      <c r="G802">
        <v>0</v>
      </c>
      <c r="H802">
        <v>0</v>
      </c>
      <c r="I802">
        <v>52</v>
      </c>
      <c r="J802">
        <v>0</v>
      </c>
      <c r="L802">
        <f t="shared" si="12"/>
        <v>0</v>
      </c>
    </row>
    <row r="803" spans="1:12" hidden="1">
      <c r="A803">
        <v>576</v>
      </c>
      <c r="B803" t="s">
        <v>2250</v>
      </c>
      <c r="C803" t="s">
        <v>2251</v>
      </c>
      <c r="D803" t="s">
        <v>3332</v>
      </c>
      <c r="E803">
        <v>14</v>
      </c>
      <c r="F803">
        <v>0</v>
      </c>
      <c r="G803">
        <v>0</v>
      </c>
      <c r="H803">
        <v>0</v>
      </c>
      <c r="I803">
        <v>45</v>
      </c>
      <c r="J803">
        <v>0</v>
      </c>
      <c r="L803">
        <f t="shared" si="12"/>
        <v>14</v>
      </c>
    </row>
    <row r="804" spans="1:12" hidden="1">
      <c r="A804">
        <v>577</v>
      </c>
      <c r="B804" t="s">
        <v>2252</v>
      </c>
      <c r="C804" t="s">
        <v>4438</v>
      </c>
      <c r="D804" t="s">
        <v>1477</v>
      </c>
      <c r="E804">
        <v>237</v>
      </c>
      <c r="F804">
        <v>0</v>
      </c>
      <c r="G804">
        <v>0</v>
      </c>
      <c r="H804">
        <v>0</v>
      </c>
      <c r="I804">
        <v>67</v>
      </c>
      <c r="J804">
        <v>0</v>
      </c>
      <c r="L804">
        <f t="shared" si="12"/>
        <v>237</v>
      </c>
    </row>
    <row r="805" spans="1:12" hidden="1">
      <c r="A805">
        <v>578</v>
      </c>
      <c r="B805" t="s">
        <v>2256</v>
      </c>
      <c r="C805" t="s">
        <v>4439</v>
      </c>
      <c r="D805" t="s">
        <v>1477</v>
      </c>
      <c r="E805">
        <v>0</v>
      </c>
      <c r="F805">
        <v>0</v>
      </c>
      <c r="G805">
        <v>0</v>
      </c>
      <c r="H805">
        <v>0</v>
      </c>
      <c r="I805">
        <v>64</v>
      </c>
      <c r="J805">
        <v>0</v>
      </c>
      <c r="L805">
        <f t="shared" si="12"/>
        <v>0</v>
      </c>
    </row>
    <row r="806" spans="1:12" hidden="1">
      <c r="A806">
        <v>579</v>
      </c>
      <c r="B806" t="s">
        <v>2257</v>
      </c>
      <c r="C806" t="s">
        <v>4440</v>
      </c>
      <c r="D806" t="s">
        <v>1477</v>
      </c>
      <c r="E806">
        <v>72</v>
      </c>
      <c r="F806">
        <v>-20</v>
      </c>
      <c r="G806">
        <v>0</v>
      </c>
      <c r="H806">
        <v>0</v>
      </c>
      <c r="I806">
        <v>978</v>
      </c>
      <c r="J806">
        <v>0</v>
      </c>
      <c r="L806">
        <f t="shared" si="12"/>
        <v>52</v>
      </c>
    </row>
    <row r="807" spans="1:12" hidden="1">
      <c r="A807">
        <v>580</v>
      </c>
      <c r="B807" t="s">
        <v>2258</v>
      </c>
      <c r="C807" t="s">
        <v>4441</v>
      </c>
      <c r="D807" t="s">
        <v>1477</v>
      </c>
      <c r="E807">
        <v>0</v>
      </c>
      <c r="F807">
        <v>0</v>
      </c>
      <c r="G807">
        <v>0</v>
      </c>
      <c r="H807">
        <v>0</v>
      </c>
      <c r="I807">
        <v>458</v>
      </c>
      <c r="J807">
        <v>0</v>
      </c>
      <c r="L807">
        <f t="shared" si="12"/>
        <v>0</v>
      </c>
    </row>
    <row r="808" spans="1:12" hidden="1">
      <c r="A808">
        <v>581</v>
      </c>
      <c r="B808" t="s">
        <v>2261</v>
      </c>
      <c r="C808" t="s">
        <v>4442</v>
      </c>
      <c r="D808" t="s">
        <v>1477</v>
      </c>
      <c r="E808">
        <v>90</v>
      </c>
      <c r="F808">
        <v>0</v>
      </c>
      <c r="G808">
        <v>0</v>
      </c>
      <c r="H808">
        <v>0</v>
      </c>
      <c r="I808">
        <v>224</v>
      </c>
      <c r="J808">
        <v>0</v>
      </c>
      <c r="L808">
        <f t="shared" si="12"/>
        <v>90</v>
      </c>
    </row>
    <row r="809" spans="1:12" hidden="1">
      <c r="A809">
        <v>582</v>
      </c>
      <c r="B809" t="s">
        <v>4443</v>
      </c>
      <c r="C809" t="s">
        <v>4444</v>
      </c>
      <c r="D809" t="s">
        <v>1176</v>
      </c>
      <c r="E809">
        <v>0</v>
      </c>
      <c r="F809">
        <v>0</v>
      </c>
      <c r="G809">
        <v>0</v>
      </c>
      <c r="H809">
        <v>0</v>
      </c>
      <c r="I809">
        <v>1072</v>
      </c>
      <c r="J809">
        <v>0</v>
      </c>
      <c r="L809">
        <f t="shared" si="12"/>
        <v>0</v>
      </c>
    </row>
    <row r="810" spans="1:12" hidden="1">
      <c r="A810">
        <v>583</v>
      </c>
      <c r="B810" t="s">
        <v>4445</v>
      </c>
      <c r="C810" t="s">
        <v>4446</v>
      </c>
      <c r="D810" t="s">
        <v>1176</v>
      </c>
      <c r="E810">
        <v>0</v>
      </c>
      <c r="F810">
        <v>0</v>
      </c>
      <c r="G810">
        <v>0</v>
      </c>
      <c r="H810">
        <v>0</v>
      </c>
      <c r="I810">
        <v>219</v>
      </c>
      <c r="J810">
        <v>0</v>
      </c>
      <c r="L810">
        <f t="shared" si="12"/>
        <v>0</v>
      </c>
    </row>
    <row r="811" spans="1:12" hidden="1">
      <c r="A811">
        <v>584</v>
      </c>
      <c r="B811" t="s">
        <v>4447</v>
      </c>
      <c r="C811" t="s">
        <v>4448</v>
      </c>
      <c r="D811" t="s">
        <v>1176</v>
      </c>
      <c r="E811">
        <v>0</v>
      </c>
      <c r="F811">
        <v>0</v>
      </c>
      <c r="G811">
        <v>0</v>
      </c>
      <c r="H811">
        <v>0</v>
      </c>
      <c r="I811">
        <v>171</v>
      </c>
      <c r="J811">
        <v>0</v>
      </c>
      <c r="L811">
        <f t="shared" si="12"/>
        <v>0</v>
      </c>
    </row>
    <row r="812" spans="1:12" hidden="1">
      <c r="A812">
        <v>585</v>
      </c>
      <c r="B812" t="s">
        <v>4449</v>
      </c>
      <c r="C812" t="s">
        <v>4450</v>
      </c>
      <c r="D812" t="s">
        <v>1176</v>
      </c>
      <c r="E812">
        <v>0</v>
      </c>
      <c r="F812">
        <v>0</v>
      </c>
      <c r="G812">
        <v>0</v>
      </c>
      <c r="H812">
        <v>0</v>
      </c>
      <c r="I812">
        <v>266</v>
      </c>
      <c r="J812">
        <v>0</v>
      </c>
      <c r="L812">
        <f t="shared" si="12"/>
        <v>0</v>
      </c>
    </row>
    <row r="813" spans="1:12" hidden="1">
      <c r="A813">
        <v>586</v>
      </c>
      <c r="B813" t="s">
        <v>4451</v>
      </c>
      <c r="C813" t="s">
        <v>4452</v>
      </c>
      <c r="D813" t="s">
        <v>1176</v>
      </c>
      <c r="E813">
        <v>0</v>
      </c>
      <c r="F813">
        <v>0</v>
      </c>
      <c r="G813">
        <v>0</v>
      </c>
      <c r="H813">
        <v>0</v>
      </c>
      <c r="I813">
        <v>336</v>
      </c>
      <c r="J813">
        <v>0</v>
      </c>
      <c r="L813">
        <f t="shared" si="12"/>
        <v>0</v>
      </c>
    </row>
    <row r="814" spans="1:12" hidden="1">
      <c r="A814">
        <v>587</v>
      </c>
      <c r="B814" t="s">
        <v>4453</v>
      </c>
      <c r="C814" t="s">
        <v>4454</v>
      </c>
      <c r="D814" t="s">
        <v>1176</v>
      </c>
      <c r="E814">
        <v>0</v>
      </c>
      <c r="F814">
        <v>0</v>
      </c>
      <c r="G814">
        <v>0</v>
      </c>
      <c r="H814">
        <v>0</v>
      </c>
      <c r="I814">
        <v>58</v>
      </c>
      <c r="J814">
        <v>0</v>
      </c>
      <c r="L814">
        <f t="shared" si="12"/>
        <v>0</v>
      </c>
    </row>
    <row r="815" spans="1:12" hidden="1">
      <c r="A815">
        <v>588</v>
      </c>
      <c r="B815" t="s">
        <v>2268</v>
      </c>
      <c r="C815" t="s">
        <v>4444</v>
      </c>
      <c r="D815" t="s">
        <v>1176</v>
      </c>
      <c r="E815">
        <v>1107</v>
      </c>
      <c r="F815">
        <v>-6</v>
      </c>
      <c r="G815">
        <v>0</v>
      </c>
      <c r="H815">
        <v>0</v>
      </c>
      <c r="I815">
        <v>909</v>
      </c>
      <c r="J815">
        <v>0</v>
      </c>
      <c r="L815">
        <f t="shared" si="12"/>
        <v>1101</v>
      </c>
    </row>
    <row r="816" spans="1:12" hidden="1">
      <c r="A816">
        <v>589</v>
      </c>
      <c r="B816" t="s">
        <v>2270</v>
      </c>
      <c r="C816" t="s">
        <v>4446</v>
      </c>
      <c r="D816" t="s">
        <v>1176</v>
      </c>
      <c r="E816">
        <v>4</v>
      </c>
      <c r="F816">
        <v>-3</v>
      </c>
      <c r="G816">
        <v>0</v>
      </c>
      <c r="H816">
        <v>0</v>
      </c>
      <c r="I816">
        <v>476</v>
      </c>
      <c r="J816">
        <v>0</v>
      </c>
      <c r="L816">
        <f t="shared" si="12"/>
        <v>1</v>
      </c>
    </row>
    <row r="817" spans="1:12" hidden="1">
      <c r="A817">
        <v>590</v>
      </c>
      <c r="B817" t="s">
        <v>2272</v>
      </c>
      <c r="C817" t="s">
        <v>4455</v>
      </c>
      <c r="D817" t="s">
        <v>1176</v>
      </c>
      <c r="E817">
        <v>527</v>
      </c>
      <c r="F817">
        <v>-3</v>
      </c>
      <c r="G817">
        <v>0</v>
      </c>
      <c r="H817">
        <v>0</v>
      </c>
      <c r="I817">
        <v>172</v>
      </c>
      <c r="J817">
        <v>0</v>
      </c>
      <c r="L817">
        <f t="shared" si="12"/>
        <v>524</v>
      </c>
    </row>
    <row r="818" spans="1:12" hidden="1">
      <c r="A818">
        <v>591</v>
      </c>
      <c r="B818" t="s">
        <v>2273</v>
      </c>
      <c r="C818" t="s">
        <v>4450</v>
      </c>
      <c r="D818" t="s">
        <v>1176</v>
      </c>
      <c r="E818">
        <v>0</v>
      </c>
      <c r="F818">
        <v>0</v>
      </c>
      <c r="G818">
        <v>0</v>
      </c>
      <c r="H818">
        <v>0</v>
      </c>
      <c r="I818">
        <v>514</v>
      </c>
      <c r="J818">
        <v>0</v>
      </c>
      <c r="L818">
        <f t="shared" si="12"/>
        <v>0</v>
      </c>
    </row>
    <row r="819" spans="1:12" hidden="1">
      <c r="A819">
        <v>592</v>
      </c>
      <c r="B819" t="s">
        <v>2274</v>
      </c>
      <c r="C819" t="s">
        <v>4452</v>
      </c>
      <c r="D819" t="s">
        <v>1176</v>
      </c>
      <c r="E819">
        <v>268</v>
      </c>
      <c r="F819">
        <v>0</v>
      </c>
      <c r="G819">
        <v>0</v>
      </c>
      <c r="H819">
        <v>0</v>
      </c>
      <c r="I819">
        <v>166</v>
      </c>
      <c r="J819">
        <v>0</v>
      </c>
      <c r="L819">
        <f t="shared" si="12"/>
        <v>268</v>
      </c>
    </row>
    <row r="820" spans="1:12" hidden="1">
      <c r="A820">
        <v>593</v>
      </c>
      <c r="B820" t="s">
        <v>2276</v>
      </c>
      <c r="C820" t="s">
        <v>4454</v>
      </c>
      <c r="D820" t="s">
        <v>1176</v>
      </c>
      <c r="E820">
        <v>186</v>
      </c>
      <c r="F820">
        <v>0</v>
      </c>
      <c r="G820">
        <v>0</v>
      </c>
      <c r="H820">
        <v>0</v>
      </c>
      <c r="I820">
        <v>64</v>
      </c>
      <c r="J820">
        <v>0</v>
      </c>
      <c r="L820">
        <f t="shared" si="12"/>
        <v>186</v>
      </c>
    </row>
    <row r="821" spans="1:12" hidden="1">
      <c r="A821">
        <v>594</v>
      </c>
      <c r="B821" t="s">
        <v>4456</v>
      </c>
      <c r="C821" t="s">
        <v>4457</v>
      </c>
      <c r="D821" t="s">
        <v>1176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L821">
        <f t="shared" si="12"/>
        <v>0</v>
      </c>
    </row>
    <row r="822" spans="1:12" hidden="1">
      <c r="A822">
        <v>595</v>
      </c>
      <c r="B822" t="s">
        <v>4458</v>
      </c>
      <c r="C822" t="s">
        <v>4459</v>
      </c>
      <c r="D822" t="s">
        <v>1176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L822">
        <f t="shared" si="12"/>
        <v>0</v>
      </c>
    </row>
    <row r="823" spans="1:12" hidden="1">
      <c r="A823">
        <v>596</v>
      </c>
      <c r="B823" t="s">
        <v>4460</v>
      </c>
      <c r="C823" t="s">
        <v>4461</v>
      </c>
      <c r="D823" t="s">
        <v>1176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L823">
        <f t="shared" si="12"/>
        <v>0</v>
      </c>
    </row>
    <row r="824" spans="1:12" hidden="1">
      <c r="A824">
        <v>597</v>
      </c>
      <c r="B824" t="s">
        <v>4462</v>
      </c>
      <c r="C824" t="s">
        <v>4463</v>
      </c>
      <c r="D824" t="s">
        <v>1176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L824">
        <f t="shared" si="12"/>
        <v>0</v>
      </c>
    </row>
    <row r="825" spans="1:12" hidden="1">
      <c r="A825">
        <v>598</v>
      </c>
      <c r="B825" t="s">
        <v>4464</v>
      </c>
      <c r="C825" t="s">
        <v>4465</v>
      </c>
      <c r="D825" t="s">
        <v>1176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L825">
        <f t="shared" si="12"/>
        <v>0</v>
      </c>
    </row>
    <row r="826" spans="1:12" hidden="1">
      <c r="A826">
        <v>599</v>
      </c>
      <c r="B826" t="s">
        <v>4466</v>
      </c>
      <c r="C826" t="s">
        <v>4467</v>
      </c>
      <c r="D826" t="s">
        <v>1176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L826">
        <f t="shared" si="12"/>
        <v>0</v>
      </c>
    </row>
    <row r="827" spans="1:12" hidden="1">
      <c r="A827">
        <v>600</v>
      </c>
      <c r="B827" t="s">
        <v>4468</v>
      </c>
      <c r="C827" t="s">
        <v>4469</v>
      </c>
      <c r="D827" t="s">
        <v>1176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L827">
        <f t="shared" si="12"/>
        <v>0</v>
      </c>
    </row>
    <row r="828" spans="1:12" hidden="1">
      <c r="A828">
        <v>601</v>
      </c>
      <c r="B828" t="s">
        <v>2310</v>
      </c>
      <c r="C828" t="s">
        <v>4470</v>
      </c>
      <c r="D828" t="s">
        <v>3259</v>
      </c>
      <c r="E828">
        <v>2982</v>
      </c>
      <c r="F828">
        <v>-39</v>
      </c>
      <c r="G828">
        <v>0</v>
      </c>
      <c r="H828">
        <v>0</v>
      </c>
      <c r="I828">
        <v>468</v>
      </c>
      <c r="J828">
        <v>0</v>
      </c>
      <c r="L828">
        <f t="shared" si="12"/>
        <v>2943</v>
      </c>
    </row>
    <row r="829" spans="1:12" hidden="1">
      <c r="A829">
        <v>602</v>
      </c>
      <c r="B829" t="s">
        <v>2311</v>
      </c>
      <c r="C829" t="s">
        <v>4471</v>
      </c>
      <c r="D829" t="s">
        <v>3259</v>
      </c>
      <c r="E829">
        <v>3669</v>
      </c>
      <c r="F829">
        <v>-12</v>
      </c>
      <c r="G829">
        <v>0</v>
      </c>
      <c r="H829">
        <v>0</v>
      </c>
      <c r="I829">
        <v>82</v>
      </c>
      <c r="J829">
        <v>0</v>
      </c>
      <c r="L829">
        <f t="shared" si="12"/>
        <v>3657</v>
      </c>
    </row>
    <row r="830" spans="1:12" hidden="1">
      <c r="A830">
        <v>603</v>
      </c>
      <c r="B830" t="s">
        <v>2313</v>
      </c>
      <c r="C830" t="s">
        <v>4472</v>
      </c>
      <c r="D830" t="s">
        <v>3259</v>
      </c>
      <c r="E830">
        <v>2648</v>
      </c>
      <c r="F830">
        <v>-1</v>
      </c>
      <c r="G830">
        <v>0</v>
      </c>
      <c r="H830">
        <v>0</v>
      </c>
      <c r="I830">
        <v>295</v>
      </c>
      <c r="J830">
        <v>0</v>
      </c>
      <c r="L830">
        <f t="shared" si="12"/>
        <v>2647</v>
      </c>
    </row>
    <row r="831" spans="1:12" hidden="1">
      <c r="A831">
        <v>604</v>
      </c>
      <c r="B831" t="s">
        <v>2314</v>
      </c>
      <c r="C831" t="s">
        <v>4473</v>
      </c>
      <c r="D831" t="s">
        <v>3259</v>
      </c>
      <c r="E831">
        <v>2454</v>
      </c>
      <c r="F831">
        <v>-42</v>
      </c>
      <c r="G831">
        <v>0</v>
      </c>
      <c r="H831">
        <v>0</v>
      </c>
      <c r="I831">
        <v>1561</v>
      </c>
      <c r="J831">
        <v>0</v>
      </c>
      <c r="L831">
        <f t="shared" si="12"/>
        <v>2412</v>
      </c>
    </row>
    <row r="832" spans="1:12" hidden="1">
      <c r="A832">
        <v>605</v>
      </c>
      <c r="B832" t="s">
        <v>4474</v>
      </c>
      <c r="C832" t="s">
        <v>4475</v>
      </c>
      <c r="D832" t="s">
        <v>1176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>
        <f t="shared" si="12"/>
        <v>0</v>
      </c>
    </row>
    <row r="833" spans="1:12" hidden="1">
      <c r="A833">
        <v>606</v>
      </c>
      <c r="B833" t="s">
        <v>4476</v>
      </c>
      <c r="C833" t="s">
        <v>4477</v>
      </c>
      <c r="D833" t="s">
        <v>1176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L833">
        <f t="shared" si="12"/>
        <v>0</v>
      </c>
    </row>
    <row r="834" spans="1:12" hidden="1">
      <c r="A834">
        <v>607</v>
      </c>
      <c r="B834" t="s">
        <v>4478</v>
      </c>
      <c r="C834" t="s">
        <v>4479</v>
      </c>
      <c r="D834" t="s">
        <v>1477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>
        <f t="shared" si="12"/>
        <v>0</v>
      </c>
    </row>
    <row r="835" spans="1:12" hidden="1">
      <c r="A835">
        <v>608</v>
      </c>
      <c r="B835" t="s">
        <v>4480</v>
      </c>
      <c r="C835" t="s">
        <v>4481</v>
      </c>
      <c r="D835" t="s">
        <v>1477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>
        <f t="shared" ref="L835:L898" si="13">E835+F835+K835</f>
        <v>0</v>
      </c>
    </row>
    <row r="836" spans="1:12" hidden="1">
      <c r="A836">
        <v>609</v>
      </c>
      <c r="B836" t="s">
        <v>4482</v>
      </c>
      <c r="C836" t="s">
        <v>4483</v>
      </c>
      <c r="D836" t="s">
        <v>1477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L836">
        <f t="shared" si="13"/>
        <v>0</v>
      </c>
    </row>
    <row r="837" spans="1:12" hidden="1">
      <c r="A837">
        <v>610</v>
      </c>
      <c r="B837" t="s">
        <v>4484</v>
      </c>
      <c r="C837" t="s">
        <v>4485</v>
      </c>
      <c r="D837" t="s">
        <v>1477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>
        <f t="shared" si="13"/>
        <v>0</v>
      </c>
    </row>
    <row r="838" spans="1:12" hidden="1">
      <c r="A838">
        <v>611</v>
      </c>
      <c r="B838" t="s">
        <v>4486</v>
      </c>
      <c r="C838" t="s">
        <v>4487</v>
      </c>
      <c r="D838" t="s">
        <v>1176</v>
      </c>
      <c r="E838">
        <v>0</v>
      </c>
      <c r="F838">
        <v>0</v>
      </c>
      <c r="G838">
        <v>0</v>
      </c>
      <c r="H838">
        <v>0</v>
      </c>
      <c r="I838">
        <v>139</v>
      </c>
      <c r="J838">
        <v>0</v>
      </c>
      <c r="L838">
        <f t="shared" si="13"/>
        <v>0</v>
      </c>
    </row>
    <row r="839" spans="1:12" hidden="1">
      <c r="A839">
        <v>612</v>
      </c>
      <c r="B839" t="s">
        <v>4488</v>
      </c>
      <c r="C839" t="s">
        <v>4489</v>
      </c>
      <c r="D839" t="s">
        <v>1176</v>
      </c>
      <c r="E839">
        <v>0</v>
      </c>
      <c r="F839">
        <v>0</v>
      </c>
      <c r="G839">
        <v>0</v>
      </c>
      <c r="H839">
        <v>0</v>
      </c>
      <c r="I839">
        <v>2715</v>
      </c>
      <c r="J839">
        <v>0</v>
      </c>
      <c r="L839">
        <f t="shared" si="13"/>
        <v>0</v>
      </c>
    </row>
    <row r="840" spans="1:12" hidden="1">
      <c r="A840">
        <v>613</v>
      </c>
      <c r="B840" t="s">
        <v>4490</v>
      </c>
      <c r="C840" t="s">
        <v>4491</v>
      </c>
      <c r="D840" t="s">
        <v>1176</v>
      </c>
      <c r="E840">
        <v>0</v>
      </c>
      <c r="F840">
        <v>0</v>
      </c>
      <c r="G840">
        <v>0</v>
      </c>
      <c r="H840">
        <v>0</v>
      </c>
      <c r="I840">
        <v>159</v>
      </c>
      <c r="J840">
        <v>0</v>
      </c>
      <c r="L840">
        <f t="shared" si="13"/>
        <v>0</v>
      </c>
    </row>
    <row r="841" spans="1:12" hidden="1">
      <c r="A841">
        <v>614</v>
      </c>
      <c r="B841" t="s">
        <v>4492</v>
      </c>
      <c r="C841" t="s">
        <v>4493</v>
      </c>
      <c r="D841" t="s">
        <v>1176</v>
      </c>
      <c r="E841">
        <v>0</v>
      </c>
      <c r="F841">
        <v>0</v>
      </c>
      <c r="G841">
        <v>0</v>
      </c>
      <c r="H841">
        <v>0</v>
      </c>
      <c r="I841">
        <v>208</v>
      </c>
      <c r="J841">
        <v>0</v>
      </c>
      <c r="L841">
        <f t="shared" si="13"/>
        <v>0</v>
      </c>
    </row>
    <row r="842" spans="1:12" hidden="1">
      <c r="A842">
        <v>615</v>
      </c>
      <c r="B842" t="s">
        <v>4494</v>
      </c>
      <c r="C842" t="s">
        <v>4495</v>
      </c>
      <c r="D842" t="s">
        <v>1176</v>
      </c>
      <c r="E842">
        <v>0</v>
      </c>
      <c r="F842">
        <v>0</v>
      </c>
      <c r="G842">
        <v>0</v>
      </c>
      <c r="H842">
        <v>0</v>
      </c>
      <c r="I842">
        <v>1921</v>
      </c>
      <c r="J842">
        <v>0</v>
      </c>
      <c r="L842">
        <f t="shared" si="13"/>
        <v>0</v>
      </c>
    </row>
    <row r="843" spans="1:12" hidden="1">
      <c r="A843">
        <v>616</v>
      </c>
      <c r="B843" t="s">
        <v>4496</v>
      </c>
      <c r="C843" t="s">
        <v>4497</v>
      </c>
      <c r="D843" t="s">
        <v>1176</v>
      </c>
      <c r="E843">
        <v>0</v>
      </c>
      <c r="F843">
        <v>0</v>
      </c>
      <c r="G843">
        <v>0</v>
      </c>
      <c r="H843">
        <v>0</v>
      </c>
      <c r="I843">
        <v>178</v>
      </c>
      <c r="J843">
        <v>0</v>
      </c>
      <c r="L843">
        <f t="shared" si="13"/>
        <v>0</v>
      </c>
    </row>
    <row r="844" spans="1:12" hidden="1">
      <c r="A844">
        <v>617</v>
      </c>
      <c r="B844" t="s">
        <v>4498</v>
      </c>
      <c r="C844" t="s">
        <v>4499</v>
      </c>
      <c r="D844" t="s">
        <v>1176</v>
      </c>
      <c r="E844">
        <v>104</v>
      </c>
      <c r="F844">
        <v>0</v>
      </c>
      <c r="G844">
        <v>0</v>
      </c>
      <c r="H844">
        <v>0</v>
      </c>
      <c r="I844">
        <v>946</v>
      </c>
      <c r="J844">
        <v>0</v>
      </c>
      <c r="L844">
        <f t="shared" si="13"/>
        <v>104</v>
      </c>
    </row>
    <row r="845" spans="1:12" hidden="1">
      <c r="A845">
        <v>618</v>
      </c>
      <c r="B845" t="s">
        <v>4500</v>
      </c>
      <c r="C845" t="s">
        <v>4501</v>
      </c>
      <c r="D845" t="s">
        <v>1176</v>
      </c>
      <c r="E845">
        <v>0</v>
      </c>
      <c r="F845">
        <v>0</v>
      </c>
      <c r="G845">
        <v>0</v>
      </c>
      <c r="H845">
        <v>0</v>
      </c>
      <c r="I845">
        <v>2447</v>
      </c>
      <c r="J845">
        <v>0</v>
      </c>
      <c r="L845">
        <f t="shared" si="13"/>
        <v>0</v>
      </c>
    </row>
    <row r="846" spans="1:12" hidden="1">
      <c r="A846">
        <v>619</v>
      </c>
      <c r="B846" t="s">
        <v>2995</v>
      </c>
      <c r="C846" t="s">
        <v>4502</v>
      </c>
      <c r="D846" t="s">
        <v>3332</v>
      </c>
      <c r="E846">
        <v>84</v>
      </c>
      <c r="F846">
        <v>0</v>
      </c>
      <c r="G846">
        <v>0</v>
      </c>
      <c r="H846">
        <v>0</v>
      </c>
      <c r="I846">
        <v>231</v>
      </c>
      <c r="J846">
        <v>0</v>
      </c>
      <c r="L846">
        <f t="shared" si="13"/>
        <v>84</v>
      </c>
    </row>
    <row r="847" spans="1:12" hidden="1">
      <c r="A847">
        <v>620</v>
      </c>
      <c r="B847" t="s">
        <v>4503</v>
      </c>
      <c r="C847" t="s">
        <v>4504</v>
      </c>
      <c r="D847" t="s">
        <v>1477</v>
      </c>
      <c r="E847">
        <v>0</v>
      </c>
      <c r="F847">
        <v>0</v>
      </c>
      <c r="G847">
        <v>0</v>
      </c>
      <c r="H847">
        <v>0</v>
      </c>
      <c r="I847">
        <v>86</v>
      </c>
      <c r="J847">
        <v>0</v>
      </c>
      <c r="L847">
        <f t="shared" si="13"/>
        <v>0</v>
      </c>
    </row>
    <row r="848" spans="1:12" hidden="1">
      <c r="A848">
        <v>621</v>
      </c>
      <c r="B848" t="s">
        <v>4505</v>
      </c>
      <c r="C848" t="s">
        <v>4506</v>
      </c>
      <c r="D848" t="s">
        <v>1477</v>
      </c>
      <c r="E848">
        <v>0</v>
      </c>
      <c r="F848">
        <v>0</v>
      </c>
      <c r="G848">
        <v>0</v>
      </c>
      <c r="H848">
        <v>0</v>
      </c>
      <c r="I848">
        <v>180</v>
      </c>
      <c r="J848">
        <v>0</v>
      </c>
      <c r="L848">
        <f t="shared" si="13"/>
        <v>0</v>
      </c>
    </row>
    <row r="849" spans="1:12" hidden="1">
      <c r="A849">
        <v>622</v>
      </c>
      <c r="B849" t="s">
        <v>2278</v>
      </c>
      <c r="C849" t="s">
        <v>4487</v>
      </c>
      <c r="D849" t="s">
        <v>1176</v>
      </c>
      <c r="E849">
        <v>4086</v>
      </c>
      <c r="F849">
        <v>0</v>
      </c>
      <c r="G849">
        <v>0</v>
      </c>
      <c r="H849">
        <v>0</v>
      </c>
      <c r="I849">
        <v>1130</v>
      </c>
      <c r="J849">
        <v>0</v>
      </c>
      <c r="L849">
        <f t="shared" si="13"/>
        <v>4086</v>
      </c>
    </row>
    <row r="850" spans="1:12" hidden="1">
      <c r="A850">
        <v>623</v>
      </c>
      <c r="B850" t="s">
        <v>2280</v>
      </c>
      <c r="C850" t="s">
        <v>4489</v>
      </c>
      <c r="D850" t="s">
        <v>1176</v>
      </c>
      <c r="E850">
        <v>6623</v>
      </c>
      <c r="F850">
        <v>0</v>
      </c>
      <c r="G850">
        <v>0</v>
      </c>
      <c r="H850">
        <v>0</v>
      </c>
      <c r="I850">
        <v>2683</v>
      </c>
      <c r="J850">
        <v>0</v>
      </c>
      <c r="L850">
        <f t="shared" si="13"/>
        <v>6623</v>
      </c>
    </row>
    <row r="851" spans="1:12" hidden="1">
      <c r="A851">
        <v>624</v>
      </c>
      <c r="B851" t="s">
        <v>4507</v>
      </c>
      <c r="C851" t="s">
        <v>4489</v>
      </c>
      <c r="D851" t="s">
        <v>3259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>
        <f t="shared" si="13"/>
        <v>0</v>
      </c>
    </row>
    <row r="852" spans="1:12" hidden="1">
      <c r="A852">
        <v>625</v>
      </c>
      <c r="B852" t="s">
        <v>2282</v>
      </c>
      <c r="C852" t="s">
        <v>4491</v>
      </c>
      <c r="D852" t="s">
        <v>1176</v>
      </c>
      <c r="E852">
        <v>355</v>
      </c>
      <c r="F852">
        <v>0</v>
      </c>
      <c r="G852">
        <v>0</v>
      </c>
      <c r="H852">
        <v>0</v>
      </c>
      <c r="I852">
        <v>115</v>
      </c>
      <c r="J852">
        <v>0</v>
      </c>
      <c r="L852">
        <f t="shared" si="13"/>
        <v>355</v>
      </c>
    </row>
    <row r="853" spans="1:12" hidden="1">
      <c r="A853">
        <v>626</v>
      </c>
      <c r="B853" t="s">
        <v>2284</v>
      </c>
      <c r="C853" t="s">
        <v>4493</v>
      </c>
      <c r="D853" t="s">
        <v>1176</v>
      </c>
      <c r="E853">
        <v>2135</v>
      </c>
      <c r="F853">
        <v>-24</v>
      </c>
      <c r="G853">
        <v>0</v>
      </c>
      <c r="H853">
        <v>0</v>
      </c>
      <c r="I853">
        <v>1398</v>
      </c>
      <c r="J853">
        <v>0</v>
      </c>
      <c r="L853">
        <f t="shared" si="13"/>
        <v>2111</v>
      </c>
    </row>
    <row r="854" spans="1:12" hidden="1">
      <c r="A854">
        <v>627</v>
      </c>
      <c r="B854" t="s">
        <v>4508</v>
      </c>
      <c r="C854" t="s">
        <v>4493</v>
      </c>
      <c r="D854" t="s">
        <v>3259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>
        <f t="shared" si="13"/>
        <v>0</v>
      </c>
    </row>
    <row r="855" spans="1:12" hidden="1">
      <c r="A855">
        <v>628</v>
      </c>
      <c r="B855" t="s">
        <v>2286</v>
      </c>
      <c r="C855" t="s">
        <v>4495</v>
      </c>
      <c r="D855" t="s">
        <v>1176</v>
      </c>
      <c r="E855">
        <v>3</v>
      </c>
      <c r="F855">
        <v>0</v>
      </c>
      <c r="G855">
        <v>0</v>
      </c>
      <c r="H855">
        <v>0</v>
      </c>
      <c r="I855">
        <v>232</v>
      </c>
      <c r="J855">
        <v>0</v>
      </c>
      <c r="L855">
        <f t="shared" si="13"/>
        <v>3</v>
      </c>
    </row>
    <row r="856" spans="1:12" hidden="1">
      <c r="A856">
        <v>629</v>
      </c>
      <c r="B856" t="s">
        <v>2288</v>
      </c>
      <c r="C856" t="s">
        <v>4497</v>
      </c>
      <c r="D856" t="s">
        <v>1176</v>
      </c>
      <c r="E856">
        <v>1544</v>
      </c>
      <c r="F856">
        <v>-20</v>
      </c>
      <c r="G856">
        <v>0</v>
      </c>
      <c r="H856">
        <v>0</v>
      </c>
      <c r="I856">
        <v>317</v>
      </c>
      <c r="J856">
        <v>0</v>
      </c>
      <c r="L856">
        <f t="shared" si="13"/>
        <v>1524</v>
      </c>
    </row>
    <row r="857" spans="1:12" hidden="1">
      <c r="A857">
        <v>630</v>
      </c>
      <c r="B857" t="s">
        <v>4509</v>
      </c>
      <c r="C857" t="s">
        <v>4497</v>
      </c>
      <c r="D857" t="s">
        <v>3259</v>
      </c>
      <c r="E857">
        <v>1264</v>
      </c>
      <c r="F857">
        <v>0</v>
      </c>
      <c r="G857">
        <v>0</v>
      </c>
      <c r="H857">
        <v>0</v>
      </c>
      <c r="I857">
        <v>0</v>
      </c>
      <c r="J857">
        <v>0</v>
      </c>
      <c r="L857">
        <f t="shared" si="13"/>
        <v>1264</v>
      </c>
    </row>
    <row r="858" spans="1:12" hidden="1">
      <c r="A858">
        <v>631</v>
      </c>
      <c r="B858" t="s">
        <v>2189</v>
      </c>
      <c r="C858" t="s">
        <v>4501</v>
      </c>
      <c r="D858" t="s">
        <v>1176</v>
      </c>
      <c r="E858">
        <v>1755</v>
      </c>
      <c r="F858">
        <v>-2</v>
      </c>
      <c r="G858">
        <v>0</v>
      </c>
      <c r="H858">
        <v>0</v>
      </c>
      <c r="I858">
        <v>1040</v>
      </c>
      <c r="J858">
        <v>0</v>
      </c>
      <c r="L858">
        <f t="shared" si="13"/>
        <v>1753</v>
      </c>
    </row>
    <row r="859" spans="1:12" hidden="1">
      <c r="A859">
        <v>632</v>
      </c>
      <c r="B859" t="s">
        <v>2290</v>
      </c>
      <c r="C859" t="s">
        <v>4510</v>
      </c>
      <c r="D859" t="s">
        <v>1477</v>
      </c>
      <c r="E859">
        <v>416</v>
      </c>
      <c r="F859">
        <v>0</v>
      </c>
      <c r="G859">
        <v>0</v>
      </c>
      <c r="H859">
        <v>0</v>
      </c>
      <c r="I859">
        <v>805</v>
      </c>
      <c r="J859">
        <v>0</v>
      </c>
      <c r="L859">
        <f t="shared" si="13"/>
        <v>416</v>
      </c>
    </row>
    <row r="860" spans="1:12" hidden="1">
      <c r="A860">
        <v>633</v>
      </c>
      <c r="B860" t="s">
        <v>4511</v>
      </c>
      <c r="C860" t="s">
        <v>4512</v>
      </c>
      <c r="D860" t="s">
        <v>1176</v>
      </c>
      <c r="E860">
        <v>0</v>
      </c>
      <c r="F860">
        <v>0</v>
      </c>
      <c r="G860">
        <v>0</v>
      </c>
      <c r="H860">
        <v>0</v>
      </c>
      <c r="I860">
        <v>292</v>
      </c>
      <c r="J860">
        <v>0</v>
      </c>
      <c r="L860">
        <f t="shared" si="13"/>
        <v>0</v>
      </c>
    </row>
    <row r="861" spans="1:12" hidden="1">
      <c r="A861">
        <v>634</v>
      </c>
      <c r="B861" t="s">
        <v>4513</v>
      </c>
      <c r="C861" t="s">
        <v>4514</v>
      </c>
      <c r="D861" t="s">
        <v>3332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>
        <f t="shared" si="13"/>
        <v>0</v>
      </c>
    </row>
    <row r="862" spans="1:12" hidden="1">
      <c r="A862">
        <v>635</v>
      </c>
      <c r="B862" t="s">
        <v>4515</v>
      </c>
      <c r="C862" t="s">
        <v>4516</v>
      </c>
      <c r="D862" t="s">
        <v>3332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>
        <f t="shared" si="13"/>
        <v>0</v>
      </c>
    </row>
    <row r="863" spans="1:12" hidden="1">
      <c r="A863">
        <v>636</v>
      </c>
      <c r="B863" t="s">
        <v>2292</v>
      </c>
      <c r="C863" t="s">
        <v>4517</v>
      </c>
      <c r="D863" t="s">
        <v>1176</v>
      </c>
      <c r="E863">
        <v>678</v>
      </c>
      <c r="F863">
        <v>0</v>
      </c>
      <c r="G863">
        <v>0</v>
      </c>
      <c r="H863">
        <v>0</v>
      </c>
      <c r="I863">
        <v>1918</v>
      </c>
      <c r="J863">
        <v>0</v>
      </c>
      <c r="L863">
        <f t="shared" si="13"/>
        <v>678</v>
      </c>
    </row>
    <row r="864" spans="1:12" hidden="1">
      <c r="A864">
        <v>637</v>
      </c>
      <c r="B864" t="s">
        <v>2293</v>
      </c>
      <c r="C864" t="s">
        <v>4518</v>
      </c>
      <c r="D864" t="s">
        <v>1176</v>
      </c>
      <c r="E864">
        <v>489</v>
      </c>
      <c r="F864">
        <v>0</v>
      </c>
      <c r="G864">
        <v>0</v>
      </c>
      <c r="H864">
        <v>0</v>
      </c>
      <c r="I864">
        <v>51</v>
      </c>
      <c r="J864">
        <v>0</v>
      </c>
      <c r="L864">
        <f t="shared" si="13"/>
        <v>489</v>
      </c>
    </row>
    <row r="865" spans="1:12" hidden="1">
      <c r="A865">
        <v>638</v>
      </c>
      <c r="B865" t="s">
        <v>2294</v>
      </c>
      <c r="C865" t="s">
        <v>4519</v>
      </c>
      <c r="D865" t="s">
        <v>1176</v>
      </c>
      <c r="E865">
        <v>291</v>
      </c>
      <c r="F865">
        <v>0</v>
      </c>
      <c r="G865">
        <v>0</v>
      </c>
      <c r="H865">
        <v>0</v>
      </c>
      <c r="I865">
        <v>354</v>
      </c>
      <c r="J865">
        <v>0</v>
      </c>
      <c r="L865">
        <f t="shared" si="13"/>
        <v>291</v>
      </c>
    </row>
    <row r="866" spans="1:12" hidden="1">
      <c r="A866">
        <v>639</v>
      </c>
      <c r="B866" t="s">
        <v>2295</v>
      </c>
      <c r="C866" t="s">
        <v>4520</v>
      </c>
      <c r="D866" t="s">
        <v>1176</v>
      </c>
      <c r="E866">
        <v>1918</v>
      </c>
      <c r="F866">
        <v>-30</v>
      </c>
      <c r="G866">
        <v>0</v>
      </c>
      <c r="H866">
        <v>0</v>
      </c>
      <c r="I866">
        <v>5243</v>
      </c>
      <c r="J866">
        <v>0</v>
      </c>
      <c r="L866">
        <f t="shared" si="13"/>
        <v>1888</v>
      </c>
    </row>
    <row r="867" spans="1:12" hidden="1">
      <c r="A867">
        <v>640</v>
      </c>
      <c r="B867" t="s">
        <v>2296</v>
      </c>
      <c r="C867" t="s">
        <v>4521</v>
      </c>
      <c r="D867" t="s">
        <v>1176</v>
      </c>
      <c r="E867">
        <v>420</v>
      </c>
      <c r="F867">
        <v>0</v>
      </c>
      <c r="G867">
        <v>0</v>
      </c>
      <c r="H867">
        <v>0</v>
      </c>
      <c r="I867">
        <v>1171</v>
      </c>
      <c r="J867">
        <v>0</v>
      </c>
      <c r="L867">
        <f t="shared" si="13"/>
        <v>420</v>
      </c>
    </row>
    <row r="868" spans="1:12" hidden="1">
      <c r="A868">
        <v>641</v>
      </c>
      <c r="B868" t="s">
        <v>2297</v>
      </c>
      <c r="C868" t="s">
        <v>4522</v>
      </c>
      <c r="D868" t="s">
        <v>1176</v>
      </c>
      <c r="E868">
        <v>488</v>
      </c>
      <c r="F868">
        <v>0</v>
      </c>
      <c r="G868">
        <v>0</v>
      </c>
      <c r="H868">
        <v>0</v>
      </c>
      <c r="I868">
        <v>222</v>
      </c>
      <c r="J868">
        <v>0</v>
      </c>
      <c r="L868">
        <f t="shared" si="13"/>
        <v>488</v>
      </c>
    </row>
    <row r="869" spans="1:12" hidden="1">
      <c r="A869">
        <v>642</v>
      </c>
      <c r="B869" t="s">
        <v>2298</v>
      </c>
      <c r="C869" t="s">
        <v>4523</v>
      </c>
      <c r="D869" t="s">
        <v>1477</v>
      </c>
      <c r="E869">
        <v>887</v>
      </c>
      <c r="F869">
        <v>-42</v>
      </c>
      <c r="G869">
        <v>0</v>
      </c>
      <c r="H869">
        <v>0</v>
      </c>
      <c r="I869">
        <v>865</v>
      </c>
      <c r="J869">
        <v>0</v>
      </c>
      <c r="L869">
        <f t="shared" si="13"/>
        <v>845</v>
      </c>
    </row>
    <row r="870" spans="1:12" hidden="1">
      <c r="A870">
        <v>643</v>
      </c>
      <c r="B870" t="s">
        <v>2299</v>
      </c>
      <c r="C870" t="s">
        <v>4524</v>
      </c>
      <c r="D870" t="s">
        <v>1176</v>
      </c>
      <c r="E870">
        <v>589</v>
      </c>
      <c r="F870">
        <v>0</v>
      </c>
      <c r="G870">
        <v>0</v>
      </c>
      <c r="H870">
        <v>0</v>
      </c>
      <c r="I870">
        <v>132</v>
      </c>
      <c r="J870">
        <v>0</v>
      </c>
      <c r="L870">
        <f t="shared" si="13"/>
        <v>589</v>
      </c>
    </row>
    <row r="871" spans="1:12" hidden="1">
      <c r="A871">
        <v>644</v>
      </c>
      <c r="B871" t="s">
        <v>2300</v>
      </c>
      <c r="C871" t="s">
        <v>4525</v>
      </c>
      <c r="D871" t="s">
        <v>1176</v>
      </c>
      <c r="E871">
        <v>838</v>
      </c>
      <c r="F871">
        <v>0</v>
      </c>
      <c r="G871">
        <v>0</v>
      </c>
      <c r="H871">
        <v>0</v>
      </c>
      <c r="I871">
        <v>601</v>
      </c>
      <c r="J871">
        <v>0</v>
      </c>
      <c r="L871">
        <f t="shared" si="13"/>
        <v>838</v>
      </c>
    </row>
    <row r="872" spans="1:12" hidden="1">
      <c r="A872">
        <v>645</v>
      </c>
      <c r="B872" t="s">
        <v>2301</v>
      </c>
      <c r="C872" t="s">
        <v>4526</v>
      </c>
      <c r="D872" t="s">
        <v>1176</v>
      </c>
      <c r="E872">
        <v>434</v>
      </c>
      <c r="F872">
        <v>0</v>
      </c>
      <c r="G872">
        <v>0</v>
      </c>
      <c r="H872">
        <v>0</v>
      </c>
      <c r="I872">
        <v>102</v>
      </c>
      <c r="J872">
        <v>0</v>
      </c>
      <c r="L872">
        <f t="shared" si="13"/>
        <v>434</v>
      </c>
    </row>
    <row r="873" spans="1:12" hidden="1">
      <c r="A873">
        <v>646</v>
      </c>
      <c r="B873" t="s">
        <v>2302</v>
      </c>
      <c r="C873" t="s">
        <v>4527</v>
      </c>
      <c r="D873" t="s">
        <v>1176</v>
      </c>
      <c r="E873">
        <v>468</v>
      </c>
      <c r="F873">
        <v>0</v>
      </c>
      <c r="G873">
        <v>0</v>
      </c>
      <c r="H873">
        <v>0</v>
      </c>
      <c r="I873">
        <v>27</v>
      </c>
      <c r="J873">
        <v>0</v>
      </c>
      <c r="L873">
        <f t="shared" si="13"/>
        <v>468</v>
      </c>
    </row>
    <row r="874" spans="1:12" hidden="1">
      <c r="A874">
        <v>647</v>
      </c>
      <c r="B874" t="s">
        <v>2303</v>
      </c>
      <c r="C874" t="s">
        <v>4528</v>
      </c>
      <c r="D874" t="s">
        <v>1477</v>
      </c>
      <c r="E874">
        <v>906</v>
      </c>
      <c r="F874">
        <v>0</v>
      </c>
      <c r="G874">
        <v>0</v>
      </c>
      <c r="H874">
        <v>0</v>
      </c>
      <c r="I874">
        <v>86</v>
      </c>
      <c r="J874">
        <v>0</v>
      </c>
      <c r="L874">
        <f t="shared" si="13"/>
        <v>906</v>
      </c>
    </row>
    <row r="875" spans="1:12" hidden="1">
      <c r="A875">
        <v>648</v>
      </c>
      <c r="B875" t="s">
        <v>2304</v>
      </c>
      <c r="C875" t="s">
        <v>4529</v>
      </c>
      <c r="D875" t="s">
        <v>1176</v>
      </c>
      <c r="E875">
        <v>561</v>
      </c>
      <c r="F875">
        <v>0</v>
      </c>
      <c r="G875">
        <v>0</v>
      </c>
      <c r="H875">
        <v>0</v>
      </c>
      <c r="I875">
        <v>104</v>
      </c>
      <c r="J875">
        <v>0</v>
      </c>
      <c r="L875">
        <f t="shared" si="13"/>
        <v>561</v>
      </c>
    </row>
    <row r="876" spans="1:12" hidden="1">
      <c r="A876">
        <v>649</v>
      </c>
      <c r="B876" t="s">
        <v>2305</v>
      </c>
      <c r="C876" t="s">
        <v>4530</v>
      </c>
      <c r="D876" t="s">
        <v>1176</v>
      </c>
      <c r="E876">
        <v>2312</v>
      </c>
      <c r="F876">
        <v>-25</v>
      </c>
      <c r="G876">
        <v>0</v>
      </c>
      <c r="H876">
        <v>0</v>
      </c>
      <c r="I876">
        <v>2684</v>
      </c>
      <c r="J876">
        <v>0</v>
      </c>
      <c r="L876">
        <f t="shared" si="13"/>
        <v>2287</v>
      </c>
    </row>
    <row r="877" spans="1:12" hidden="1">
      <c r="A877">
        <v>650</v>
      </c>
      <c r="B877" t="s">
        <v>2306</v>
      </c>
      <c r="C877" t="s">
        <v>4531</v>
      </c>
      <c r="D877" t="s">
        <v>1176</v>
      </c>
      <c r="E877">
        <v>1915</v>
      </c>
      <c r="F877">
        <v>-13</v>
      </c>
      <c r="G877">
        <v>0</v>
      </c>
      <c r="H877">
        <v>0</v>
      </c>
      <c r="I877">
        <v>1460</v>
      </c>
      <c r="J877">
        <v>0</v>
      </c>
      <c r="L877">
        <f t="shared" si="13"/>
        <v>1902</v>
      </c>
    </row>
    <row r="878" spans="1:12" hidden="1">
      <c r="A878">
        <v>651</v>
      </c>
      <c r="B878" t="s">
        <v>2307</v>
      </c>
      <c r="C878" t="s">
        <v>4532</v>
      </c>
      <c r="D878" t="s">
        <v>1176</v>
      </c>
      <c r="E878">
        <v>0</v>
      </c>
      <c r="F878">
        <v>0</v>
      </c>
      <c r="G878">
        <v>0</v>
      </c>
      <c r="H878">
        <v>0</v>
      </c>
      <c r="I878">
        <v>306</v>
      </c>
      <c r="J878">
        <v>0</v>
      </c>
      <c r="L878">
        <f t="shared" si="13"/>
        <v>0</v>
      </c>
    </row>
    <row r="879" spans="1:12" hidden="1">
      <c r="A879">
        <v>652</v>
      </c>
      <c r="B879" t="s">
        <v>2309</v>
      </c>
      <c r="C879" t="s">
        <v>4533</v>
      </c>
      <c r="D879" t="s">
        <v>1477</v>
      </c>
      <c r="E879">
        <v>2232</v>
      </c>
      <c r="F879">
        <v>-25</v>
      </c>
      <c r="G879">
        <v>0</v>
      </c>
      <c r="H879">
        <v>0</v>
      </c>
      <c r="I879">
        <v>1835</v>
      </c>
      <c r="J879">
        <v>0</v>
      </c>
      <c r="L879">
        <f t="shared" si="13"/>
        <v>2207</v>
      </c>
    </row>
    <row r="880" spans="1:12" hidden="1">
      <c r="A880">
        <v>653</v>
      </c>
      <c r="B880" t="s">
        <v>4534</v>
      </c>
      <c r="C880" t="s">
        <v>4535</v>
      </c>
      <c r="D880" t="s">
        <v>1176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L880">
        <f t="shared" si="13"/>
        <v>0</v>
      </c>
    </row>
    <row r="881" spans="1:12" hidden="1">
      <c r="A881">
        <v>654</v>
      </c>
      <c r="B881" t="s">
        <v>4536</v>
      </c>
      <c r="C881" t="s">
        <v>4537</v>
      </c>
      <c r="D881" t="s">
        <v>1477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>
        <f t="shared" si="13"/>
        <v>0</v>
      </c>
    </row>
    <row r="882" spans="1:12" hidden="1">
      <c r="A882">
        <v>655</v>
      </c>
      <c r="B882" t="s">
        <v>4538</v>
      </c>
      <c r="C882" t="s">
        <v>4539</v>
      </c>
      <c r="D882" t="s">
        <v>1176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L882">
        <f t="shared" si="13"/>
        <v>0</v>
      </c>
    </row>
    <row r="883" spans="1:12" hidden="1">
      <c r="A883">
        <v>656</v>
      </c>
      <c r="B883" t="s">
        <v>4540</v>
      </c>
      <c r="C883" t="s">
        <v>3331</v>
      </c>
      <c r="D883" t="s">
        <v>3332</v>
      </c>
      <c r="E883">
        <v>1746</v>
      </c>
      <c r="F883">
        <v>0</v>
      </c>
      <c r="G883">
        <v>0</v>
      </c>
      <c r="H883">
        <v>0</v>
      </c>
      <c r="I883">
        <v>200</v>
      </c>
      <c r="J883">
        <v>0</v>
      </c>
      <c r="L883">
        <f t="shared" si="13"/>
        <v>1746</v>
      </c>
    </row>
    <row r="884" spans="1:12" hidden="1">
      <c r="A884">
        <v>657</v>
      </c>
      <c r="B884" t="s">
        <v>4541</v>
      </c>
      <c r="C884" t="s">
        <v>1158</v>
      </c>
      <c r="D884" t="s">
        <v>3332</v>
      </c>
      <c r="E884">
        <v>24</v>
      </c>
      <c r="F884">
        <v>-1</v>
      </c>
      <c r="G884">
        <v>0</v>
      </c>
      <c r="H884">
        <v>0</v>
      </c>
      <c r="I884">
        <v>250</v>
      </c>
      <c r="J884">
        <v>0</v>
      </c>
      <c r="L884">
        <f t="shared" si="13"/>
        <v>23</v>
      </c>
    </row>
    <row r="885" spans="1:12" hidden="1">
      <c r="A885">
        <v>658</v>
      </c>
      <c r="B885" t="s">
        <v>4542</v>
      </c>
      <c r="C885" t="s">
        <v>1160</v>
      </c>
      <c r="D885" t="s">
        <v>3332</v>
      </c>
      <c r="E885">
        <v>26</v>
      </c>
      <c r="F885">
        <v>0</v>
      </c>
      <c r="G885">
        <v>0</v>
      </c>
      <c r="H885">
        <v>0</v>
      </c>
      <c r="I885">
        <v>258</v>
      </c>
      <c r="J885">
        <v>0</v>
      </c>
      <c r="L885">
        <f t="shared" si="13"/>
        <v>26</v>
      </c>
    </row>
    <row r="886" spans="1:12" hidden="1">
      <c r="A886">
        <v>659</v>
      </c>
      <c r="B886" t="s">
        <v>4543</v>
      </c>
      <c r="C886" t="s">
        <v>1162</v>
      </c>
      <c r="D886" t="s">
        <v>3332</v>
      </c>
      <c r="E886">
        <v>0</v>
      </c>
      <c r="F886">
        <v>0</v>
      </c>
      <c r="G886">
        <v>0</v>
      </c>
      <c r="H886">
        <v>0</v>
      </c>
      <c r="I886">
        <v>948</v>
      </c>
      <c r="J886">
        <v>0</v>
      </c>
      <c r="L886">
        <f t="shared" si="13"/>
        <v>0</v>
      </c>
    </row>
    <row r="887" spans="1:12" hidden="1">
      <c r="A887">
        <v>660</v>
      </c>
      <c r="B887" t="s">
        <v>4544</v>
      </c>
      <c r="C887" t="s">
        <v>3360</v>
      </c>
      <c r="D887" t="s">
        <v>1477</v>
      </c>
      <c r="E887">
        <v>1091</v>
      </c>
      <c r="F887">
        <v>0</v>
      </c>
      <c r="G887">
        <v>0</v>
      </c>
      <c r="H887">
        <v>0</v>
      </c>
      <c r="I887">
        <v>160</v>
      </c>
      <c r="J887">
        <v>0</v>
      </c>
      <c r="L887">
        <f t="shared" si="13"/>
        <v>1091</v>
      </c>
    </row>
    <row r="888" spans="1:12" hidden="1">
      <c r="A888">
        <v>661</v>
      </c>
      <c r="B888" t="s">
        <v>4545</v>
      </c>
      <c r="C888" t="s">
        <v>3362</v>
      </c>
      <c r="D888" t="s">
        <v>1477</v>
      </c>
      <c r="E888">
        <v>802</v>
      </c>
      <c r="F888">
        <v>0</v>
      </c>
      <c r="G888">
        <v>0</v>
      </c>
      <c r="H888">
        <v>0</v>
      </c>
      <c r="I888">
        <v>160</v>
      </c>
      <c r="J888">
        <v>0</v>
      </c>
      <c r="L888">
        <f t="shared" si="13"/>
        <v>802</v>
      </c>
    </row>
    <row r="889" spans="1:12" hidden="1">
      <c r="A889">
        <v>662</v>
      </c>
      <c r="B889" t="s">
        <v>4546</v>
      </c>
      <c r="C889" t="s">
        <v>3364</v>
      </c>
      <c r="D889" t="s">
        <v>1477</v>
      </c>
      <c r="E889">
        <v>112</v>
      </c>
      <c r="F889">
        <v>0</v>
      </c>
      <c r="G889">
        <v>0</v>
      </c>
      <c r="H889">
        <v>0</v>
      </c>
      <c r="I889">
        <v>80</v>
      </c>
      <c r="J889">
        <v>0</v>
      </c>
      <c r="L889">
        <f t="shared" si="13"/>
        <v>112</v>
      </c>
    </row>
    <row r="890" spans="1:12" hidden="1">
      <c r="A890">
        <v>663</v>
      </c>
      <c r="B890" t="s">
        <v>4547</v>
      </c>
      <c r="C890" t="s">
        <v>3366</v>
      </c>
      <c r="D890" t="s">
        <v>1477</v>
      </c>
      <c r="E890">
        <v>110</v>
      </c>
      <c r="F890">
        <v>0</v>
      </c>
      <c r="G890">
        <v>0</v>
      </c>
      <c r="H890">
        <v>0</v>
      </c>
      <c r="I890">
        <v>80</v>
      </c>
      <c r="J890">
        <v>0</v>
      </c>
      <c r="L890">
        <f t="shared" si="13"/>
        <v>110</v>
      </c>
    </row>
    <row r="891" spans="1:12" hidden="1">
      <c r="A891">
        <v>664</v>
      </c>
      <c r="B891" t="s">
        <v>4548</v>
      </c>
      <c r="C891" t="s">
        <v>3441</v>
      </c>
      <c r="D891" t="s">
        <v>1477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L891">
        <f t="shared" si="13"/>
        <v>0</v>
      </c>
    </row>
    <row r="892" spans="1:12" hidden="1">
      <c r="A892">
        <v>665</v>
      </c>
      <c r="B892" t="s">
        <v>4140</v>
      </c>
      <c r="C892" t="s">
        <v>4549</v>
      </c>
      <c r="D892" t="s">
        <v>1176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L892">
        <f t="shared" si="13"/>
        <v>0</v>
      </c>
    </row>
    <row r="893" spans="1:12">
      <c r="A893" s="45" t="s">
        <v>3205</v>
      </c>
      <c r="B893" s="45" t="s">
        <v>3206</v>
      </c>
      <c r="C893" s="45" t="s">
        <v>3207</v>
      </c>
      <c r="D893" s="45" t="s">
        <v>3208</v>
      </c>
      <c r="E893" s="45" t="s">
        <v>3209</v>
      </c>
      <c r="F893" s="45" t="s">
        <v>3210</v>
      </c>
      <c r="G893" s="45" t="s">
        <v>3211</v>
      </c>
      <c r="H893" s="45" t="s">
        <v>3212</v>
      </c>
      <c r="I893" s="45" t="s">
        <v>3213</v>
      </c>
      <c r="J893" s="45" t="s">
        <v>3214</v>
      </c>
      <c r="K893" t="s">
        <v>3216</v>
      </c>
      <c r="L893" t="e">
        <f t="shared" si="13"/>
        <v>#VALUE!</v>
      </c>
    </row>
    <row r="894" spans="1:12" hidden="1">
      <c r="A894">
        <v>1</v>
      </c>
      <c r="B894" t="s">
        <v>1576</v>
      </c>
      <c r="C894" t="s">
        <v>4550</v>
      </c>
      <c r="D894" t="s">
        <v>1176</v>
      </c>
      <c r="E894">
        <v>20479</v>
      </c>
      <c r="F894">
        <v>-401</v>
      </c>
      <c r="G894">
        <v>0</v>
      </c>
      <c r="H894">
        <v>0</v>
      </c>
      <c r="I894">
        <v>27939</v>
      </c>
      <c r="J894">
        <v>0</v>
      </c>
      <c r="L894">
        <f t="shared" si="13"/>
        <v>20078</v>
      </c>
    </row>
    <row r="895" spans="1:12" hidden="1">
      <c r="A895">
        <v>2</v>
      </c>
      <c r="B895" t="s">
        <v>1578</v>
      </c>
      <c r="C895" t="s">
        <v>4551</v>
      </c>
      <c r="D895" t="s">
        <v>1176</v>
      </c>
      <c r="E895">
        <v>63936</v>
      </c>
      <c r="F895">
        <v>-637</v>
      </c>
      <c r="G895">
        <v>0</v>
      </c>
      <c r="H895">
        <v>0</v>
      </c>
      <c r="I895">
        <v>56953</v>
      </c>
      <c r="J895">
        <v>0</v>
      </c>
      <c r="L895">
        <f t="shared" si="13"/>
        <v>63299</v>
      </c>
    </row>
    <row r="896" spans="1:12" hidden="1">
      <c r="A896">
        <v>3</v>
      </c>
      <c r="B896" t="s">
        <v>1580</v>
      </c>
      <c r="C896" t="s">
        <v>4552</v>
      </c>
      <c r="D896" t="s">
        <v>1176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L896">
        <f t="shared" si="13"/>
        <v>0</v>
      </c>
    </row>
    <row r="897" spans="1:12" hidden="1">
      <c r="A897">
        <v>4</v>
      </c>
      <c r="B897" t="s">
        <v>1581</v>
      </c>
      <c r="C897" t="s">
        <v>4553</v>
      </c>
      <c r="D897" t="s">
        <v>1176</v>
      </c>
      <c r="E897">
        <v>5270</v>
      </c>
      <c r="F897">
        <v>-248</v>
      </c>
      <c r="G897">
        <v>0</v>
      </c>
      <c r="H897">
        <v>0</v>
      </c>
      <c r="I897">
        <v>10352</v>
      </c>
      <c r="J897">
        <v>0</v>
      </c>
      <c r="L897">
        <f t="shared" si="13"/>
        <v>5022</v>
      </c>
    </row>
    <row r="898" spans="1:12" hidden="1">
      <c r="A898">
        <v>5</v>
      </c>
      <c r="B898" t="s">
        <v>1583</v>
      </c>
      <c r="C898" t="s">
        <v>4554</v>
      </c>
      <c r="D898" t="s">
        <v>1176</v>
      </c>
      <c r="E898">
        <v>5863</v>
      </c>
      <c r="F898">
        <v>-56</v>
      </c>
      <c r="G898">
        <v>0</v>
      </c>
      <c r="H898">
        <v>0</v>
      </c>
      <c r="I898">
        <v>2592</v>
      </c>
      <c r="J898">
        <v>0</v>
      </c>
      <c r="L898">
        <f t="shared" si="13"/>
        <v>5807</v>
      </c>
    </row>
    <row r="899" spans="1:12" hidden="1">
      <c r="A899">
        <v>6</v>
      </c>
      <c r="B899" t="s">
        <v>1585</v>
      </c>
      <c r="C899" t="s">
        <v>4555</v>
      </c>
      <c r="D899" t="s">
        <v>1176</v>
      </c>
      <c r="E899">
        <v>886</v>
      </c>
      <c r="F899">
        <v>-178</v>
      </c>
      <c r="G899">
        <v>0</v>
      </c>
      <c r="H899">
        <v>0</v>
      </c>
      <c r="I899">
        <v>6365</v>
      </c>
      <c r="J899">
        <v>0</v>
      </c>
      <c r="L899">
        <f t="shared" ref="L899:L962" si="14">E899+F899+K899</f>
        <v>708</v>
      </c>
    </row>
    <row r="900" spans="1:12" hidden="1">
      <c r="A900">
        <v>7</v>
      </c>
      <c r="B900" t="s">
        <v>1586</v>
      </c>
      <c r="C900" t="s">
        <v>4556</v>
      </c>
      <c r="D900" t="s">
        <v>1176</v>
      </c>
      <c r="E900">
        <v>5003</v>
      </c>
      <c r="F900">
        <v>-168</v>
      </c>
      <c r="G900">
        <v>0</v>
      </c>
      <c r="H900">
        <v>0</v>
      </c>
      <c r="I900">
        <v>4390</v>
      </c>
      <c r="J900">
        <v>0</v>
      </c>
      <c r="L900">
        <f t="shared" si="14"/>
        <v>4835</v>
      </c>
    </row>
    <row r="901" spans="1:12" hidden="1">
      <c r="A901">
        <v>8</v>
      </c>
      <c r="B901" t="s">
        <v>1587</v>
      </c>
      <c r="C901" t="s">
        <v>4557</v>
      </c>
      <c r="D901" t="s">
        <v>1176</v>
      </c>
      <c r="E901">
        <v>4822</v>
      </c>
      <c r="F901">
        <v>-144</v>
      </c>
      <c r="G901">
        <v>0</v>
      </c>
      <c r="H901">
        <v>0</v>
      </c>
      <c r="I901">
        <v>3457</v>
      </c>
      <c r="J901">
        <v>0</v>
      </c>
      <c r="L901">
        <f t="shared" si="14"/>
        <v>4678</v>
      </c>
    </row>
    <row r="902" spans="1:12" hidden="1">
      <c r="A902">
        <v>9</v>
      </c>
      <c r="B902" t="s">
        <v>1588</v>
      </c>
      <c r="C902" t="s">
        <v>4558</v>
      </c>
      <c r="D902" t="s">
        <v>1176</v>
      </c>
      <c r="E902">
        <v>24336</v>
      </c>
      <c r="F902">
        <v>-504</v>
      </c>
      <c r="G902">
        <v>0</v>
      </c>
      <c r="H902">
        <v>0</v>
      </c>
      <c r="I902">
        <v>21542</v>
      </c>
      <c r="J902">
        <v>0</v>
      </c>
      <c r="L902">
        <f t="shared" si="14"/>
        <v>23832</v>
      </c>
    </row>
    <row r="903" spans="1:12" hidden="1">
      <c r="A903">
        <v>10</v>
      </c>
      <c r="B903" t="s">
        <v>1590</v>
      </c>
      <c r="C903" t="s">
        <v>4559</v>
      </c>
      <c r="D903" t="s">
        <v>1176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L903">
        <f t="shared" si="14"/>
        <v>0</v>
      </c>
    </row>
    <row r="904" spans="1:12" hidden="1">
      <c r="A904">
        <v>11</v>
      </c>
      <c r="B904" t="s">
        <v>1591</v>
      </c>
      <c r="C904" t="s">
        <v>4560</v>
      </c>
      <c r="D904" t="s">
        <v>1176</v>
      </c>
      <c r="E904">
        <v>4358</v>
      </c>
      <c r="F904">
        <v>-240</v>
      </c>
      <c r="G904">
        <v>0</v>
      </c>
      <c r="H904">
        <v>0</v>
      </c>
      <c r="I904">
        <v>4886</v>
      </c>
      <c r="J904">
        <v>0</v>
      </c>
      <c r="L904">
        <f t="shared" si="14"/>
        <v>4118</v>
      </c>
    </row>
    <row r="905" spans="1:12" hidden="1">
      <c r="A905">
        <v>12</v>
      </c>
      <c r="B905" t="s">
        <v>1593</v>
      </c>
      <c r="C905" t="s">
        <v>4561</v>
      </c>
      <c r="D905" t="s">
        <v>1176</v>
      </c>
      <c r="E905">
        <v>2112</v>
      </c>
      <c r="F905">
        <v>-96</v>
      </c>
      <c r="G905">
        <v>0</v>
      </c>
      <c r="H905">
        <v>0</v>
      </c>
      <c r="I905">
        <v>3425</v>
      </c>
      <c r="J905">
        <v>0</v>
      </c>
      <c r="L905">
        <f t="shared" si="14"/>
        <v>2016</v>
      </c>
    </row>
    <row r="906" spans="1:12" hidden="1">
      <c r="A906">
        <v>13</v>
      </c>
      <c r="B906" t="s">
        <v>1595</v>
      </c>
      <c r="C906" t="s">
        <v>4562</v>
      </c>
      <c r="D906" t="s">
        <v>1176</v>
      </c>
      <c r="E906">
        <v>5410</v>
      </c>
      <c r="F906">
        <v>0</v>
      </c>
      <c r="G906">
        <v>0</v>
      </c>
      <c r="H906">
        <v>0</v>
      </c>
      <c r="I906">
        <v>6775</v>
      </c>
      <c r="J906">
        <v>0</v>
      </c>
      <c r="L906">
        <f t="shared" si="14"/>
        <v>5410</v>
      </c>
    </row>
    <row r="907" spans="1:12" hidden="1">
      <c r="A907">
        <v>14</v>
      </c>
      <c r="B907" t="s">
        <v>4563</v>
      </c>
      <c r="C907" t="s">
        <v>4564</v>
      </c>
      <c r="D907" t="s">
        <v>1176</v>
      </c>
      <c r="E907">
        <v>0</v>
      </c>
      <c r="F907">
        <v>0</v>
      </c>
      <c r="G907">
        <v>0</v>
      </c>
      <c r="H907">
        <v>0</v>
      </c>
      <c r="I907">
        <v>3150</v>
      </c>
      <c r="J907">
        <v>0</v>
      </c>
      <c r="L907">
        <f t="shared" si="14"/>
        <v>0</v>
      </c>
    </row>
    <row r="908" spans="1:12" hidden="1">
      <c r="A908">
        <v>15</v>
      </c>
      <c r="B908" t="s">
        <v>1597</v>
      </c>
      <c r="C908" t="s">
        <v>4565</v>
      </c>
      <c r="D908" t="s">
        <v>1176</v>
      </c>
      <c r="E908">
        <v>7843</v>
      </c>
      <c r="F908">
        <v>-296</v>
      </c>
      <c r="G908">
        <v>0</v>
      </c>
      <c r="H908">
        <v>0</v>
      </c>
      <c r="I908">
        <v>5752</v>
      </c>
      <c r="J908">
        <v>0</v>
      </c>
      <c r="L908">
        <f t="shared" si="14"/>
        <v>7547</v>
      </c>
    </row>
    <row r="909" spans="1:12" hidden="1">
      <c r="A909">
        <v>16</v>
      </c>
      <c r="B909" t="s">
        <v>1599</v>
      </c>
      <c r="C909" t="s">
        <v>4566</v>
      </c>
      <c r="D909" t="s">
        <v>1176</v>
      </c>
      <c r="E909">
        <v>18677</v>
      </c>
      <c r="F909">
        <v>-240</v>
      </c>
      <c r="G909">
        <v>0</v>
      </c>
      <c r="H909">
        <v>0</v>
      </c>
      <c r="I909">
        <v>4102</v>
      </c>
      <c r="J909">
        <v>0</v>
      </c>
      <c r="L909">
        <f t="shared" si="14"/>
        <v>18437</v>
      </c>
    </row>
    <row r="910" spans="1:12" hidden="1">
      <c r="A910">
        <v>17</v>
      </c>
      <c r="B910" t="s">
        <v>1601</v>
      </c>
      <c r="C910" t="s">
        <v>4567</v>
      </c>
      <c r="D910" t="s">
        <v>1176</v>
      </c>
      <c r="E910">
        <v>0</v>
      </c>
      <c r="F910">
        <v>0</v>
      </c>
      <c r="G910">
        <v>0</v>
      </c>
      <c r="H910">
        <v>0</v>
      </c>
      <c r="I910">
        <v>3810</v>
      </c>
      <c r="J910">
        <v>0</v>
      </c>
      <c r="L910">
        <f t="shared" si="14"/>
        <v>0</v>
      </c>
    </row>
    <row r="911" spans="1:12" hidden="1">
      <c r="A911">
        <v>18</v>
      </c>
      <c r="B911" t="s">
        <v>1602</v>
      </c>
      <c r="C911" t="s">
        <v>1603</v>
      </c>
      <c r="D911" t="s">
        <v>3332</v>
      </c>
      <c r="E911">
        <v>0</v>
      </c>
      <c r="F911">
        <v>0</v>
      </c>
      <c r="G911">
        <v>0</v>
      </c>
      <c r="H911">
        <v>0</v>
      </c>
      <c r="I911">
        <v>415</v>
      </c>
      <c r="J911">
        <v>0</v>
      </c>
      <c r="L911">
        <f t="shared" si="14"/>
        <v>0</v>
      </c>
    </row>
    <row r="912" spans="1:12" hidden="1">
      <c r="A912">
        <v>19</v>
      </c>
      <c r="B912" t="s">
        <v>1605</v>
      </c>
      <c r="C912" t="s">
        <v>4568</v>
      </c>
      <c r="D912" t="s">
        <v>3332</v>
      </c>
      <c r="E912">
        <v>0</v>
      </c>
      <c r="F912">
        <v>0</v>
      </c>
      <c r="G912">
        <v>0</v>
      </c>
      <c r="H912">
        <v>0</v>
      </c>
      <c r="I912">
        <v>688</v>
      </c>
      <c r="J912">
        <v>0</v>
      </c>
      <c r="L912">
        <f t="shared" si="14"/>
        <v>0</v>
      </c>
    </row>
    <row r="913" spans="1:12" hidden="1">
      <c r="A913">
        <v>20</v>
      </c>
      <c r="B913" t="s">
        <v>4569</v>
      </c>
      <c r="C913" t="s">
        <v>4570</v>
      </c>
      <c r="D913" t="s">
        <v>1176</v>
      </c>
      <c r="E913">
        <v>0</v>
      </c>
      <c r="F913">
        <v>0</v>
      </c>
      <c r="G913">
        <v>0</v>
      </c>
      <c r="H913">
        <v>0</v>
      </c>
      <c r="I913">
        <v>1954</v>
      </c>
      <c r="J913">
        <v>0</v>
      </c>
      <c r="L913">
        <f t="shared" si="14"/>
        <v>0</v>
      </c>
    </row>
    <row r="914" spans="1:12" hidden="1">
      <c r="A914">
        <v>21</v>
      </c>
      <c r="B914" t="s">
        <v>4571</v>
      </c>
      <c r="C914" t="s">
        <v>4572</v>
      </c>
      <c r="D914" t="s">
        <v>1176</v>
      </c>
      <c r="E914">
        <v>0</v>
      </c>
      <c r="F914">
        <v>0</v>
      </c>
      <c r="G914">
        <v>0</v>
      </c>
      <c r="H914">
        <v>0</v>
      </c>
      <c r="I914">
        <v>1571</v>
      </c>
      <c r="J914">
        <v>0</v>
      </c>
      <c r="L914">
        <f t="shared" si="14"/>
        <v>0</v>
      </c>
    </row>
    <row r="915" spans="1:12" hidden="1">
      <c r="A915">
        <v>22</v>
      </c>
      <c r="B915" t="s">
        <v>4573</v>
      </c>
      <c r="C915" t="s">
        <v>4574</v>
      </c>
      <c r="D915" t="s">
        <v>3259</v>
      </c>
      <c r="E915">
        <v>0</v>
      </c>
      <c r="F915">
        <v>0</v>
      </c>
      <c r="G915">
        <v>0</v>
      </c>
      <c r="H915">
        <v>0</v>
      </c>
      <c r="I915">
        <v>48</v>
      </c>
      <c r="J915">
        <v>0</v>
      </c>
      <c r="L915">
        <f t="shared" si="14"/>
        <v>0</v>
      </c>
    </row>
    <row r="916" spans="1:12" hidden="1">
      <c r="A916">
        <v>23</v>
      </c>
      <c r="B916" t="s">
        <v>4575</v>
      </c>
      <c r="C916" t="s">
        <v>4576</v>
      </c>
      <c r="D916" t="s">
        <v>1176</v>
      </c>
      <c r="E916">
        <v>0</v>
      </c>
      <c r="F916">
        <v>0</v>
      </c>
      <c r="G916">
        <v>0</v>
      </c>
      <c r="H916">
        <v>0</v>
      </c>
      <c r="I916">
        <v>1319</v>
      </c>
      <c r="J916">
        <v>0</v>
      </c>
      <c r="L916">
        <f t="shared" si="14"/>
        <v>0</v>
      </c>
    </row>
    <row r="917" spans="1:12" hidden="1">
      <c r="A917">
        <v>24</v>
      </c>
      <c r="B917" t="s">
        <v>4577</v>
      </c>
      <c r="C917" t="s">
        <v>4578</v>
      </c>
      <c r="D917" t="s">
        <v>1176</v>
      </c>
      <c r="E917">
        <v>262</v>
      </c>
      <c r="F917">
        <v>0</v>
      </c>
      <c r="G917">
        <v>0</v>
      </c>
      <c r="H917">
        <v>0</v>
      </c>
      <c r="I917">
        <v>1523</v>
      </c>
      <c r="J917">
        <v>0</v>
      </c>
      <c r="L917">
        <f t="shared" si="14"/>
        <v>262</v>
      </c>
    </row>
    <row r="918" spans="1:12" hidden="1">
      <c r="A918">
        <v>25</v>
      </c>
      <c r="B918" t="s">
        <v>4579</v>
      </c>
      <c r="C918" t="s">
        <v>4580</v>
      </c>
      <c r="D918" t="s">
        <v>1176</v>
      </c>
      <c r="E918">
        <v>337</v>
      </c>
      <c r="F918">
        <v>0</v>
      </c>
      <c r="G918">
        <v>0</v>
      </c>
      <c r="H918">
        <v>0</v>
      </c>
      <c r="I918">
        <v>756</v>
      </c>
      <c r="J918">
        <v>0</v>
      </c>
      <c r="L918">
        <f t="shared" si="14"/>
        <v>337</v>
      </c>
    </row>
    <row r="919" spans="1:12" hidden="1">
      <c r="A919">
        <v>26</v>
      </c>
      <c r="B919" t="s">
        <v>4581</v>
      </c>
      <c r="C919" t="s">
        <v>4582</v>
      </c>
      <c r="D919" t="s">
        <v>1477</v>
      </c>
      <c r="E919">
        <v>243</v>
      </c>
      <c r="F919">
        <v>0</v>
      </c>
      <c r="G919">
        <v>0</v>
      </c>
      <c r="H919">
        <v>0</v>
      </c>
      <c r="I919">
        <v>250</v>
      </c>
      <c r="J919">
        <v>0</v>
      </c>
      <c r="L919">
        <f t="shared" si="14"/>
        <v>243</v>
      </c>
    </row>
    <row r="920" spans="1:12" hidden="1">
      <c r="A920">
        <v>27</v>
      </c>
      <c r="B920" t="s">
        <v>4583</v>
      </c>
      <c r="C920" t="s">
        <v>4584</v>
      </c>
      <c r="D920" t="s">
        <v>3332</v>
      </c>
      <c r="E920">
        <v>0</v>
      </c>
      <c r="F920">
        <v>0</v>
      </c>
      <c r="G920">
        <v>0</v>
      </c>
      <c r="H920">
        <v>0</v>
      </c>
      <c r="I920">
        <v>1660</v>
      </c>
      <c r="J920">
        <v>0</v>
      </c>
      <c r="L920">
        <f t="shared" si="14"/>
        <v>0</v>
      </c>
    </row>
    <row r="921" spans="1:12" hidden="1">
      <c r="A921">
        <v>28</v>
      </c>
      <c r="B921" t="s">
        <v>4585</v>
      </c>
      <c r="C921" t="s">
        <v>4586</v>
      </c>
      <c r="D921" t="s">
        <v>3332</v>
      </c>
      <c r="E921">
        <v>0</v>
      </c>
      <c r="F921">
        <v>0</v>
      </c>
      <c r="G921">
        <v>0</v>
      </c>
      <c r="H921">
        <v>0</v>
      </c>
      <c r="I921">
        <v>8</v>
      </c>
      <c r="J921">
        <v>0</v>
      </c>
      <c r="L921">
        <f t="shared" si="14"/>
        <v>0</v>
      </c>
    </row>
    <row r="922" spans="1:12" hidden="1">
      <c r="A922">
        <v>29</v>
      </c>
      <c r="B922" t="s">
        <v>1606</v>
      </c>
      <c r="C922" t="s">
        <v>4587</v>
      </c>
      <c r="D922" t="s">
        <v>1176</v>
      </c>
      <c r="E922">
        <v>8941</v>
      </c>
      <c r="F922">
        <v>-96</v>
      </c>
      <c r="G922">
        <v>0</v>
      </c>
      <c r="H922">
        <v>0</v>
      </c>
      <c r="I922">
        <v>26305</v>
      </c>
      <c r="J922">
        <v>0</v>
      </c>
      <c r="L922">
        <f t="shared" si="14"/>
        <v>8845</v>
      </c>
    </row>
    <row r="923" spans="1:12" hidden="1">
      <c r="A923">
        <v>30</v>
      </c>
      <c r="B923" t="s">
        <v>1607</v>
      </c>
      <c r="C923" t="s">
        <v>4588</v>
      </c>
      <c r="D923" t="s">
        <v>1176</v>
      </c>
      <c r="E923">
        <v>182</v>
      </c>
      <c r="F923">
        <v>-182</v>
      </c>
      <c r="G923">
        <v>0</v>
      </c>
      <c r="H923">
        <v>0</v>
      </c>
      <c r="I923">
        <v>9709</v>
      </c>
      <c r="J923">
        <v>0</v>
      </c>
      <c r="L923">
        <f t="shared" si="14"/>
        <v>0</v>
      </c>
    </row>
    <row r="924" spans="1:12" hidden="1">
      <c r="A924">
        <v>31</v>
      </c>
      <c r="B924" t="s">
        <v>1608</v>
      </c>
      <c r="C924" t="s">
        <v>4589</v>
      </c>
      <c r="D924" t="s">
        <v>1176</v>
      </c>
      <c r="E924">
        <v>2672</v>
      </c>
      <c r="F924">
        <v>-96</v>
      </c>
      <c r="G924">
        <v>0</v>
      </c>
      <c r="H924">
        <v>0</v>
      </c>
      <c r="I924">
        <v>11000</v>
      </c>
      <c r="J924">
        <v>0</v>
      </c>
      <c r="L924">
        <f t="shared" si="14"/>
        <v>2576</v>
      </c>
    </row>
    <row r="925" spans="1:12" hidden="1">
      <c r="A925">
        <v>32</v>
      </c>
      <c r="B925" t="s">
        <v>1609</v>
      </c>
      <c r="C925" t="s">
        <v>4590</v>
      </c>
      <c r="D925" t="s">
        <v>1176</v>
      </c>
      <c r="E925">
        <v>64</v>
      </c>
      <c r="F925">
        <v>-48</v>
      </c>
      <c r="G925">
        <v>0</v>
      </c>
      <c r="H925">
        <v>0</v>
      </c>
      <c r="I925">
        <v>3998</v>
      </c>
      <c r="J925">
        <v>0</v>
      </c>
      <c r="L925">
        <f t="shared" si="14"/>
        <v>16</v>
      </c>
    </row>
    <row r="926" spans="1:12" hidden="1">
      <c r="A926">
        <v>33</v>
      </c>
      <c r="B926" t="s">
        <v>1610</v>
      </c>
      <c r="C926" t="s">
        <v>4591</v>
      </c>
      <c r="D926" t="s">
        <v>1176</v>
      </c>
      <c r="E926">
        <v>1800</v>
      </c>
      <c r="F926">
        <v>-200</v>
      </c>
      <c r="G926">
        <v>0</v>
      </c>
      <c r="H926">
        <v>0</v>
      </c>
      <c r="I926">
        <v>1637</v>
      </c>
      <c r="J926">
        <v>0</v>
      </c>
      <c r="L926">
        <f t="shared" si="14"/>
        <v>1600</v>
      </c>
    </row>
    <row r="927" spans="1:12" hidden="1">
      <c r="A927">
        <v>34</v>
      </c>
      <c r="B927" t="s">
        <v>1611</v>
      </c>
      <c r="C927" t="s">
        <v>4592</v>
      </c>
      <c r="D927" t="s">
        <v>1176</v>
      </c>
      <c r="E927">
        <v>0</v>
      </c>
      <c r="F927">
        <v>0</v>
      </c>
      <c r="G927">
        <v>0</v>
      </c>
      <c r="H927">
        <v>0</v>
      </c>
      <c r="I927">
        <v>2382</v>
      </c>
      <c r="J927">
        <v>0</v>
      </c>
      <c r="L927">
        <f t="shared" si="14"/>
        <v>0</v>
      </c>
    </row>
    <row r="928" spans="1:12" hidden="1">
      <c r="A928">
        <v>35</v>
      </c>
      <c r="B928" t="s">
        <v>1612</v>
      </c>
      <c r="C928" t="s">
        <v>4593</v>
      </c>
      <c r="D928" t="s">
        <v>1176</v>
      </c>
      <c r="E928">
        <v>1382</v>
      </c>
      <c r="F928">
        <v>-348</v>
      </c>
      <c r="G928">
        <v>0</v>
      </c>
      <c r="H928">
        <v>0</v>
      </c>
      <c r="I928">
        <v>8446</v>
      </c>
      <c r="J928">
        <v>0</v>
      </c>
      <c r="L928">
        <f t="shared" si="14"/>
        <v>1034</v>
      </c>
    </row>
    <row r="929" spans="1:12" hidden="1">
      <c r="A929">
        <v>36</v>
      </c>
      <c r="B929" t="s">
        <v>1613</v>
      </c>
      <c r="C929" t="s">
        <v>4594</v>
      </c>
      <c r="D929" t="s">
        <v>1176</v>
      </c>
      <c r="E929">
        <v>1856</v>
      </c>
      <c r="F929">
        <v>-48</v>
      </c>
      <c r="G929">
        <v>0</v>
      </c>
      <c r="H929">
        <v>0</v>
      </c>
      <c r="I929">
        <v>3164</v>
      </c>
      <c r="J929">
        <v>0</v>
      </c>
      <c r="L929">
        <f t="shared" si="14"/>
        <v>1808</v>
      </c>
    </row>
    <row r="930" spans="1:12" hidden="1">
      <c r="A930">
        <v>37</v>
      </c>
      <c r="B930" t="s">
        <v>1614</v>
      </c>
      <c r="C930" t="s">
        <v>4595</v>
      </c>
      <c r="D930" t="s">
        <v>1176</v>
      </c>
      <c r="E930">
        <v>0</v>
      </c>
      <c r="F930">
        <v>0</v>
      </c>
      <c r="G930">
        <v>0</v>
      </c>
      <c r="H930">
        <v>0</v>
      </c>
      <c r="I930">
        <v>4291</v>
      </c>
      <c r="J930">
        <v>0</v>
      </c>
      <c r="L930">
        <f t="shared" si="14"/>
        <v>0</v>
      </c>
    </row>
    <row r="931" spans="1:12" hidden="1">
      <c r="A931">
        <v>38</v>
      </c>
      <c r="B931" t="s">
        <v>1616</v>
      </c>
      <c r="C931" t="s">
        <v>4596</v>
      </c>
      <c r="D931" t="s">
        <v>1176</v>
      </c>
      <c r="E931">
        <v>4409</v>
      </c>
      <c r="F931">
        <v>0</v>
      </c>
      <c r="G931">
        <v>0</v>
      </c>
      <c r="H931">
        <v>0</v>
      </c>
      <c r="I931">
        <v>3567</v>
      </c>
      <c r="J931">
        <v>0</v>
      </c>
      <c r="L931">
        <f t="shared" si="14"/>
        <v>4409</v>
      </c>
    </row>
    <row r="932" spans="1:12" hidden="1">
      <c r="A932">
        <v>39</v>
      </c>
      <c r="B932" t="s">
        <v>1617</v>
      </c>
      <c r="C932" t="s">
        <v>4597</v>
      </c>
      <c r="D932" t="s">
        <v>1176</v>
      </c>
      <c r="E932">
        <v>26836</v>
      </c>
      <c r="F932">
        <v>0</v>
      </c>
      <c r="G932">
        <v>0</v>
      </c>
      <c r="H932">
        <v>0</v>
      </c>
      <c r="I932">
        <v>29873</v>
      </c>
      <c r="J932">
        <v>0</v>
      </c>
      <c r="L932">
        <f t="shared" si="14"/>
        <v>26836</v>
      </c>
    </row>
    <row r="933" spans="1:12" hidden="1">
      <c r="A933">
        <v>40</v>
      </c>
      <c r="B933" t="s">
        <v>2025</v>
      </c>
      <c r="C933" t="s">
        <v>4598</v>
      </c>
      <c r="D933" t="s">
        <v>1176</v>
      </c>
      <c r="E933">
        <v>0</v>
      </c>
      <c r="F933">
        <v>0</v>
      </c>
      <c r="G933">
        <v>0</v>
      </c>
      <c r="H933">
        <v>0</v>
      </c>
      <c r="I933">
        <v>2979</v>
      </c>
      <c r="J933">
        <v>0</v>
      </c>
      <c r="L933">
        <f t="shared" si="14"/>
        <v>0</v>
      </c>
    </row>
    <row r="934" spans="1:12" hidden="1">
      <c r="A934">
        <v>41</v>
      </c>
      <c r="B934" t="s">
        <v>1889</v>
      </c>
      <c r="C934" t="s">
        <v>4599</v>
      </c>
      <c r="D934" t="s">
        <v>1176</v>
      </c>
      <c r="E934">
        <v>0</v>
      </c>
      <c r="F934">
        <v>0</v>
      </c>
      <c r="G934">
        <v>0</v>
      </c>
      <c r="H934">
        <v>0</v>
      </c>
      <c r="I934">
        <v>4770</v>
      </c>
      <c r="J934">
        <v>0</v>
      </c>
      <c r="L934">
        <f t="shared" si="14"/>
        <v>0</v>
      </c>
    </row>
    <row r="935" spans="1:12" hidden="1">
      <c r="A935">
        <v>42</v>
      </c>
      <c r="B935" t="s">
        <v>4600</v>
      </c>
      <c r="C935" t="s">
        <v>4601</v>
      </c>
      <c r="D935" t="s">
        <v>3332</v>
      </c>
      <c r="E935">
        <v>0</v>
      </c>
      <c r="F935">
        <v>0</v>
      </c>
      <c r="G935">
        <v>0</v>
      </c>
      <c r="H935">
        <v>0</v>
      </c>
      <c r="I935">
        <v>250</v>
      </c>
      <c r="J935">
        <v>0</v>
      </c>
      <c r="L935">
        <f t="shared" si="14"/>
        <v>0</v>
      </c>
    </row>
    <row r="936" spans="1:12" hidden="1">
      <c r="A936">
        <v>43</v>
      </c>
      <c r="B936" t="s">
        <v>1618</v>
      </c>
      <c r="C936" t="s">
        <v>4602</v>
      </c>
      <c r="D936" t="s">
        <v>1176</v>
      </c>
      <c r="E936">
        <v>17247</v>
      </c>
      <c r="F936">
        <v>-504</v>
      </c>
      <c r="G936">
        <v>0</v>
      </c>
      <c r="H936">
        <v>0</v>
      </c>
      <c r="I936">
        <v>24012</v>
      </c>
      <c r="J936">
        <v>0</v>
      </c>
      <c r="L936">
        <f t="shared" si="14"/>
        <v>16743</v>
      </c>
    </row>
    <row r="937" spans="1:12" hidden="1">
      <c r="A937">
        <v>44</v>
      </c>
      <c r="B937" t="s">
        <v>1619</v>
      </c>
      <c r="C937" t="s">
        <v>4603</v>
      </c>
      <c r="D937" t="s">
        <v>1176</v>
      </c>
      <c r="E937">
        <v>22741</v>
      </c>
      <c r="F937">
        <v>-580</v>
      </c>
      <c r="G937">
        <v>0</v>
      </c>
      <c r="H937">
        <v>0</v>
      </c>
      <c r="I937">
        <v>39524</v>
      </c>
      <c r="J937">
        <v>0</v>
      </c>
      <c r="L937">
        <f t="shared" si="14"/>
        <v>22161</v>
      </c>
    </row>
    <row r="938" spans="1:12" hidden="1">
      <c r="A938">
        <v>45</v>
      </c>
      <c r="B938" t="s">
        <v>1604</v>
      </c>
      <c r="C938" t="s">
        <v>4604</v>
      </c>
      <c r="D938" t="s">
        <v>1176</v>
      </c>
      <c r="E938">
        <v>5311</v>
      </c>
      <c r="F938">
        <v>-350</v>
      </c>
      <c r="G938">
        <v>0</v>
      </c>
      <c r="H938">
        <v>0</v>
      </c>
      <c r="I938">
        <v>15880</v>
      </c>
      <c r="J938">
        <v>0</v>
      </c>
      <c r="L938">
        <f t="shared" si="14"/>
        <v>4961</v>
      </c>
    </row>
    <row r="939" spans="1:12" hidden="1">
      <c r="A939">
        <v>46</v>
      </c>
      <c r="B939" t="s">
        <v>1620</v>
      </c>
      <c r="C939" t="s">
        <v>4605</v>
      </c>
      <c r="D939" t="s">
        <v>1176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>
        <f t="shared" si="14"/>
        <v>0</v>
      </c>
    </row>
    <row r="940" spans="1:12" hidden="1">
      <c r="A940">
        <v>47</v>
      </c>
      <c r="B940" t="s">
        <v>1621</v>
      </c>
      <c r="C940" t="s">
        <v>4606</v>
      </c>
      <c r="D940" t="s">
        <v>1176</v>
      </c>
      <c r="E940">
        <v>13082</v>
      </c>
      <c r="F940">
        <v>-349</v>
      </c>
      <c r="G940">
        <v>0</v>
      </c>
      <c r="H940">
        <v>0</v>
      </c>
      <c r="I940">
        <v>18138</v>
      </c>
      <c r="J940">
        <v>0</v>
      </c>
      <c r="L940">
        <f t="shared" si="14"/>
        <v>12733</v>
      </c>
    </row>
    <row r="941" spans="1:12" hidden="1">
      <c r="A941">
        <v>48</v>
      </c>
      <c r="B941" t="s">
        <v>1622</v>
      </c>
      <c r="C941" t="s">
        <v>4607</v>
      </c>
      <c r="D941" t="s">
        <v>1176</v>
      </c>
      <c r="E941">
        <v>0</v>
      </c>
      <c r="F941">
        <v>0</v>
      </c>
      <c r="G941">
        <v>0</v>
      </c>
      <c r="H941">
        <v>0</v>
      </c>
      <c r="I941">
        <v>8059</v>
      </c>
      <c r="J941">
        <v>0</v>
      </c>
      <c r="L941">
        <f t="shared" si="14"/>
        <v>0</v>
      </c>
    </row>
    <row r="942" spans="1:12" hidden="1">
      <c r="A942">
        <v>49</v>
      </c>
      <c r="B942" t="s">
        <v>1623</v>
      </c>
      <c r="C942" t="s">
        <v>4608</v>
      </c>
      <c r="D942" t="s">
        <v>1176</v>
      </c>
      <c r="E942">
        <v>6582</v>
      </c>
      <c r="F942">
        <v>-201</v>
      </c>
      <c r="G942">
        <v>0</v>
      </c>
      <c r="H942">
        <v>0</v>
      </c>
      <c r="I942">
        <v>13107</v>
      </c>
      <c r="J942">
        <v>0</v>
      </c>
      <c r="L942">
        <f t="shared" si="14"/>
        <v>6381</v>
      </c>
    </row>
    <row r="943" spans="1:12" hidden="1">
      <c r="A943">
        <v>50</v>
      </c>
      <c r="B943" t="s">
        <v>1624</v>
      </c>
      <c r="C943" t="s">
        <v>4609</v>
      </c>
      <c r="D943" t="s">
        <v>1176</v>
      </c>
      <c r="E943">
        <v>5129</v>
      </c>
      <c r="F943">
        <v>-4</v>
      </c>
      <c r="G943">
        <v>0</v>
      </c>
      <c r="H943">
        <v>0</v>
      </c>
      <c r="I943">
        <v>10335</v>
      </c>
      <c r="J943">
        <v>0</v>
      </c>
      <c r="L943">
        <f t="shared" si="14"/>
        <v>5125</v>
      </c>
    </row>
    <row r="944" spans="1:12" hidden="1">
      <c r="A944">
        <v>51</v>
      </c>
      <c r="B944" t="s">
        <v>1625</v>
      </c>
      <c r="C944" t="s">
        <v>4610</v>
      </c>
      <c r="D944" t="s">
        <v>1176</v>
      </c>
      <c r="E944">
        <v>7406</v>
      </c>
      <c r="F944">
        <v>-257</v>
      </c>
      <c r="G944">
        <v>0</v>
      </c>
      <c r="H944">
        <v>0</v>
      </c>
      <c r="I944">
        <v>9456</v>
      </c>
      <c r="J944">
        <v>0</v>
      </c>
      <c r="L944">
        <f t="shared" si="14"/>
        <v>7149</v>
      </c>
    </row>
    <row r="945" spans="1:12" hidden="1">
      <c r="A945">
        <v>52</v>
      </c>
      <c r="B945" t="s">
        <v>1626</v>
      </c>
      <c r="C945" t="s">
        <v>4611</v>
      </c>
      <c r="D945" t="s">
        <v>1176</v>
      </c>
      <c r="E945">
        <v>5364</v>
      </c>
      <c r="F945">
        <v>-192</v>
      </c>
      <c r="G945">
        <v>0</v>
      </c>
      <c r="H945">
        <v>0</v>
      </c>
      <c r="I945">
        <v>20805</v>
      </c>
      <c r="J945">
        <v>0</v>
      </c>
      <c r="L945">
        <f t="shared" si="14"/>
        <v>5172</v>
      </c>
    </row>
    <row r="946" spans="1:12" hidden="1">
      <c r="A946">
        <v>53</v>
      </c>
      <c r="B946" t="s">
        <v>1632</v>
      </c>
      <c r="C946" t="s">
        <v>4612</v>
      </c>
      <c r="D946" t="s">
        <v>1176</v>
      </c>
      <c r="E946">
        <v>15592</v>
      </c>
      <c r="F946">
        <v>-240</v>
      </c>
      <c r="G946">
        <v>0</v>
      </c>
      <c r="H946">
        <v>0</v>
      </c>
      <c r="I946">
        <v>10814</v>
      </c>
      <c r="J946">
        <v>0</v>
      </c>
      <c r="L946">
        <f t="shared" si="14"/>
        <v>15352</v>
      </c>
    </row>
    <row r="947" spans="1:12" hidden="1">
      <c r="A947">
        <v>54</v>
      </c>
      <c r="B947" t="s">
        <v>1633</v>
      </c>
      <c r="C947" t="s">
        <v>4613</v>
      </c>
      <c r="D947" t="s">
        <v>1176</v>
      </c>
      <c r="E947">
        <v>4354</v>
      </c>
      <c r="F947">
        <v>-193</v>
      </c>
      <c r="G947">
        <v>0</v>
      </c>
      <c r="H947">
        <v>0</v>
      </c>
      <c r="I947">
        <v>8029</v>
      </c>
      <c r="J947">
        <v>0</v>
      </c>
      <c r="L947">
        <f t="shared" si="14"/>
        <v>4161</v>
      </c>
    </row>
    <row r="948" spans="1:12" hidden="1">
      <c r="A948">
        <v>55</v>
      </c>
      <c r="B948" t="s">
        <v>1634</v>
      </c>
      <c r="C948" t="s">
        <v>1635</v>
      </c>
      <c r="D948" t="s">
        <v>3332</v>
      </c>
      <c r="E948">
        <v>0</v>
      </c>
      <c r="F948">
        <v>0</v>
      </c>
      <c r="G948">
        <v>0</v>
      </c>
      <c r="H948">
        <v>0</v>
      </c>
      <c r="I948">
        <v>315</v>
      </c>
      <c r="J948">
        <v>0</v>
      </c>
      <c r="L948">
        <f t="shared" si="14"/>
        <v>0</v>
      </c>
    </row>
    <row r="949" spans="1:12" hidden="1">
      <c r="A949">
        <v>56</v>
      </c>
      <c r="B949" t="s">
        <v>1636</v>
      </c>
      <c r="C949" t="s">
        <v>4614</v>
      </c>
      <c r="D949" t="s">
        <v>3332</v>
      </c>
      <c r="E949">
        <v>0</v>
      </c>
      <c r="F949">
        <v>0</v>
      </c>
      <c r="G949">
        <v>0</v>
      </c>
      <c r="H949">
        <v>0</v>
      </c>
      <c r="I949">
        <v>1322</v>
      </c>
      <c r="J949">
        <v>0</v>
      </c>
      <c r="L949">
        <f t="shared" si="14"/>
        <v>0</v>
      </c>
    </row>
    <row r="950" spans="1:12" hidden="1">
      <c r="A950">
        <v>57</v>
      </c>
      <c r="B950" t="s">
        <v>1637</v>
      </c>
      <c r="C950" t="s">
        <v>4615</v>
      </c>
      <c r="D950" t="s">
        <v>1176</v>
      </c>
      <c r="E950">
        <v>0</v>
      </c>
      <c r="F950">
        <v>0</v>
      </c>
      <c r="G950">
        <v>0</v>
      </c>
      <c r="H950">
        <v>0</v>
      </c>
      <c r="I950">
        <v>7601</v>
      </c>
      <c r="J950">
        <v>0</v>
      </c>
      <c r="L950">
        <f t="shared" si="14"/>
        <v>0</v>
      </c>
    </row>
    <row r="951" spans="1:12" hidden="1">
      <c r="A951">
        <v>58</v>
      </c>
      <c r="B951" t="s">
        <v>1638</v>
      </c>
      <c r="C951" t="s">
        <v>4616</v>
      </c>
      <c r="D951" t="s">
        <v>1176</v>
      </c>
      <c r="E951">
        <v>0</v>
      </c>
      <c r="F951">
        <v>0</v>
      </c>
      <c r="G951">
        <v>0</v>
      </c>
      <c r="H951">
        <v>0</v>
      </c>
      <c r="I951">
        <v>27003</v>
      </c>
      <c r="J951">
        <v>0</v>
      </c>
      <c r="L951">
        <f t="shared" si="14"/>
        <v>0</v>
      </c>
    </row>
    <row r="952" spans="1:12" hidden="1">
      <c r="A952">
        <v>59</v>
      </c>
      <c r="B952" t="s">
        <v>1639</v>
      </c>
      <c r="C952" t="s">
        <v>4617</v>
      </c>
      <c r="D952" t="s">
        <v>1176</v>
      </c>
      <c r="E952">
        <v>244</v>
      </c>
      <c r="F952">
        <v>-200</v>
      </c>
      <c r="G952">
        <v>0</v>
      </c>
      <c r="H952">
        <v>0</v>
      </c>
      <c r="I952">
        <v>3294</v>
      </c>
      <c r="J952">
        <v>0</v>
      </c>
      <c r="L952">
        <f t="shared" si="14"/>
        <v>44</v>
      </c>
    </row>
    <row r="953" spans="1:12" hidden="1">
      <c r="A953">
        <v>60</v>
      </c>
      <c r="B953" t="s">
        <v>1640</v>
      </c>
      <c r="C953" t="s">
        <v>4618</v>
      </c>
      <c r="D953" t="s">
        <v>1176</v>
      </c>
      <c r="E953">
        <v>0</v>
      </c>
      <c r="F953">
        <v>0</v>
      </c>
      <c r="G953">
        <v>0</v>
      </c>
      <c r="H953">
        <v>0</v>
      </c>
      <c r="I953">
        <v>2031</v>
      </c>
      <c r="J953">
        <v>0</v>
      </c>
      <c r="L953">
        <f t="shared" si="14"/>
        <v>0</v>
      </c>
    </row>
    <row r="954" spans="1:12" hidden="1">
      <c r="A954">
        <v>61</v>
      </c>
      <c r="B954" t="s">
        <v>4619</v>
      </c>
      <c r="C954" t="s">
        <v>1641</v>
      </c>
      <c r="D954" t="s">
        <v>3332</v>
      </c>
      <c r="E954">
        <v>83</v>
      </c>
      <c r="F954">
        <v>0</v>
      </c>
      <c r="G954">
        <v>0</v>
      </c>
      <c r="H954">
        <v>0</v>
      </c>
      <c r="I954">
        <v>6952</v>
      </c>
      <c r="J954">
        <v>0</v>
      </c>
      <c r="L954">
        <f t="shared" si="14"/>
        <v>83</v>
      </c>
    </row>
    <row r="955" spans="1:12" hidden="1">
      <c r="A955">
        <v>62</v>
      </c>
      <c r="B955" t="s">
        <v>4620</v>
      </c>
      <c r="C955" t="s">
        <v>1643</v>
      </c>
      <c r="D955" t="s">
        <v>3332</v>
      </c>
      <c r="E955">
        <v>1</v>
      </c>
      <c r="F955">
        <v>0</v>
      </c>
      <c r="G955">
        <v>0</v>
      </c>
      <c r="H955">
        <v>0</v>
      </c>
      <c r="I955">
        <v>3028</v>
      </c>
      <c r="J955">
        <v>0</v>
      </c>
      <c r="L955">
        <f t="shared" si="14"/>
        <v>1</v>
      </c>
    </row>
    <row r="956" spans="1:12" hidden="1">
      <c r="A956">
        <v>63</v>
      </c>
      <c r="B956" t="s">
        <v>4621</v>
      </c>
      <c r="C956" t="s">
        <v>1644</v>
      </c>
      <c r="D956" t="s">
        <v>3332</v>
      </c>
      <c r="E956">
        <v>0</v>
      </c>
      <c r="F956">
        <v>0</v>
      </c>
      <c r="G956">
        <v>0</v>
      </c>
      <c r="H956">
        <v>0</v>
      </c>
      <c r="I956">
        <v>912</v>
      </c>
      <c r="J956">
        <v>0</v>
      </c>
      <c r="L956">
        <f t="shared" si="14"/>
        <v>0</v>
      </c>
    </row>
    <row r="957" spans="1:12" hidden="1">
      <c r="A957">
        <v>64</v>
      </c>
      <c r="B957" t="s">
        <v>1647</v>
      </c>
      <c r="C957" t="s">
        <v>1648</v>
      </c>
      <c r="D957" t="s">
        <v>3332</v>
      </c>
      <c r="E957">
        <v>23</v>
      </c>
      <c r="F957">
        <v>0</v>
      </c>
      <c r="G957">
        <v>0</v>
      </c>
      <c r="H957">
        <v>0</v>
      </c>
      <c r="I957">
        <v>320</v>
      </c>
      <c r="J957">
        <v>0</v>
      </c>
      <c r="L957">
        <f t="shared" si="14"/>
        <v>23</v>
      </c>
    </row>
    <row r="958" spans="1:12" hidden="1">
      <c r="A958">
        <v>65</v>
      </c>
      <c r="B958" t="s">
        <v>1642</v>
      </c>
      <c r="C958" t="s">
        <v>4622</v>
      </c>
      <c r="D958" t="s">
        <v>3334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L958">
        <f t="shared" si="14"/>
        <v>0</v>
      </c>
    </row>
    <row r="959" spans="1:12" hidden="1">
      <c r="A959">
        <v>66</v>
      </c>
      <c r="B959" t="s">
        <v>1650</v>
      </c>
      <c r="C959" t="s">
        <v>4623</v>
      </c>
      <c r="D959" t="s">
        <v>3334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L959">
        <f t="shared" si="14"/>
        <v>0</v>
      </c>
    </row>
    <row r="960" spans="1:12" hidden="1">
      <c r="A960">
        <v>67</v>
      </c>
      <c r="B960" t="s">
        <v>1651</v>
      </c>
      <c r="C960" t="s">
        <v>4624</v>
      </c>
      <c r="D960" t="s">
        <v>3334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L960">
        <f t="shared" si="14"/>
        <v>0</v>
      </c>
    </row>
    <row r="961" spans="1:12" hidden="1">
      <c r="A961">
        <v>68</v>
      </c>
      <c r="B961" t="s">
        <v>1652</v>
      </c>
      <c r="C961" t="s">
        <v>4625</v>
      </c>
      <c r="D961" t="s">
        <v>3334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>
        <f t="shared" si="14"/>
        <v>0</v>
      </c>
    </row>
    <row r="962" spans="1:12" hidden="1">
      <c r="A962">
        <v>69</v>
      </c>
      <c r="B962" t="s">
        <v>4626</v>
      </c>
      <c r="C962" t="s">
        <v>4627</v>
      </c>
      <c r="D962" t="s">
        <v>3332</v>
      </c>
      <c r="E962">
        <v>6719</v>
      </c>
      <c r="F962">
        <v>-816</v>
      </c>
      <c r="G962">
        <v>0</v>
      </c>
      <c r="H962">
        <v>0</v>
      </c>
      <c r="I962">
        <v>14483</v>
      </c>
      <c r="J962">
        <v>0</v>
      </c>
      <c r="L962">
        <f t="shared" si="14"/>
        <v>5903</v>
      </c>
    </row>
    <row r="963" spans="1:12" hidden="1">
      <c r="A963">
        <v>70</v>
      </c>
      <c r="B963" t="s">
        <v>1655</v>
      </c>
      <c r="C963" t="s">
        <v>4628</v>
      </c>
      <c r="D963" t="s">
        <v>1176</v>
      </c>
      <c r="E963">
        <v>22453</v>
      </c>
      <c r="F963">
        <v>-2497</v>
      </c>
      <c r="G963">
        <v>0</v>
      </c>
      <c r="H963">
        <v>0</v>
      </c>
      <c r="I963">
        <v>14763</v>
      </c>
      <c r="J963">
        <v>0</v>
      </c>
      <c r="K963">
        <v>0</v>
      </c>
      <c r="L963">
        <f t="shared" ref="L963:L1026" si="15">E963+F963+K963</f>
        <v>19956</v>
      </c>
    </row>
    <row r="964" spans="1:12" hidden="1">
      <c r="A964">
        <v>71</v>
      </c>
      <c r="B964" t="s">
        <v>1656</v>
      </c>
      <c r="C964" t="s">
        <v>4629</v>
      </c>
      <c r="D964" t="s">
        <v>1176</v>
      </c>
      <c r="E964">
        <v>29122</v>
      </c>
      <c r="F964">
        <v>-2401</v>
      </c>
      <c r="G964">
        <v>0</v>
      </c>
      <c r="H964">
        <v>0</v>
      </c>
      <c r="I964">
        <v>5381</v>
      </c>
      <c r="J964">
        <v>0</v>
      </c>
      <c r="L964">
        <f t="shared" si="15"/>
        <v>26721</v>
      </c>
    </row>
    <row r="965" spans="1:12" hidden="1">
      <c r="A965">
        <v>72</v>
      </c>
      <c r="B965" t="s">
        <v>1657</v>
      </c>
      <c r="C965" t="s">
        <v>4630</v>
      </c>
      <c r="D965" t="s">
        <v>1176</v>
      </c>
      <c r="E965">
        <v>7763</v>
      </c>
      <c r="F965">
        <v>-336</v>
      </c>
      <c r="G965">
        <v>0</v>
      </c>
      <c r="H965">
        <v>0</v>
      </c>
      <c r="I965">
        <v>3231</v>
      </c>
      <c r="J965">
        <v>0</v>
      </c>
      <c r="K965">
        <v>0</v>
      </c>
      <c r="L965">
        <f t="shared" si="15"/>
        <v>7427</v>
      </c>
    </row>
    <row r="966" spans="1:12" hidden="1">
      <c r="A966">
        <v>73</v>
      </c>
      <c r="B966" t="s">
        <v>1658</v>
      </c>
      <c r="C966" t="s">
        <v>4631</v>
      </c>
      <c r="D966" t="s">
        <v>1176</v>
      </c>
      <c r="E966">
        <v>17619</v>
      </c>
      <c r="F966">
        <v>-168</v>
      </c>
      <c r="G966">
        <v>0</v>
      </c>
      <c r="H966">
        <v>0</v>
      </c>
      <c r="I966">
        <v>1933</v>
      </c>
      <c r="J966">
        <v>0</v>
      </c>
      <c r="K966">
        <v>0</v>
      </c>
      <c r="L966">
        <f t="shared" si="15"/>
        <v>17451</v>
      </c>
    </row>
    <row r="967" spans="1:12" hidden="1">
      <c r="A967">
        <v>74</v>
      </c>
      <c r="B967" t="s">
        <v>1659</v>
      </c>
      <c r="C967" t="s">
        <v>4632</v>
      </c>
      <c r="D967" t="s">
        <v>1176</v>
      </c>
      <c r="E967">
        <v>5759</v>
      </c>
      <c r="F967">
        <v>0</v>
      </c>
      <c r="G967">
        <v>0</v>
      </c>
      <c r="H967">
        <v>0</v>
      </c>
      <c r="I967">
        <v>268</v>
      </c>
      <c r="J967">
        <v>0</v>
      </c>
      <c r="L967">
        <f t="shared" si="15"/>
        <v>5759</v>
      </c>
    </row>
    <row r="968" spans="1:12" hidden="1">
      <c r="A968">
        <v>75</v>
      </c>
      <c r="B968" t="s">
        <v>1660</v>
      </c>
      <c r="C968" t="s">
        <v>4633</v>
      </c>
      <c r="D968" t="s">
        <v>1176</v>
      </c>
      <c r="E968">
        <v>17351</v>
      </c>
      <c r="F968">
        <v>-192</v>
      </c>
      <c r="G968">
        <v>0</v>
      </c>
      <c r="H968">
        <v>0</v>
      </c>
      <c r="I968">
        <v>1845</v>
      </c>
      <c r="J968">
        <v>0</v>
      </c>
      <c r="L968">
        <f t="shared" si="15"/>
        <v>17159</v>
      </c>
    </row>
    <row r="969" spans="1:12" hidden="1">
      <c r="A969">
        <v>76</v>
      </c>
      <c r="B969" t="s">
        <v>1661</v>
      </c>
      <c r="C969" t="s">
        <v>4634</v>
      </c>
      <c r="D969" t="s">
        <v>1176</v>
      </c>
      <c r="E969">
        <v>6273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f t="shared" si="15"/>
        <v>6273</v>
      </c>
    </row>
    <row r="970" spans="1:12" hidden="1">
      <c r="A970">
        <v>77</v>
      </c>
      <c r="B970" t="s">
        <v>1662</v>
      </c>
      <c r="C970" t="s">
        <v>4635</v>
      </c>
      <c r="D970" t="s">
        <v>1176</v>
      </c>
      <c r="E970">
        <v>3238</v>
      </c>
      <c r="F970">
        <v>-432</v>
      </c>
      <c r="G970">
        <v>0</v>
      </c>
      <c r="H970">
        <v>0</v>
      </c>
      <c r="I970">
        <v>3212</v>
      </c>
      <c r="J970">
        <v>0</v>
      </c>
      <c r="K970">
        <v>0</v>
      </c>
      <c r="L970">
        <f t="shared" si="15"/>
        <v>2806</v>
      </c>
    </row>
    <row r="971" spans="1:12" hidden="1">
      <c r="A971">
        <v>78</v>
      </c>
      <c r="B971" t="s">
        <v>1663</v>
      </c>
      <c r="C971" t="s">
        <v>4636</v>
      </c>
      <c r="D971" t="s">
        <v>1176</v>
      </c>
      <c r="E971">
        <v>12739</v>
      </c>
      <c r="F971">
        <v>-216</v>
      </c>
      <c r="G971">
        <v>0</v>
      </c>
      <c r="H971">
        <v>0</v>
      </c>
      <c r="I971">
        <v>5317</v>
      </c>
      <c r="J971">
        <v>0</v>
      </c>
      <c r="K971">
        <v>0</v>
      </c>
      <c r="L971">
        <f t="shared" si="15"/>
        <v>12523</v>
      </c>
    </row>
    <row r="972" spans="1:12" hidden="1">
      <c r="A972">
        <v>79</v>
      </c>
      <c r="B972" t="s">
        <v>1664</v>
      </c>
      <c r="C972" t="s">
        <v>4637</v>
      </c>
      <c r="D972" t="s">
        <v>1176</v>
      </c>
      <c r="E972">
        <v>0</v>
      </c>
      <c r="F972">
        <v>0</v>
      </c>
      <c r="G972">
        <v>0</v>
      </c>
      <c r="H972">
        <v>0</v>
      </c>
      <c r="I972">
        <v>7717</v>
      </c>
      <c r="J972">
        <v>0</v>
      </c>
      <c r="L972">
        <f t="shared" si="15"/>
        <v>0</v>
      </c>
    </row>
    <row r="973" spans="1:12" hidden="1">
      <c r="A973">
        <v>80</v>
      </c>
      <c r="B973" t="s">
        <v>1665</v>
      </c>
      <c r="C973" t="s">
        <v>4638</v>
      </c>
      <c r="D973" t="s">
        <v>1176</v>
      </c>
      <c r="E973">
        <v>3524</v>
      </c>
      <c r="F973">
        <v>-80</v>
      </c>
      <c r="G973">
        <v>0</v>
      </c>
      <c r="H973">
        <v>0</v>
      </c>
      <c r="I973">
        <v>2202</v>
      </c>
      <c r="J973">
        <v>0</v>
      </c>
      <c r="L973">
        <f t="shared" si="15"/>
        <v>3444</v>
      </c>
    </row>
    <row r="974" spans="1:12" hidden="1">
      <c r="A974">
        <v>81</v>
      </c>
      <c r="B974" t="s">
        <v>1666</v>
      </c>
      <c r="C974" t="s">
        <v>4639</v>
      </c>
      <c r="D974" t="s">
        <v>3332</v>
      </c>
      <c r="E974">
        <v>0</v>
      </c>
      <c r="F974">
        <v>0</v>
      </c>
      <c r="G974">
        <v>0</v>
      </c>
      <c r="H974">
        <v>0</v>
      </c>
      <c r="I974">
        <v>950</v>
      </c>
      <c r="J974">
        <v>0</v>
      </c>
      <c r="K974">
        <v>0</v>
      </c>
      <c r="L974">
        <f t="shared" si="15"/>
        <v>0</v>
      </c>
    </row>
    <row r="975" spans="1:12" hidden="1">
      <c r="A975">
        <v>82</v>
      </c>
      <c r="B975" t="s">
        <v>1667</v>
      </c>
      <c r="C975" t="s">
        <v>4640</v>
      </c>
      <c r="D975" t="s">
        <v>3332</v>
      </c>
      <c r="E975">
        <v>0</v>
      </c>
      <c r="F975">
        <v>0</v>
      </c>
      <c r="G975">
        <v>0</v>
      </c>
      <c r="H975">
        <v>0</v>
      </c>
      <c r="I975">
        <v>170</v>
      </c>
      <c r="J975">
        <v>0</v>
      </c>
      <c r="L975">
        <f t="shared" si="15"/>
        <v>0</v>
      </c>
    </row>
    <row r="976" spans="1:12" hidden="1">
      <c r="A976">
        <v>83</v>
      </c>
      <c r="B976" t="s">
        <v>4641</v>
      </c>
      <c r="C976" t="s">
        <v>4642</v>
      </c>
      <c r="D976" t="s">
        <v>3332</v>
      </c>
      <c r="E976">
        <v>0</v>
      </c>
      <c r="F976">
        <v>0</v>
      </c>
      <c r="G976">
        <v>0</v>
      </c>
      <c r="H976">
        <v>0</v>
      </c>
      <c r="I976">
        <v>8761</v>
      </c>
      <c r="J976">
        <v>0</v>
      </c>
      <c r="L976">
        <f t="shared" si="15"/>
        <v>0</v>
      </c>
    </row>
    <row r="977" spans="1:12" hidden="1">
      <c r="A977">
        <v>84</v>
      </c>
      <c r="B977" t="s">
        <v>1668</v>
      </c>
      <c r="C977" t="s">
        <v>4643</v>
      </c>
      <c r="D977" t="s">
        <v>1176</v>
      </c>
      <c r="E977">
        <v>0</v>
      </c>
      <c r="F977">
        <v>0</v>
      </c>
      <c r="G977">
        <v>0</v>
      </c>
      <c r="H977">
        <v>0</v>
      </c>
      <c r="I977">
        <v>10894</v>
      </c>
      <c r="J977">
        <v>0</v>
      </c>
      <c r="L977">
        <f t="shared" si="15"/>
        <v>0</v>
      </c>
    </row>
    <row r="978" spans="1:12" hidden="1">
      <c r="A978">
        <v>85</v>
      </c>
      <c r="B978" t="s">
        <v>1669</v>
      </c>
      <c r="C978" t="s">
        <v>4644</v>
      </c>
      <c r="D978" t="s">
        <v>1176</v>
      </c>
      <c r="E978">
        <v>4542</v>
      </c>
      <c r="F978">
        <v>-480</v>
      </c>
      <c r="G978">
        <v>0</v>
      </c>
      <c r="H978">
        <v>0</v>
      </c>
      <c r="I978">
        <v>7089</v>
      </c>
      <c r="J978">
        <v>0</v>
      </c>
      <c r="L978">
        <f t="shared" si="15"/>
        <v>4062</v>
      </c>
    </row>
    <row r="979" spans="1:12" hidden="1">
      <c r="A979">
        <v>86</v>
      </c>
      <c r="B979" t="s">
        <v>1670</v>
      </c>
      <c r="C979" t="s">
        <v>4645</v>
      </c>
      <c r="D979" t="s">
        <v>1176</v>
      </c>
      <c r="E979">
        <v>195</v>
      </c>
      <c r="F979">
        <v>-195</v>
      </c>
      <c r="G979">
        <v>0</v>
      </c>
      <c r="H979">
        <v>0</v>
      </c>
      <c r="I979">
        <v>5964</v>
      </c>
      <c r="J979">
        <v>0</v>
      </c>
      <c r="L979">
        <f t="shared" si="15"/>
        <v>0</v>
      </c>
    </row>
    <row r="980" spans="1:12" hidden="1">
      <c r="A980">
        <v>87</v>
      </c>
      <c r="B980" t="s">
        <v>1671</v>
      </c>
      <c r="C980" t="s">
        <v>4646</v>
      </c>
      <c r="D980" t="s">
        <v>1176</v>
      </c>
      <c r="E980">
        <v>0</v>
      </c>
      <c r="F980">
        <v>0</v>
      </c>
      <c r="G980">
        <v>0</v>
      </c>
      <c r="H980">
        <v>0</v>
      </c>
      <c r="I980">
        <v>8363</v>
      </c>
      <c r="J980">
        <v>0</v>
      </c>
      <c r="L980">
        <f t="shared" si="15"/>
        <v>0</v>
      </c>
    </row>
    <row r="981" spans="1:12" hidden="1">
      <c r="A981">
        <v>88</v>
      </c>
      <c r="B981" t="s">
        <v>1672</v>
      </c>
      <c r="C981" t="s">
        <v>4647</v>
      </c>
      <c r="D981" t="s">
        <v>1176</v>
      </c>
      <c r="E981">
        <v>55</v>
      </c>
      <c r="F981">
        <v>-50</v>
      </c>
      <c r="G981">
        <v>0</v>
      </c>
      <c r="H981">
        <v>0</v>
      </c>
      <c r="I981">
        <v>5672</v>
      </c>
      <c r="J981">
        <v>0</v>
      </c>
      <c r="L981">
        <f t="shared" si="15"/>
        <v>5</v>
      </c>
    </row>
    <row r="982" spans="1:12" hidden="1">
      <c r="A982">
        <v>89</v>
      </c>
      <c r="B982" t="s">
        <v>1673</v>
      </c>
      <c r="C982" t="s">
        <v>4648</v>
      </c>
      <c r="D982" t="s">
        <v>1176</v>
      </c>
      <c r="E982">
        <v>0</v>
      </c>
      <c r="F982">
        <v>0</v>
      </c>
      <c r="G982">
        <v>0</v>
      </c>
      <c r="H982">
        <v>0</v>
      </c>
      <c r="I982">
        <v>8216</v>
      </c>
      <c r="J982">
        <v>0</v>
      </c>
      <c r="L982">
        <f t="shared" si="15"/>
        <v>0</v>
      </c>
    </row>
    <row r="983" spans="1:12" hidden="1">
      <c r="A983">
        <v>90</v>
      </c>
      <c r="B983" t="s">
        <v>1674</v>
      </c>
      <c r="C983" t="s">
        <v>4649</v>
      </c>
      <c r="D983" t="s">
        <v>1176</v>
      </c>
      <c r="E983">
        <v>908</v>
      </c>
      <c r="F983">
        <v>-144</v>
      </c>
      <c r="G983">
        <v>0</v>
      </c>
      <c r="H983">
        <v>0</v>
      </c>
      <c r="I983">
        <v>1828</v>
      </c>
      <c r="J983">
        <v>0</v>
      </c>
      <c r="L983">
        <f t="shared" si="15"/>
        <v>764</v>
      </c>
    </row>
    <row r="984" spans="1:12" hidden="1">
      <c r="A984">
        <v>91</v>
      </c>
      <c r="B984" t="s">
        <v>1675</v>
      </c>
      <c r="C984" t="s">
        <v>4650</v>
      </c>
      <c r="D984" t="s">
        <v>1176</v>
      </c>
      <c r="E984">
        <v>3654</v>
      </c>
      <c r="F984">
        <v>-144</v>
      </c>
      <c r="G984">
        <v>0</v>
      </c>
      <c r="H984">
        <v>0</v>
      </c>
      <c r="I984">
        <v>1792</v>
      </c>
      <c r="J984">
        <v>0</v>
      </c>
      <c r="L984">
        <f t="shared" si="15"/>
        <v>3510</v>
      </c>
    </row>
    <row r="985" spans="1:12" hidden="1">
      <c r="A985">
        <v>92</v>
      </c>
      <c r="B985" t="s">
        <v>1676</v>
      </c>
      <c r="C985" t="s">
        <v>4651</v>
      </c>
      <c r="D985" t="s">
        <v>1176</v>
      </c>
      <c r="E985">
        <v>971</v>
      </c>
      <c r="F985">
        <v>-208</v>
      </c>
      <c r="G985">
        <v>0</v>
      </c>
      <c r="H985">
        <v>0</v>
      </c>
      <c r="I985">
        <v>1492</v>
      </c>
      <c r="J985">
        <v>0</v>
      </c>
      <c r="L985">
        <f t="shared" si="15"/>
        <v>763</v>
      </c>
    </row>
    <row r="986" spans="1:12" hidden="1">
      <c r="A986">
        <v>93</v>
      </c>
      <c r="B986" t="s">
        <v>1677</v>
      </c>
      <c r="C986" t="s">
        <v>4652</v>
      </c>
      <c r="D986" t="s">
        <v>1176</v>
      </c>
      <c r="E986">
        <v>6097</v>
      </c>
      <c r="F986">
        <v>-144</v>
      </c>
      <c r="G986">
        <v>0</v>
      </c>
      <c r="H986">
        <v>0</v>
      </c>
      <c r="I986">
        <v>1956</v>
      </c>
      <c r="J986">
        <v>0</v>
      </c>
      <c r="L986">
        <f t="shared" si="15"/>
        <v>5953</v>
      </c>
    </row>
    <row r="987" spans="1:12" hidden="1">
      <c r="A987">
        <v>94</v>
      </c>
      <c r="B987" t="s">
        <v>1678</v>
      </c>
      <c r="C987" t="s">
        <v>4653</v>
      </c>
      <c r="D987" t="s">
        <v>1176</v>
      </c>
      <c r="E987">
        <v>11427</v>
      </c>
      <c r="F987">
        <v>-360</v>
      </c>
      <c r="G987">
        <v>0</v>
      </c>
      <c r="H987">
        <v>0</v>
      </c>
      <c r="I987">
        <v>3924</v>
      </c>
      <c r="J987">
        <v>0</v>
      </c>
      <c r="L987">
        <f t="shared" si="15"/>
        <v>11067</v>
      </c>
    </row>
    <row r="988" spans="1:12" hidden="1">
      <c r="A988">
        <v>95</v>
      </c>
      <c r="B988" t="s">
        <v>1679</v>
      </c>
      <c r="C988" t="s">
        <v>4654</v>
      </c>
      <c r="D988" t="s">
        <v>3332</v>
      </c>
      <c r="E988">
        <v>9648</v>
      </c>
      <c r="F988">
        <v>0</v>
      </c>
      <c r="G988">
        <v>0</v>
      </c>
      <c r="H988">
        <v>0</v>
      </c>
      <c r="I988">
        <v>494</v>
      </c>
      <c r="J988">
        <v>0</v>
      </c>
      <c r="L988">
        <f t="shared" si="15"/>
        <v>9648</v>
      </c>
    </row>
    <row r="989" spans="1:12" hidden="1">
      <c r="A989">
        <v>96</v>
      </c>
      <c r="B989" t="s">
        <v>1680</v>
      </c>
      <c r="C989" t="s">
        <v>4655</v>
      </c>
      <c r="D989" t="s">
        <v>3332</v>
      </c>
      <c r="E989">
        <v>1458</v>
      </c>
      <c r="F989">
        <v>-490</v>
      </c>
      <c r="G989">
        <v>0</v>
      </c>
      <c r="H989">
        <v>0</v>
      </c>
      <c r="I989">
        <v>468</v>
      </c>
      <c r="J989">
        <v>0</v>
      </c>
      <c r="L989">
        <f t="shared" si="15"/>
        <v>968</v>
      </c>
    </row>
    <row r="990" spans="1:12" hidden="1">
      <c r="A990">
        <v>97</v>
      </c>
      <c r="B990" t="s">
        <v>4656</v>
      </c>
      <c r="C990" t="s">
        <v>4657</v>
      </c>
      <c r="D990" t="s">
        <v>3332</v>
      </c>
      <c r="E990">
        <v>5356</v>
      </c>
      <c r="F990">
        <v>0</v>
      </c>
      <c r="G990">
        <v>0</v>
      </c>
      <c r="H990">
        <v>0</v>
      </c>
      <c r="I990">
        <v>2489</v>
      </c>
      <c r="J990">
        <v>0</v>
      </c>
      <c r="L990">
        <f t="shared" si="15"/>
        <v>5356</v>
      </c>
    </row>
    <row r="991" spans="1:12" hidden="1">
      <c r="A991">
        <v>98</v>
      </c>
      <c r="B991" t="s">
        <v>4658</v>
      </c>
      <c r="C991" t="s">
        <v>4659</v>
      </c>
      <c r="D991" t="s">
        <v>3332</v>
      </c>
      <c r="E991">
        <v>1697</v>
      </c>
      <c r="F991">
        <v>-330</v>
      </c>
      <c r="G991">
        <v>0</v>
      </c>
      <c r="H991">
        <v>0</v>
      </c>
      <c r="I991">
        <v>800</v>
      </c>
      <c r="J991">
        <v>0</v>
      </c>
      <c r="L991">
        <f t="shared" si="15"/>
        <v>1367</v>
      </c>
    </row>
    <row r="992" spans="1:12" hidden="1">
      <c r="A992">
        <v>99</v>
      </c>
      <c r="B992" t="s">
        <v>4660</v>
      </c>
      <c r="C992" t="s">
        <v>4661</v>
      </c>
      <c r="D992" t="s">
        <v>3332</v>
      </c>
      <c r="E992">
        <v>6101</v>
      </c>
      <c r="F992">
        <v>-50</v>
      </c>
      <c r="G992">
        <v>0</v>
      </c>
      <c r="H992">
        <v>0</v>
      </c>
      <c r="I992">
        <v>300</v>
      </c>
      <c r="J992">
        <v>0</v>
      </c>
      <c r="L992">
        <f t="shared" si="15"/>
        <v>6051</v>
      </c>
    </row>
    <row r="993" spans="1:12" hidden="1">
      <c r="A993">
        <v>100</v>
      </c>
      <c r="B993" t="s">
        <v>4662</v>
      </c>
      <c r="C993" t="s">
        <v>4663</v>
      </c>
      <c r="D993" t="s">
        <v>3332</v>
      </c>
      <c r="E993">
        <v>0</v>
      </c>
      <c r="F993">
        <v>0</v>
      </c>
      <c r="G993">
        <v>0</v>
      </c>
      <c r="H993">
        <v>0</v>
      </c>
      <c r="I993">
        <v>100</v>
      </c>
      <c r="J993">
        <v>0</v>
      </c>
      <c r="L993">
        <f t="shared" si="15"/>
        <v>0</v>
      </c>
    </row>
    <row r="994" spans="1:12" hidden="1">
      <c r="A994">
        <v>101</v>
      </c>
      <c r="B994" t="s">
        <v>4664</v>
      </c>
      <c r="C994" t="s">
        <v>4665</v>
      </c>
      <c r="D994" t="s">
        <v>3332</v>
      </c>
      <c r="E994">
        <v>4429</v>
      </c>
      <c r="F994">
        <v>-1940</v>
      </c>
      <c r="G994">
        <v>0</v>
      </c>
      <c r="H994">
        <v>0</v>
      </c>
      <c r="I994">
        <v>5400</v>
      </c>
      <c r="J994">
        <v>0</v>
      </c>
      <c r="L994">
        <f t="shared" si="15"/>
        <v>2489</v>
      </c>
    </row>
    <row r="995" spans="1:12" hidden="1">
      <c r="A995">
        <v>102</v>
      </c>
      <c r="B995" t="s">
        <v>1681</v>
      </c>
      <c r="C995" t="s">
        <v>4666</v>
      </c>
      <c r="D995" t="s">
        <v>3332</v>
      </c>
      <c r="E995">
        <v>7064</v>
      </c>
      <c r="F995">
        <v>-1320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f t="shared" si="15"/>
        <v>5744</v>
      </c>
    </row>
    <row r="996" spans="1:12" hidden="1">
      <c r="A996">
        <v>103</v>
      </c>
      <c r="B996" t="s">
        <v>4667</v>
      </c>
      <c r="C996" t="s">
        <v>4668</v>
      </c>
      <c r="D996" t="s">
        <v>3332</v>
      </c>
      <c r="E996">
        <v>15334</v>
      </c>
      <c r="F996">
        <v>-1480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f t="shared" si="15"/>
        <v>13854</v>
      </c>
    </row>
    <row r="997" spans="1:12" hidden="1">
      <c r="A997">
        <v>104</v>
      </c>
      <c r="B997" t="s">
        <v>4669</v>
      </c>
      <c r="C997" t="s">
        <v>4670</v>
      </c>
      <c r="D997" t="s">
        <v>3332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f t="shared" si="15"/>
        <v>0</v>
      </c>
    </row>
    <row r="998" spans="1:12" hidden="1">
      <c r="A998">
        <v>105</v>
      </c>
      <c r="B998" t="s">
        <v>4671</v>
      </c>
      <c r="C998" t="s">
        <v>4672</v>
      </c>
      <c r="D998" t="s">
        <v>1176</v>
      </c>
      <c r="E998">
        <v>7705</v>
      </c>
      <c r="F998">
        <v>-888</v>
      </c>
      <c r="G998">
        <v>0</v>
      </c>
      <c r="H998">
        <v>0</v>
      </c>
      <c r="I998">
        <v>384</v>
      </c>
      <c r="J998">
        <v>0</v>
      </c>
      <c r="K998">
        <v>0</v>
      </c>
      <c r="L998">
        <f t="shared" si="15"/>
        <v>6817</v>
      </c>
    </row>
    <row r="999" spans="1:12" hidden="1">
      <c r="A999">
        <v>106</v>
      </c>
      <c r="B999" t="s">
        <v>4673</v>
      </c>
      <c r="C999" t="s">
        <v>4674</v>
      </c>
      <c r="D999" t="s">
        <v>1176</v>
      </c>
      <c r="E999">
        <v>9713</v>
      </c>
      <c r="F999">
        <v>-240</v>
      </c>
      <c r="G999">
        <v>0</v>
      </c>
      <c r="H999">
        <v>0</v>
      </c>
      <c r="I999">
        <v>96</v>
      </c>
      <c r="J999">
        <v>0</v>
      </c>
      <c r="K999">
        <v>0</v>
      </c>
      <c r="L999">
        <f t="shared" si="15"/>
        <v>9473</v>
      </c>
    </row>
    <row r="1000" spans="1:12" hidden="1">
      <c r="A1000">
        <v>107</v>
      </c>
      <c r="B1000" t="s">
        <v>4675</v>
      </c>
      <c r="C1000" t="s">
        <v>4676</v>
      </c>
      <c r="D1000" t="s">
        <v>1176</v>
      </c>
      <c r="E1000">
        <v>6201</v>
      </c>
      <c r="F1000">
        <v>0</v>
      </c>
      <c r="G1000">
        <v>0</v>
      </c>
      <c r="H1000">
        <v>0</v>
      </c>
      <c r="I1000">
        <v>0</v>
      </c>
      <c r="J1000">
        <v>0</v>
      </c>
      <c r="L1000">
        <f t="shared" si="15"/>
        <v>6201</v>
      </c>
    </row>
    <row r="1001" spans="1:12" hidden="1">
      <c r="A1001">
        <v>108</v>
      </c>
      <c r="B1001" t="s">
        <v>4677</v>
      </c>
      <c r="C1001" t="s">
        <v>4678</v>
      </c>
      <c r="D1001" t="s">
        <v>1176</v>
      </c>
      <c r="E1001">
        <v>12245</v>
      </c>
      <c r="F1001">
        <v>0</v>
      </c>
      <c r="G1001">
        <v>0</v>
      </c>
      <c r="H1001">
        <v>0</v>
      </c>
      <c r="I1001">
        <v>0</v>
      </c>
      <c r="J1001">
        <v>0</v>
      </c>
      <c r="L1001">
        <f t="shared" si="15"/>
        <v>12245</v>
      </c>
    </row>
    <row r="1002" spans="1:12" hidden="1">
      <c r="A1002">
        <v>109</v>
      </c>
      <c r="B1002" t="s">
        <v>4679</v>
      </c>
      <c r="C1002" t="s">
        <v>4680</v>
      </c>
      <c r="D1002" t="s">
        <v>1176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>
        <f t="shared" si="15"/>
        <v>0</v>
      </c>
    </row>
    <row r="1003" spans="1:12" hidden="1">
      <c r="A1003">
        <v>110</v>
      </c>
      <c r="B1003" t="s">
        <v>4681</v>
      </c>
      <c r="C1003" t="s">
        <v>4682</v>
      </c>
      <c r="D1003" t="s">
        <v>1176</v>
      </c>
      <c r="E1003">
        <v>0</v>
      </c>
      <c r="F1003">
        <v>0</v>
      </c>
      <c r="G1003">
        <v>0</v>
      </c>
      <c r="H1003">
        <v>0</v>
      </c>
      <c r="I1003">
        <v>192</v>
      </c>
      <c r="J1003">
        <v>0</v>
      </c>
      <c r="K1003">
        <v>3689</v>
      </c>
      <c r="L1003">
        <f t="shared" si="15"/>
        <v>3689</v>
      </c>
    </row>
    <row r="1004" spans="1:12" hidden="1">
      <c r="A1004">
        <v>111</v>
      </c>
      <c r="B1004" t="s">
        <v>4683</v>
      </c>
      <c r="C1004" t="s">
        <v>4684</v>
      </c>
      <c r="D1004" t="s">
        <v>1176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f t="shared" si="15"/>
        <v>0</v>
      </c>
    </row>
    <row r="1005" spans="1:12" hidden="1">
      <c r="A1005">
        <v>112</v>
      </c>
      <c r="B1005" t="s">
        <v>4685</v>
      </c>
      <c r="C1005" t="s">
        <v>4686</v>
      </c>
      <c r="D1005" t="s">
        <v>1176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L1005">
        <f t="shared" si="15"/>
        <v>0</v>
      </c>
    </row>
    <row r="1006" spans="1:12" hidden="1">
      <c r="A1006">
        <v>113</v>
      </c>
      <c r="B1006" t="s">
        <v>4687</v>
      </c>
      <c r="C1006" t="s">
        <v>4688</v>
      </c>
      <c r="D1006" t="s">
        <v>1176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f t="shared" si="15"/>
        <v>0</v>
      </c>
    </row>
    <row r="1007" spans="1:12" hidden="1">
      <c r="A1007">
        <v>114</v>
      </c>
      <c r="B1007" t="s">
        <v>4689</v>
      </c>
      <c r="C1007" t="s">
        <v>4690</v>
      </c>
      <c r="D1007" t="s">
        <v>1176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f t="shared" si="15"/>
        <v>0</v>
      </c>
    </row>
    <row r="1008" spans="1:12" hidden="1">
      <c r="A1008">
        <v>115</v>
      </c>
      <c r="B1008" t="s">
        <v>4691</v>
      </c>
      <c r="C1008" t="s">
        <v>4692</v>
      </c>
      <c r="D1008" t="s">
        <v>1176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L1008">
        <f t="shared" si="15"/>
        <v>0</v>
      </c>
    </row>
    <row r="1009" spans="1:12" hidden="1">
      <c r="A1009">
        <v>116</v>
      </c>
      <c r="B1009" t="s">
        <v>1687</v>
      </c>
      <c r="C1009" t="s">
        <v>4693</v>
      </c>
      <c r="D1009" t="s">
        <v>1176</v>
      </c>
      <c r="E1009">
        <v>0</v>
      </c>
      <c r="F1009">
        <v>0</v>
      </c>
      <c r="G1009">
        <v>0</v>
      </c>
      <c r="H1009">
        <v>0</v>
      </c>
      <c r="I1009">
        <v>2832</v>
      </c>
      <c r="J1009">
        <v>0</v>
      </c>
      <c r="L1009">
        <f t="shared" si="15"/>
        <v>0</v>
      </c>
    </row>
    <row r="1010" spans="1:12" hidden="1">
      <c r="A1010">
        <v>117</v>
      </c>
      <c r="B1010" t="s">
        <v>1688</v>
      </c>
      <c r="C1010" t="s">
        <v>4694</v>
      </c>
      <c r="D1010" t="s">
        <v>1176</v>
      </c>
      <c r="E1010">
        <v>11937</v>
      </c>
      <c r="F1010">
        <v>-144</v>
      </c>
      <c r="G1010">
        <v>0</v>
      </c>
      <c r="H1010">
        <v>0</v>
      </c>
      <c r="I1010">
        <v>2786</v>
      </c>
      <c r="J1010">
        <v>0</v>
      </c>
      <c r="L1010">
        <f t="shared" si="15"/>
        <v>11793</v>
      </c>
    </row>
    <row r="1011" spans="1:12" hidden="1">
      <c r="A1011">
        <v>118</v>
      </c>
      <c r="B1011" t="s">
        <v>1689</v>
      </c>
      <c r="C1011" t="s">
        <v>4695</v>
      </c>
      <c r="D1011" t="s">
        <v>1176</v>
      </c>
      <c r="E1011">
        <v>4899</v>
      </c>
      <c r="F1011">
        <v>-216</v>
      </c>
      <c r="G1011">
        <v>0</v>
      </c>
      <c r="H1011">
        <v>0</v>
      </c>
      <c r="I1011">
        <v>2964</v>
      </c>
      <c r="J1011">
        <v>0</v>
      </c>
      <c r="L1011">
        <f t="shared" si="15"/>
        <v>4683</v>
      </c>
    </row>
    <row r="1012" spans="1:12" hidden="1">
      <c r="A1012">
        <v>119</v>
      </c>
      <c r="B1012" t="s">
        <v>1690</v>
      </c>
      <c r="C1012" t="s">
        <v>4696</v>
      </c>
      <c r="D1012" t="s">
        <v>1176</v>
      </c>
      <c r="E1012">
        <v>5456</v>
      </c>
      <c r="F1012">
        <v>-360</v>
      </c>
      <c r="G1012">
        <v>0</v>
      </c>
      <c r="H1012">
        <v>0</v>
      </c>
      <c r="I1012">
        <v>2184</v>
      </c>
      <c r="J1012">
        <v>0</v>
      </c>
      <c r="L1012">
        <f t="shared" si="15"/>
        <v>5096</v>
      </c>
    </row>
    <row r="1013" spans="1:12" hidden="1">
      <c r="A1013">
        <v>120</v>
      </c>
      <c r="B1013" t="s">
        <v>1691</v>
      </c>
      <c r="C1013" t="s">
        <v>4697</v>
      </c>
      <c r="D1013" t="s">
        <v>1176</v>
      </c>
      <c r="E1013">
        <v>5394</v>
      </c>
      <c r="F1013">
        <v>-72</v>
      </c>
      <c r="G1013">
        <v>0</v>
      </c>
      <c r="H1013">
        <v>0</v>
      </c>
      <c r="I1013">
        <v>1284</v>
      </c>
      <c r="J1013">
        <v>0</v>
      </c>
      <c r="L1013">
        <f t="shared" si="15"/>
        <v>5322</v>
      </c>
    </row>
    <row r="1014" spans="1:12" hidden="1">
      <c r="A1014">
        <v>121</v>
      </c>
      <c r="B1014" t="s">
        <v>1692</v>
      </c>
      <c r="C1014" t="s">
        <v>4698</v>
      </c>
      <c r="D1014" t="s">
        <v>1176</v>
      </c>
      <c r="E1014">
        <v>5721</v>
      </c>
      <c r="F1014">
        <v>-96</v>
      </c>
      <c r="G1014">
        <v>0</v>
      </c>
      <c r="H1014">
        <v>0</v>
      </c>
      <c r="I1014">
        <v>993</v>
      </c>
      <c r="J1014">
        <v>0</v>
      </c>
      <c r="L1014">
        <f t="shared" si="15"/>
        <v>5625</v>
      </c>
    </row>
    <row r="1015" spans="1:12" hidden="1">
      <c r="A1015">
        <v>122</v>
      </c>
      <c r="B1015" t="s">
        <v>1693</v>
      </c>
      <c r="C1015" t="s">
        <v>4699</v>
      </c>
      <c r="D1015" t="s">
        <v>1176</v>
      </c>
      <c r="E1015">
        <v>4496</v>
      </c>
      <c r="F1015">
        <v>-56</v>
      </c>
      <c r="G1015">
        <v>0</v>
      </c>
      <c r="H1015">
        <v>0</v>
      </c>
      <c r="I1015">
        <v>1081</v>
      </c>
      <c r="J1015">
        <v>0</v>
      </c>
      <c r="L1015">
        <f t="shared" si="15"/>
        <v>4440</v>
      </c>
    </row>
    <row r="1016" spans="1:12" hidden="1">
      <c r="A1016">
        <v>123</v>
      </c>
      <c r="B1016" t="s">
        <v>1694</v>
      </c>
      <c r="C1016" t="s">
        <v>4700</v>
      </c>
      <c r="D1016" t="s">
        <v>1176</v>
      </c>
      <c r="E1016">
        <v>2436</v>
      </c>
      <c r="F1016">
        <v>-128</v>
      </c>
      <c r="G1016">
        <v>0</v>
      </c>
      <c r="H1016">
        <v>0</v>
      </c>
      <c r="I1016">
        <v>1158</v>
      </c>
      <c r="J1016">
        <v>0</v>
      </c>
      <c r="L1016">
        <f t="shared" si="15"/>
        <v>2308</v>
      </c>
    </row>
    <row r="1017" spans="1:12" hidden="1">
      <c r="A1017">
        <v>124</v>
      </c>
      <c r="B1017" t="s">
        <v>1695</v>
      </c>
      <c r="C1017" t="s">
        <v>4701</v>
      </c>
      <c r="D1017" t="s">
        <v>1176</v>
      </c>
      <c r="E1017">
        <v>5985</v>
      </c>
      <c r="F1017">
        <v>-192</v>
      </c>
      <c r="G1017">
        <v>0</v>
      </c>
      <c r="H1017">
        <v>0</v>
      </c>
      <c r="I1017">
        <v>2264</v>
      </c>
      <c r="J1017">
        <v>0</v>
      </c>
      <c r="L1017">
        <f t="shared" si="15"/>
        <v>5793</v>
      </c>
    </row>
    <row r="1018" spans="1:12" hidden="1">
      <c r="A1018">
        <v>125</v>
      </c>
      <c r="B1018" t="s">
        <v>1696</v>
      </c>
      <c r="C1018" t="s">
        <v>4702</v>
      </c>
      <c r="D1018" t="s">
        <v>1176</v>
      </c>
      <c r="E1018">
        <v>5437</v>
      </c>
      <c r="F1018">
        <v>-144</v>
      </c>
      <c r="G1018">
        <v>0</v>
      </c>
      <c r="H1018">
        <v>0</v>
      </c>
      <c r="I1018">
        <v>1644</v>
      </c>
      <c r="J1018">
        <v>0</v>
      </c>
      <c r="L1018">
        <f t="shared" si="15"/>
        <v>5293</v>
      </c>
    </row>
    <row r="1019" spans="1:12" hidden="1">
      <c r="A1019">
        <v>126</v>
      </c>
      <c r="B1019" t="s">
        <v>4703</v>
      </c>
      <c r="C1019" t="s">
        <v>4704</v>
      </c>
      <c r="D1019" t="s">
        <v>1176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f t="shared" si="15"/>
        <v>0</v>
      </c>
    </row>
    <row r="1020" spans="1:12" hidden="1">
      <c r="A1020">
        <v>127</v>
      </c>
      <c r="B1020" t="s">
        <v>4705</v>
      </c>
      <c r="C1020" t="s">
        <v>4706</v>
      </c>
      <c r="D1020" t="s">
        <v>1176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f t="shared" si="15"/>
        <v>0</v>
      </c>
    </row>
    <row r="1021" spans="1:12" hidden="1">
      <c r="A1021">
        <v>128</v>
      </c>
      <c r="B1021" t="s">
        <v>4707</v>
      </c>
      <c r="C1021" t="s">
        <v>4708</v>
      </c>
      <c r="D1021" t="s">
        <v>1176</v>
      </c>
      <c r="E1021">
        <v>1142</v>
      </c>
      <c r="F1021">
        <v>0</v>
      </c>
      <c r="G1021">
        <v>0</v>
      </c>
      <c r="H1021">
        <v>0</v>
      </c>
      <c r="I1021">
        <v>24</v>
      </c>
      <c r="J1021">
        <v>0</v>
      </c>
      <c r="K1021">
        <v>0</v>
      </c>
      <c r="L1021">
        <f t="shared" si="15"/>
        <v>1142</v>
      </c>
    </row>
    <row r="1022" spans="1:12" hidden="1">
      <c r="A1022">
        <v>129</v>
      </c>
      <c r="B1022" t="s">
        <v>4709</v>
      </c>
      <c r="C1022" t="s">
        <v>4710</v>
      </c>
      <c r="D1022" t="s">
        <v>1176</v>
      </c>
      <c r="E1022">
        <v>2217</v>
      </c>
      <c r="F1022">
        <v>0</v>
      </c>
      <c r="G1022">
        <v>0</v>
      </c>
      <c r="H1022">
        <v>0</v>
      </c>
      <c r="I1022">
        <v>24</v>
      </c>
      <c r="J1022">
        <v>0</v>
      </c>
      <c r="K1022">
        <v>0</v>
      </c>
      <c r="L1022">
        <f t="shared" si="15"/>
        <v>2217</v>
      </c>
    </row>
    <row r="1023" spans="1:12" hidden="1">
      <c r="A1023">
        <v>130</v>
      </c>
      <c r="B1023" t="s">
        <v>4711</v>
      </c>
      <c r="C1023" t="s">
        <v>4712</v>
      </c>
      <c r="D1023" t="s">
        <v>1176</v>
      </c>
      <c r="E1023">
        <v>1052</v>
      </c>
      <c r="F1023">
        <v>0</v>
      </c>
      <c r="G1023">
        <v>0</v>
      </c>
      <c r="H1023">
        <v>0</v>
      </c>
      <c r="I1023">
        <v>36</v>
      </c>
      <c r="J1023">
        <v>0</v>
      </c>
      <c r="K1023">
        <v>0</v>
      </c>
      <c r="L1023">
        <f t="shared" si="15"/>
        <v>1052</v>
      </c>
    </row>
    <row r="1024" spans="1:12" hidden="1">
      <c r="A1024">
        <v>131</v>
      </c>
      <c r="B1024" t="s">
        <v>4713</v>
      </c>
      <c r="C1024" t="s">
        <v>4714</v>
      </c>
      <c r="D1024" t="s">
        <v>1176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f t="shared" si="15"/>
        <v>0</v>
      </c>
    </row>
    <row r="1025" spans="1:12" hidden="1">
      <c r="A1025">
        <v>132</v>
      </c>
      <c r="B1025" t="s">
        <v>4715</v>
      </c>
      <c r="C1025" t="s">
        <v>4716</v>
      </c>
      <c r="D1025" t="s">
        <v>1176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f t="shared" si="15"/>
        <v>0</v>
      </c>
    </row>
    <row r="1026" spans="1:12" hidden="1">
      <c r="A1026">
        <v>133</v>
      </c>
      <c r="B1026" t="s">
        <v>4717</v>
      </c>
      <c r="C1026" t="s">
        <v>4718</v>
      </c>
      <c r="D1026" t="s">
        <v>1176</v>
      </c>
      <c r="E1026">
        <v>0</v>
      </c>
      <c r="F1026">
        <v>0</v>
      </c>
      <c r="G1026">
        <v>0</v>
      </c>
      <c r="H1026">
        <v>0</v>
      </c>
      <c r="I1026">
        <v>48</v>
      </c>
      <c r="J1026">
        <v>0</v>
      </c>
      <c r="K1026">
        <v>0</v>
      </c>
      <c r="L1026">
        <f t="shared" si="15"/>
        <v>0</v>
      </c>
    </row>
    <row r="1027" spans="1:12" hidden="1">
      <c r="A1027">
        <v>134</v>
      </c>
      <c r="B1027" t="s">
        <v>4719</v>
      </c>
      <c r="C1027" t="s">
        <v>4720</v>
      </c>
      <c r="D1027" t="s">
        <v>1176</v>
      </c>
      <c r="E1027">
        <v>470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f t="shared" ref="L1027:L1090" si="16">E1027+F1027+K1027</f>
        <v>470</v>
      </c>
    </row>
    <row r="1028" spans="1:12" hidden="1">
      <c r="A1028">
        <v>135</v>
      </c>
      <c r="B1028" t="s">
        <v>4721</v>
      </c>
      <c r="C1028" t="s">
        <v>4722</v>
      </c>
      <c r="D1028" t="s">
        <v>1176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f t="shared" si="16"/>
        <v>0</v>
      </c>
    </row>
    <row r="1029" spans="1:12" hidden="1">
      <c r="A1029">
        <v>136</v>
      </c>
      <c r="B1029" t="s">
        <v>1697</v>
      </c>
      <c r="C1029" t="s">
        <v>4723</v>
      </c>
      <c r="D1029" t="s">
        <v>1176</v>
      </c>
      <c r="E1029">
        <v>16692</v>
      </c>
      <c r="F1029">
        <v>-996</v>
      </c>
      <c r="G1029">
        <v>0</v>
      </c>
      <c r="H1029">
        <v>0</v>
      </c>
      <c r="I1029">
        <v>2172</v>
      </c>
      <c r="J1029">
        <v>0</v>
      </c>
      <c r="L1029">
        <f t="shared" si="16"/>
        <v>15696</v>
      </c>
    </row>
    <row r="1030" spans="1:12" hidden="1">
      <c r="A1030">
        <v>137</v>
      </c>
      <c r="B1030" t="s">
        <v>1682</v>
      </c>
      <c r="C1030" t="s">
        <v>4724</v>
      </c>
      <c r="D1030" t="s">
        <v>1176</v>
      </c>
      <c r="E1030">
        <v>24246</v>
      </c>
      <c r="F1030">
        <v>-1140</v>
      </c>
      <c r="G1030">
        <v>0</v>
      </c>
      <c r="H1030">
        <v>0</v>
      </c>
      <c r="I1030">
        <v>2064</v>
      </c>
      <c r="J1030">
        <v>0</v>
      </c>
      <c r="L1030">
        <f t="shared" si="16"/>
        <v>23106</v>
      </c>
    </row>
    <row r="1031" spans="1:12" hidden="1">
      <c r="A1031">
        <v>138</v>
      </c>
      <c r="B1031" t="s">
        <v>1699</v>
      </c>
      <c r="C1031" t="s">
        <v>4725</v>
      </c>
      <c r="D1031" t="s">
        <v>1176</v>
      </c>
      <c r="E1031">
        <v>13934</v>
      </c>
      <c r="F1031">
        <v>-1110</v>
      </c>
      <c r="G1031">
        <v>0</v>
      </c>
      <c r="H1031">
        <v>0</v>
      </c>
      <c r="I1031">
        <v>1848</v>
      </c>
      <c r="J1031">
        <v>0</v>
      </c>
      <c r="L1031">
        <f t="shared" si="16"/>
        <v>12824</v>
      </c>
    </row>
    <row r="1032" spans="1:12" hidden="1">
      <c r="A1032">
        <v>139</v>
      </c>
      <c r="B1032" t="s">
        <v>1684</v>
      </c>
      <c r="C1032" t="s">
        <v>4726</v>
      </c>
      <c r="D1032" t="s">
        <v>1176</v>
      </c>
      <c r="E1032">
        <v>13689</v>
      </c>
      <c r="F1032">
        <v>-1110</v>
      </c>
      <c r="G1032">
        <v>0</v>
      </c>
      <c r="H1032">
        <v>0</v>
      </c>
      <c r="I1032">
        <v>2172</v>
      </c>
      <c r="J1032">
        <v>0</v>
      </c>
      <c r="K1032">
        <v>7442</v>
      </c>
      <c r="L1032">
        <f t="shared" si="16"/>
        <v>20021</v>
      </c>
    </row>
    <row r="1033" spans="1:12" hidden="1">
      <c r="A1033">
        <v>140</v>
      </c>
      <c r="B1033" t="s">
        <v>1701</v>
      </c>
      <c r="C1033" t="s">
        <v>4727</v>
      </c>
      <c r="D1033" t="s">
        <v>1176</v>
      </c>
      <c r="E1033">
        <v>20951</v>
      </c>
      <c r="F1033">
        <v>-1038</v>
      </c>
      <c r="G1033">
        <v>0</v>
      </c>
      <c r="H1033">
        <v>0</v>
      </c>
      <c r="I1033">
        <v>1224</v>
      </c>
      <c r="J1033">
        <v>0</v>
      </c>
      <c r="K1033">
        <v>3742</v>
      </c>
      <c r="L1033">
        <f t="shared" si="16"/>
        <v>23655</v>
      </c>
    </row>
    <row r="1034" spans="1:12" hidden="1">
      <c r="A1034">
        <v>141</v>
      </c>
      <c r="B1034" t="s">
        <v>1685</v>
      </c>
      <c r="C1034" t="s">
        <v>4728</v>
      </c>
      <c r="D1034" t="s">
        <v>1176</v>
      </c>
      <c r="E1034">
        <v>13090</v>
      </c>
      <c r="F1034">
        <v>-966</v>
      </c>
      <c r="G1034">
        <v>0</v>
      </c>
      <c r="H1034">
        <v>0</v>
      </c>
      <c r="I1034">
        <v>1932</v>
      </c>
      <c r="J1034">
        <v>0</v>
      </c>
      <c r="L1034">
        <f t="shared" si="16"/>
        <v>12124</v>
      </c>
    </row>
    <row r="1035" spans="1:12" hidden="1">
      <c r="A1035">
        <v>142</v>
      </c>
      <c r="B1035" t="s">
        <v>1702</v>
      </c>
      <c r="C1035" t="s">
        <v>4729</v>
      </c>
      <c r="D1035" t="s">
        <v>1176</v>
      </c>
      <c r="E1035">
        <v>7824</v>
      </c>
      <c r="F1035">
        <v>-1062</v>
      </c>
      <c r="G1035">
        <v>0</v>
      </c>
      <c r="H1035">
        <v>0</v>
      </c>
      <c r="I1035">
        <v>1740</v>
      </c>
      <c r="J1035">
        <v>0</v>
      </c>
      <c r="L1035">
        <f t="shared" si="16"/>
        <v>6762</v>
      </c>
    </row>
    <row r="1036" spans="1:12" hidden="1">
      <c r="A1036">
        <v>143</v>
      </c>
      <c r="B1036" t="s">
        <v>1703</v>
      </c>
      <c r="C1036" t="s">
        <v>4730</v>
      </c>
      <c r="D1036" t="s">
        <v>1176</v>
      </c>
      <c r="E1036">
        <v>14729</v>
      </c>
      <c r="F1036">
        <v>-1158</v>
      </c>
      <c r="G1036">
        <v>0</v>
      </c>
      <c r="H1036">
        <v>0</v>
      </c>
      <c r="I1036">
        <v>1848</v>
      </c>
      <c r="J1036">
        <v>0</v>
      </c>
      <c r="K1036">
        <v>4088</v>
      </c>
      <c r="L1036">
        <f t="shared" si="16"/>
        <v>17659</v>
      </c>
    </row>
    <row r="1037" spans="1:12" hidden="1">
      <c r="A1037">
        <v>144</v>
      </c>
      <c r="B1037" t="s">
        <v>1704</v>
      </c>
      <c r="C1037" t="s">
        <v>4731</v>
      </c>
      <c r="D1037" t="s">
        <v>1176</v>
      </c>
      <c r="E1037">
        <v>13719</v>
      </c>
      <c r="F1037">
        <v>-1134</v>
      </c>
      <c r="G1037">
        <v>0</v>
      </c>
      <c r="H1037">
        <v>0</v>
      </c>
      <c r="I1037">
        <v>2040</v>
      </c>
      <c r="J1037">
        <v>0</v>
      </c>
      <c r="L1037">
        <f t="shared" si="16"/>
        <v>12585</v>
      </c>
    </row>
    <row r="1038" spans="1:12" hidden="1">
      <c r="A1038">
        <v>145</v>
      </c>
      <c r="B1038" t="s">
        <v>1705</v>
      </c>
      <c r="C1038" t="s">
        <v>4732</v>
      </c>
      <c r="D1038" t="s">
        <v>1176</v>
      </c>
      <c r="E1038">
        <v>6070</v>
      </c>
      <c r="F1038">
        <v>-1134</v>
      </c>
      <c r="G1038">
        <v>0</v>
      </c>
      <c r="H1038">
        <v>0</v>
      </c>
      <c r="I1038">
        <v>1464</v>
      </c>
      <c r="J1038">
        <v>0</v>
      </c>
      <c r="L1038">
        <f t="shared" si="16"/>
        <v>4936</v>
      </c>
    </row>
    <row r="1039" spans="1:12" hidden="1">
      <c r="A1039">
        <v>146</v>
      </c>
      <c r="B1039" t="s">
        <v>1706</v>
      </c>
      <c r="C1039" t="s">
        <v>4733</v>
      </c>
      <c r="D1039" t="s">
        <v>1176</v>
      </c>
      <c r="E1039">
        <v>10635</v>
      </c>
      <c r="F1039">
        <v>-1134</v>
      </c>
      <c r="G1039">
        <v>0</v>
      </c>
      <c r="H1039">
        <v>0</v>
      </c>
      <c r="I1039">
        <v>1752</v>
      </c>
      <c r="J1039">
        <v>0</v>
      </c>
      <c r="L1039">
        <f t="shared" si="16"/>
        <v>9501</v>
      </c>
    </row>
    <row r="1040" spans="1:12" hidden="1">
      <c r="A1040">
        <v>147</v>
      </c>
      <c r="B1040" t="s">
        <v>1707</v>
      </c>
      <c r="C1040" t="s">
        <v>4734</v>
      </c>
      <c r="D1040" t="s">
        <v>1176</v>
      </c>
      <c r="E1040">
        <v>15870</v>
      </c>
      <c r="F1040">
        <v>-918</v>
      </c>
      <c r="G1040">
        <v>0</v>
      </c>
      <c r="H1040">
        <v>0</v>
      </c>
      <c r="I1040">
        <v>1380</v>
      </c>
      <c r="J1040">
        <v>0</v>
      </c>
      <c r="L1040">
        <f t="shared" si="16"/>
        <v>14952</v>
      </c>
    </row>
    <row r="1041" spans="1:12" hidden="1">
      <c r="A1041">
        <v>148</v>
      </c>
      <c r="B1041" t="s">
        <v>4735</v>
      </c>
      <c r="C1041" t="s">
        <v>4736</v>
      </c>
      <c r="D1041" t="s">
        <v>1176</v>
      </c>
      <c r="E1041">
        <v>0</v>
      </c>
      <c r="F1041">
        <v>0</v>
      </c>
      <c r="G1041">
        <v>0</v>
      </c>
      <c r="H1041">
        <v>0</v>
      </c>
      <c r="I1041">
        <v>2511</v>
      </c>
      <c r="J1041">
        <v>0</v>
      </c>
      <c r="L1041">
        <f t="shared" si="16"/>
        <v>0</v>
      </c>
    </row>
    <row r="1042" spans="1:12" hidden="1">
      <c r="A1042">
        <v>149</v>
      </c>
      <c r="B1042" t="s">
        <v>4737</v>
      </c>
      <c r="C1042" t="s">
        <v>4738</v>
      </c>
      <c r="D1042" t="s">
        <v>1176</v>
      </c>
      <c r="E1042">
        <v>0</v>
      </c>
      <c r="F1042">
        <v>0</v>
      </c>
      <c r="G1042">
        <v>0</v>
      </c>
      <c r="H1042">
        <v>0</v>
      </c>
      <c r="I1042">
        <v>2832</v>
      </c>
      <c r="J1042">
        <v>0</v>
      </c>
      <c r="L1042">
        <f t="shared" si="16"/>
        <v>0</v>
      </c>
    </row>
    <row r="1043" spans="1:12" hidden="1">
      <c r="A1043">
        <v>150</v>
      </c>
      <c r="B1043" t="s">
        <v>4739</v>
      </c>
      <c r="C1043" t="s">
        <v>4740</v>
      </c>
      <c r="D1043" t="s">
        <v>1176</v>
      </c>
      <c r="E1043">
        <v>27</v>
      </c>
      <c r="F1043">
        <v>0</v>
      </c>
      <c r="G1043">
        <v>0</v>
      </c>
      <c r="H1043">
        <v>0</v>
      </c>
      <c r="I1043">
        <v>876</v>
      </c>
      <c r="J1043">
        <v>0</v>
      </c>
      <c r="L1043">
        <f t="shared" si="16"/>
        <v>27</v>
      </c>
    </row>
    <row r="1044" spans="1:12" hidden="1">
      <c r="A1044">
        <v>151</v>
      </c>
      <c r="B1044" t="s">
        <v>4741</v>
      </c>
      <c r="C1044" t="s">
        <v>4742</v>
      </c>
      <c r="D1044" t="s">
        <v>1176</v>
      </c>
      <c r="E1044">
        <v>0</v>
      </c>
      <c r="F1044">
        <v>0</v>
      </c>
      <c r="G1044">
        <v>0</v>
      </c>
      <c r="H1044">
        <v>0</v>
      </c>
      <c r="I1044">
        <v>4534</v>
      </c>
      <c r="J1044">
        <v>0</v>
      </c>
      <c r="L1044">
        <f t="shared" si="16"/>
        <v>0</v>
      </c>
    </row>
    <row r="1045" spans="1:12" hidden="1">
      <c r="A1045">
        <v>152</v>
      </c>
      <c r="B1045" t="s">
        <v>4743</v>
      </c>
      <c r="C1045" t="s">
        <v>4744</v>
      </c>
      <c r="D1045" t="s">
        <v>3259</v>
      </c>
      <c r="E1045">
        <v>0</v>
      </c>
      <c r="F1045">
        <v>0</v>
      </c>
      <c r="G1045">
        <v>0</v>
      </c>
      <c r="H1045">
        <v>0</v>
      </c>
      <c r="I1045">
        <v>288</v>
      </c>
      <c r="J1045">
        <v>0</v>
      </c>
      <c r="L1045">
        <f t="shared" si="16"/>
        <v>0</v>
      </c>
    </row>
    <row r="1046" spans="1:12" hidden="1">
      <c r="A1046">
        <v>153</v>
      </c>
      <c r="B1046" t="s">
        <v>4745</v>
      </c>
      <c r="C1046" t="s">
        <v>4746</v>
      </c>
      <c r="D1046" t="s">
        <v>1176</v>
      </c>
      <c r="E1046">
        <v>0</v>
      </c>
      <c r="F1046">
        <v>0</v>
      </c>
      <c r="G1046">
        <v>0</v>
      </c>
      <c r="H1046">
        <v>0</v>
      </c>
      <c r="I1046">
        <v>1991</v>
      </c>
      <c r="J1046">
        <v>0</v>
      </c>
      <c r="L1046">
        <f t="shared" si="16"/>
        <v>0</v>
      </c>
    </row>
    <row r="1047" spans="1:12" hidden="1">
      <c r="A1047">
        <v>154</v>
      </c>
      <c r="B1047" t="s">
        <v>4747</v>
      </c>
      <c r="C1047" t="s">
        <v>4748</v>
      </c>
      <c r="D1047" t="s">
        <v>1176</v>
      </c>
      <c r="E1047">
        <v>0</v>
      </c>
      <c r="F1047">
        <v>0</v>
      </c>
      <c r="G1047">
        <v>0</v>
      </c>
      <c r="H1047">
        <v>0</v>
      </c>
      <c r="I1047">
        <v>2695</v>
      </c>
      <c r="J1047">
        <v>0</v>
      </c>
      <c r="L1047">
        <f t="shared" si="16"/>
        <v>0</v>
      </c>
    </row>
    <row r="1048" spans="1:12" hidden="1">
      <c r="A1048">
        <v>155</v>
      </c>
      <c r="B1048" t="s">
        <v>4749</v>
      </c>
      <c r="C1048" t="s">
        <v>4750</v>
      </c>
      <c r="D1048" t="s">
        <v>1176</v>
      </c>
      <c r="E1048">
        <v>0</v>
      </c>
      <c r="F1048">
        <v>0</v>
      </c>
      <c r="G1048">
        <v>0</v>
      </c>
      <c r="H1048">
        <v>0</v>
      </c>
      <c r="I1048">
        <v>568</v>
      </c>
      <c r="J1048">
        <v>0</v>
      </c>
      <c r="L1048">
        <f t="shared" si="16"/>
        <v>0</v>
      </c>
    </row>
    <row r="1049" spans="1:12" hidden="1">
      <c r="A1049">
        <v>156</v>
      </c>
      <c r="B1049" t="s">
        <v>4751</v>
      </c>
      <c r="C1049" t="s">
        <v>4752</v>
      </c>
      <c r="D1049" t="s">
        <v>3332</v>
      </c>
      <c r="E1049">
        <v>0</v>
      </c>
      <c r="F1049">
        <v>0</v>
      </c>
      <c r="G1049">
        <v>0</v>
      </c>
      <c r="H1049">
        <v>0</v>
      </c>
      <c r="I1049">
        <v>1209</v>
      </c>
      <c r="J1049">
        <v>0</v>
      </c>
      <c r="L1049">
        <f t="shared" si="16"/>
        <v>0</v>
      </c>
    </row>
    <row r="1050" spans="1:12" hidden="1">
      <c r="A1050">
        <v>157</v>
      </c>
      <c r="B1050" t="s">
        <v>4753</v>
      </c>
      <c r="C1050" t="s">
        <v>4754</v>
      </c>
      <c r="D1050" t="s">
        <v>3332</v>
      </c>
      <c r="E1050">
        <v>14</v>
      </c>
      <c r="F1050">
        <v>0</v>
      </c>
      <c r="G1050">
        <v>0</v>
      </c>
      <c r="H1050">
        <v>0</v>
      </c>
      <c r="I1050">
        <v>40</v>
      </c>
      <c r="J1050">
        <v>0</v>
      </c>
      <c r="L1050">
        <f t="shared" si="16"/>
        <v>14</v>
      </c>
    </row>
    <row r="1051" spans="1:12" hidden="1">
      <c r="A1051">
        <v>158</v>
      </c>
      <c r="B1051" t="s">
        <v>1709</v>
      </c>
      <c r="C1051" t="s">
        <v>4755</v>
      </c>
      <c r="D1051" t="s">
        <v>1176</v>
      </c>
      <c r="E1051">
        <v>0</v>
      </c>
      <c r="F1051">
        <v>0</v>
      </c>
      <c r="G1051">
        <v>0</v>
      </c>
      <c r="H1051">
        <v>0</v>
      </c>
      <c r="I1051">
        <v>4187</v>
      </c>
      <c r="J1051">
        <v>0</v>
      </c>
      <c r="L1051">
        <f t="shared" si="16"/>
        <v>0</v>
      </c>
    </row>
    <row r="1052" spans="1:12" hidden="1">
      <c r="A1052">
        <v>159</v>
      </c>
      <c r="B1052" t="s">
        <v>1711</v>
      </c>
      <c r="C1052" t="s">
        <v>4756</v>
      </c>
      <c r="D1052" t="s">
        <v>1176</v>
      </c>
      <c r="E1052">
        <v>1048</v>
      </c>
      <c r="F1052">
        <v>-53</v>
      </c>
      <c r="G1052">
        <v>0</v>
      </c>
      <c r="H1052">
        <v>0</v>
      </c>
      <c r="I1052">
        <v>2368</v>
      </c>
      <c r="J1052">
        <v>0</v>
      </c>
      <c r="L1052">
        <f t="shared" si="16"/>
        <v>995</v>
      </c>
    </row>
    <row r="1053" spans="1:12" hidden="1">
      <c r="A1053">
        <v>160</v>
      </c>
      <c r="B1053" t="s">
        <v>1713</v>
      </c>
      <c r="C1053" t="s">
        <v>4757</v>
      </c>
      <c r="D1053" t="s">
        <v>1176</v>
      </c>
      <c r="E1053">
        <v>0</v>
      </c>
      <c r="F1053">
        <v>0</v>
      </c>
      <c r="G1053">
        <v>0</v>
      </c>
      <c r="H1053">
        <v>0</v>
      </c>
      <c r="I1053">
        <v>9892</v>
      </c>
      <c r="J1053">
        <v>0</v>
      </c>
      <c r="L1053">
        <f t="shared" si="16"/>
        <v>0</v>
      </c>
    </row>
    <row r="1054" spans="1:12" hidden="1">
      <c r="A1054">
        <v>161</v>
      </c>
      <c r="B1054" t="s">
        <v>1715</v>
      </c>
      <c r="C1054" t="s">
        <v>1716</v>
      </c>
      <c r="D1054" t="s">
        <v>1477</v>
      </c>
      <c r="E1054">
        <v>4</v>
      </c>
      <c r="F1054">
        <v>0</v>
      </c>
      <c r="G1054">
        <v>0</v>
      </c>
      <c r="H1054">
        <v>0</v>
      </c>
      <c r="I1054">
        <v>457</v>
      </c>
      <c r="J1054">
        <v>0</v>
      </c>
      <c r="L1054">
        <f t="shared" si="16"/>
        <v>4</v>
      </c>
    </row>
    <row r="1055" spans="1:12" hidden="1">
      <c r="A1055">
        <v>162</v>
      </c>
      <c r="B1055" t="s">
        <v>2839</v>
      </c>
      <c r="C1055" t="s">
        <v>4758</v>
      </c>
      <c r="D1055" t="s">
        <v>1176</v>
      </c>
      <c r="E1055">
        <v>0</v>
      </c>
      <c r="F1055">
        <v>0</v>
      </c>
      <c r="G1055">
        <v>0</v>
      </c>
      <c r="H1055">
        <v>0</v>
      </c>
      <c r="I1055">
        <v>3696</v>
      </c>
      <c r="J1055">
        <v>0</v>
      </c>
      <c r="L1055">
        <f t="shared" si="16"/>
        <v>0</v>
      </c>
    </row>
    <row r="1056" spans="1:12" hidden="1">
      <c r="A1056">
        <v>163</v>
      </c>
      <c r="B1056" t="s">
        <v>2841</v>
      </c>
      <c r="C1056" t="s">
        <v>4759</v>
      </c>
      <c r="D1056" t="s">
        <v>1176</v>
      </c>
      <c r="E1056">
        <v>0</v>
      </c>
      <c r="F1056">
        <v>0</v>
      </c>
      <c r="G1056">
        <v>0</v>
      </c>
      <c r="H1056">
        <v>0</v>
      </c>
      <c r="I1056">
        <v>5020</v>
      </c>
      <c r="J1056">
        <v>0</v>
      </c>
      <c r="L1056">
        <f t="shared" si="16"/>
        <v>0</v>
      </c>
    </row>
    <row r="1057" spans="1:12" hidden="1">
      <c r="A1057">
        <v>164</v>
      </c>
      <c r="B1057" t="s">
        <v>2843</v>
      </c>
      <c r="C1057" t="s">
        <v>4760</v>
      </c>
      <c r="D1057" t="s">
        <v>1176</v>
      </c>
      <c r="E1057">
        <v>0</v>
      </c>
      <c r="F1057">
        <v>0</v>
      </c>
      <c r="G1057">
        <v>0</v>
      </c>
      <c r="H1057">
        <v>0</v>
      </c>
      <c r="I1057">
        <v>2051</v>
      </c>
      <c r="J1057">
        <v>0</v>
      </c>
      <c r="L1057">
        <f t="shared" si="16"/>
        <v>0</v>
      </c>
    </row>
    <row r="1058" spans="1:12" hidden="1">
      <c r="A1058">
        <v>165</v>
      </c>
      <c r="B1058" t="s">
        <v>4761</v>
      </c>
      <c r="C1058" t="s">
        <v>4762</v>
      </c>
      <c r="D1058" t="s">
        <v>1176</v>
      </c>
      <c r="E1058">
        <v>0</v>
      </c>
      <c r="F1058">
        <v>0</v>
      </c>
      <c r="G1058">
        <v>0</v>
      </c>
      <c r="H1058">
        <v>0</v>
      </c>
      <c r="I1058">
        <v>48</v>
      </c>
      <c r="J1058">
        <v>0</v>
      </c>
      <c r="L1058">
        <f t="shared" si="16"/>
        <v>0</v>
      </c>
    </row>
    <row r="1059" spans="1:12" hidden="1">
      <c r="A1059">
        <v>166</v>
      </c>
      <c r="B1059" t="s">
        <v>2845</v>
      </c>
      <c r="C1059" t="s">
        <v>4763</v>
      </c>
      <c r="D1059" t="s">
        <v>1176</v>
      </c>
      <c r="E1059">
        <v>0</v>
      </c>
      <c r="F1059">
        <v>0</v>
      </c>
      <c r="G1059">
        <v>0</v>
      </c>
      <c r="H1059">
        <v>0</v>
      </c>
      <c r="I1059">
        <v>1233</v>
      </c>
      <c r="J1059">
        <v>0</v>
      </c>
      <c r="L1059">
        <f t="shared" si="16"/>
        <v>0</v>
      </c>
    </row>
    <row r="1060" spans="1:12" hidden="1">
      <c r="A1060">
        <v>167</v>
      </c>
      <c r="B1060" t="s">
        <v>2847</v>
      </c>
      <c r="C1060" t="s">
        <v>4764</v>
      </c>
      <c r="D1060" t="s">
        <v>1176</v>
      </c>
      <c r="E1060">
        <v>0</v>
      </c>
      <c r="F1060">
        <v>0</v>
      </c>
      <c r="G1060">
        <v>0</v>
      </c>
      <c r="H1060">
        <v>0</v>
      </c>
      <c r="I1060">
        <v>4671</v>
      </c>
      <c r="J1060">
        <v>0</v>
      </c>
      <c r="L1060">
        <f t="shared" si="16"/>
        <v>0</v>
      </c>
    </row>
    <row r="1061" spans="1:12" hidden="1">
      <c r="A1061">
        <v>168</v>
      </c>
      <c r="B1061" t="s">
        <v>2849</v>
      </c>
      <c r="C1061" t="s">
        <v>4765</v>
      </c>
      <c r="D1061" t="s">
        <v>1176</v>
      </c>
      <c r="E1061">
        <v>2</v>
      </c>
      <c r="F1061">
        <v>0</v>
      </c>
      <c r="G1061">
        <v>0</v>
      </c>
      <c r="H1061">
        <v>0</v>
      </c>
      <c r="I1061">
        <v>214</v>
      </c>
      <c r="J1061">
        <v>0</v>
      </c>
      <c r="L1061">
        <f t="shared" si="16"/>
        <v>2</v>
      </c>
    </row>
    <row r="1062" spans="1:12" hidden="1">
      <c r="A1062">
        <v>169</v>
      </c>
      <c r="B1062" t="s">
        <v>4766</v>
      </c>
      <c r="C1062" t="s">
        <v>4767</v>
      </c>
      <c r="D1062" t="s">
        <v>3332</v>
      </c>
      <c r="E1062">
        <v>0</v>
      </c>
      <c r="F1062">
        <v>0</v>
      </c>
      <c r="G1062">
        <v>0</v>
      </c>
      <c r="H1062">
        <v>0</v>
      </c>
      <c r="I1062">
        <v>1537</v>
      </c>
      <c r="J1062">
        <v>0</v>
      </c>
      <c r="L1062">
        <f t="shared" si="16"/>
        <v>0</v>
      </c>
    </row>
    <row r="1063" spans="1:12" hidden="1">
      <c r="A1063">
        <v>170</v>
      </c>
      <c r="B1063" t="s">
        <v>4768</v>
      </c>
      <c r="C1063" t="s">
        <v>4769</v>
      </c>
      <c r="D1063" t="s">
        <v>3332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L1063">
        <f t="shared" si="16"/>
        <v>0</v>
      </c>
    </row>
    <row r="1064" spans="1:12" hidden="1">
      <c r="A1064">
        <v>171</v>
      </c>
      <c r="B1064" t="s">
        <v>2851</v>
      </c>
      <c r="C1064" t="s">
        <v>4770</v>
      </c>
      <c r="D1064" t="s">
        <v>1176</v>
      </c>
      <c r="E1064">
        <v>456</v>
      </c>
      <c r="F1064">
        <v>0</v>
      </c>
      <c r="G1064">
        <v>0</v>
      </c>
      <c r="H1064">
        <v>0</v>
      </c>
      <c r="I1064">
        <v>197</v>
      </c>
      <c r="J1064">
        <v>0</v>
      </c>
      <c r="L1064">
        <f t="shared" si="16"/>
        <v>456</v>
      </c>
    </row>
    <row r="1065" spans="1:12" hidden="1">
      <c r="A1065">
        <v>172</v>
      </c>
      <c r="B1065" t="s">
        <v>2853</v>
      </c>
      <c r="C1065" t="s">
        <v>4771</v>
      </c>
      <c r="D1065" t="s">
        <v>1176</v>
      </c>
      <c r="E1065">
        <v>557</v>
      </c>
      <c r="F1065">
        <v>0</v>
      </c>
      <c r="G1065">
        <v>0</v>
      </c>
      <c r="H1065">
        <v>0</v>
      </c>
      <c r="I1065">
        <v>327</v>
      </c>
      <c r="J1065">
        <v>0</v>
      </c>
      <c r="L1065">
        <f t="shared" si="16"/>
        <v>557</v>
      </c>
    </row>
    <row r="1066" spans="1:12" hidden="1">
      <c r="A1066">
        <v>173</v>
      </c>
      <c r="B1066" t="s">
        <v>2855</v>
      </c>
      <c r="C1066" t="s">
        <v>4772</v>
      </c>
      <c r="D1066" t="s">
        <v>1176</v>
      </c>
      <c r="E1066">
        <v>0</v>
      </c>
      <c r="F1066">
        <v>0</v>
      </c>
      <c r="G1066">
        <v>0</v>
      </c>
      <c r="H1066">
        <v>0</v>
      </c>
      <c r="I1066">
        <v>2328</v>
      </c>
      <c r="J1066">
        <v>0</v>
      </c>
      <c r="L1066">
        <f t="shared" si="16"/>
        <v>0</v>
      </c>
    </row>
    <row r="1067" spans="1:12" hidden="1">
      <c r="A1067">
        <v>174</v>
      </c>
      <c r="B1067" t="s">
        <v>2857</v>
      </c>
      <c r="C1067" t="s">
        <v>4773</v>
      </c>
      <c r="D1067" t="s">
        <v>1176</v>
      </c>
      <c r="E1067">
        <v>0</v>
      </c>
      <c r="F1067">
        <v>0</v>
      </c>
      <c r="G1067">
        <v>0</v>
      </c>
      <c r="H1067">
        <v>0</v>
      </c>
      <c r="I1067">
        <v>1853</v>
      </c>
      <c r="J1067">
        <v>0</v>
      </c>
      <c r="L1067">
        <f t="shared" si="16"/>
        <v>0</v>
      </c>
    </row>
    <row r="1068" spans="1:12" hidden="1">
      <c r="A1068">
        <v>175</v>
      </c>
      <c r="B1068" t="s">
        <v>4774</v>
      </c>
      <c r="C1068" t="s">
        <v>4775</v>
      </c>
      <c r="D1068" t="s">
        <v>1176</v>
      </c>
      <c r="E1068">
        <v>0</v>
      </c>
      <c r="F1068">
        <v>0</v>
      </c>
      <c r="G1068">
        <v>0</v>
      </c>
      <c r="H1068">
        <v>0</v>
      </c>
      <c r="I1068">
        <v>3238</v>
      </c>
      <c r="J1068">
        <v>0</v>
      </c>
      <c r="L1068">
        <f t="shared" si="16"/>
        <v>0</v>
      </c>
    </row>
    <row r="1069" spans="1:12" hidden="1">
      <c r="A1069">
        <v>176</v>
      </c>
      <c r="B1069" t="s">
        <v>4776</v>
      </c>
      <c r="C1069" t="s">
        <v>4777</v>
      </c>
      <c r="D1069" t="s">
        <v>1176</v>
      </c>
      <c r="E1069">
        <v>0</v>
      </c>
      <c r="F1069">
        <v>0</v>
      </c>
      <c r="G1069">
        <v>0</v>
      </c>
      <c r="H1069">
        <v>0</v>
      </c>
      <c r="I1069">
        <v>2856</v>
      </c>
      <c r="J1069">
        <v>0</v>
      </c>
      <c r="L1069">
        <f t="shared" si="16"/>
        <v>0</v>
      </c>
    </row>
    <row r="1070" spans="1:12" hidden="1">
      <c r="A1070">
        <v>177</v>
      </c>
      <c r="B1070" t="s">
        <v>4778</v>
      </c>
      <c r="C1070" t="s">
        <v>4779</v>
      </c>
      <c r="D1070" t="s">
        <v>1176</v>
      </c>
      <c r="E1070">
        <v>0</v>
      </c>
      <c r="F1070">
        <v>0</v>
      </c>
      <c r="G1070">
        <v>0</v>
      </c>
      <c r="H1070">
        <v>0</v>
      </c>
      <c r="I1070">
        <v>1712</v>
      </c>
      <c r="J1070">
        <v>0</v>
      </c>
      <c r="L1070">
        <f t="shared" si="16"/>
        <v>0</v>
      </c>
    </row>
    <row r="1071" spans="1:12" hidden="1">
      <c r="A1071">
        <v>178</v>
      </c>
      <c r="B1071" t="s">
        <v>4780</v>
      </c>
      <c r="C1071" t="s">
        <v>4781</v>
      </c>
      <c r="D1071" t="s">
        <v>1176</v>
      </c>
      <c r="E1071">
        <v>0</v>
      </c>
      <c r="F1071">
        <v>0</v>
      </c>
      <c r="G1071">
        <v>0</v>
      </c>
      <c r="H1071">
        <v>0</v>
      </c>
      <c r="I1071">
        <v>829</v>
      </c>
      <c r="J1071">
        <v>0</v>
      </c>
      <c r="L1071">
        <f t="shared" si="16"/>
        <v>0</v>
      </c>
    </row>
    <row r="1072" spans="1:12" hidden="1">
      <c r="A1072">
        <v>179</v>
      </c>
      <c r="B1072" t="s">
        <v>4782</v>
      </c>
      <c r="C1072" t="s">
        <v>4783</v>
      </c>
      <c r="D1072" t="s">
        <v>1176</v>
      </c>
      <c r="E1072">
        <v>0</v>
      </c>
      <c r="F1072">
        <v>0</v>
      </c>
      <c r="G1072">
        <v>0</v>
      </c>
      <c r="H1072">
        <v>0</v>
      </c>
      <c r="I1072">
        <v>456</v>
      </c>
      <c r="J1072">
        <v>0</v>
      </c>
      <c r="L1072">
        <f t="shared" si="16"/>
        <v>0</v>
      </c>
    </row>
    <row r="1073" spans="1:12" hidden="1">
      <c r="A1073">
        <v>180</v>
      </c>
      <c r="B1073" t="s">
        <v>4784</v>
      </c>
      <c r="C1073" t="s">
        <v>4785</v>
      </c>
      <c r="D1073" t="s">
        <v>1176</v>
      </c>
      <c r="E1073">
        <v>0</v>
      </c>
      <c r="F1073">
        <v>0</v>
      </c>
      <c r="G1073">
        <v>0</v>
      </c>
      <c r="H1073">
        <v>0</v>
      </c>
      <c r="I1073">
        <v>1492</v>
      </c>
      <c r="J1073">
        <v>0</v>
      </c>
      <c r="L1073">
        <f t="shared" si="16"/>
        <v>0</v>
      </c>
    </row>
    <row r="1074" spans="1:12" hidden="1">
      <c r="A1074">
        <v>181</v>
      </c>
      <c r="B1074" t="s">
        <v>4786</v>
      </c>
      <c r="C1074" t="s">
        <v>4787</v>
      </c>
      <c r="D1074" t="s">
        <v>1176</v>
      </c>
      <c r="E1074">
        <v>0</v>
      </c>
      <c r="F1074">
        <v>0</v>
      </c>
      <c r="G1074">
        <v>0</v>
      </c>
      <c r="H1074">
        <v>0</v>
      </c>
      <c r="I1074">
        <v>144</v>
      </c>
      <c r="J1074">
        <v>0</v>
      </c>
      <c r="L1074">
        <f t="shared" si="16"/>
        <v>0</v>
      </c>
    </row>
    <row r="1075" spans="1:12" hidden="1">
      <c r="A1075">
        <v>182</v>
      </c>
      <c r="B1075" t="s">
        <v>4788</v>
      </c>
      <c r="C1075" t="s">
        <v>4789</v>
      </c>
      <c r="D1075" t="s">
        <v>1176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L1075">
        <f t="shared" si="16"/>
        <v>0</v>
      </c>
    </row>
    <row r="1076" spans="1:12" hidden="1">
      <c r="A1076">
        <v>183</v>
      </c>
      <c r="B1076" t="s">
        <v>1717</v>
      </c>
      <c r="C1076" t="s">
        <v>4790</v>
      </c>
      <c r="D1076" t="s">
        <v>1176</v>
      </c>
      <c r="E1076">
        <v>8602</v>
      </c>
      <c r="F1076">
        <v>-97</v>
      </c>
      <c r="G1076">
        <v>0</v>
      </c>
      <c r="H1076">
        <v>0</v>
      </c>
      <c r="I1076">
        <v>19443</v>
      </c>
      <c r="J1076">
        <v>0</v>
      </c>
      <c r="L1076">
        <f t="shared" si="16"/>
        <v>8505</v>
      </c>
    </row>
    <row r="1077" spans="1:12" hidden="1">
      <c r="A1077">
        <v>184</v>
      </c>
      <c r="B1077" t="s">
        <v>1719</v>
      </c>
      <c r="C1077" t="s">
        <v>4791</v>
      </c>
      <c r="D1077" t="s">
        <v>1176</v>
      </c>
      <c r="E1077">
        <v>17384</v>
      </c>
      <c r="F1077">
        <v>-72</v>
      </c>
      <c r="G1077">
        <v>0</v>
      </c>
      <c r="H1077">
        <v>0</v>
      </c>
      <c r="I1077">
        <v>21222</v>
      </c>
      <c r="J1077">
        <v>0</v>
      </c>
      <c r="L1077">
        <f t="shared" si="16"/>
        <v>17312</v>
      </c>
    </row>
    <row r="1078" spans="1:12" hidden="1">
      <c r="A1078">
        <v>185</v>
      </c>
      <c r="B1078" t="s">
        <v>1721</v>
      </c>
      <c r="C1078" t="s">
        <v>4792</v>
      </c>
      <c r="D1078" t="s">
        <v>1176</v>
      </c>
      <c r="E1078">
        <v>4988</v>
      </c>
      <c r="F1078">
        <v>-152</v>
      </c>
      <c r="G1078">
        <v>0</v>
      </c>
      <c r="H1078">
        <v>0</v>
      </c>
      <c r="I1078">
        <v>9103</v>
      </c>
      <c r="J1078">
        <v>0</v>
      </c>
      <c r="L1078">
        <f t="shared" si="16"/>
        <v>4836</v>
      </c>
    </row>
    <row r="1079" spans="1:12" hidden="1">
      <c r="A1079">
        <v>186</v>
      </c>
      <c r="B1079" t="s">
        <v>1722</v>
      </c>
      <c r="C1079" t="s">
        <v>4793</v>
      </c>
      <c r="D1079" t="s">
        <v>1176</v>
      </c>
      <c r="E1079">
        <v>4093</v>
      </c>
      <c r="F1079">
        <v>-48</v>
      </c>
      <c r="G1079">
        <v>0</v>
      </c>
      <c r="H1079">
        <v>0</v>
      </c>
      <c r="I1079">
        <v>3877</v>
      </c>
      <c r="J1079">
        <v>0</v>
      </c>
      <c r="L1079">
        <f t="shared" si="16"/>
        <v>4045</v>
      </c>
    </row>
    <row r="1080" spans="1:12" hidden="1">
      <c r="A1080">
        <v>187</v>
      </c>
      <c r="B1080" t="s">
        <v>1724</v>
      </c>
      <c r="C1080" t="s">
        <v>4794</v>
      </c>
      <c r="D1080" t="s">
        <v>1176</v>
      </c>
      <c r="E1080">
        <v>7624</v>
      </c>
      <c r="F1080">
        <v>-288</v>
      </c>
      <c r="G1080">
        <v>0</v>
      </c>
      <c r="H1080">
        <v>0</v>
      </c>
      <c r="I1080">
        <v>22394</v>
      </c>
      <c r="J1080">
        <v>0</v>
      </c>
      <c r="L1080">
        <f t="shared" si="16"/>
        <v>7336</v>
      </c>
    </row>
    <row r="1081" spans="1:12" hidden="1">
      <c r="A1081">
        <v>188</v>
      </c>
      <c r="B1081" t="s">
        <v>1726</v>
      </c>
      <c r="C1081" t="s">
        <v>4795</v>
      </c>
      <c r="D1081" t="s">
        <v>1176</v>
      </c>
      <c r="E1081">
        <v>3028</v>
      </c>
      <c r="F1081">
        <v>-48</v>
      </c>
      <c r="G1081">
        <v>0</v>
      </c>
      <c r="H1081">
        <v>0</v>
      </c>
      <c r="I1081">
        <v>6335</v>
      </c>
      <c r="J1081">
        <v>0</v>
      </c>
      <c r="L1081">
        <f t="shared" si="16"/>
        <v>2980</v>
      </c>
    </row>
    <row r="1082" spans="1:12" hidden="1">
      <c r="A1082">
        <v>189</v>
      </c>
      <c r="B1082" t="s">
        <v>4796</v>
      </c>
      <c r="C1082" t="s">
        <v>4797</v>
      </c>
      <c r="D1082" t="s">
        <v>3332</v>
      </c>
      <c r="E1082">
        <v>0</v>
      </c>
      <c r="F1082">
        <v>0</v>
      </c>
      <c r="G1082">
        <v>0</v>
      </c>
      <c r="H1082">
        <v>0</v>
      </c>
      <c r="I1082">
        <v>3471</v>
      </c>
      <c r="J1082">
        <v>0</v>
      </c>
      <c r="L1082">
        <f t="shared" si="16"/>
        <v>0</v>
      </c>
    </row>
    <row r="1083" spans="1:12" hidden="1">
      <c r="A1083">
        <v>190</v>
      </c>
      <c r="B1083" t="s">
        <v>4798</v>
      </c>
      <c r="C1083" t="s">
        <v>4799</v>
      </c>
      <c r="D1083" t="s">
        <v>3332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>
        <f t="shared" si="16"/>
        <v>0</v>
      </c>
    </row>
    <row r="1084" spans="1:12" hidden="1">
      <c r="A1084">
        <v>191</v>
      </c>
      <c r="B1084" t="s">
        <v>1728</v>
      </c>
      <c r="C1084" t="s">
        <v>4800</v>
      </c>
      <c r="D1084" t="s">
        <v>1176</v>
      </c>
      <c r="E1084">
        <v>31739</v>
      </c>
      <c r="F1084">
        <v>-241</v>
      </c>
      <c r="G1084">
        <v>0</v>
      </c>
      <c r="H1084">
        <v>0</v>
      </c>
      <c r="I1084">
        <v>20744</v>
      </c>
      <c r="J1084">
        <v>0</v>
      </c>
      <c r="L1084">
        <f t="shared" si="16"/>
        <v>31498</v>
      </c>
    </row>
    <row r="1085" spans="1:12" hidden="1">
      <c r="A1085">
        <v>192</v>
      </c>
      <c r="B1085" t="s">
        <v>1730</v>
      </c>
      <c r="C1085" t="s">
        <v>4801</v>
      </c>
      <c r="D1085" t="s">
        <v>1176</v>
      </c>
      <c r="E1085">
        <v>6456</v>
      </c>
      <c r="F1085">
        <v>-48</v>
      </c>
      <c r="G1085">
        <v>0</v>
      </c>
      <c r="H1085">
        <v>0</v>
      </c>
      <c r="I1085">
        <v>7116</v>
      </c>
      <c r="J1085">
        <v>0</v>
      </c>
      <c r="L1085">
        <f t="shared" si="16"/>
        <v>6408</v>
      </c>
    </row>
    <row r="1086" spans="1:12" hidden="1">
      <c r="A1086">
        <v>193</v>
      </c>
      <c r="B1086" t="s">
        <v>1732</v>
      </c>
      <c r="C1086" t="s">
        <v>4802</v>
      </c>
      <c r="D1086" t="s">
        <v>1176</v>
      </c>
      <c r="E1086">
        <v>0</v>
      </c>
      <c r="F1086">
        <v>0</v>
      </c>
      <c r="G1086">
        <v>0</v>
      </c>
      <c r="H1086">
        <v>0</v>
      </c>
      <c r="I1086">
        <v>288</v>
      </c>
      <c r="J1086">
        <v>0</v>
      </c>
      <c r="L1086">
        <f t="shared" si="16"/>
        <v>0</v>
      </c>
    </row>
    <row r="1087" spans="1:12" hidden="1">
      <c r="A1087">
        <v>194</v>
      </c>
      <c r="B1087" t="s">
        <v>1733</v>
      </c>
      <c r="C1087" t="s">
        <v>4803</v>
      </c>
      <c r="D1087" t="s">
        <v>1176</v>
      </c>
      <c r="E1087">
        <v>18132</v>
      </c>
      <c r="F1087">
        <v>-153</v>
      </c>
      <c r="G1087">
        <v>0</v>
      </c>
      <c r="H1087">
        <v>0</v>
      </c>
      <c r="I1087">
        <v>14803</v>
      </c>
      <c r="J1087">
        <v>0</v>
      </c>
      <c r="L1087">
        <f t="shared" si="16"/>
        <v>17979</v>
      </c>
    </row>
    <row r="1088" spans="1:12" hidden="1">
      <c r="A1088">
        <v>195</v>
      </c>
      <c r="B1088" t="s">
        <v>1735</v>
      </c>
      <c r="C1088" t="s">
        <v>4804</v>
      </c>
      <c r="D1088" t="s">
        <v>1176</v>
      </c>
      <c r="E1088">
        <v>4995</v>
      </c>
      <c r="F1088">
        <v>-1</v>
      </c>
      <c r="G1088">
        <v>0</v>
      </c>
      <c r="H1088">
        <v>0</v>
      </c>
      <c r="I1088">
        <v>6581</v>
      </c>
      <c r="J1088">
        <v>0</v>
      </c>
      <c r="L1088">
        <f t="shared" si="16"/>
        <v>4994</v>
      </c>
    </row>
    <row r="1089" spans="1:12" hidden="1">
      <c r="A1089">
        <v>196</v>
      </c>
      <c r="B1089" t="s">
        <v>1737</v>
      </c>
      <c r="C1089" t="s">
        <v>4805</v>
      </c>
      <c r="D1089" t="s">
        <v>1176</v>
      </c>
      <c r="E1089">
        <v>4815</v>
      </c>
      <c r="F1089">
        <v>-96</v>
      </c>
      <c r="G1089">
        <v>0</v>
      </c>
      <c r="H1089">
        <v>0</v>
      </c>
      <c r="I1089">
        <v>3739</v>
      </c>
      <c r="J1089">
        <v>0</v>
      </c>
      <c r="L1089">
        <f t="shared" si="16"/>
        <v>4719</v>
      </c>
    </row>
    <row r="1090" spans="1:12" hidden="1">
      <c r="A1090">
        <v>197</v>
      </c>
      <c r="B1090" t="s">
        <v>1739</v>
      </c>
      <c r="C1090" t="s">
        <v>4806</v>
      </c>
      <c r="D1090" t="s">
        <v>1176</v>
      </c>
      <c r="E1090">
        <v>7277</v>
      </c>
      <c r="F1090">
        <v>-97</v>
      </c>
      <c r="G1090">
        <v>0</v>
      </c>
      <c r="H1090">
        <v>0</v>
      </c>
      <c r="I1090">
        <v>6686</v>
      </c>
      <c r="J1090">
        <v>0</v>
      </c>
      <c r="L1090">
        <f t="shared" si="16"/>
        <v>7180</v>
      </c>
    </row>
    <row r="1091" spans="1:12" hidden="1">
      <c r="A1091">
        <v>198</v>
      </c>
      <c r="B1091" t="s">
        <v>1740</v>
      </c>
      <c r="C1091" t="s">
        <v>4807</v>
      </c>
      <c r="D1091" t="s">
        <v>1176</v>
      </c>
      <c r="E1091">
        <v>1627</v>
      </c>
      <c r="F1091">
        <v>-97</v>
      </c>
      <c r="G1091">
        <v>0</v>
      </c>
      <c r="H1091">
        <v>0</v>
      </c>
      <c r="I1091">
        <v>910</v>
      </c>
      <c r="J1091">
        <v>0</v>
      </c>
      <c r="L1091">
        <f t="shared" ref="L1091:L1154" si="17">E1091+F1091+K1091</f>
        <v>1530</v>
      </c>
    </row>
    <row r="1092" spans="1:12" hidden="1">
      <c r="A1092">
        <v>199</v>
      </c>
      <c r="B1092" t="s">
        <v>1741</v>
      </c>
      <c r="C1092" t="s">
        <v>4808</v>
      </c>
      <c r="D1092" t="s">
        <v>1176</v>
      </c>
      <c r="E1092">
        <v>0</v>
      </c>
      <c r="F1092">
        <v>0</v>
      </c>
      <c r="G1092">
        <v>0</v>
      </c>
      <c r="H1092">
        <v>0</v>
      </c>
      <c r="I1092">
        <v>889</v>
      </c>
      <c r="J1092">
        <v>0</v>
      </c>
      <c r="L1092">
        <f t="shared" si="17"/>
        <v>0</v>
      </c>
    </row>
    <row r="1093" spans="1:12" hidden="1">
      <c r="A1093">
        <v>200</v>
      </c>
      <c r="B1093" t="s">
        <v>1742</v>
      </c>
      <c r="C1093" t="s">
        <v>4809</v>
      </c>
      <c r="D1093" t="s">
        <v>1176</v>
      </c>
      <c r="E1093">
        <v>0</v>
      </c>
      <c r="F1093">
        <v>0</v>
      </c>
      <c r="G1093">
        <v>0</v>
      </c>
      <c r="H1093">
        <v>0</v>
      </c>
      <c r="I1093">
        <v>7364</v>
      </c>
      <c r="J1093">
        <v>0</v>
      </c>
      <c r="L1093">
        <f t="shared" si="17"/>
        <v>0</v>
      </c>
    </row>
    <row r="1094" spans="1:12" hidden="1">
      <c r="A1094">
        <v>201</v>
      </c>
      <c r="B1094" t="s">
        <v>1743</v>
      </c>
      <c r="C1094" t="s">
        <v>4810</v>
      </c>
      <c r="D1094" t="s">
        <v>1176</v>
      </c>
      <c r="E1094">
        <v>0</v>
      </c>
      <c r="F1094">
        <v>0</v>
      </c>
      <c r="G1094">
        <v>0</v>
      </c>
      <c r="H1094">
        <v>0</v>
      </c>
      <c r="I1094">
        <v>3131</v>
      </c>
      <c r="J1094">
        <v>0</v>
      </c>
      <c r="L1094">
        <f t="shared" si="17"/>
        <v>0</v>
      </c>
    </row>
    <row r="1095" spans="1:12" hidden="1">
      <c r="A1095">
        <v>202</v>
      </c>
      <c r="B1095" t="s">
        <v>1744</v>
      </c>
      <c r="C1095" t="s">
        <v>4811</v>
      </c>
      <c r="D1095" t="s">
        <v>1176</v>
      </c>
      <c r="E1095">
        <v>0</v>
      </c>
      <c r="F1095">
        <v>0</v>
      </c>
      <c r="G1095">
        <v>0</v>
      </c>
      <c r="H1095">
        <v>0</v>
      </c>
      <c r="I1095">
        <v>4118</v>
      </c>
      <c r="J1095">
        <v>0</v>
      </c>
      <c r="L1095">
        <f t="shared" si="17"/>
        <v>0</v>
      </c>
    </row>
    <row r="1096" spans="1:12" hidden="1">
      <c r="A1096">
        <v>203</v>
      </c>
      <c r="B1096" t="s">
        <v>1745</v>
      </c>
      <c r="C1096" t="s">
        <v>4812</v>
      </c>
      <c r="D1096" t="s">
        <v>3259</v>
      </c>
      <c r="E1096">
        <v>2460</v>
      </c>
      <c r="F1096">
        <v>0</v>
      </c>
      <c r="G1096">
        <v>0</v>
      </c>
      <c r="H1096">
        <v>0</v>
      </c>
      <c r="I1096">
        <v>630</v>
      </c>
      <c r="J1096">
        <v>0</v>
      </c>
      <c r="L1096">
        <f t="shared" si="17"/>
        <v>2460</v>
      </c>
    </row>
    <row r="1097" spans="1:12" hidden="1">
      <c r="A1097">
        <v>204</v>
      </c>
      <c r="B1097" t="s">
        <v>1746</v>
      </c>
      <c r="C1097" t="s">
        <v>4813</v>
      </c>
      <c r="D1097" t="s">
        <v>1176</v>
      </c>
      <c r="E1097">
        <v>639</v>
      </c>
      <c r="F1097">
        <v>0</v>
      </c>
      <c r="G1097">
        <v>0</v>
      </c>
      <c r="H1097">
        <v>0</v>
      </c>
      <c r="I1097">
        <v>823</v>
      </c>
      <c r="J1097">
        <v>0</v>
      </c>
      <c r="L1097">
        <f t="shared" si="17"/>
        <v>639</v>
      </c>
    </row>
    <row r="1098" spans="1:12" hidden="1">
      <c r="A1098">
        <v>205</v>
      </c>
      <c r="B1098" t="s">
        <v>1747</v>
      </c>
      <c r="C1098" t="s">
        <v>4814</v>
      </c>
      <c r="D1098" t="s">
        <v>1176</v>
      </c>
      <c r="E1098">
        <v>0</v>
      </c>
      <c r="F1098">
        <v>0</v>
      </c>
      <c r="G1098">
        <v>0</v>
      </c>
      <c r="H1098">
        <v>0</v>
      </c>
      <c r="I1098">
        <v>77</v>
      </c>
      <c r="J1098">
        <v>0</v>
      </c>
      <c r="L1098">
        <f t="shared" si="17"/>
        <v>0</v>
      </c>
    </row>
    <row r="1099" spans="1:12" hidden="1">
      <c r="A1099">
        <v>206</v>
      </c>
      <c r="B1099" t="s">
        <v>1748</v>
      </c>
      <c r="C1099" t="s">
        <v>4815</v>
      </c>
      <c r="D1099" t="s">
        <v>1477</v>
      </c>
      <c r="E1099">
        <v>0</v>
      </c>
      <c r="F1099">
        <v>0</v>
      </c>
      <c r="G1099">
        <v>0</v>
      </c>
      <c r="H1099">
        <v>0</v>
      </c>
      <c r="I1099">
        <v>612</v>
      </c>
      <c r="J1099">
        <v>0</v>
      </c>
      <c r="L1099">
        <f t="shared" si="17"/>
        <v>0</v>
      </c>
    </row>
    <row r="1100" spans="1:12" hidden="1">
      <c r="A1100">
        <v>207</v>
      </c>
      <c r="B1100" t="s">
        <v>1749</v>
      </c>
      <c r="C1100" t="s">
        <v>4816</v>
      </c>
      <c r="D1100" t="s">
        <v>3332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L1100">
        <f t="shared" si="17"/>
        <v>0</v>
      </c>
    </row>
    <row r="1101" spans="1:12" hidden="1">
      <c r="A1101">
        <v>208</v>
      </c>
      <c r="B1101" t="s">
        <v>1750</v>
      </c>
      <c r="C1101" t="s">
        <v>4817</v>
      </c>
      <c r="D1101" t="s">
        <v>3332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L1101">
        <f t="shared" si="17"/>
        <v>0</v>
      </c>
    </row>
    <row r="1102" spans="1:12" hidden="1">
      <c r="A1102">
        <v>209</v>
      </c>
      <c r="B1102" t="s">
        <v>1751</v>
      </c>
      <c r="C1102" t="s">
        <v>1752</v>
      </c>
      <c r="D1102" t="s">
        <v>1477</v>
      </c>
      <c r="E1102">
        <v>0</v>
      </c>
      <c r="F1102">
        <v>0</v>
      </c>
      <c r="G1102">
        <v>0</v>
      </c>
      <c r="H1102">
        <v>0</v>
      </c>
      <c r="I1102">
        <v>388</v>
      </c>
      <c r="J1102">
        <v>0</v>
      </c>
      <c r="L1102">
        <f t="shared" si="17"/>
        <v>0</v>
      </c>
    </row>
    <row r="1103" spans="1:12" hidden="1">
      <c r="A1103">
        <v>210</v>
      </c>
      <c r="B1103" t="s">
        <v>1753</v>
      </c>
      <c r="C1103" t="s">
        <v>1754</v>
      </c>
      <c r="D1103" t="s">
        <v>1477</v>
      </c>
      <c r="E1103">
        <v>0</v>
      </c>
      <c r="F1103">
        <v>0</v>
      </c>
      <c r="G1103">
        <v>0</v>
      </c>
      <c r="H1103">
        <v>0</v>
      </c>
      <c r="I1103">
        <v>176</v>
      </c>
      <c r="J1103">
        <v>0</v>
      </c>
      <c r="L1103">
        <f t="shared" si="17"/>
        <v>0</v>
      </c>
    </row>
    <row r="1104" spans="1:12" hidden="1">
      <c r="A1104">
        <v>211</v>
      </c>
      <c r="B1104" t="s">
        <v>1756</v>
      </c>
      <c r="C1104" t="s">
        <v>1757</v>
      </c>
      <c r="D1104" t="s">
        <v>1477</v>
      </c>
      <c r="E1104">
        <v>0</v>
      </c>
      <c r="F1104">
        <v>0</v>
      </c>
      <c r="G1104">
        <v>0</v>
      </c>
      <c r="H1104">
        <v>0</v>
      </c>
      <c r="I1104">
        <v>1578</v>
      </c>
      <c r="J1104">
        <v>0</v>
      </c>
      <c r="L1104">
        <f t="shared" si="17"/>
        <v>0</v>
      </c>
    </row>
    <row r="1105" spans="1:12" hidden="1">
      <c r="A1105">
        <v>212</v>
      </c>
      <c r="B1105" t="s">
        <v>1758</v>
      </c>
      <c r="C1105" t="s">
        <v>1759</v>
      </c>
      <c r="D1105" t="s">
        <v>1477</v>
      </c>
      <c r="E1105">
        <v>0</v>
      </c>
      <c r="F1105">
        <v>0</v>
      </c>
      <c r="G1105">
        <v>0</v>
      </c>
      <c r="H1105">
        <v>0</v>
      </c>
      <c r="I1105">
        <v>518</v>
      </c>
      <c r="J1105">
        <v>0</v>
      </c>
      <c r="L1105">
        <f t="shared" si="17"/>
        <v>0</v>
      </c>
    </row>
    <row r="1106" spans="1:12" hidden="1">
      <c r="A1106">
        <v>213</v>
      </c>
      <c r="B1106" t="s">
        <v>1760</v>
      </c>
      <c r="C1106" t="s">
        <v>1761</v>
      </c>
      <c r="D1106" t="s">
        <v>1477</v>
      </c>
      <c r="E1106">
        <v>0</v>
      </c>
      <c r="F1106">
        <v>0</v>
      </c>
      <c r="G1106">
        <v>0</v>
      </c>
      <c r="H1106">
        <v>0</v>
      </c>
      <c r="I1106">
        <v>542</v>
      </c>
      <c r="J1106">
        <v>0</v>
      </c>
      <c r="L1106">
        <f t="shared" si="17"/>
        <v>0</v>
      </c>
    </row>
    <row r="1107" spans="1:12" hidden="1">
      <c r="A1107">
        <v>214</v>
      </c>
      <c r="B1107" t="s">
        <v>1762</v>
      </c>
      <c r="C1107" t="s">
        <v>1763</v>
      </c>
      <c r="D1107" t="s">
        <v>1477</v>
      </c>
      <c r="E1107">
        <v>0</v>
      </c>
      <c r="F1107">
        <v>0</v>
      </c>
      <c r="G1107">
        <v>0</v>
      </c>
      <c r="H1107">
        <v>0</v>
      </c>
      <c r="I1107">
        <v>1300</v>
      </c>
      <c r="J1107">
        <v>0</v>
      </c>
      <c r="L1107">
        <f t="shared" si="17"/>
        <v>0</v>
      </c>
    </row>
    <row r="1108" spans="1:12" hidden="1">
      <c r="A1108">
        <v>215</v>
      </c>
      <c r="B1108" t="s">
        <v>1936</v>
      </c>
      <c r="C1108" t="s">
        <v>4818</v>
      </c>
      <c r="D1108" t="s">
        <v>3332</v>
      </c>
      <c r="E1108">
        <v>0</v>
      </c>
      <c r="F1108">
        <v>0</v>
      </c>
      <c r="G1108">
        <v>0</v>
      </c>
      <c r="H1108">
        <v>0</v>
      </c>
      <c r="I1108">
        <v>200</v>
      </c>
      <c r="J1108">
        <v>0</v>
      </c>
      <c r="K1108">
        <v>0</v>
      </c>
      <c r="L1108">
        <f t="shared" si="17"/>
        <v>0</v>
      </c>
    </row>
    <row r="1109" spans="1:12" hidden="1">
      <c r="A1109">
        <v>216</v>
      </c>
      <c r="B1109" t="s">
        <v>1937</v>
      </c>
      <c r="C1109" t="s">
        <v>4819</v>
      </c>
      <c r="D1109" t="s">
        <v>3332</v>
      </c>
      <c r="E1109">
        <v>0</v>
      </c>
      <c r="F1109">
        <v>0</v>
      </c>
      <c r="G1109">
        <v>0</v>
      </c>
      <c r="H1109">
        <v>0</v>
      </c>
      <c r="I1109">
        <v>424</v>
      </c>
      <c r="J1109">
        <v>0</v>
      </c>
      <c r="L1109">
        <f t="shared" si="17"/>
        <v>0</v>
      </c>
    </row>
    <row r="1110" spans="1:12" hidden="1">
      <c r="A1110">
        <v>217</v>
      </c>
      <c r="B1110" t="s">
        <v>1938</v>
      </c>
      <c r="C1110" t="s">
        <v>4820</v>
      </c>
      <c r="D1110" t="s">
        <v>3332</v>
      </c>
      <c r="E1110">
        <v>1</v>
      </c>
      <c r="F1110">
        <v>0</v>
      </c>
      <c r="G1110">
        <v>0</v>
      </c>
      <c r="H1110">
        <v>0</v>
      </c>
      <c r="I1110">
        <v>9763</v>
      </c>
      <c r="J1110">
        <v>0</v>
      </c>
      <c r="K1110">
        <v>0</v>
      </c>
      <c r="L1110">
        <f t="shared" si="17"/>
        <v>1</v>
      </c>
    </row>
    <row r="1111" spans="1:12" hidden="1">
      <c r="A1111">
        <v>218</v>
      </c>
      <c r="B1111" t="s">
        <v>1939</v>
      </c>
      <c r="C1111" t="s">
        <v>4821</v>
      </c>
      <c r="D1111" t="s">
        <v>3332</v>
      </c>
      <c r="E1111">
        <v>0</v>
      </c>
      <c r="F1111">
        <v>0</v>
      </c>
      <c r="G1111">
        <v>0</v>
      </c>
      <c r="H1111">
        <v>0</v>
      </c>
      <c r="I1111">
        <v>1292</v>
      </c>
      <c r="J1111">
        <v>0</v>
      </c>
      <c r="L1111">
        <f t="shared" si="17"/>
        <v>0</v>
      </c>
    </row>
    <row r="1112" spans="1:12">
      <c r="A1112" s="45" t="s">
        <v>3205</v>
      </c>
      <c r="B1112" s="45" t="s">
        <v>3206</v>
      </c>
      <c r="C1112" s="45" t="s">
        <v>3207</v>
      </c>
      <c r="D1112" s="45" t="s">
        <v>3208</v>
      </c>
      <c r="E1112" s="45" t="s">
        <v>3209</v>
      </c>
      <c r="F1112" s="45" t="s">
        <v>3210</v>
      </c>
      <c r="G1112" s="45" t="s">
        <v>3211</v>
      </c>
      <c r="H1112" s="45" t="s">
        <v>3212</v>
      </c>
      <c r="I1112" s="45" t="s">
        <v>3213</v>
      </c>
      <c r="J1112" s="45" t="s">
        <v>3214</v>
      </c>
      <c r="K1112" t="s">
        <v>4822</v>
      </c>
      <c r="L1112" t="e">
        <f t="shared" si="17"/>
        <v>#VALUE!</v>
      </c>
    </row>
    <row r="1113" spans="1:12" hidden="1">
      <c r="A1113">
        <v>1</v>
      </c>
      <c r="B1113" t="s">
        <v>1764</v>
      </c>
      <c r="C1113" t="s">
        <v>4823</v>
      </c>
      <c r="D1113" t="s">
        <v>3259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L1113">
        <f t="shared" si="17"/>
        <v>0</v>
      </c>
    </row>
    <row r="1114" spans="1:12" hidden="1">
      <c r="A1114">
        <v>2</v>
      </c>
      <c r="B1114" t="s">
        <v>1765</v>
      </c>
      <c r="C1114" t="s">
        <v>4824</v>
      </c>
      <c r="D1114" t="s">
        <v>1176</v>
      </c>
      <c r="E1114">
        <v>1013</v>
      </c>
      <c r="F1114">
        <v>-84</v>
      </c>
      <c r="G1114">
        <v>0</v>
      </c>
      <c r="H1114">
        <v>0</v>
      </c>
      <c r="I1114">
        <v>0</v>
      </c>
      <c r="J1114">
        <v>0</v>
      </c>
      <c r="L1114">
        <f t="shared" si="17"/>
        <v>929</v>
      </c>
    </row>
    <row r="1115" spans="1:12" hidden="1">
      <c r="A1115">
        <v>3</v>
      </c>
      <c r="B1115" t="s">
        <v>1766</v>
      </c>
      <c r="C1115" t="s">
        <v>4825</v>
      </c>
      <c r="D1115" t="s">
        <v>1176</v>
      </c>
      <c r="E1115">
        <v>425</v>
      </c>
      <c r="F1115">
        <v>-54</v>
      </c>
      <c r="G1115">
        <v>0</v>
      </c>
      <c r="H1115">
        <v>0</v>
      </c>
      <c r="I1115">
        <v>0</v>
      </c>
      <c r="J1115">
        <v>0</v>
      </c>
      <c r="L1115">
        <f t="shared" si="17"/>
        <v>371</v>
      </c>
    </row>
    <row r="1116" spans="1:12" hidden="1">
      <c r="A1116">
        <v>4</v>
      </c>
      <c r="B1116" t="s">
        <v>1767</v>
      </c>
      <c r="C1116" t="s">
        <v>4826</v>
      </c>
      <c r="D1116" t="s">
        <v>1176</v>
      </c>
      <c r="E1116">
        <v>750</v>
      </c>
      <c r="F1116">
        <v>-54</v>
      </c>
      <c r="G1116">
        <v>0</v>
      </c>
      <c r="H1116">
        <v>0</v>
      </c>
      <c r="I1116">
        <v>0</v>
      </c>
      <c r="J1116">
        <v>0</v>
      </c>
      <c r="L1116">
        <f t="shared" si="17"/>
        <v>696</v>
      </c>
    </row>
    <row r="1117" spans="1:12" hidden="1">
      <c r="A1117">
        <v>5</v>
      </c>
      <c r="B1117" t="s">
        <v>1768</v>
      </c>
      <c r="C1117" t="s">
        <v>4827</v>
      </c>
      <c r="D1117" t="s">
        <v>1176</v>
      </c>
      <c r="E1117">
        <v>550</v>
      </c>
      <c r="F1117">
        <v>-54</v>
      </c>
      <c r="G1117">
        <v>0</v>
      </c>
      <c r="H1117">
        <v>0</v>
      </c>
      <c r="I1117">
        <v>0</v>
      </c>
      <c r="J1117">
        <v>0</v>
      </c>
      <c r="L1117">
        <f t="shared" si="17"/>
        <v>496</v>
      </c>
    </row>
    <row r="1118" spans="1:12" hidden="1">
      <c r="A1118">
        <v>6</v>
      </c>
      <c r="B1118" t="s">
        <v>1769</v>
      </c>
      <c r="C1118" t="s">
        <v>4828</v>
      </c>
      <c r="D1118" t="s">
        <v>1176</v>
      </c>
      <c r="E1118">
        <v>4056</v>
      </c>
      <c r="F1118">
        <v>-54</v>
      </c>
      <c r="G1118">
        <v>0</v>
      </c>
      <c r="H1118">
        <v>0</v>
      </c>
      <c r="I1118">
        <v>0</v>
      </c>
      <c r="J1118">
        <v>0</v>
      </c>
      <c r="L1118">
        <f t="shared" si="17"/>
        <v>4002</v>
      </c>
    </row>
    <row r="1119" spans="1:12" hidden="1">
      <c r="A1119">
        <v>7</v>
      </c>
      <c r="B1119" t="s">
        <v>1770</v>
      </c>
      <c r="C1119" t="s">
        <v>4829</v>
      </c>
      <c r="D1119" t="s">
        <v>1176</v>
      </c>
      <c r="E1119">
        <v>815</v>
      </c>
      <c r="F1119">
        <v>-54</v>
      </c>
      <c r="G1119">
        <v>0</v>
      </c>
      <c r="H1119">
        <v>0</v>
      </c>
      <c r="I1119">
        <v>0</v>
      </c>
      <c r="J1119">
        <v>0</v>
      </c>
      <c r="L1119">
        <f t="shared" si="17"/>
        <v>761</v>
      </c>
    </row>
    <row r="1120" spans="1:12" hidden="1">
      <c r="A1120">
        <v>8</v>
      </c>
      <c r="B1120" t="s">
        <v>1771</v>
      </c>
      <c r="C1120" t="s">
        <v>4830</v>
      </c>
      <c r="D1120" t="s">
        <v>1176</v>
      </c>
      <c r="E1120">
        <v>558</v>
      </c>
      <c r="F1120">
        <v>-54</v>
      </c>
      <c r="G1120">
        <v>0</v>
      </c>
      <c r="H1120">
        <v>0</v>
      </c>
      <c r="I1120">
        <v>0</v>
      </c>
      <c r="J1120">
        <v>0</v>
      </c>
      <c r="L1120">
        <f t="shared" si="17"/>
        <v>504</v>
      </c>
    </row>
    <row r="1121" spans="1:12" hidden="1">
      <c r="A1121">
        <v>9</v>
      </c>
      <c r="B1121" t="s">
        <v>1772</v>
      </c>
      <c r="C1121" t="s">
        <v>4831</v>
      </c>
      <c r="D1121" t="s">
        <v>1176</v>
      </c>
      <c r="E1121">
        <v>559</v>
      </c>
      <c r="F1121">
        <v>-54</v>
      </c>
      <c r="G1121">
        <v>0</v>
      </c>
      <c r="H1121">
        <v>0</v>
      </c>
      <c r="I1121">
        <v>0</v>
      </c>
      <c r="J1121">
        <v>0</v>
      </c>
      <c r="L1121">
        <f t="shared" si="17"/>
        <v>505</v>
      </c>
    </row>
    <row r="1122" spans="1:12" hidden="1">
      <c r="A1122">
        <v>10</v>
      </c>
      <c r="B1122" t="s">
        <v>1773</v>
      </c>
      <c r="C1122" t="s">
        <v>4832</v>
      </c>
      <c r="D1122" t="s">
        <v>1176</v>
      </c>
      <c r="E1122">
        <v>474</v>
      </c>
      <c r="F1122">
        <v>-54</v>
      </c>
      <c r="G1122">
        <v>0</v>
      </c>
      <c r="H1122">
        <v>0</v>
      </c>
      <c r="I1122">
        <v>0</v>
      </c>
      <c r="J1122">
        <v>0</v>
      </c>
      <c r="L1122">
        <f t="shared" si="17"/>
        <v>420</v>
      </c>
    </row>
    <row r="1123" spans="1:12" hidden="1">
      <c r="A1123">
        <v>11</v>
      </c>
      <c r="B1123" t="s">
        <v>1774</v>
      </c>
      <c r="C1123" t="s">
        <v>4833</v>
      </c>
      <c r="D1123" t="s">
        <v>1176</v>
      </c>
      <c r="E1123">
        <v>617</v>
      </c>
      <c r="F1123">
        <v>-54</v>
      </c>
      <c r="G1123">
        <v>0</v>
      </c>
      <c r="H1123">
        <v>0</v>
      </c>
      <c r="I1123">
        <v>0</v>
      </c>
      <c r="J1123">
        <v>0</v>
      </c>
      <c r="L1123">
        <f t="shared" si="17"/>
        <v>563</v>
      </c>
    </row>
    <row r="1124" spans="1:12" hidden="1">
      <c r="A1124">
        <v>12</v>
      </c>
      <c r="B1124" t="s">
        <v>1775</v>
      </c>
      <c r="C1124" t="s">
        <v>4834</v>
      </c>
      <c r="D1124" t="s">
        <v>1176</v>
      </c>
      <c r="E1124">
        <v>740</v>
      </c>
      <c r="F1124">
        <v>-54</v>
      </c>
      <c r="G1124">
        <v>0</v>
      </c>
      <c r="H1124">
        <v>0</v>
      </c>
      <c r="I1124">
        <v>0</v>
      </c>
      <c r="J1124">
        <v>0</v>
      </c>
      <c r="L1124">
        <f t="shared" si="17"/>
        <v>686</v>
      </c>
    </row>
    <row r="1125" spans="1:12" hidden="1">
      <c r="A1125">
        <v>13</v>
      </c>
      <c r="B1125" t="s">
        <v>4835</v>
      </c>
      <c r="C1125" t="s">
        <v>4836</v>
      </c>
      <c r="D1125" t="s">
        <v>1176</v>
      </c>
      <c r="E1125">
        <v>465</v>
      </c>
      <c r="F1125">
        <v>0</v>
      </c>
      <c r="G1125">
        <v>0</v>
      </c>
      <c r="H1125">
        <v>0</v>
      </c>
      <c r="I1125">
        <v>0</v>
      </c>
      <c r="J1125">
        <v>0</v>
      </c>
      <c r="L1125">
        <f t="shared" si="17"/>
        <v>465</v>
      </c>
    </row>
    <row r="1126" spans="1:12" hidden="1">
      <c r="A1126">
        <v>14</v>
      </c>
      <c r="B1126" t="s">
        <v>1776</v>
      </c>
      <c r="C1126" t="s">
        <v>4837</v>
      </c>
      <c r="D1126" t="s">
        <v>1176</v>
      </c>
      <c r="E1126">
        <v>737</v>
      </c>
      <c r="F1126">
        <v>-54</v>
      </c>
      <c r="G1126">
        <v>0</v>
      </c>
      <c r="H1126">
        <v>0</v>
      </c>
      <c r="I1126">
        <v>0</v>
      </c>
      <c r="J1126">
        <v>0</v>
      </c>
      <c r="L1126">
        <f t="shared" si="17"/>
        <v>683</v>
      </c>
    </row>
    <row r="1127" spans="1:12" hidden="1">
      <c r="A1127">
        <v>15</v>
      </c>
      <c r="B1127" t="s">
        <v>1777</v>
      </c>
      <c r="C1127" t="s">
        <v>4838</v>
      </c>
      <c r="D1127" t="s">
        <v>1176</v>
      </c>
      <c r="E1127">
        <v>512</v>
      </c>
      <c r="F1127">
        <v>-54</v>
      </c>
      <c r="G1127">
        <v>0</v>
      </c>
      <c r="H1127">
        <v>0</v>
      </c>
      <c r="I1127">
        <v>0</v>
      </c>
      <c r="J1127">
        <v>0</v>
      </c>
      <c r="L1127">
        <f t="shared" si="17"/>
        <v>458</v>
      </c>
    </row>
    <row r="1128" spans="1:12" hidden="1">
      <c r="A1128">
        <v>16</v>
      </c>
      <c r="B1128" t="s">
        <v>4839</v>
      </c>
      <c r="C1128" t="s">
        <v>4840</v>
      </c>
      <c r="D1128" t="s">
        <v>1176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L1128">
        <f t="shared" si="17"/>
        <v>0</v>
      </c>
    </row>
    <row r="1129" spans="1:12" hidden="1">
      <c r="A1129">
        <v>17</v>
      </c>
      <c r="B1129" t="s">
        <v>4841</v>
      </c>
      <c r="C1129" t="s">
        <v>4842</v>
      </c>
      <c r="D1129" t="s">
        <v>1176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L1129">
        <f t="shared" si="17"/>
        <v>0</v>
      </c>
    </row>
    <row r="1130" spans="1:12" hidden="1">
      <c r="A1130">
        <v>18</v>
      </c>
      <c r="B1130" t="s">
        <v>4843</v>
      </c>
      <c r="C1130" t="s">
        <v>4844</v>
      </c>
      <c r="D1130" t="s">
        <v>1176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L1130">
        <f t="shared" si="17"/>
        <v>1</v>
      </c>
    </row>
    <row r="1131" spans="1:12" hidden="1">
      <c r="A1131">
        <v>19</v>
      </c>
      <c r="B1131" t="s">
        <v>4845</v>
      </c>
      <c r="C1131" t="s">
        <v>4846</v>
      </c>
      <c r="D1131" t="s">
        <v>1176</v>
      </c>
      <c r="E1131">
        <v>32</v>
      </c>
      <c r="F1131">
        <v>0</v>
      </c>
      <c r="G1131">
        <v>0</v>
      </c>
      <c r="H1131">
        <v>0</v>
      </c>
      <c r="I1131">
        <v>0</v>
      </c>
      <c r="J1131">
        <v>0</v>
      </c>
      <c r="L1131">
        <f t="shared" si="17"/>
        <v>32</v>
      </c>
    </row>
    <row r="1132" spans="1:12" hidden="1">
      <c r="A1132">
        <v>20</v>
      </c>
      <c r="B1132" t="s">
        <v>4847</v>
      </c>
      <c r="C1132" t="s">
        <v>4848</v>
      </c>
      <c r="D1132" t="s">
        <v>1176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>
        <f t="shared" si="17"/>
        <v>0</v>
      </c>
    </row>
    <row r="1133" spans="1:12" hidden="1">
      <c r="A1133">
        <v>21</v>
      </c>
      <c r="B1133" t="s">
        <v>4849</v>
      </c>
      <c r="C1133" t="s">
        <v>4850</v>
      </c>
      <c r="D1133" t="s">
        <v>1176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0</v>
      </c>
      <c r="L1133">
        <f t="shared" si="17"/>
        <v>15</v>
      </c>
    </row>
    <row r="1134" spans="1:12" hidden="1">
      <c r="A1134">
        <v>22</v>
      </c>
      <c r="B1134" t="s">
        <v>4851</v>
      </c>
      <c r="C1134" t="s">
        <v>4852</v>
      </c>
      <c r="D1134" t="s">
        <v>1477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L1134">
        <f t="shared" si="17"/>
        <v>0</v>
      </c>
    </row>
    <row r="1135" spans="1:12" hidden="1">
      <c r="A1135">
        <v>23</v>
      </c>
      <c r="B1135" t="s">
        <v>1778</v>
      </c>
      <c r="C1135" t="s">
        <v>4853</v>
      </c>
      <c r="D1135" t="s">
        <v>1176</v>
      </c>
      <c r="E1135">
        <v>1691</v>
      </c>
      <c r="F1135">
        <v>-1</v>
      </c>
      <c r="G1135">
        <v>0</v>
      </c>
      <c r="H1135">
        <v>0</v>
      </c>
      <c r="I1135">
        <v>0</v>
      </c>
      <c r="J1135">
        <v>0</v>
      </c>
      <c r="L1135">
        <f t="shared" si="17"/>
        <v>1690</v>
      </c>
    </row>
    <row r="1136" spans="1:12" hidden="1">
      <c r="A1136">
        <v>24</v>
      </c>
      <c r="B1136" t="s">
        <v>1779</v>
      </c>
      <c r="C1136" t="s">
        <v>4854</v>
      </c>
      <c r="D1136" t="s">
        <v>1176</v>
      </c>
      <c r="E1136">
        <v>2137</v>
      </c>
      <c r="F1136">
        <v>-51</v>
      </c>
      <c r="G1136">
        <v>0</v>
      </c>
      <c r="H1136">
        <v>0</v>
      </c>
      <c r="I1136">
        <v>0</v>
      </c>
      <c r="J1136">
        <v>0</v>
      </c>
      <c r="L1136">
        <f t="shared" si="17"/>
        <v>2086</v>
      </c>
    </row>
    <row r="1137" spans="1:12" hidden="1">
      <c r="A1137">
        <v>25</v>
      </c>
      <c r="B1137" t="s">
        <v>1780</v>
      </c>
      <c r="C1137" t="s">
        <v>4855</v>
      </c>
      <c r="D1137" t="s">
        <v>1176</v>
      </c>
      <c r="E1137">
        <v>2258</v>
      </c>
      <c r="F1137">
        <v>-1</v>
      </c>
      <c r="G1137">
        <v>0</v>
      </c>
      <c r="H1137">
        <v>0</v>
      </c>
      <c r="I1137">
        <v>0</v>
      </c>
      <c r="J1137">
        <v>0</v>
      </c>
      <c r="L1137">
        <f t="shared" si="17"/>
        <v>2257</v>
      </c>
    </row>
    <row r="1138" spans="1:12" hidden="1">
      <c r="A1138">
        <v>26</v>
      </c>
      <c r="B1138" t="s">
        <v>1781</v>
      </c>
      <c r="C1138" t="s">
        <v>4856</v>
      </c>
      <c r="D1138" t="s">
        <v>1176</v>
      </c>
      <c r="E1138">
        <v>3661</v>
      </c>
      <c r="F1138">
        <v>-1</v>
      </c>
      <c r="G1138">
        <v>0</v>
      </c>
      <c r="H1138">
        <v>0</v>
      </c>
      <c r="I1138">
        <v>0</v>
      </c>
      <c r="J1138">
        <v>0</v>
      </c>
      <c r="L1138">
        <f t="shared" si="17"/>
        <v>3660</v>
      </c>
    </row>
    <row r="1139" spans="1:12" hidden="1">
      <c r="A1139">
        <v>27</v>
      </c>
      <c r="B1139" t="s">
        <v>1782</v>
      </c>
      <c r="C1139" t="s">
        <v>4857</v>
      </c>
      <c r="D1139" t="s">
        <v>1176</v>
      </c>
      <c r="E1139">
        <v>1307</v>
      </c>
      <c r="F1139">
        <v>-1</v>
      </c>
      <c r="G1139">
        <v>0</v>
      </c>
      <c r="H1139">
        <v>0</v>
      </c>
      <c r="I1139">
        <v>0</v>
      </c>
      <c r="J1139">
        <v>0</v>
      </c>
      <c r="L1139">
        <f t="shared" si="17"/>
        <v>1306</v>
      </c>
    </row>
    <row r="1140" spans="1:12" hidden="1">
      <c r="A1140">
        <v>28</v>
      </c>
      <c r="B1140" t="s">
        <v>1783</v>
      </c>
      <c r="C1140" t="s">
        <v>4858</v>
      </c>
      <c r="D1140" t="s">
        <v>1176</v>
      </c>
      <c r="E1140">
        <v>1948</v>
      </c>
      <c r="F1140">
        <v>-51</v>
      </c>
      <c r="G1140">
        <v>0</v>
      </c>
      <c r="H1140">
        <v>0</v>
      </c>
      <c r="I1140">
        <v>0</v>
      </c>
      <c r="J1140">
        <v>0</v>
      </c>
      <c r="L1140">
        <f t="shared" si="17"/>
        <v>1897</v>
      </c>
    </row>
    <row r="1141" spans="1:12" hidden="1">
      <c r="A1141">
        <v>29</v>
      </c>
      <c r="B1141" t="s">
        <v>1784</v>
      </c>
      <c r="C1141" t="s">
        <v>4859</v>
      </c>
      <c r="D1141" t="s">
        <v>1176</v>
      </c>
      <c r="E1141">
        <v>2749</v>
      </c>
      <c r="F1141">
        <v>-1</v>
      </c>
      <c r="G1141">
        <v>0</v>
      </c>
      <c r="H1141">
        <v>0</v>
      </c>
      <c r="I1141">
        <v>0</v>
      </c>
      <c r="J1141">
        <v>0</v>
      </c>
      <c r="L1141">
        <f t="shared" si="17"/>
        <v>2748</v>
      </c>
    </row>
    <row r="1142" spans="1:12" hidden="1">
      <c r="A1142">
        <v>30</v>
      </c>
      <c r="B1142" t="s">
        <v>1785</v>
      </c>
      <c r="C1142" t="s">
        <v>4860</v>
      </c>
      <c r="D1142" t="s">
        <v>1176</v>
      </c>
      <c r="E1142">
        <v>1020</v>
      </c>
      <c r="F1142">
        <v>-51</v>
      </c>
      <c r="G1142">
        <v>0</v>
      </c>
      <c r="H1142">
        <v>0</v>
      </c>
      <c r="I1142">
        <v>0</v>
      </c>
      <c r="J1142">
        <v>0</v>
      </c>
      <c r="L1142">
        <f t="shared" si="17"/>
        <v>969</v>
      </c>
    </row>
    <row r="1143" spans="1:12" hidden="1">
      <c r="A1143">
        <v>31</v>
      </c>
      <c r="B1143" t="s">
        <v>1786</v>
      </c>
      <c r="C1143" t="s">
        <v>4861</v>
      </c>
      <c r="D1143" t="s">
        <v>1176</v>
      </c>
      <c r="E1143">
        <v>4058</v>
      </c>
      <c r="F1143">
        <v>-1</v>
      </c>
      <c r="G1143">
        <v>0</v>
      </c>
      <c r="H1143">
        <v>0</v>
      </c>
      <c r="I1143">
        <v>0</v>
      </c>
      <c r="J1143">
        <v>0</v>
      </c>
      <c r="L1143">
        <f t="shared" si="17"/>
        <v>4057</v>
      </c>
    </row>
    <row r="1144" spans="1:12" hidden="1">
      <c r="A1144">
        <v>32</v>
      </c>
      <c r="B1144" t="s">
        <v>1787</v>
      </c>
      <c r="C1144" t="s">
        <v>4862</v>
      </c>
      <c r="D1144" t="s">
        <v>1176</v>
      </c>
      <c r="E1144">
        <v>1325</v>
      </c>
      <c r="F1144">
        <v>-51</v>
      </c>
      <c r="G1144">
        <v>0</v>
      </c>
      <c r="H1144">
        <v>0</v>
      </c>
      <c r="I1144">
        <v>0</v>
      </c>
      <c r="J1144">
        <v>0</v>
      </c>
      <c r="L1144">
        <f t="shared" si="17"/>
        <v>1274</v>
      </c>
    </row>
    <row r="1145" spans="1:12" hidden="1">
      <c r="A1145">
        <v>33</v>
      </c>
      <c r="B1145" t="s">
        <v>1788</v>
      </c>
      <c r="C1145" t="s">
        <v>4863</v>
      </c>
      <c r="D1145" t="s">
        <v>1176</v>
      </c>
      <c r="E1145">
        <v>1493</v>
      </c>
      <c r="F1145">
        <v>-1</v>
      </c>
      <c r="G1145">
        <v>0</v>
      </c>
      <c r="H1145">
        <v>0</v>
      </c>
      <c r="I1145">
        <v>0</v>
      </c>
      <c r="J1145">
        <v>0</v>
      </c>
      <c r="L1145">
        <f t="shared" si="17"/>
        <v>1492</v>
      </c>
    </row>
    <row r="1146" spans="1:12" hidden="1">
      <c r="A1146">
        <v>34</v>
      </c>
      <c r="B1146" t="s">
        <v>4864</v>
      </c>
      <c r="C1146" t="s">
        <v>4865</v>
      </c>
      <c r="D1146" t="s">
        <v>1176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L1146">
        <f t="shared" si="17"/>
        <v>0</v>
      </c>
    </row>
    <row r="1147" spans="1:12" hidden="1">
      <c r="A1147">
        <v>35</v>
      </c>
      <c r="B1147" t="s">
        <v>4866</v>
      </c>
      <c r="C1147" t="s">
        <v>4867</v>
      </c>
      <c r="D1147" t="s">
        <v>1176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L1147">
        <f t="shared" si="17"/>
        <v>0</v>
      </c>
    </row>
    <row r="1148" spans="1:12" hidden="1">
      <c r="A1148">
        <v>36</v>
      </c>
      <c r="B1148" t="s">
        <v>1789</v>
      </c>
      <c r="C1148" t="s">
        <v>4868</v>
      </c>
      <c r="D1148" t="s">
        <v>1176</v>
      </c>
      <c r="E1148">
        <v>1005</v>
      </c>
      <c r="F1148">
        <v>-54</v>
      </c>
      <c r="G1148">
        <v>0</v>
      </c>
      <c r="H1148">
        <v>0</v>
      </c>
      <c r="I1148">
        <v>0</v>
      </c>
      <c r="J1148">
        <v>0</v>
      </c>
      <c r="L1148">
        <f t="shared" si="17"/>
        <v>951</v>
      </c>
    </row>
    <row r="1149" spans="1:12" hidden="1">
      <c r="A1149">
        <v>37</v>
      </c>
      <c r="B1149" t="s">
        <v>1790</v>
      </c>
      <c r="C1149" t="s">
        <v>4869</v>
      </c>
      <c r="D1149" t="s">
        <v>1176</v>
      </c>
      <c r="E1149">
        <v>1205</v>
      </c>
      <c r="F1149">
        <v>-54</v>
      </c>
      <c r="G1149">
        <v>0</v>
      </c>
      <c r="H1149">
        <v>0</v>
      </c>
      <c r="I1149">
        <v>0</v>
      </c>
      <c r="J1149">
        <v>0</v>
      </c>
      <c r="L1149">
        <f t="shared" si="17"/>
        <v>1151</v>
      </c>
    </row>
    <row r="1150" spans="1:12" hidden="1">
      <c r="A1150">
        <v>38</v>
      </c>
      <c r="B1150" t="s">
        <v>1791</v>
      </c>
      <c r="C1150" t="s">
        <v>4870</v>
      </c>
      <c r="D1150" t="s">
        <v>1176</v>
      </c>
      <c r="E1150">
        <v>716</v>
      </c>
      <c r="F1150">
        <v>-114</v>
      </c>
      <c r="G1150">
        <v>0</v>
      </c>
      <c r="H1150">
        <v>0</v>
      </c>
      <c r="I1150">
        <v>0</v>
      </c>
      <c r="J1150">
        <v>0</v>
      </c>
      <c r="L1150">
        <f t="shared" si="17"/>
        <v>602</v>
      </c>
    </row>
    <row r="1151" spans="1:12" hidden="1">
      <c r="A1151">
        <v>39</v>
      </c>
      <c r="B1151" t="s">
        <v>1792</v>
      </c>
      <c r="C1151" t="s">
        <v>4871</v>
      </c>
      <c r="D1151" t="s">
        <v>1176</v>
      </c>
      <c r="E1151">
        <v>369</v>
      </c>
      <c r="F1151">
        <v>-54</v>
      </c>
      <c r="G1151">
        <v>0</v>
      </c>
      <c r="H1151">
        <v>0</v>
      </c>
      <c r="I1151">
        <v>0</v>
      </c>
      <c r="J1151">
        <v>0</v>
      </c>
      <c r="L1151">
        <f t="shared" si="17"/>
        <v>315</v>
      </c>
    </row>
    <row r="1152" spans="1:12" hidden="1">
      <c r="A1152">
        <v>40</v>
      </c>
      <c r="B1152" t="s">
        <v>1793</v>
      </c>
      <c r="C1152" t="s">
        <v>4872</v>
      </c>
      <c r="D1152" t="s">
        <v>1176</v>
      </c>
      <c r="E1152">
        <v>257</v>
      </c>
      <c r="F1152">
        <v>-24</v>
      </c>
      <c r="G1152">
        <v>0</v>
      </c>
      <c r="H1152">
        <v>0</v>
      </c>
      <c r="I1152">
        <v>0</v>
      </c>
      <c r="J1152">
        <v>0</v>
      </c>
      <c r="L1152">
        <f t="shared" si="17"/>
        <v>233</v>
      </c>
    </row>
    <row r="1153" spans="1:12" hidden="1">
      <c r="A1153">
        <v>41</v>
      </c>
      <c r="B1153" t="s">
        <v>1794</v>
      </c>
      <c r="C1153" t="s">
        <v>4873</v>
      </c>
      <c r="D1153" t="s">
        <v>1176</v>
      </c>
      <c r="E1153">
        <v>1539</v>
      </c>
      <c r="F1153">
        <v>-54</v>
      </c>
      <c r="G1153">
        <v>0</v>
      </c>
      <c r="H1153">
        <v>0</v>
      </c>
      <c r="I1153">
        <v>0</v>
      </c>
      <c r="J1153">
        <v>0</v>
      </c>
      <c r="L1153">
        <f t="shared" si="17"/>
        <v>1485</v>
      </c>
    </row>
    <row r="1154" spans="1:12" hidden="1">
      <c r="A1154">
        <v>42</v>
      </c>
      <c r="B1154" t="s">
        <v>1795</v>
      </c>
      <c r="C1154" t="s">
        <v>4874</v>
      </c>
      <c r="D1154" t="s">
        <v>1176</v>
      </c>
      <c r="E1154">
        <v>879</v>
      </c>
      <c r="F1154">
        <v>-104</v>
      </c>
      <c r="G1154">
        <v>0</v>
      </c>
      <c r="H1154">
        <v>0</v>
      </c>
      <c r="I1154">
        <v>0</v>
      </c>
      <c r="J1154">
        <v>0</v>
      </c>
      <c r="L1154">
        <f t="shared" si="17"/>
        <v>775</v>
      </c>
    </row>
    <row r="1155" spans="1:12" hidden="1">
      <c r="A1155">
        <v>43</v>
      </c>
      <c r="B1155" t="s">
        <v>1796</v>
      </c>
      <c r="C1155" t="s">
        <v>4875</v>
      </c>
      <c r="D1155" t="s">
        <v>1176</v>
      </c>
      <c r="E1155">
        <v>649</v>
      </c>
      <c r="F1155">
        <v>-54</v>
      </c>
      <c r="G1155">
        <v>0</v>
      </c>
      <c r="H1155">
        <v>0</v>
      </c>
      <c r="I1155">
        <v>0</v>
      </c>
      <c r="J1155">
        <v>0</v>
      </c>
      <c r="L1155">
        <f t="shared" ref="L1155:L1218" si="18">E1155+F1155+K1155</f>
        <v>595</v>
      </c>
    </row>
    <row r="1156" spans="1:12" hidden="1">
      <c r="A1156">
        <v>44</v>
      </c>
      <c r="B1156" t="s">
        <v>1797</v>
      </c>
      <c r="C1156" t="s">
        <v>4876</v>
      </c>
      <c r="D1156" t="s">
        <v>1176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L1156">
        <f t="shared" si="18"/>
        <v>0</v>
      </c>
    </row>
    <row r="1157" spans="1:12" hidden="1">
      <c r="A1157">
        <v>45</v>
      </c>
      <c r="B1157" t="s">
        <v>1798</v>
      </c>
      <c r="C1157" t="s">
        <v>4877</v>
      </c>
      <c r="D1157" t="s">
        <v>1176</v>
      </c>
      <c r="E1157">
        <v>803</v>
      </c>
      <c r="F1157">
        <v>-54</v>
      </c>
      <c r="G1157">
        <v>0</v>
      </c>
      <c r="H1157">
        <v>0</v>
      </c>
      <c r="I1157">
        <v>0</v>
      </c>
      <c r="J1157">
        <v>0</v>
      </c>
      <c r="L1157">
        <f t="shared" si="18"/>
        <v>749</v>
      </c>
    </row>
    <row r="1158" spans="1:12" hidden="1">
      <c r="A1158">
        <v>46</v>
      </c>
      <c r="B1158" t="s">
        <v>1799</v>
      </c>
      <c r="C1158" t="s">
        <v>4878</v>
      </c>
      <c r="D1158" t="s">
        <v>1176</v>
      </c>
      <c r="E1158">
        <v>374</v>
      </c>
      <c r="F1158">
        <v>-54</v>
      </c>
      <c r="G1158">
        <v>0</v>
      </c>
      <c r="H1158">
        <v>0</v>
      </c>
      <c r="I1158">
        <v>0</v>
      </c>
      <c r="J1158">
        <v>0</v>
      </c>
      <c r="L1158">
        <f t="shared" si="18"/>
        <v>320</v>
      </c>
    </row>
    <row r="1159" spans="1:12" hidden="1">
      <c r="A1159">
        <v>47</v>
      </c>
      <c r="B1159" t="s">
        <v>1800</v>
      </c>
      <c r="C1159" t="s">
        <v>4879</v>
      </c>
      <c r="D1159" t="s">
        <v>1176</v>
      </c>
      <c r="E1159">
        <v>1796</v>
      </c>
      <c r="F1159">
        <v>-50</v>
      </c>
      <c r="G1159">
        <v>0</v>
      </c>
      <c r="H1159">
        <v>0</v>
      </c>
      <c r="I1159">
        <v>0</v>
      </c>
      <c r="J1159">
        <v>0</v>
      </c>
      <c r="L1159">
        <f t="shared" si="18"/>
        <v>1746</v>
      </c>
    </row>
    <row r="1160" spans="1:12" hidden="1">
      <c r="A1160">
        <v>48</v>
      </c>
      <c r="B1160" t="s">
        <v>1801</v>
      </c>
      <c r="C1160" t="s">
        <v>4880</v>
      </c>
      <c r="D1160" t="s">
        <v>1176</v>
      </c>
      <c r="E1160">
        <v>267</v>
      </c>
      <c r="F1160">
        <v>0</v>
      </c>
      <c r="G1160">
        <v>0</v>
      </c>
      <c r="H1160">
        <v>0</v>
      </c>
      <c r="I1160">
        <v>0</v>
      </c>
      <c r="J1160">
        <v>0</v>
      </c>
      <c r="L1160">
        <f t="shared" si="18"/>
        <v>267</v>
      </c>
    </row>
    <row r="1161" spans="1:12" hidden="1">
      <c r="A1161">
        <v>49</v>
      </c>
      <c r="B1161" t="s">
        <v>1802</v>
      </c>
      <c r="C1161" t="s">
        <v>4881</v>
      </c>
      <c r="D1161" t="s">
        <v>1176</v>
      </c>
      <c r="E1161">
        <v>457</v>
      </c>
      <c r="F1161">
        <v>-50</v>
      </c>
      <c r="G1161">
        <v>0</v>
      </c>
      <c r="H1161">
        <v>0</v>
      </c>
      <c r="I1161">
        <v>0</v>
      </c>
      <c r="J1161">
        <v>0</v>
      </c>
      <c r="L1161">
        <f t="shared" si="18"/>
        <v>407</v>
      </c>
    </row>
    <row r="1162" spans="1:12" hidden="1">
      <c r="A1162">
        <v>50</v>
      </c>
      <c r="B1162" t="s">
        <v>1803</v>
      </c>
      <c r="C1162" t="s">
        <v>4882</v>
      </c>
      <c r="D1162" t="s">
        <v>1176</v>
      </c>
      <c r="E1162">
        <v>678</v>
      </c>
      <c r="F1162">
        <v>-50</v>
      </c>
      <c r="G1162">
        <v>0</v>
      </c>
      <c r="H1162">
        <v>0</v>
      </c>
      <c r="I1162">
        <v>0</v>
      </c>
      <c r="J1162">
        <v>0</v>
      </c>
      <c r="L1162">
        <f t="shared" si="18"/>
        <v>628</v>
      </c>
    </row>
    <row r="1163" spans="1:12" hidden="1">
      <c r="A1163">
        <v>51</v>
      </c>
      <c r="B1163" t="s">
        <v>1804</v>
      </c>
      <c r="C1163" t="s">
        <v>4883</v>
      </c>
      <c r="D1163" t="s">
        <v>3334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L1163">
        <f t="shared" si="18"/>
        <v>0</v>
      </c>
    </row>
    <row r="1164" spans="1:12" hidden="1">
      <c r="A1164">
        <v>52</v>
      </c>
      <c r="B1164" t="s">
        <v>1805</v>
      </c>
      <c r="C1164" t="s">
        <v>4884</v>
      </c>
      <c r="D1164" t="s">
        <v>3334</v>
      </c>
      <c r="E1164">
        <v>283</v>
      </c>
      <c r="F1164">
        <v>-1</v>
      </c>
      <c r="G1164">
        <v>0</v>
      </c>
      <c r="H1164">
        <v>0</v>
      </c>
      <c r="I1164">
        <v>0</v>
      </c>
      <c r="J1164">
        <v>0</v>
      </c>
      <c r="L1164">
        <f t="shared" si="18"/>
        <v>282</v>
      </c>
    </row>
    <row r="1165" spans="1:12" hidden="1">
      <c r="A1165">
        <v>53</v>
      </c>
      <c r="B1165" t="s">
        <v>1806</v>
      </c>
      <c r="C1165" t="s">
        <v>4885</v>
      </c>
      <c r="D1165" t="s">
        <v>3334</v>
      </c>
      <c r="E1165">
        <v>34</v>
      </c>
      <c r="F1165">
        <v>-1</v>
      </c>
      <c r="G1165">
        <v>0</v>
      </c>
      <c r="H1165">
        <v>0</v>
      </c>
      <c r="I1165">
        <v>0</v>
      </c>
      <c r="J1165">
        <v>0</v>
      </c>
      <c r="L1165">
        <f t="shared" si="18"/>
        <v>33</v>
      </c>
    </row>
    <row r="1166" spans="1:12" hidden="1">
      <c r="A1166">
        <v>54</v>
      </c>
      <c r="B1166" t="s">
        <v>1807</v>
      </c>
      <c r="C1166" t="s">
        <v>4886</v>
      </c>
      <c r="D1166" t="s">
        <v>3334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L1166">
        <f t="shared" si="18"/>
        <v>0</v>
      </c>
    </row>
    <row r="1167" spans="1:12" hidden="1">
      <c r="A1167">
        <v>55</v>
      </c>
      <c r="B1167" t="s">
        <v>1808</v>
      </c>
      <c r="C1167" t="s">
        <v>4887</v>
      </c>
      <c r="D1167" t="s">
        <v>3259</v>
      </c>
      <c r="E1167">
        <v>770</v>
      </c>
      <c r="F1167">
        <v>-84</v>
      </c>
      <c r="G1167">
        <v>0</v>
      </c>
      <c r="H1167">
        <v>0</v>
      </c>
      <c r="I1167">
        <v>0</v>
      </c>
      <c r="J1167">
        <v>0</v>
      </c>
      <c r="L1167">
        <f t="shared" si="18"/>
        <v>686</v>
      </c>
    </row>
    <row r="1168" spans="1:12" hidden="1">
      <c r="A1168">
        <v>56</v>
      </c>
      <c r="B1168" t="s">
        <v>1809</v>
      </c>
      <c r="C1168" t="s">
        <v>4888</v>
      </c>
      <c r="D1168" t="s">
        <v>3259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L1168">
        <f t="shared" si="18"/>
        <v>0</v>
      </c>
    </row>
    <row r="1169" spans="1:12" hidden="1">
      <c r="A1169">
        <v>57</v>
      </c>
      <c r="B1169" t="s">
        <v>1810</v>
      </c>
      <c r="C1169" t="s">
        <v>4889</v>
      </c>
      <c r="D1169" t="s">
        <v>3259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L1169">
        <f t="shared" si="18"/>
        <v>0</v>
      </c>
    </row>
    <row r="1170" spans="1:12" hidden="1">
      <c r="A1170">
        <v>58</v>
      </c>
      <c r="B1170" t="s">
        <v>1811</v>
      </c>
      <c r="C1170" t="s">
        <v>4890</v>
      </c>
      <c r="D1170" t="s">
        <v>3259</v>
      </c>
      <c r="E1170">
        <v>22</v>
      </c>
      <c r="F1170">
        <v>-22</v>
      </c>
      <c r="G1170">
        <v>0</v>
      </c>
      <c r="H1170">
        <v>0</v>
      </c>
      <c r="I1170">
        <v>0</v>
      </c>
      <c r="J1170">
        <v>0</v>
      </c>
      <c r="L1170">
        <f t="shared" si="18"/>
        <v>0</v>
      </c>
    </row>
    <row r="1171" spans="1:12" hidden="1">
      <c r="A1171">
        <v>59</v>
      </c>
      <c r="B1171" t="s">
        <v>1812</v>
      </c>
      <c r="C1171" t="s">
        <v>4891</v>
      </c>
      <c r="D1171" t="s">
        <v>3259</v>
      </c>
      <c r="E1171">
        <v>60</v>
      </c>
      <c r="F1171">
        <v>-46</v>
      </c>
      <c r="G1171">
        <v>0</v>
      </c>
      <c r="H1171">
        <v>0</v>
      </c>
      <c r="I1171">
        <v>0</v>
      </c>
      <c r="J1171">
        <v>0</v>
      </c>
      <c r="L1171">
        <f t="shared" si="18"/>
        <v>14</v>
      </c>
    </row>
    <row r="1172" spans="1:12" hidden="1">
      <c r="A1172">
        <v>60</v>
      </c>
      <c r="B1172" t="s">
        <v>1813</v>
      </c>
      <c r="C1172" t="s">
        <v>4892</v>
      </c>
      <c r="D1172" t="s">
        <v>1176</v>
      </c>
      <c r="E1172">
        <v>761</v>
      </c>
      <c r="F1172">
        <v>0</v>
      </c>
      <c r="G1172">
        <v>0</v>
      </c>
      <c r="H1172">
        <v>0</v>
      </c>
      <c r="I1172">
        <v>0</v>
      </c>
      <c r="J1172">
        <v>0</v>
      </c>
      <c r="L1172">
        <f t="shared" si="18"/>
        <v>761</v>
      </c>
    </row>
    <row r="1173" spans="1:12" hidden="1">
      <c r="A1173">
        <v>61</v>
      </c>
      <c r="B1173" t="s">
        <v>1814</v>
      </c>
      <c r="C1173" t="s">
        <v>4893</v>
      </c>
      <c r="D1173" t="s">
        <v>3259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L1173">
        <f t="shared" si="18"/>
        <v>0</v>
      </c>
    </row>
    <row r="1174" spans="1:12" hidden="1">
      <c r="A1174">
        <v>62</v>
      </c>
      <c r="B1174" t="s">
        <v>1815</v>
      </c>
      <c r="C1174" t="s">
        <v>4894</v>
      </c>
      <c r="D1174" t="s">
        <v>3259</v>
      </c>
      <c r="E1174">
        <v>1511</v>
      </c>
      <c r="F1174">
        <v>-54</v>
      </c>
      <c r="G1174">
        <v>0</v>
      </c>
      <c r="H1174">
        <v>0</v>
      </c>
      <c r="I1174">
        <v>0</v>
      </c>
      <c r="J1174">
        <v>0</v>
      </c>
      <c r="L1174">
        <f t="shared" si="18"/>
        <v>1457</v>
      </c>
    </row>
    <row r="1175" spans="1:12" hidden="1">
      <c r="A1175">
        <v>63</v>
      </c>
      <c r="B1175" t="s">
        <v>1816</v>
      </c>
      <c r="C1175" t="s">
        <v>4895</v>
      </c>
      <c r="D1175" t="s">
        <v>3259</v>
      </c>
      <c r="E1175">
        <v>746</v>
      </c>
      <c r="F1175">
        <v>-54</v>
      </c>
      <c r="G1175">
        <v>0</v>
      </c>
      <c r="H1175">
        <v>0</v>
      </c>
      <c r="I1175">
        <v>0</v>
      </c>
      <c r="J1175">
        <v>0</v>
      </c>
      <c r="L1175">
        <f t="shared" si="18"/>
        <v>692</v>
      </c>
    </row>
    <row r="1176" spans="1:12" hidden="1">
      <c r="A1176">
        <v>64</v>
      </c>
      <c r="B1176" t="s">
        <v>1817</v>
      </c>
      <c r="C1176" t="s">
        <v>4896</v>
      </c>
      <c r="D1176" t="s">
        <v>3259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L1176">
        <f t="shared" si="18"/>
        <v>0</v>
      </c>
    </row>
    <row r="1177" spans="1:12" hidden="1">
      <c r="A1177">
        <v>65</v>
      </c>
      <c r="B1177" t="s">
        <v>1818</v>
      </c>
      <c r="C1177" t="s">
        <v>4897</v>
      </c>
      <c r="D1177" t="s">
        <v>3259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L1177">
        <f t="shared" si="18"/>
        <v>0</v>
      </c>
    </row>
    <row r="1178" spans="1:12" hidden="1">
      <c r="A1178">
        <v>66</v>
      </c>
      <c r="B1178" t="s">
        <v>1819</v>
      </c>
      <c r="C1178" t="s">
        <v>4898</v>
      </c>
      <c r="D1178" t="s">
        <v>3259</v>
      </c>
      <c r="E1178">
        <v>454</v>
      </c>
      <c r="F1178">
        <v>-54</v>
      </c>
      <c r="G1178">
        <v>0</v>
      </c>
      <c r="H1178">
        <v>0</v>
      </c>
      <c r="I1178">
        <v>0</v>
      </c>
      <c r="J1178">
        <v>0</v>
      </c>
      <c r="L1178">
        <f t="shared" si="18"/>
        <v>400</v>
      </c>
    </row>
    <row r="1179" spans="1:12" hidden="1">
      <c r="A1179">
        <v>67</v>
      </c>
      <c r="B1179" t="s">
        <v>1820</v>
      </c>
      <c r="C1179" t="s">
        <v>4899</v>
      </c>
      <c r="D1179" t="s">
        <v>3259</v>
      </c>
      <c r="E1179">
        <v>552</v>
      </c>
      <c r="F1179">
        <v>-54</v>
      </c>
      <c r="G1179">
        <v>0</v>
      </c>
      <c r="H1179">
        <v>0</v>
      </c>
      <c r="I1179">
        <v>0</v>
      </c>
      <c r="J1179">
        <v>0</v>
      </c>
      <c r="L1179">
        <f t="shared" si="18"/>
        <v>498</v>
      </c>
    </row>
    <row r="1180" spans="1:12" hidden="1">
      <c r="A1180">
        <v>68</v>
      </c>
      <c r="B1180" t="s">
        <v>1821</v>
      </c>
      <c r="C1180" t="s">
        <v>4900</v>
      </c>
      <c r="D1180" t="s">
        <v>3259</v>
      </c>
      <c r="E1180">
        <v>107</v>
      </c>
      <c r="F1180">
        <v>-54</v>
      </c>
      <c r="G1180">
        <v>0</v>
      </c>
      <c r="H1180">
        <v>0</v>
      </c>
      <c r="I1180">
        <v>0</v>
      </c>
      <c r="J1180">
        <v>0</v>
      </c>
      <c r="L1180">
        <f t="shared" si="18"/>
        <v>53</v>
      </c>
    </row>
    <row r="1181" spans="1:12" hidden="1">
      <c r="A1181">
        <v>69</v>
      </c>
      <c r="B1181" t="s">
        <v>1822</v>
      </c>
      <c r="C1181" t="s">
        <v>4901</v>
      </c>
      <c r="D1181" t="s">
        <v>3259</v>
      </c>
      <c r="E1181">
        <v>536</v>
      </c>
      <c r="F1181">
        <v>-54</v>
      </c>
      <c r="G1181">
        <v>0</v>
      </c>
      <c r="H1181">
        <v>0</v>
      </c>
      <c r="I1181">
        <v>0</v>
      </c>
      <c r="J1181">
        <v>0</v>
      </c>
      <c r="L1181">
        <f t="shared" si="18"/>
        <v>482</v>
      </c>
    </row>
    <row r="1182" spans="1:12" hidden="1">
      <c r="A1182">
        <v>70</v>
      </c>
      <c r="B1182" t="s">
        <v>1823</v>
      </c>
      <c r="C1182" t="s">
        <v>4902</v>
      </c>
      <c r="D1182" t="s">
        <v>3259</v>
      </c>
      <c r="E1182">
        <v>58</v>
      </c>
      <c r="F1182">
        <v>-54</v>
      </c>
      <c r="G1182">
        <v>0</v>
      </c>
      <c r="H1182">
        <v>0</v>
      </c>
      <c r="I1182">
        <v>0</v>
      </c>
      <c r="J1182">
        <v>0</v>
      </c>
      <c r="L1182">
        <f t="shared" si="18"/>
        <v>4</v>
      </c>
    </row>
    <row r="1183" spans="1:12" hidden="1">
      <c r="A1183">
        <v>71</v>
      </c>
      <c r="B1183" t="s">
        <v>1824</v>
      </c>
      <c r="C1183" t="s">
        <v>4903</v>
      </c>
      <c r="D1183" t="s">
        <v>3259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L1183">
        <f t="shared" si="18"/>
        <v>0</v>
      </c>
    </row>
    <row r="1184" spans="1:12" hidden="1">
      <c r="A1184">
        <v>72</v>
      </c>
      <c r="B1184" t="s">
        <v>1825</v>
      </c>
      <c r="C1184" t="s">
        <v>4904</v>
      </c>
      <c r="D1184" t="s">
        <v>3259</v>
      </c>
      <c r="E1184">
        <v>531</v>
      </c>
      <c r="F1184">
        <v>-54</v>
      </c>
      <c r="G1184">
        <v>0</v>
      </c>
      <c r="H1184">
        <v>0</v>
      </c>
      <c r="I1184">
        <v>0</v>
      </c>
      <c r="J1184">
        <v>0</v>
      </c>
      <c r="L1184">
        <f t="shared" si="18"/>
        <v>477</v>
      </c>
    </row>
    <row r="1185" spans="1:12" hidden="1">
      <c r="A1185">
        <v>73</v>
      </c>
      <c r="B1185" t="s">
        <v>1826</v>
      </c>
      <c r="C1185" t="s">
        <v>4905</v>
      </c>
      <c r="D1185" t="s">
        <v>3259</v>
      </c>
      <c r="E1185">
        <v>364</v>
      </c>
      <c r="F1185">
        <v>-54</v>
      </c>
      <c r="G1185">
        <v>0</v>
      </c>
      <c r="H1185">
        <v>0</v>
      </c>
      <c r="I1185">
        <v>0</v>
      </c>
      <c r="J1185">
        <v>0</v>
      </c>
      <c r="L1185">
        <f t="shared" si="18"/>
        <v>310</v>
      </c>
    </row>
    <row r="1186" spans="1:12" hidden="1">
      <c r="A1186">
        <v>74</v>
      </c>
      <c r="B1186" t="s">
        <v>1827</v>
      </c>
      <c r="C1186" t="s">
        <v>4906</v>
      </c>
      <c r="D1186" t="s">
        <v>3259</v>
      </c>
      <c r="E1186">
        <v>339</v>
      </c>
      <c r="F1186">
        <v>-54</v>
      </c>
      <c r="G1186">
        <v>0</v>
      </c>
      <c r="H1186">
        <v>0</v>
      </c>
      <c r="I1186">
        <v>0</v>
      </c>
      <c r="J1186">
        <v>0</v>
      </c>
      <c r="L1186">
        <f t="shared" si="18"/>
        <v>285</v>
      </c>
    </row>
    <row r="1187" spans="1:12" hidden="1">
      <c r="A1187">
        <v>75</v>
      </c>
      <c r="B1187" t="s">
        <v>1828</v>
      </c>
      <c r="C1187" t="s">
        <v>4907</v>
      </c>
      <c r="D1187" t="s">
        <v>3259</v>
      </c>
      <c r="E1187">
        <v>2</v>
      </c>
      <c r="F1187">
        <v>-1</v>
      </c>
      <c r="G1187">
        <v>0</v>
      </c>
      <c r="H1187">
        <v>0</v>
      </c>
      <c r="I1187">
        <v>0</v>
      </c>
      <c r="J1187">
        <v>0</v>
      </c>
      <c r="L1187">
        <f t="shared" si="18"/>
        <v>1</v>
      </c>
    </row>
    <row r="1188" spans="1:12" hidden="1">
      <c r="A1188">
        <v>76</v>
      </c>
      <c r="B1188" t="s">
        <v>1829</v>
      </c>
      <c r="C1188" t="s">
        <v>4908</v>
      </c>
      <c r="D1188" t="s">
        <v>3259</v>
      </c>
      <c r="E1188">
        <v>394</v>
      </c>
      <c r="F1188">
        <v>-54</v>
      </c>
      <c r="G1188">
        <v>0</v>
      </c>
      <c r="H1188">
        <v>0</v>
      </c>
      <c r="I1188">
        <v>0</v>
      </c>
      <c r="J1188">
        <v>0</v>
      </c>
      <c r="L1188">
        <f t="shared" si="18"/>
        <v>340</v>
      </c>
    </row>
    <row r="1189" spans="1:12" hidden="1">
      <c r="A1189">
        <v>77</v>
      </c>
      <c r="B1189" t="s">
        <v>1830</v>
      </c>
      <c r="C1189" t="s">
        <v>4909</v>
      </c>
      <c r="D1189" t="s">
        <v>3259</v>
      </c>
      <c r="E1189">
        <v>764</v>
      </c>
      <c r="F1189">
        <v>-54</v>
      </c>
      <c r="G1189">
        <v>0</v>
      </c>
      <c r="H1189">
        <v>0</v>
      </c>
      <c r="I1189">
        <v>0</v>
      </c>
      <c r="J1189">
        <v>0</v>
      </c>
      <c r="L1189">
        <f t="shared" si="18"/>
        <v>710</v>
      </c>
    </row>
    <row r="1190" spans="1:12" hidden="1">
      <c r="A1190">
        <v>78</v>
      </c>
      <c r="B1190" t="s">
        <v>1831</v>
      </c>
      <c r="C1190" t="s">
        <v>4910</v>
      </c>
      <c r="D1190" t="s">
        <v>3259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L1190">
        <f t="shared" si="18"/>
        <v>0</v>
      </c>
    </row>
    <row r="1191" spans="1:12" hidden="1">
      <c r="A1191">
        <v>79</v>
      </c>
      <c r="B1191" t="s">
        <v>1832</v>
      </c>
      <c r="C1191" t="s">
        <v>4911</v>
      </c>
      <c r="D1191" t="s">
        <v>3259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L1191">
        <f t="shared" si="18"/>
        <v>0</v>
      </c>
    </row>
    <row r="1192" spans="1:12" hidden="1">
      <c r="A1192">
        <v>80</v>
      </c>
      <c r="B1192" t="s">
        <v>1833</v>
      </c>
      <c r="C1192" t="s">
        <v>4912</v>
      </c>
      <c r="D1192" t="s">
        <v>3259</v>
      </c>
      <c r="E1192">
        <v>751</v>
      </c>
      <c r="F1192">
        <v>-54</v>
      </c>
      <c r="G1192">
        <v>0</v>
      </c>
      <c r="H1192">
        <v>0</v>
      </c>
      <c r="I1192">
        <v>0</v>
      </c>
      <c r="J1192">
        <v>0</v>
      </c>
      <c r="L1192">
        <f t="shared" si="18"/>
        <v>697</v>
      </c>
    </row>
    <row r="1193" spans="1:12" hidden="1">
      <c r="A1193">
        <v>81</v>
      </c>
      <c r="B1193" t="s">
        <v>1834</v>
      </c>
      <c r="C1193" t="s">
        <v>4913</v>
      </c>
      <c r="D1193" t="s">
        <v>3259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L1193">
        <f t="shared" si="18"/>
        <v>0</v>
      </c>
    </row>
    <row r="1194" spans="1:12" hidden="1">
      <c r="A1194">
        <v>82</v>
      </c>
      <c r="B1194" t="s">
        <v>1835</v>
      </c>
      <c r="C1194" t="s">
        <v>4914</v>
      </c>
      <c r="D1194" t="s">
        <v>3259</v>
      </c>
      <c r="E1194">
        <v>144</v>
      </c>
      <c r="F1194">
        <v>-54</v>
      </c>
      <c r="G1194">
        <v>0</v>
      </c>
      <c r="H1194">
        <v>0</v>
      </c>
      <c r="I1194">
        <v>0</v>
      </c>
      <c r="J1194">
        <v>0</v>
      </c>
      <c r="L1194">
        <f t="shared" si="18"/>
        <v>90</v>
      </c>
    </row>
    <row r="1195" spans="1:12" hidden="1">
      <c r="A1195">
        <v>83</v>
      </c>
      <c r="B1195" t="s">
        <v>1836</v>
      </c>
      <c r="C1195" t="s">
        <v>4915</v>
      </c>
      <c r="D1195" t="s">
        <v>3259</v>
      </c>
      <c r="E1195">
        <v>83</v>
      </c>
      <c r="F1195">
        <v>-54</v>
      </c>
      <c r="G1195">
        <v>0</v>
      </c>
      <c r="H1195">
        <v>0</v>
      </c>
      <c r="I1195">
        <v>0</v>
      </c>
      <c r="J1195">
        <v>0</v>
      </c>
      <c r="L1195">
        <f t="shared" si="18"/>
        <v>29</v>
      </c>
    </row>
    <row r="1196" spans="1:12" hidden="1">
      <c r="A1196">
        <v>84</v>
      </c>
      <c r="B1196" t="s">
        <v>1837</v>
      </c>
      <c r="C1196" t="s">
        <v>4916</v>
      </c>
      <c r="D1196" t="s">
        <v>3259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L1196">
        <f t="shared" si="18"/>
        <v>0</v>
      </c>
    </row>
    <row r="1197" spans="1:12" hidden="1">
      <c r="A1197">
        <v>85</v>
      </c>
      <c r="B1197" t="s">
        <v>1838</v>
      </c>
      <c r="C1197" t="s">
        <v>4917</v>
      </c>
      <c r="D1197" t="s">
        <v>3259</v>
      </c>
      <c r="E1197">
        <v>38</v>
      </c>
      <c r="F1197">
        <v>-38</v>
      </c>
      <c r="G1197">
        <v>0</v>
      </c>
      <c r="H1197">
        <v>0</v>
      </c>
      <c r="I1197">
        <v>0</v>
      </c>
      <c r="J1197">
        <v>0</v>
      </c>
      <c r="L1197">
        <f t="shared" si="18"/>
        <v>0</v>
      </c>
    </row>
    <row r="1198" spans="1:12" hidden="1">
      <c r="A1198">
        <v>86</v>
      </c>
      <c r="B1198" t="s">
        <v>1839</v>
      </c>
      <c r="C1198" t="s">
        <v>4918</v>
      </c>
      <c r="D1198" t="s">
        <v>3259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L1198">
        <f t="shared" si="18"/>
        <v>0</v>
      </c>
    </row>
    <row r="1199" spans="1:12" hidden="1">
      <c r="A1199">
        <v>87</v>
      </c>
      <c r="B1199" t="s">
        <v>4919</v>
      </c>
      <c r="C1199" t="s">
        <v>4920</v>
      </c>
      <c r="D1199" t="s">
        <v>1176</v>
      </c>
      <c r="E1199">
        <v>395</v>
      </c>
      <c r="F1199">
        <v>0</v>
      </c>
      <c r="G1199">
        <v>0</v>
      </c>
      <c r="H1199">
        <v>0</v>
      </c>
      <c r="I1199">
        <v>0</v>
      </c>
      <c r="J1199">
        <v>0</v>
      </c>
      <c r="L1199">
        <f t="shared" si="18"/>
        <v>395</v>
      </c>
    </row>
    <row r="1200" spans="1:12" hidden="1">
      <c r="A1200">
        <v>88</v>
      </c>
      <c r="B1200" t="s">
        <v>4921</v>
      </c>
      <c r="C1200" t="s">
        <v>4922</v>
      </c>
      <c r="D1200" t="s">
        <v>1176</v>
      </c>
      <c r="E1200">
        <v>1226</v>
      </c>
      <c r="F1200">
        <v>0</v>
      </c>
      <c r="G1200">
        <v>0</v>
      </c>
      <c r="H1200">
        <v>0</v>
      </c>
      <c r="I1200">
        <v>0</v>
      </c>
      <c r="J1200">
        <v>0</v>
      </c>
      <c r="L1200">
        <f t="shared" si="18"/>
        <v>1226</v>
      </c>
    </row>
    <row r="1201" spans="1:12" hidden="1">
      <c r="A1201">
        <v>89</v>
      </c>
      <c r="B1201" t="s">
        <v>4923</v>
      </c>
      <c r="C1201" t="s">
        <v>4924</v>
      </c>
      <c r="D1201" t="s">
        <v>1176</v>
      </c>
      <c r="E1201">
        <v>1190</v>
      </c>
      <c r="F1201">
        <v>0</v>
      </c>
      <c r="G1201">
        <v>0</v>
      </c>
      <c r="H1201">
        <v>0</v>
      </c>
      <c r="I1201">
        <v>0</v>
      </c>
      <c r="J1201">
        <v>0</v>
      </c>
      <c r="L1201">
        <f t="shared" si="18"/>
        <v>1190</v>
      </c>
    </row>
    <row r="1202" spans="1:12" hidden="1">
      <c r="A1202">
        <v>90</v>
      </c>
      <c r="B1202" t="s">
        <v>4925</v>
      </c>
      <c r="C1202" t="s">
        <v>4926</v>
      </c>
      <c r="D1202" t="s">
        <v>1176</v>
      </c>
      <c r="E1202">
        <v>1169</v>
      </c>
      <c r="F1202">
        <v>0</v>
      </c>
      <c r="G1202">
        <v>0</v>
      </c>
      <c r="H1202">
        <v>0</v>
      </c>
      <c r="I1202">
        <v>0</v>
      </c>
      <c r="J1202">
        <v>0</v>
      </c>
      <c r="L1202">
        <f t="shared" si="18"/>
        <v>1169</v>
      </c>
    </row>
    <row r="1203" spans="1:12" hidden="1">
      <c r="A1203">
        <v>91</v>
      </c>
      <c r="B1203" t="s">
        <v>4927</v>
      </c>
      <c r="C1203" t="s">
        <v>4928</v>
      </c>
      <c r="D1203" t="s">
        <v>1176</v>
      </c>
      <c r="E1203">
        <v>186</v>
      </c>
      <c r="F1203">
        <v>0</v>
      </c>
      <c r="G1203">
        <v>0</v>
      </c>
      <c r="H1203">
        <v>0</v>
      </c>
      <c r="I1203">
        <v>0</v>
      </c>
      <c r="J1203">
        <v>0</v>
      </c>
      <c r="L1203">
        <f t="shared" si="18"/>
        <v>186</v>
      </c>
    </row>
    <row r="1204" spans="1:12" hidden="1">
      <c r="A1204">
        <v>92</v>
      </c>
      <c r="B1204" t="s">
        <v>4929</v>
      </c>
      <c r="C1204" t="s">
        <v>4930</v>
      </c>
      <c r="D1204" t="s">
        <v>1176</v>
      </c>
      <c r="E1204">
        <v>250</v>
      </c>
      <c r="F1204">
        <v>0</v>
      </c>
      <c r="G1204">
        <v>0</v>
      </c>
      <c r="H1204">
        <v>0</v>
      </c>
      <c r="I1204">
        <v>0</v>
      </c>
      <c r="J1204">
        <v>0</v>
      </c>
      <c r="L1204">
        <f t="shared" si="18"/>
        <v>250</v>
      </c>
    </row>
    <row r="1205" spans="1:12" hidden="1">
      <c r="A1205">
        <v>93</v>
      </c>
      <c r="B1205" t="s">
        <v>4931</v>
      </c>
      <c r="C1205" t="s">
        <v>4932</v>
      </c>
      <c r="D1205" t="s">
        <v>1176</v>
      </c>
      <c r="E1205">
        <v>174</v>
      </c>
      <c r="F1205">
        <v>0</v>
      </c>
      <c r="G1205">
        <v>0</v>
      </c>
      <c r="H1205">
        <v>0</v>
      </c>
      <c r="I1205">
        <v>0</v>
      </c>
      <c r="J1205">
        <v>0</v>
      </c>
      <c r="L1205">
        <f t="shared" si="18"/>
        <v>174</v>
      </c>
    </row>
    <row r="1206" spans="1:12" hidden="1">
      <c r="A1206">
        <v>94</v>
      </c>
      <c r="B1206" t="s">
        <v>4933</v>
      </c>
      <c r="C1206" t="s">
        <v>4934</v>
      </c>
      <c r="D1206" t="s">
        <v>1176</v>
      </c>
      <c r="E1206">
        <v>1230</v>
      </c>
      <c r="F1206">
        <v>0</v>
      </c>
      <c r="G1206">
        <v>0</v>
      </c>
      <c r="H1206">
        <v>0</v>
      </c>
      <c r="I1206">
        <v>0</v>
      </c>
      <c r="J1206">
        <v>0</v>
      </c>
      <c r="L1206">
        <f t="shared" si="18"/>
        <v>1230</v>
      </c>
    </row>
    <row r="1207" spans="1:12" hidden="1">
      <c r="A1207">
        <v>95</v>
      </c>
      <c r="B1207" t="s">
        <v>4935</v>
      </c>
      <c r="C1207" t="s">
        <v>4936</v>
      </c>
      <c r="D1207" t="s">
        <v>1176</v>
      </c>
      <c r="E1207">
        <v>1283</v>
      </c>
      <c r="F1207">
        <v>0</v>
      </c>
      <c r="G1207">
        <v>0</v>
      </c>
      <c r="H1207">
        <v>0</v>
      </c>
      <c r="I1207">
        <v>0</v>
      </c>
      <c r="J1207">
        <v>0</v>
      </c>
      <c r="L1207">
        <f t="shared" si="18"/>
        <v>1283</v>
      </c>
    </row>
    <row r="1208" spans="1:12" hidden="1">
      <c r="A1208">
        <v>96</v>
      </c>
      <c r="B1208" t="s">
        <v>4937</v>
      </c>
      <c r="C1208" t="s">
        <v>4938</v>
      </c>
      <c r="D1208" t="s">
        <v>1176</v>
      </c>
      <c r="E1208">
        <v>168</v>
      </c>
      <c r="F1208">
        <v>0</v>
      </c>
      <c r="G1208">
        <v>0</v>
      </c>
      <c r="H1208">
        <v>0</v>
      </c>
      <c r="I1208">
        <v>0</v>
      </c>
      <c r="J1208">
        <v>0</v>
      </c>
      <c r="L1208">
        <f t="shared" si="18"/>
        <v>168</v>
      </c>
    </row>
    <row r="1209" spans="1:12" hidden="1">
      <c r="A1209">
        <v>97</v>
      </c>
      <c r="B1209" t="s">
        <v>4939</v>
      </c>
      <c r="C1209" t="s">
        <v>4940</v>
      </c>
      <c r="D1209" t="s">
        <v>1176</v>
      </c>
      <c r="E1209">
        <v>1070</v>
      </c>
      <c r="F1209">
        <v>0</v>
      </c>
      <c r="G1209">
        <v>0</v>
      </c>
      <c r="H1209">
        <v>0</v>
      </c>
      <c r="I1209">
        <v>0</v>
      </c>
      <c r="J1209">
        <v>0</v>
      </c>
      <c r="L1209">
        <f t="shared" si="18"/>
        <v>1070</v>
      </c>
    </row>
    <row r="1210" spans="1:12" hidden="1">
      <c r="A1210">
        <v>98</v>
      </c>
      <c r="B1210" t="s">
        <v>4941</v>
      </c>
      <c r="C1210" t="s">
        <v>4942</v>
      </c>
      <c r="D1210" t="s">
        <v>1176</v>
      </c>
      <c r="E1210">
        <v>160</v>
      </c>
      <c r="F1210">
        <v>0</v>
      </c>
      <c r="G1210">
        <v>0</v>
      </c>
      <c r="H1210">
        <v>0</v>
      </c>
      <c r="I1210">
        <v>0</v>
      </c>
      <c r="J1210">
        <v>0</v>
      </c>
      <c r="L1210">
        <f t="shared" si="18"/>
        <v>160</v>
      </c>
    </row>
    <row r="1211" spans="1:12" hidden="1">
      <c r="A1211">
        <v>99</v>
      </c>
      <c r="B1211" t="s">
        <v>4943</v>
      </c>
      <c r="C1211" t="s">
        <v>4944</v>
      </c>
      <c r="D1211" t="s">
        <v>1176</v>
      </c>
      <c r="E1211">
        <v>5</v>
      </c>
      <c r="F1211">
        <v>0</v>
      </c>
      <c r="G1211">
        <v>0</v>
      </c>
      <c r="H1211">
        <v>0</v>
      </c>
      <c r="I1211">
        <v>0</v>
      </c>
      <c r="J1211">
        <v>0</v>
      </c>
      <c r="L1211">
        <f t="shared" si="18"/>
        <v>5</v>
      </c>
    </row>
    <row r="1212" spans="1:12" hidden="1">
      <c r="A1212">
        <v>100</v>
      </c>
      <c r="B1212" t="s">
        <v>4945</v>
      </c>
      <c r="C1212" t="s">
        <v>4946</v>
      </c>
      <c r="D1212" t="s">
        <v>1176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L1212">
        <f t="shared" si="18"/>
        <v>0</v>
      </c>
    </row>
    <row r="1213" spans="1:12" hidden="1">
      <c r="A1213">
        <v>101</v>
      </c>
      <c r="B1213" t="s">
        <v>4947</v>
      </c>
      <c r="C1213" t="s">
        <v>4948</v>
      </c>
      <c r="D1213" t="s">
        <v>1176</v>
      </c>
      <c r="E1213">
        <v>517</v>
      </c>
      <c r="F1213">
        <v>0</v>
      </c>
      <c r="G1213">
        <v>0</v>
      </c>
      <c r="H1213">
        <v>0</v>
      </c>
      <c r="I1213">
        <v>0</v>
      </c>
      <c r="J1213">
        <v>0</v>
      </c>
      <c r="L1213">
        <f t="shared" si="18"/>
        <v>517</v>
      </c>
    </row>
    <row r="1214" spans="1:12" hidden="1">
      <c r="A1214">
        <v>102</v>
      </c>
      <c r="B1214" t="s">
        <v>4949</v>
      </c>
      <c r="C1214" t="s">
        <v>4950</v>
      </c>
      <c r="D1214" t="s">
        <v>1176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L1214">
        <f t="shared" si="18"/>
        <v>0</v>
      </c>
    </row>
    <row r="1215" spans="1:12" hidden="1">
      <c r="A1215">
        <v>103</v>
      </c>
      <c r="B1215" t="s">
        <v>4951</v>
      </c>
      <c r="C1215" t="s">
        <v>4952</v>
      </c>
      <c r="D1215" t="s">
        <v>1176</v>
      </c>
      <c r="E1215">
        <v>5</v>
      </c>
      <c r="F1215">
        <v>0</v>
      </c>
      <c r="G1215">
        <v>0</v>
      </c>
      <c r="H1215">
        <v>0</v>
      </c>
      <c r="I1215">
        <v>0</v>
      </c>
      <c r="J1215">
        <v>0</v>
      </c>
      <c r="L1215">
        <f t="shared" si="18"/>
        <v>5</v>
      </c>
    </row>
    <row r="1216" spans="1:12" hidden="1">
      <c r="A1216">
        <v>104</v>
      </c>
      <c r="B1216" t="s">
        <v>4953</v>
      </c>
      <c r="C1216" t="s">
        <v>4954</v>
      </c>
      <c r="D1216" t="s">
        <v>1176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L1216">
        <f t="shared" si="18"/>
        <v>0</v>
      </c>
    </row>
    <row r="1217" spans="1:12" hidden="1">
      <c r="A1217">
        <v>105</v>
      </c>
      <c r="B1217" t="s">
        <v>4955</v>
      </c>
      <c r="C1217" t="s">
        <v>4956</v>
      </c>
      <c r="D1217" t="s">
        <v>1176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L1217">
        <f t="shared" si="18"/>
        <v>13</v>
      </c>
    </row>
    <row r="1218" spans="1:12" hidden="1">
      <c r="A1218">
        <v>106</v>
      </c>
      <c r="B1218" t="s">
        <v>1840</v>
      </c>
      <c r="C1218" t="s">
        <v>4957</v>
      </c>
      <c r="D1218" t="s">
        <v>1176</v>
      </c>
      <c r="E1218">
        <v>1700</v>
      </c>
      <c r="F1218">
        <v>-1</v>
      </c>
      <c r="G1218">
        <v>0</v>
      </c>
      <c r="H1218">
        <v>0</v>
      </c>
      <c r="I1218">
        <v>0</v>
      </c>
      <c r="J1218">
        <v>0</v>
      </c>
      <c r="L1218">
        <f t="shared" si="18"/>
        <v>1699</v>
      </c>
    </row>
    <row r="1219" spans="1:12" hidden="1">
      <c r="A1219">
        <v>107</v>
      </c>
      <c r="B1219" t="s">
        <v>1841</v>
      </c>
      <c r="C1219" t="s">
        <v>4958</v>
      </c>
      <c r="D1219" t="s">
        <v>1176</v>
      </c>
      <c r="E1219">
        <v>2092</v>
      </c>
      <c r="F1219">
        <v>-61</v>
      </c>
      <c r="G1219">
        <v>0</v>
      </c>
      <c r="H1219">
        <v>0</v>
      </c>
      <c r="I1219">
        <v>0</v>
      </c>
      <c r="J1219">
        <v>0</v>
      </c>
      <c r="L1219">
        <f t="shared" ref="L1219:L1282" si="19">E1219+F1219+K1219</f>
        <v>2031</v>
      </c>
    </row>
    <row r="1220" spans="1:12" hidden="1">
      <c r="A1220">
        <v>108</v>
      </c>
      <c r="B1220" t="s">
        <v>1842</v>
      </c>
      <c r="C1220" t="s">
        <v>4959</v>
      </c>
      <c r="D1220" t="s">
        <v>1176</v>
      </c>
      <c r="E1220">
        <v>1088</v>
      </c>
      <c r="F1220">
        <v>-51</v>
      </c>
      <c r="G1220">
        <v>0</v>
      </c>
      <c r="H1220">
        <v>0</v>
      </c>
      <c r="I1220">
        <v>0</v>
      </c>
      <c r="J1220">
        <v>0</v>
      </c>
      <c r="L1220">
        <f t="shared" si="19"/>
        <v>1037</v>
      </c>
    </row>
    <row r="1221" spans="1:12" hidden="1">
      <c r="A1221">
        <v>109</v>
      </c>
      <c r="B1221" t="s">
        <v>4960</v>
      </c>
      <c r="C1221" t="s">
        <v>4961</v>
      </c>
      <c r="D1221" t="s">
        <v>1477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>
        <f t="shared" si="19"/>
        <v>0</v>
      </c>
    </row>
    <row r="1222" spans="1:12" hidden="1">
      <c r="A1222">
        <v>110</v>
      </c>
      <c r="B1222" t="s">
        <v>4962</v>
      </c>
      <c r="C1222" t="s">
        <v>4963</v>
      </c>
      <c r="D1222" t="s">
        <v>1176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L1222">
        <f t="shared" si="19"/>
        <v>0</v>
      </c>
    </row>
    <row r="1223" spans="1:12" hidden="1">
      <c r="A1223">
        <v>111</v>
      </c>
      <c r="B1223" t="s">
        <v>4964</v>
      </c>
      <c r="C1223" t="s">
        <v>4965</v>
      </c>
      <c r="D1223" t="s">
        <v>1176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L1223">
        <f t="shared" si="19"/>
        <v>0</v>
      </c>
    </row>
    <row r="1224" spans="1:12" hidden="1">
      <c r="A1224">
        <v>112</v>
      </c>
      <c r="B1224" t="s">
        <v>4966</v>
      </c>
      <c r="C1224" t="s">
        <v>4967</v>
      </c>
      <c r="D1224" t="s">
        <v>1176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L1224">
        <f t="shared" si="19"/>
        <v>0</v>
      </c>
    </row>
    <row r="1225" spans="1:12" hidden="1">
      <c r="A1225">
        <v>113</v>
      </c>
      <c r="B1225" t="s">
        <v>4968</v>
      </c>
      <c r="C1225" t="s">
        <v>4969</v>
      </c>
      <c r="D1225" t="s">
        <v>1176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L1225">
        <f t="shared" si="19"/>
        <v>1</v>
      </c>
    </row>
    <row r="1226" spans="1:12" hidden="1">
      <c r="A1226">
        <v>114</v>
      </c>
      <c r="B1226" t="s">
        <v>4970</v>
      </c>
      <c r="C1226" t="s">
        <v>4971</v>
      </c>
      <c r="D1226" t="s">
        <v>1176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L1226">
        <f t="shared" si="19"/>
        <v>0</v>
      </c>
    </row>
    <row r="1227" spans="1:12" hidden="1">
      <c r="A1227">
        <v>115</v>
      </c>
      <c r="B1227" t="s">
        <v>4972</v>
      </c>
      <c r="C1227" t="s">
        <v>4973</v>
      </c>
      <c r="D1227" t="s">
        <v>1176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L1227">
        <f t="shared" si="19"/>
        <v>15</v>
      </c>
    </row>
    <row r="1228" spans="1:12" hidden="1">
      <c r="A1228">
        <v>116</v>
      </c>
      <c r="B1228" t="s">
        <v>4974</v>
      </c>
      <c r="C1228" t="s">
        <v>4975</v>
      </c>
      <c r="D1228" t="s">
        <v>1176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L1228">
        <f t="shared" si="19"/>
        <v>0</v>
      </c>
    </row>
    <row r="1229" spans="1:12" hidden="1">
      <c r="A1229">
        <v>117</v>
      </c>
      <c r="B1229" t="s">
        <v>4976</v>
      </c>
      <c r="C1229" t="s">
        <v>4977</v>
      </c>
      <c r="D1229" t="s">
        <v>1176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>
        <f t="shared" si="19"/>
        <v>0</v>
      </c>
    </row>
    <row r="1230" spans="1:12" hidden="1">
      <c r="A1230">
        <v>118</v>
      </c>
      <c r="B1230" t="s">
        <v>4978</v>
      </c>
      <c r="C1230" t="s">
        <v>4979</v>
      </c>
      <c r="D1230" t="s">
        <v>1176</v>
      </c>
      <c r="E1230">
        <v>1161</v>
      </c>
      <c r="F1230">
        <v>0</v>
      </c>
      <c r="G1230">
        <v>0</v>
      </c>
      <c r="H1230">
        <v>0</v>
      </c>
      <c r="I1230">
        <v>0</v>
      </c>
      <c r="J1230">
        <v>0</v>
      </c>
      <c r="L1230">
        <f t="shared" si="19"/>
        <v>1161</v>
      </c>
    </row>
    <row r="1231" spans="1:12" hidden="1">
      <c r="A1231">
        <v>119</v>
      </c>
      <c r="B1231" t="s">
        <v>4980</v>
      </c>
      <c r="C1231" t="s">
        <v>4981</v>
      </c>
      <c r="D1231" t="s">
        <v>1176</v>
      </c>
      <c r="E1231">
        <v>437</v>
      </c>
      <c r="F1231">
        <v>0</v>
      </c>
      <c r="G1231">
        <v>0</v>
      </c>
      <c r="H1231">
        <v>0</v>
      </c>
      <c r="I1231">
        <v>0</v>
      </c>
      <c r="J1231">
        <v>0</v>
      </c>
      <c r="L1231">
        <f t="shared" si="19"/>
        <v>437</v>
      </c>
    </row>
    <row r="1232" spans="1:12" hidden="1">
      <c r="A1232">
        <v>120</v>
      </c>
      <c r="B1232" t="s">
        <v>4982</v>
      </c>
      <c r="C1232" t="s">
        <v>4983</v>
      </c>
      <c r="D1232" t="s">
        <v>1176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L1232">
        <f t="shared" si="19"/>
        <v>0</v>
      </c>
    </row>
    <row r="1233" spans="1:12" hidden="1">
      <c r="A1233">
        <v>121</v>
      </c>
      <c r="B1233" t="s">
        <v>4984</v>
      </c>
      <c r="C1233" t="s">
        <v>4985</v>
      </c>
      <c r="D1233" t="s">
        <v>1176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L1233">
        <f t="shared" si="19"/>
        <v>0</v>
      </c>
    </row>
    <row r="1234" spans="1:12" hidden="1">
      <c r="A1234">
        <v>122</v>
      </c>
      <c r="B1234" t="s">
        <v>4986</v>
      </c>
      <c r="C1234" t="s">
        <v>4987</v>
      </c>
      <c r="D1234" t="s">
        <v>1176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L1234">
        <f t="shared" si="19"/>
        <v>0</v>
      </c>
    </row>
    <row r="1235" spans="1:12" hidden="1">
      <c r="A1235">
        <v>123</v>
      </c>
      <c r="B1235" t="s">
        <v>4988</v>
      </c>
      <c r="C1235" t="s">
        <v>4989</v>
      </c>
      <c r="D1235" t="s">
        <v>1176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L1235">
        <f t="shared" si="19"/>
        <v>0</v>
      </c>
    </row>
    <row r="1236" spans="1:12" hidden="1">
      <c r="A1236">
        <v>124</v>
      </c>
      <c r="B1236" t="s">
        <v>4990</v>
      </c>
      <c r="C1236" t="s">
        <v>4991</v>
      </c>
      <c r="D1236" t="s">
        <v>1176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L1236">
        <f t="shared" si="19"/>
        <v>0</v>
      </c>
    </row>
    <row r="1237" spans="1:12" hidden="1">
      <c r="A1237">
        <v>125</v>
      </c>
      <c r="B1237" t="s">
        <v>4992</v>
      </c>
      <c r="C1237" t="s">
        <v>4993</v>
      </c>
      <c r="D1237" t="s">
        <v>1176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L1237">
        <f t="shared" si="19"/>
        <v>0</v>
      </c>
    </row>
    <row r="1238" spans="1:12" hidden="1">
      <c r="A1238">
        <v>126</v>
      </c>
      <c r="B1238" t="s">
        <v>1843</v>
      </c>
      <c r="C1238" t="s">
        <v>4994</v>
      </c>
      <c r="D1238" t="s">
        <v>1176</v>
      </c>
      <c r="E1238">
        <v>894</v>
      </c>
      <c r="F1238">
        <v>-54</v>
      </c>
      <c r="G1238">
        <v>0</v>
      </c>
      <c r="H1238">
        <v>0</v>
      </c>
      <c r="I1238">
        <v>0</v>
      </c>
      <c r="J1238">
        <v>0</v>
      </c>
      <c r="L1238">
        <f t="shared" si="19"/>
        <v>840</v>
      </c>
    </row>
    <row r="1239" spans="1:12" hidden="1">
      <c r="A1239">
        <v>127</v>
      </c>
      <c r="B1239" t="s">
        <v>1844</v>
      </c>
      <c r="C1239" t="s">
        <v>4995</v>
      </c>
      <c r="D1239" t="s">
        <v>1176</v>
      </c>
      <c r="E1239">
        <v>1230</v>
      </c>
      <c r="F1239">
        <v>-54</v>
      </c>
      <c r="G1239">
        <v>0</v>
      </c>
      <c r="H1239">
        <v>0</v>
      </c>
      <c r="I1239">
        <v>0</v>
      </c>
      <c r="J1239">
        <v>0</v>
      </c>
      <c r="L1239">
        <f t="shared" si="19"/>
        <v>1176</v>
      </c>
    </row>
    <row r="1240" spans="1:12" hidden="1">
      <c r="A1240">
        <v>128</v>
      </c>
      <c r="B1240" t="s">
        <v>1845</v>
      </c>
      <c r="C1240" t="s">
        <v>4996</v>
      </c>
      <c r="D1240" t="s">
        <v>1176</v>
      </c>
      <c r="E1240">
        <v>708</v>
      </c>
      <c r="F1240">
        <v>-54</v>
      </c>
      <c r="G1240">
        <v>0</v>
      </c>
      <c r="H1240">
        <v>0</v>
      </c>
      <c r="I1240">
        <v>0</v>
      </c>
      <c r="J1240">
        <v>0</v>
      </c>
      <c r="L1240">
        <f t="shared" si="19"/>
        <v>654</v>
      </c>
    </row>
    <row r="1241" spans="1:12" hidden="1">
      <c r="A1241">
        <v>129</v>
      </c>
      <c r="B1241" t="s">
        <v>1846</v>
      </c>
      <c r="C1241" t="s">
        <v>4997</v>
      </c>
      <c r="D1241" t="s">
        <v>1176</v>
      </c>
      <c r="E1241">
        <v>523</v>
      </c>
      <c r="F1241">
        <v>-54</v>
      </c>
      <c r="G1241">
        <v>0</v>
      </c>
      <c r="H1241">
        <v>0</v>
      </c>
      <c r="I1241">
        <v>0</v>
      </c>
      <c r="J1241">
        <v>0</v>
      </c>
      <c r="L1241">
        <f t="shared" si="19"/>
        <v>469</v>
      </c>
    </row>
    <row r="1242" spans="1:12" hidden="1">
      <c r="A1242">
        <v>130</v>
      </c>
      <c r="B1242" t="s">
        <v>1847</v>
      </c>
      <c r="C1242" t="s">
        <v>4998</v>
      </c>
      <c r="D1242" t="s">
        <v>1176</v>
      </c>
      <c r="E1242">
        <v>1197</v>
      </c>
      <c r="F1242">
        <v>-54</v>
      </c>
      <c r="G1242">
        <v>0</v>
      </c>
      <c r="H1242">
        <v>0</v>
      </c>
      <c r="I1242">
        <v>0</v>
      </c>
      <c r="J1242">
        <v>0</v>
      </c>
      <c r="L1242">
        <f t="shared" si="19"/>
        <v>1143</v>
      </c>
    </row>
    <row r="1243" spans="1:12" hidden="1">
      <c r="A1243">
        <v>131</v>
      </c>
      <c r="B1243" t="s">
        <v>1848</v>
      </c>
      <c r="C1243" t="s">
        <v>4999</v>
      </c>
      <c r="D1243" t="s">
        <v>1176</v>
      </c>
      <c r="E1243">
        <v>1406</v>
      </c>
      <c r="F1243">
        <v>0</v>
      </c>
      <c r="G1243">
        <v>0</v>
      </c>
      <c r="H1243">
        <v>0</v>
      </c>
      <c r="I1243">
        <v>0</v>
      </c>
      <c r="J1243">
        <v>0</v>
      </c>
      <c r="L1243">
        <f t="shared" si="19"/>
        <v>1406</v>
      </c>
    </row>
    <row r="1244" spans="1:12" hidden="1">
      <c r="A1244">
        <v>132</v>
      </c>
      <c r="B1244" t="s">
        <v>1849</v>
      </c>
      <c r="C1244" t="s">
        <v>5000</v>
      </c>
      <c r="D1244" t="s">
        <v>1176</v>
      </c>
      <c r="E1244">
        <v>1094</v>
      </c>
      <c r="F1244">
        <v>-54</v>
      </c>
      <c r="G1244">
        <v>0</v>
      </c>
      <c r="H1244">
        <v>0</v>
      </c>
      <c r="I1244">
        <v>0</v>
      </c>
      <c r="J1244">
        <v>0</v>
      </c>
      <c r="L1244">
        <f t="shared" si="19"/>
        <v>1040</v>
      </c>
    </row>
    <row r="1245" spans="1:12" hidden="1">
      <c r="A1245">
        <v>133</v>
      </c>
      <c r="B1245" t="s">
        <v>1850</v>
      </c>
      <c r="C1245" t="s">
        <v>5001</v>
      </c>
      <c r="D1245" t="s">
        <v>1176</v>
      </c>
      <c r="E1245">
        <v>710</v>
      </c>
      <c r="F1245">
        <v>-54</v>
      </c>
      <c r="G1245">
        <v>0</v>
      </c>
      <c r="H1245">
        <v>0</v>
      </c>
      <c r="I1245">
        <v>0</v>
      </c>
      <c r="J1245">
        <v>0</v>
      </c>
      <c r="L1245">
        <f t="shared" si="19"/>
        <v>656</v>
      </c>
    </row>
    <row r="1246" spans="1:12" hidden="1">
      <c r="A1246">
        <v>134</v>
      </c>
      <c r="B1246" t="s">
        <v>1851</v>
      </c>
      <c r="C1246" t="s">
        <v>5002</v>
      </c>
      <c r="D1246" t="s">
        <v>1176</v>
      </c>
      <c r="E1246">
        <v>752</v>
      </c>
      <c r="F1246">
        <v>-54</v>
      </c>
      <c r="G1246">
        <v>0</v>
      </c>
      <c r="H1246">
        <v>0</v>
      </c>
      <c r="I1246">
        <v>0</v>
      </c>
      <c r="J1246">
        <v>0</v>
      </c>
      <c r="L1246">
        <f t="shared" si="19"/>
        <v>698</v>
      </c>
    </row>
    <row r="1247" spans="1:12" hidden="1">
      <c r="A1247">
        <v>135</v>
      </c>
      <c r="B1247" t="s">
        <v>1852</v>
      </c>
      <c r="C1247" t="s">
        <v>5003</v>
      </c>
      <c r="D1247" t="s">
        <v>1176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L1247">
        <f t="shared" si="19"/>
        <v>0</v>
      </c>
    </row>
    <row r="1248" spans="1:12" hidden="1">
      <c r="A1248">
        <v>136</v>
      </c>
      <c r="B1248" t="s">
        <v>1853</v>
      </c>
      <c r="C1248" t="s">
        <v>5004</v>
      </c>
      <c r="D1248" t="s">
        <v>1176</v>
      </c>
      <c r="E1248">
        <v>470</v>
      </c>
      <c r="F1248">
        <v>-54</v>
      </c>
      <c r="G1248">
        <v>0</v>
      </c>
      <c r="H1248">
        <v>0</v>
      </c>
      <c r="I1248">
        <v>0</v>
      </c>
      <c r="J1248">
        <v>0</v>
      </c>
      <c r="L1248">
        <f t="shared" si="19"/>
        <v>416</v>
      </c>
    </row>
    <row r="1249" spans="1:12" hidden="1">
      <c r="A1249">
        <v>137</v>
      </c>
      <c r="B1249" t="s">
        <v>1854</v>
      </c>
      <c r="C1249" t="s">
        <v>5005</v>
      </c>
      <c r="D1249" t="s">
        <v>1176</v>
      </c>
      <c r="E1249">
        <v>835</v>
      </c>
      <c r="F1249">
        <v>-49</v>
      </c>
      <c r="G1249">
        <v>0</v>
      </c>
      <c r="H1249">
        <v>0</v>
      </c>
      <c r="I1249">
        <v>0</v>
      </c>
      <c r="J1249">
        <v>0</v>
      </c>
      <c r="L1249">
        <f t="shared" si="19"/>
        <v>786</v>
      </c>
    </row>
    <row r="1250" spans="1:12" hidden="1">
      <c r="A1250">
        <v>138</v>
      </c>
      <c r="B1250" t="s">
        <v>1855</v>
      </c>
      <c r="C1250" t="s">
        <v>5006</v>
      </c>
      <c r="D1250" t="s">
        <v>1176</v>
      </c>
      <c r="E1250">
        <v>67</v>
      </c>
      <c r="F1250">
        <v>-54</v>
      </c>
      <c r="G1250">
        <v>0</v>
      </c>
      <c r="H1250">
        <v>0</v>
      </c>
      <c r="I1250">
        <v>0</v>
      </c>
      <c r="J1250">
        <v>0</v>
      </c>
      <c r="L1250">
        <f t="shared" si="19"/>
        <v>13</v>
      </c>
    </row>
    <row r="1251" spans="1:12" hidden="1">
      <c r="A1251">
        <v>139</v>
      </c>
      <c r="B1251" t="s">
        <v>5007</v>
      </c>
      <c r="C1251" t="s">
        <v>5008</v>
      </c>
      <c r="D1251" t="s">
        <v>1176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L1251">
        <f t="shared" si="19"/>
        <v>0</v>
      </c>
    </row>
    <row r="1252" spans="1:12" hidden="1">
      <c r="A1252">
        <v>140</v>
      </c>
      <c r="B1252" t="s">
        <v>5009</v>
      </c>
      <c r="C1252" t="s">
        <v>5010</v>
      </c>
      <c r="D1252" t="s">
        <v>1176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L1252">
        <f t="shared" si="19"/>
        <v>0</v>
      </c>
    </row>
    <row r="1253" spans="1:12" hidden="1">
      <c r="A1253">
        <v>141</v>
      </c>
      <c r="B1253" t="s">
        <v>5011</v>
      </c>
      <c r="C1253" t="s">
        <v>5012</v>
      </c>
      <c r="D1253" t="s">
        <v>1176</v>
      </c>
      <c r="E1253">
        <v>295</v>
      </c>
      <c r="F1253">
        <v>0</v>
      </c>
      <c r="G1253">
        <v>0</v>
      </c>
      <c r="H1253">
        <v>0</v>
      </c>
      <c r="I1253">
        <v>0</v>
      </c>
      <c r="J1253">
        <v>0</v>
      </c>
      <c r="L1253">
        <f t="shared" si="19"/>
        <v>295</v>
      </c>
    </row>
    <row r="1254" spans="1:12" hidden="1">
      <c r="A1254">
        <v>142</v>
      </c>
      <c r="B1254" t="s">
        <v>5013</v>
      </c>
      <c r="C1254" t="s">
        <v>5014</v>
      </c>
      <c r="D1254" t="s">
        <v>1176</v>
      </c>
      <c r="E1254">
        <v>26</v>
      </c>
      <c r="F1254">
        <v>0</v>
      </c>
      <c r="G1254">
        <v>0</v>
      </c>
      <c r="H1254">
        <v>0</v>
      </c>
      <c r="I1254">
        <v>0</v>
      </c>
      <c r="J1254">
        <v>0</v>
      </c>
      <c r="L1254">
        <f t="shared" si="19"/>
        <v>26</v>
      </c>
    </row>
    <row r="1255" spans="1:12" hidden="1">
      <c r="A1255">
        <v>143</v>
      </c>
      <c r="B1255" t="s">
        <v>5015</v>
      </c>
      <c r="C1255" t="s">
        <v>5016</v>
      </c>
      <c r="D1255" t="s">
        <v>1176</v>
      </c>
      <c r="E1255">
        <v>233</v>
      </c>
      <c r="F1255">
        <v>0</v>
      </c>
      <c r="G1255">
        <v>0</v>
      </c>
      <c r="H1255">
        <v>0</v>
      </c>
      <c r="I1255">
        <v>0</v>
      </c>
      <c r="J1255">
        <v>0</v>
      </c>
      <c r="L1255">
        <f t="shared" si="19"/>
        <v>233</v>
      </c>
    </row>
    <row r="1256" spans="1:12" hidden="1">
      <c r="A1256">
        <v>144</v>
      </c>
      <c r="B1256" t="s">
        <v>5017</v>
      </c>
      <c r="C1256" t="s">
        <v>5018</v>
      </c>
      <c r="D1256" t="s">
        <v>1176</v>
      </c>
      <c r="E1256">
        <v>228</v>
      </c>
      <c r="F1256">
        <v>0</v>
      </c>
      <c r="G1256">
        <v>0</v>
      </c>
      <c r="H1256">
        <v>0</v>
      </c>
      <c r="I1256">
        <v>0</v>
      </c>
      <c r="J1256">
        <v>0</v>
      </c>
      <c r="L1256">
        <f t="shared" si="19"/>
        <v>228</v>
      </c>
    </row>
    <row r="1257" spans="1:12" hidden="1">
      <c r="A1257">
        <v>145</v>
      </c>
      <c r="B1257" t="s">
        <v>5019</v>
      </c>
      <c r="C1257" t="s">
        <v>5020</v>
      </c>
      <c r="D1257" t="s">
        <v>1176</v>
      </c>
      <c r="E1257">
        <v>958</v>
      </c>
      <c r="F1257">
        <v>0</v>
      </c>
      <c r="G1257">
        <v>0</v>
      </c>
      <c r="H1257">
        <v>0</v>
      </c>
      <c r="I1257">
        <v>0</v>
      </c>
      <c r="J1257">
        <v>0</v>
      </c>
      <c r="L1257">
        <f t="shared" si="19"/>
        <v>958</v>
      </c>
    </row>
    <row r="1258" spans="1:12" hidden="1">
      <c r="A1258">
        <v>146</v>
      </c>
      <c r="B1258" t="s">
        <v>5021</v>
      </c>
      <c r="C1258" t="s">
        <v>5022</v>
      </c>
      <c r="D1258" t="s">
        <v>1176</v>
      </c>
      <c r="E1258">
        <v>352</v>
      </c>
      <c r="F1258">
        <v>0</v>
      </c>
      <c r="G1258">
        <v>0</v>
      </c>
      <c r="H1258">
        <v>0</v>
      </c>
      <c r="I1258">
        <v>0</v>
      </c>
      <c r="J1258">
        <v>0</v>
      </c>
      <c r="L1258">
        <f t="shared" si="19"/>
        <v>352</v>
      </c>
    </row>
    <row r="1259" spans="1:12">
      <c r="A1259" s="45" t="s">
        <v>3205</v>
      </c>
      <c r="B1259" s="45" t="s">
        <v>3206</v>
      </c>
      <c r="C1259" s="45" t="s">
        <v>3207</v>
      </c>
      <c r="D1259" s="45" t="s">
        <v>3208</v>
      </c>
      <c r="E1259" s="45" t="s">
        <v>3209</v>
      </c>
      <c r="F1259" s="45" t="s">
        <v>3210</v>
      </c>
      <c r="G1259" s="45" t="s">
        <v>3211</v>
      </c>
      <c r="H1259" s="45" t="s">
        <v>3212</v>
      </c>
      <c r="I1259" s="45" t="s">
        <v>3213</v>
      </c>
      <c r="J1259" s="45" t="s">
        <v>3214</v>
      </c>
      <c r="K1259" t="s">
        <v>3216</v>
      </c>
      <c r="L1259" t="e">
        <f t="shared" si="19"/>
        <v>#VALUE!</v>
      </c>
    </row>
    <row r="1260" spans="1:12" hidden="1">
      <c r="A1260">
        <v>1</v>
      </c>
      <c r="B1260" t="s">
        <v>5023</v>
      </c>
      <c r="C1260" t="s">
        <v>5024</v>
      </c>
      <c r="D1260" t="s">
        <v>3332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>
        <f t="shared" si="19"/>
        <v>0</v>
      </c>
    </row>
    <row r="1261" spans="1:12" hidden="1">
      <c r="A1261">
        <v>2</v>
      </c>
      <c r="B1261" t="s">
        <v>5025</v>
      </c>
      <c r="C1261" t="s">
        <v>5026</v>
      </c>
      <c r="D1261" t="s">
        <v>3332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L1261">
        <f t="shared" si="19"/>
        <v>0</v>
      </c>
    </row>
    <row r="1262" spans="1:12" hidden="1">
      <c r="A1262">
        <v>3</v>
      </c>
      <c r="B1262" t="s">
        <v>5027</v>
      </c>
      <c r="C1262" t="s">
        <v>5028</v>
      </c>
      <c r="D1262" t="s">
        <v>3259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L1262">
        <f t="shared" si="19"/>
        <v>0</v>
      </c>
    </row>
    <row r="1263" spans="1:12" hidden="1">
      <c r="A1263">
        <v>4</v>
      </c>
      <c r="B1263" t="s">
        <v>5029</v>
      </c>
      <c r="C1263" t="s">
        <v>5030</v>
      </c>
      <c r="D1263" t="s">
        <v>3259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L1263">
        <f t="shared" si="19"/>
        <v>0</v>
      </c>
    </row>
    <row r="1264" spans="1:12" hidden="1">
      <c r="A1264">
        <v>5</v>
      </c>
      <c r="B1264" t="s">
        <v>5031</v>
      </c>
      <c r="C1264" t="s">
        <v>5032</v>
      </c>
      <c r="D1264" t="s">
        <v>3332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L1264">
        <f t="shared" si="19"/>
        <v>0</v>
      </c>
    </row>
    <row r="1265" spans="1:12" hidden="1">
      <c r="A1265">
        <v>6</v>
      </c>
      <c r="B1265" t="s">
        <v>5033</v>
      </c>
      <c r="C1265" t="s">
        <v>5034</v>
      </c>
      <c r="D1265" t="s">
        <v>3332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L1265">
        <f t="shared" si="19"/>
        <v>0</v>
      </c>
    </row>
    <row r="1266" spans="1:12" hidden="1">
      <c r="A1266">
        <v>7</v>
      </c>
      <c r="B1266" t="s">
        <v>5035</v>
      </c>
      <c r="C1266" t="s">
        <v>5036</v>
      </c>
      <c r="D1266" t="s">
        <v>3332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0</v>
      </c>
      <c r="L1266">
        <f t="shared" si="19"/>
        <v>12</v>
      </c>
    </row>
    <row r="1267" spans="1:12" hidden="1">
      <c r="A1267">
        <v>8</v>
      </c>
      <c r="B1267" t="s">
        <v>5037</v>
      </c>
      <c r="C1267" t="s">
        <v>5038</v>
      </c>
      <c r="D1267" t="s">
        <v>3259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L1267">
        <f t="shared" si="19"/>
        <v>0</v>
      </c>
    </row>
    <row r="1268" spans="1:12" hidden="1">
      <c r="A1268">
        <v>9</v>
      </c>
      <c r="B1268" t="s">
        <v>5039</v>
      </c>
      <c r="C1268" t="s">
        <v>5040</v>
      </c>
      <c r="D1268" t="s">
        <v>3259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L1268">
        <f t="shared" si="19"/>
        <v>0</v>
      </c>
    </row>
    <row r="1269" spans="1:12" hidden="1">
      <c r="A1269">
        <v>10</v>
      </c>
      <c r="B1269" t="s">
        <v>5041</v>
      </c>
      <c r="C1269" t="s">
        <v>5042</v>
      </c>
      <c r="D1269" t="s">
        <v>3259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L1269">
        <f t="shared" si="19"/>
        <v>0</v>
      </c>
    </row>
    <row r="1270" spans="1:12" hidden="1">
      <c r="A1270">
        <v>11</v>
      </c>
      <c r="B1270" t="s">
        <v>5043</v>
      </c>
      <c r="C1270" t="s">
        <v>5044</v>
      </c>
      <c r="D1270" t="s">
        <v>3259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L1270">
        <f t="shared" si="19"/>
        <v>0</v>
      </c>
    </row>
    <row r="1271" spans="1:12" hidden="1">
      <c r="A1271">
        <v>12</v>
      </c>
      <c r="B1271" t="s">
        <v>5045</v>
      </c>
      <c r="C1271" t="s">
        <v>5046</v>
      </c>
      <c r="D1271" t="s">
        <v>3259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L1271">
        <f t="shared" si="19"/>
        <v>0</v>
      </c>
    </row>
    <row r="1272" spans="1:12" hidden="1">
      <c r="A1272">
        <v>13</v>
      </c>
      <c r="B1272" t="s">
        <v>5047</v>
      </c>
      <c r="C1272" t="s">
        <v>5048</v>
      </c>
      <c r="D1272" t="s">
        <v>3332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L1272">
        <f t="shared" si="19"/>
        <v>0</v>
      </c>
    </row>
    <row r="1273" spans="1:12" hidden="1">
      <c r="A1273">
        <v>14</v>
      </c>
      <c r="B1273" t="s">
        <v>5049</v>
      </c>
      <c r="C1273" t="s">
        <v>5050</v>
      </c>
      <c r="D1273" t="s">
        <v>3332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L1273">
        <f t="shared" si="19"/>
        <v>0</v>
      </c>
    </row>
    <row r="1274" spans="1:12" hidden="1">
      <c r="A1274">
        <v>15</v>
      </c>
      <c r="B1274" t="s">
        <v>5051</v>
      </c>
      <c r="C1274" t="s">
        <v>5052</v>
      </c>
      <c r="D1274" t="s">
        <v>1176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L1274">
        <f t="shared" si="19"/>
        <v>0</v>
      </c>
    </row>
    <row r="1275" spans="1:12" hidden="1">
      <c r="A1275">
        <v>16</v>
      </c>
      <c r="B1275" t="s">
        <v>5053</v>
      </c>
      <c r="C1275" t="s">
        <v>5054</v>
      </c>
      <c r="D1275" t="s">
        <v>1176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L1275">
        <f t="shared" si="19"/>
        <v>0</v>
      </c>
    </row>
    <row r="1276" spans="1:12" hidden="1">
      <c r="A1276">
        <v>17</v>
      </c>
      <c r="B1276" t="s">
        <v>5055</v>
      </c>
      <c r="C1276" t="s">
        <v>5056</v>
      </c>
      <c r="D1276" t="s">
        <v>1176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L1276">
        <f t="shared" si="19"/>
        <v>0</v>
      </c>
    </row>
    <row r="1277" spans="1:12" hidden="1">
      <c r="A1277">
        <v>18</v>
      </c>
      <c r="B1277" t="s">
        <v>5057</v>
      </c>
      <c r="C1277" t="s">
        <v>5058</v>
      </c>
      <c r="D1277" t="s">
        <v>1176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>
        <f t="shared" si="19"/>
        <v>0</v>
      </c>
    </row>
    <row r="1278" spans="1:12" hidden="1">
      <c r="A1278">
        <v>19</v>
      </c>
      <c r="B1278" t="s">
        <v>5059</v>
      </c>
      <c r="C1278" t="s">
        <v>5060</v>
      </c>
      <c r="D1278" t="s">
        <v>1176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L1278">
        <f t="shared" si="19"/>
        <v>0</v>
      </c>
    </row>
    <row r="1279" spans="1:12" hidden="1">
      <c r="A1279">
        <v>20</v>
      </c>
      <c r="B1279" t="s">
        <v>5061</v>
      </c>
      <c r="C1279" t="s">
        <v>5062</v>
      </c>
      <c r="D1279" t="s">
        <v>1176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L1279">
        <f t="shared" si="19"/>
        <v>0</v>
      </c>
    </row>
    <row r="1280" spans="1:12" hidden="1">
      <c r="A1280">
        <v>21</v>
      </c>
      <c r="B1280" t="s">
        <v>5063</v>
      </c>
      <c r="C1280" t="s">
        <v>5064</v>
      </c>
      <c r="D1280" t="s">
        <v>1176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L1280">
        <f t="shared" si="19"/>
        <v>0</v>
      </c>
    </row>
    <row r="1281" spans="1:12" hidden="1">
      <c r="A1281">
        <v>22</v>
      </c>
      <c r="B1281" t="s">
        <v>5065</v>
      </c>
      <c r="C1281" t="s">
        <v>5066</v>
      </c>
      <c r="D1281" t="s">
        <v>1176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L1281">
        <f t="shared" si="19"/>
        <v>0</v>
      </c>
    </row>
    <row r="1282" spans="1:12" hidden="1">
      <c r="A1282">
        <v>23</v>
      </c>
      <c r="B1282" t="s">
        <v>5067</v>
      </c>
      <c r="C1282" t="s">
        <v>5068</v>
      </c>
      <c r="D1282" t="s">
        <v>1176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L1282">
        <f t="shared" si="19"/>
        <v>0</v>
      </c>
    </row>
    <row r="1283" spans="1:12" hidden="1">
      <c r="A1283">
        <v>24</v>
      </c>
      <c r="B1283" t="s">
        <v>5069</v>
      </c>
      <c r="C1283" t="s">
        <v>5070</v>
      </c>
      <c r="D1283" t="s">
        <v>1176</v>
      </c>
      <c r="E1283">
        <v>44</v>
      </c>
      <c r="F1283">
        <v>0</v>
      </c>
      <c r="G1283">
        <v>0</v>
      </c>
      <c r="H1283">
        <v>0</v>
      </c>
      <c r="I1283">
        <v>0</v>
      </c>
      <c r="J1283">
        <v>0</v>
      </c>
      <c r="L1283">
        <f t="shared" ref="L1283:L1346" si="20">E1283+F1283+K1283</f>
        <v>44</v>
      </c>
    </row>
    <row r="1284" spans="1:12" hidden="1">
      <c r="A1284">
        <v>25</v>
      </c>
      <c r="B1284" t="s">
        <v>5071</v>
      </c>
      <c r="C1284" t="s">
        <v>5072</v>
      </c>
      <c r="D1284" t="s">
        <v>1176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L1284">
        <f t="shared" si="20"/>
        <v>0</v>
      </c>
    </row>
    <row r="1285" spans="1:12" hidden="1">
      <c r="A1285">
        <v>26</v>
      </c>
      <c r="B1285" t="s">
        <v>5073</v>
      </c>
      <c r="C1285" t="s">
        <v>5074</v>
      </c>
      <c r="D1285" t="s">
        <v>1176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L1285">
        <f t="shared" si="20"/>
        <v>0</v>
      </c>
    </row>
    <row r="1286" spans="1:12" hidden="1">
      <c r="A1286">
        <v>27</v>
      </c>
      <c r="B1286" t="s">
        <v>5075</v>
      </c>
      <c r="C1286" t="s">
        <v>5076</v>
      </c>
      <c r="D1286" t="s">
        <v>1176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L1286">
        <f t="shared" si="20"/>
        <v>0</v>
      </c>
    </row>
    <row r="1287" spans="1:12" hidden="1">
      <c r="A1287">
        <v>28</v>
      </c>
      <c r="B1287" t="s">
        <v>5077</v>
      </c>
      <c r="C1287" t="s">
        <v>5078</v>
      </c>
      <c r="D1287" t="s">
        <v>1176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L1287">
        <f t="shared" si="20"/>
        <v>0</v>
      </c>
    </row>
    <row r="1288" spans="1:12" hidden="1">
      <c r="A1288">
        <v>29</v>
      </c>
      <c r="B1288" t="s">
        <v>5079</v>
      </c>
      <c r="C1288" t="s">
        <v>5080</v>
      </c>
      <c r="D1288" t="s">
        <v>1176</v>
      </c>
      <c r="E1288">
        <v>11</v>
      </c>
      <c r="F1288">
        <v>0</v>
      </c>
      <c r="G1288">
        <v>0</v>
      </c>
      <c r="H1288">
        <v>0</v>
      </c>
      <c r="I1288">
        <v>0</v>
      </c>
      <c r="J1288">
        <v>0</v>
      </c>
      <c r="L1288">
        <f t="shared" si="20"/>
        <v>11</v>
      </c>
    </row>
    <row r="1289" spans="1:12" hidden="1">
      <c r="A1289">
        <v>30</v>
      </c>
      <c r="B1289" t="s">
        <v>5081</v>
      </c>
      <c r="C1289" t="s">
        <v>5082</v>
      </c>
      <c r="D1289" t="s">
        <v>1176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L1289">
        <f t="shared" si="20"/>
        <v>0</v>
      </c>
    </row>
    <row r="1290" spans="1:12" hidden="1">
      <c r="A1290">
        <v>31</v>
      </c>
      <c r="B1290" t="s">
        <v>5083</v>
      </c>
      <c r="C1290" t="s">
        <v>5084</v>
      </c>
      <c r="D1290" t="s">
        <v>1176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L1290">
        <f t="shared" si="20"/>
        <v>0</v>
      </c>
    </row>
    <row r="1291" spans="1:12" hidden="1">
      <c r="A1291">
        <v>32</v>
      </c>
      <c r="B1291" t="s">
        <v>5085</v>
      </c>
      <c r="C1291" t="s">
        <v>5086</v>
      </c>
      <c r="D1291" t="s">
        <v>1176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L1291">
        <f t="shared" si="20"/>
        <v>0</v>
      </c>
    </row>
    <row r="1292" spans="1:12" hidden="1">
      <c r="A1292">
        <v>33</v>
      </c>
      <c r="B1292" t="s">
        <v>5087</v>
      </c>
      <c r="C1292" t="s">
        <v>5088</v>
      </c>
      <c r="D1292" t="s">
        <v>1176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L1292">
        <f t="shared" si="20"/>
        <v>0</v>
      </c>
    </row>
    <row r="1293" spans="1:12" hidden="1">
      <c r="A1293">
        <v>34</v>
      </c>
      <c r="B1293" t="s">
        <v>5089</v>
      </c>
      <c r="C1293" t="s">
        <v>5090</v>
      </c>
      <c r="D1293" t="s">
        <v>1176</v>
      </c>
      <c r="E1293">
        <v>578</v>
      </c>
      <c r="F1293">
        <v>0</v>
      </c>
      <c r="G1293">
        <v>0</v>
      </c>
      <c r="H1293">
        <v>0</v>
      </c>
      <c r="I1293">
        <v>0</v>
      </c>
      <c r="J1293">
        <v>0</v>
      </c>
      <c r="L1293">
        <f t="shared" si="20"/>
        <v>578</v>
      </c>
    </row>
    <row r="1294" spans="1:12" hidden="1">
      <c r="A1294">
        <v>35</v>
      </c>
      <c r="B1294" t="s">
        <v>5091</v>
      </c>
      <c r="C1294" t="s">
        <v>5092</v>
      </c>
      <c r="D1294" t="s">
        <v>1176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L1294">
        <f t="shared" si="20"/>
        <v>0</v>
      </c>
    </row>
    <row r="1295" spans="1:12" hidden="1">
      <c r="A1295">
        <v>36</v>
      </c>
      <c r="B1295" t="s">
        <v>5093</v>
      </c>
      <c r="C1295" t="s">
        <v>5094</v>
      </c>
      <c r="D1295" t="s">
        <v>3259</v>
      </c>
      <c r="E1295">
        <v>146</v>
      </c>
      <c r="F1295">
        <v>0</v>
      </c>
      <c r="G1295">
        <v>0</v>
      </c>
      <c r="H1295">
        <v>0</v>
      </c>
      <c r="I1295">
        <v>0</v>
      </c>
      <c r="J1295">
        <v>0</v>
      </c>
      <c r="L1295">
        <f t="shared" si="20"/>
        <v>146</v>
      </c>
    </row>
    <row r="1296" spans="1:12" hidden="1">
      <c r="A1296">
        <v>37</v>
      </c>
      <c r="B1296" t="s">
        <v>5095</v>
      </c>
      <c r="C1296" t="s">
        <v>5096</v>
      </c>
      <c r="D1296" t="s">
        <v>1176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L1296">
        <f t="shared" si="20"/>
        <v>0</v>
      </c>
    </row>
    <row r="1297" spans="1:12" hidden="1">
      <c r="A1297">
        <v>38</v>
      </c>
      <c r="B1297" t="s">
        <v>5097</v>
      </c>
      <c r="C1297" t="s">
        <v>5098</v>
      </c>
      <c r="D1297" t="s">
        <v>1176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L1297">
        <f t="shared" si="20"/>
        <v>0</v>
      </c>
    </row>
    <row r="1298" spans="1:12" hidden="1">
      <c r="A1298">
        <v>39</v>
      </c>
      <c r="B1298" t="s">
        <v>5099</v>
      </c>
      <c r="C1298" t="s">
        <v>5100</v>
      </c>
      <c r="D1298" t="s">
        <v>1176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L1298">
        <f t="shared" si="20"/>
        <v>0</v>
      </c>
    </row>
    <row r="1299" spans="1:12" hidden="1">
      <c r="A1299">
        <v>40</v>
      </c>
      <c r="B1299" t="s">
        <v>5101</v>
      </c>
      <c r="C1299" t="s">
        <v>5102</v>
      </c>
      <c r="D1299" t="s">
        <v>1477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L1299">
        <f t="shared" si="20"/>
        <v>0</v>
      </c>
    </row>
    <row r="1300" spans="1:12" hidden="1">
      <c r="A1300">
        <v>41</v>
      </c>
      <c r="B1300" t="s">
        <v>5103</v>
      </c>
      <c r="C1300" t="s">
        <v>5104</v>
      </c>
      <c r="D1300" t="s">
        <v>1176</v>
      </c>
      <c r="E1300">
        <v>341</v>
      </c>
      <c r="F1300">
        <v>0</v>
      </c>
      <c r="G1300">
        <v>0</v>
      </c>
      <c r="H1300">
        <v>0</v>
      </c>
      <c r="I1300">
        <v>0</v>
      </c>
      <c r="J1300">
        <v>0</v>
      </c>
      <c r="L1300">
        <f t="shared" si="20"/>
        <v>341</v>
      </c>
    </row>
    <row r="1301" spans="1:12" hidden="1">
      <c r="A1301">
        <v>42</v>
      </c>
      <c r="B1301" t="s">
        <v>5105</v>
      </c>
      <c r="C1301" t="s">
        <v>5106</v>
      </c>
      <c r="D1301" t="s">
        <v>1176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L1301">
        <f t="shared" si="20"/>
        <v>0</v>
      </c>
    </row>
    <row r="1302" spans="1:12" hidden="1">
      <c r="A1302">
        <v>43</v>
      </c>
      <c r="B1302" t="s">
        <v>5107</v>
      </c>
      <c r="C1302" t="s">
        <v>5108</v>
      </c>
      <c r="D1302" t="s">
        <v>1176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L1302">
        <f t="shared" si="20"/>
        <v>0</v>
      </c>
    </row>
    <row r="1303" spans="1:12" hidden="1">
      <c r="A1303">
        <v>44</v>
      </c>
      <c r="B1303" t="s">
        <v>5109</v>
      </c>
      <c r="C1303" t="s">
        <v>5110</v>
      </c>
      <c r="D1303" t="s">
        <v>1176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L1303">
        <f t="shared" si="20"/>
        <v>0</v>
      </c>
    </row>
    <row r="1304" spans="1:12" hidden="1">
      <c r="A1304">
        <v>45</v>
      </c>
      <c r="B1304" t="s">
        <v>5111</v>
      </c>
      <c r="C1304" t="s">
        <v>5112</v>
      </c>
      <c r="D1304" t="s">
        <v>1176</v>
      </c>
      <c r="E1304">
        <v>437</v>
      </c>
      <c r="F1304">
        <v>0</v>
      </c>
      <c r="G1304">
        <v>0</v>
      </c>
      <c r="H1304">
        <v>0</v>
      </c>
      <c r="I1304">
        <v>0</v>
      </c>
      <c r="J1304">
        <v>0</v>
      </c>
      <c r="L1304">
        <f t="shared" si="20"/>
        <v>437</v>
      </c>
    </row>
    <row r="1305" spans="1:12" hidden="1">
      <c r="A1305">
        <v>46</v>
      </c>
      <c r="B1305" t="s">
        <v>5113</v>
      </c>
      <c r="C1305" t="s">
        <v>5114</v>
      </c>
      <c r="D1305" t="s">
        <v>1176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L1305">
        <f t="shared" si="20"/>
        <v>0</v>
      </c>
    </row>
    <row r="1306" spans="1:12" hidden="1">
      <c r="A1306">
        <v>47</v>
      </c>
      <c r="B1306" t="s">
        <v>5115</v>
      </c>
      <c r="C1306" t="s">
        <v>5116</v>
      </c>
      <c r="D1306" t="s">
        <v>1176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L1306">
        <f t="shared" si="20"/>
        <v>2</v>
      </c>
    </row>
    <row r="1307" spans="1:12" hidden="1">
      <c r="A1307">
        <v>48</v>
      </c>
      <c r="B1307" t="s">
        <v>5117</v>
      </c>
      <c r="C1307" t="s">
        <v>5118</v>
      </c>
      <c r="D1307" t="s">
        <v>1176</v>
      </c>
      <c r="E1307">
        <v>311</v>
      </c>
      <c r="F1307">
        <v>0</v>
      </c>
      <c r="G1307">
        <v>0</v>
      </c>
      <c r="H1307">
        <v>0</v>
      </c>
      <c r="I1307">
        <v>0</v>
      </c>
      <c r="J1307">
        <v>0</v>
      </c>
      <c r="L1307">
        <f t="shared" si="20"/>
        <v>311</v>
      </c>
    </row>
    <row r="1308" spans="1:12" hidden="1">
      <c r="A1308">
        <v>49</v>
      </c>
      <c r="B1308" t="s">
        <v>5119</v>
      </c>
      <c r="C1308" t="s">
        <v>5120</v>
      </c>
      <c r="D1308" t="s">
        <v>1176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L1308">
        <f t="shared" si="20"/>
        <v>0</v>
      </c>
    </row>
    <row r="1309" spans="1:12" hidden="1">
      <c r="A1309">
        <v>50</v>
      </c>
      <c r="B1309" t="s">
        <v>5121</v>
      </c>
      <c r="C1309" t="s">
        <v>5122</v>
      </c>
      <c r="D1309" t="s">
        <v>1176</v>
      </c>
      <c r="E1309">
        <v>5</v>
      </c>
      <c r="F1309">
        <v>0</v>
      </c>
      <c r="G1309">
        <v>0</v>
      </c>
      <c r="H1309">
        <v>0</v>
      </c>
      <c r="I1309">
        <v>0</v>
      </c>
      <c r="J1309">
        <v>0</v>
      </c>
      <c r="L1309">
        <f t="shared" si="20"/>
        <v>5</v>
      </c>
    </row>
    <row r="1310" spans="1:12" hidden="1">
      <c r="A1310">
        <v>51</v>
      </c>
      <c r="B1310" t="s">
        <v>5123</v>
      </c>
      <c r="C1310" t="s">
        <v>5124</v>
      </c>
      <c r="D1310" t="s">
        <v>1176</v>
      </c>
      <c r="E1310">
        <v>124</v>
      </c>
      <c r="F1310">
        <v>0</v>
      </c>
      <c r="G1310">
        <v>0</v>
      </c>
      <c r="H1310">
        <v>0</v>
      </c>
      <c r="I1310">
        <v>0</v>
      </c>
      <c r="J1310">
        <v>0</v>
      </c>
      <c r="L1310">
        <f t="shared" si="20"/>
        <v>124</v>
      </c>
    </row>
    <row r="1311" spans="1:12" hidden="1">
      <c r="A1311">
        <v>52</v>
      </c>
      <c r="B1311" t="s">
        <v>5125</v>
      </c>
      <c r="C1311" t="s">
        <v>5126</v>
      </c>
      <c r="D1311" t="s">
        <v>1176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L1311">
        <f t="shared" si="20"/>
        <v>0</v>
      </c>
    </row>
    <row r="1312" spans="1:12" hidden="1">
      <c r="A1312">
        <v>53</v>
      </c>
      <c r="B1312" t="s">
        <v>5127</v>
      </c>
      <c r="C1312" t="s">
        <v>5128</v>
      </c>
      <c r="D1312" t="s">
        <v>1176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L1312">
        <f t="shared" si="20"/>
        <v>0</v>
      </c>
    </row>
    <row r="1313" spans="1:12" hidden="1">
      <c r="A1313">
        <v>54</v>
      </c>
      <c r="B1313" t="s">
        <v>5129</v>
      </c>
      <c r="C1313" t="s">
        <v>5130</v>
      </c>
      <c r="D1313" t="s">
        <v>1176</v>
      </c>
      <c r="E1313">
        <v>386</v>
      </c>
      <c r="F1313">
        <v>0</v>
      </c>
      <c r="G1313">
        <v>0</v>
      </c>
      <c r="H1313">
        <v>0</v>
      </c>
      <c r="I1313">
        <v>0</v>
      </c>
      <c r="J1313">
        <v>0</v>
      </c>
      <c r="L1313">
        <f t="shared" si="20"/>
        <v>386</v>
      </c>
    </row>
    <row r="1314" spans="1:12" hidden="1">
      <c r="A1314">
        <v>55</v>
      </c>
      <c r="B1314" t="s">
        <v>5131</v>
      </c>
      <c r="C1314" t="s">
        <v>5132</v>
      </c>
      <c r="D1314" t="s">
        <v>1176</v>
      </c>
      <c r="E1314">
        <v>2187</v>
      </c>
      <c r="F1314">
        <v>0</v>
      </c>
      <c r="G1314">
        <v>0</v>
      </c>
      <c r="H1314">
        <v>0</v>
      </c>
      <c r="I1314">
        <v>0</v>
      </c>
      <c r="J1314">
        <v>0</v>
      </c>
      <c r="L1314">
        <f t="shared" si="20"/>
        <v>2187</v>
      </c>
    </row>
    <row r="1315" spans="1:12" hidden="1">
      <c r="A1315">
        <v>56</v>
      </c>
      <c r="B1315" t="s">
        <v>5133</v>
      </c>
      <c r="C1315" t="s">
        <v>5134</v>
      </c>
      <c r="D1315" t="s">
        <v>1176</v>
      </c>
      <c r="E1315">
        <v>1275</v>
      </c>
      <c r="F1315">
        <v>-1</v>
      </c>
      <c r="G1315">
        <v>0</v>
      </c>
      <c r="H1315">
        <v>0</v>
      </c>
      <c r="I1315">
        <v>0</v>
      </c>
      <c r="J1315">
        <v>0</v>
      </c>
      <c r="L1315">
        <f t="shared" si="20"/>
        <v>1274</v>
      </c>
    </row>
    <row r="1316" spans="1:12" hidden="1">
      <c r="A1316">
        <v>57</v>
      </c>
      <c r="B1316" t="s">
        <v>5135</v>
      </c>
      <c r="C1316" t="s">
        <v>5136</v>
      </c>
      <c r="D1316" t="s">
        <v>1176</v>
      </c>
      <c r="E1316">
        <v>504</v>
      </c>
      <c r="F1316">
        <v>-1</v>
      </c>
      <c r="G1316">
        <v>0</v>
      </c>
      <c r="H1316">
        <v>0</v>
      </c>
      <c r="I1316">
        <v>0</v>
      </c>
      <c r="J1316">
        <v>0</v>
      </c>
      <c r="L1316">
        <f t="shared" si="20"/>
        <v>503</v>
      </c>
    </row>
    <row r="1317" spans="1:12" hidden="1">
      <c r="A1317">
        <v>58</v>
      </c>
      <c r="B1317" t="s">
        <v>5137</v>
      </c>
      <c r="C1317" t="s">
        <v>5138</v>
      </c>
      <c r="D1317" t="s">
        <v>1176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>
        <f t="shared" si="20"/>
        <v>0</v>
      </c>
    </row>
    <row r="1318" spans="1:12" hidden="1">
      <c r="A1318">
        <v>59</v>
      </c>
      <c r="B1318" t="s">
        <v>5139</v>
      </c>
      <c r="C1318" t="s">
        <v>5140</v>
      </c>
      <c r="D1318" t="s">
        <v>1176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L1318">
        <f t="shared" si="20"/>
        <v>0</v>
      </c>
    </row>
    <row r="1319" spans="1:12" hidden="1">
      <c r="A1319">
        <v>60</v>
      </c>
      <c r="B1319" t="s">
        <v>5141</v>
      </c>
      <c r="C1319" t="s">
        <v>5142</v>
      </c>
      <c r="D1319" t="s">
        <v>1176</v>
      </c>
      <c r="E1319">
        <v>343</v>
      </c>
      <c r="F1319">
        <v>0</v>
      </c>
      <c r="G1319">
        <v>0</v>
      </c>
      <c r="H1319">
        <v>0</v>
      </c>
      <c r="I1319">
        <v>0</v>
      </c>
      <c r="J1319">
        <v>0</v>
      </c>
      <c r="L1319">
        <f t="shared" si="20"/>
        <v>343</v>
      </c>
    </row>
    <row r="1320" spans="1:12" hidden="1">
      <c r="A1320">
        <v>61</v>
      </c>
      <c r="B1320" t="s">
        <v>5143</v>
      </c>
      <c r="C1320" t="s">
        <v>5144</v>
      </c>
      <c r="D1320" t="s">
        <v>1176</v>
      </c>
      <c r="E1320">
        <v>272</v>
      </c>
      <c r="F1320">
        <v>0</v>
      </c>
      <c r="G1320">
        <v>0</v>
      </c>
      <c r="H1320">
        <v>0</v>
      </c>
      <c r="I1320">
        <v>0</v>
      </c>
      <c r="J1320">
        <v>0</v>
      </c>
      <c r="L1320">
        <f t="shared" si="20"/>
        <v>272</v>
      </c>
    </row>
    <row r="1321" spans="1:12" hidden="1">
      <c r="A1321">
        <v>62</v>
      </c>
      <c r="B1321" t="s">
        <v>5145</v>
      </c>
      <c r="C1321" t="s">
        <v>5146</v>
      </c>
      <c r="D1321" t="s">
        <v>1176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L1321">
        <f t="shared" si="20"/>
        <v>0</v>
      </c>
    </row>
    <row r="1322" spans="1:12" hidden="1">
      <c r="A1322">
        <v>63</v>
      </c>
      <c r="B1322" t="s">
        <v>5147</v>
      </c>
      <c r="C1322" t="s">
        <v>5148</v>
      </c>
      <c r="D1322" t="s">
        <v>1176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L1322">
        <f t="shared" si="20"/>
        <v>0</v>
      </c>
    </row>
    <row r="1323" spans="1:12" hidden="1">
      <c r="A1323">
        <v>64</v>
      </c>
      <c r="B1323" t="s">
        <v>5149</v>
      </c>
      <c r="C1323" t="s">
        <v>5150</v>
      </c>
      <c r="D1323" t="s">
        <v>1176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L1323">
        <f t="shared" si="20"/>
        <v>0</v>
      </c>
    </row>
    <row r="1324" spans="1:12" hidden="1">
      <c r="A1324">
        <v>65</v>
      </c>
      <c r="B1324" t="s">
        <v>5151</v>
      </c>
      <c r="C1324" t="s">
        <v>5152</v>
      </c>
      <c r="D1324" t="s">
        <v>1176</v>
      </c>
      <c r="E1324">
        <v>704</v>
      </c>
      <c r="F1324">
        <v>0</v>
      </c>
      <c r="G1324">
        <v>0</v>
      </c>
      <c r="H1324">
        <v>0</v>
      </c>
      <c r="I1324">
        <v>0</v>
      </c>
      <c r="J1324">
        <v>0</v>
      </c>
      <c r="L1324">
        <f t="shared" si="20"/>
        <v>704</v>
      </c>
    </row>
    <row r="1325" spans="1:12" hidden="1">
      <c r="A1325">
        <v>66</v>
      </c>
      <c r="B1325" t="s">
        <v>5153</v>
      </c>
      <c r="C1325" t="s">
        <v>5154</v>
      </c>
      <c r="D1325" t="s">
        <v>1176</v>
      </c>
      <c r="E1325">
        <v>854</v>
      </c>
      <c r="F1325">
        <v>0</v>
      </c>
      <c r="G1325">
        <v>0</v>
      </c>
      <c r="H1325">
        <v>0</v>
      </c>
      <c r="I1325">
        <v>0</v>
      </c>
      <c r="J1325">
        <v>0</v>
      </c>
      <c r="L1325">
        <f t="shared" si="20"/>
        <v>854</v>
      </c>
    </row>
    <row r="1326" spans="1:12" hidden="1">
      <c r="A1326">
        <v>67</v>
      </c>
      <c r="B1326" t="s">
        <v>5155</v>
      </c>
      <c r="C1326" t="s">
        <v>5156</v>
      </c>
      <c r="D1326" t="s">
        <v>1176</v>
      </c>
      <c r="E1326">
        <v>814</v>
      </c>
      <c r="F1326">
        <v>0</v>
      </c>
      <c r="G1326">
        <v>0</v>
      </c>
      <c r="H1326">
        <v>0</v>
      </c>
      <c r="I1326">
        <v>0</v>
      </c>
      <c r="J1326">
        <v>0</v>
      </c>
      <c r="L1326">
        <f t="shared" si="20"/>
        <v>814</v>
      </c>
    </row>
    <row r="1327" spans="1:12" hidden="1">
      <c r="A1327">
        <v>68</v>
      </c>
      <c r="B1327" t="s">
        <v>5157</v>
      </c>
      <c r="C1327" t="s">
        <v>5158</v>
      </c>
      <c r="D1327" t="s">
        <v>1176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L1327">
        <f t="shared" si="20"/>
        <v>0</v>
      </c>
    </row>
    <row r="1328" spans="1:12" hidden="1">
      <c r="A1328">
        <v>69</v>
      </c>
      <c r="B1328" t="s">
        <v>5159</v>
      </c>
      <c r="C1328" t="s">
        <v>5160</v>
      </c>
      <c r="D1328" t="s">
        <v>1176</v>
      </c>
      <c r="E1328">
        <v>438</v>
      </c>
      <c r="F1328">
        <v>0</v>
      </c>
      <c r="G1328">
        <v>0</v>
      </c>
      <c r="H1328">
        <v>0</v>
      </c>
      <c r="I1328">
        <v>0</v>
      </c>
      <c r="J1328">
        <v>0</v>
      </c>
      <c r="L1328">
        <f t="shared" si="20"/>
        <v>438</v>
      </c>
    </row>
    <row r="1329" spans="1:12" hidden="1">
      <c r="A1329">
        <v>70</v>
      </c>
      <c r="B1329" t="s">
        <v>1006</v>
      </c>
      <c r="C1329" t="s">
        <v>5161</v>
      </c>
      <c r="D1329" t="s">
        <v>1176</v>
      </c>
      <c r="E1329">
        <v>608</v>
      </c>
      <c r="F1329">
        <v>-23</v>
      </c>
      <c r="G1329">
        <v>0</v>
      </c>
      <c r="H1329">
        <v>0</v>
      </c>
      <c r="I1329">
        <v>0</v>
      </c>
      <c r="J1329">
        <v>0</v>
      </c>
      <c r="L1329">
        <f t="shared" si="20"/>
        <v>585</v>
      </c>
    </row>
    <row r="1330" spans="1:12" hidden="1">
      <c r="A1330">
        <v>71</v>
      </c>
      <c r="B1330" t="s">
        <v>1207</v>
      </c>
      <c r="C1330" t="s">
        <v>5162</v>
      </c>
      <c r="D1330" t="s">
        <v>1176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L1330">
        <f t="shared" si="20"/>
        <v>0</v>
      </c>
    </row>
    <row r="1331" spans="1:12" hidden="1">
      <c r="A1331">
        <v>72</v>
      </c>
      <c r="B1331" t="s">
        <v>1208</v>
      </c>
      <c r="C1331" t="s">
        <v>5163</v>
      </c>
      <c r="D1331" t="s">
        <v>1176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L1331">
        <f t="shared" si="20"/>
        <v>0</v>
      </c>
    </row>
    <row r="1332" spans="1:12" hidden="1">
      <c r="A1332">
        <v>73</v>
      </c>
      <c r="B1332" t="s">
        <v>1209</v>
      </c>
      <c r="C1332" t="s">
        <v>5164</v>
      </c>
      <c r="D1332" t="s">
        <v>1176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L1332">
        <f t="shared" si="20"/>
        <v>0</v>
      </c>
    </row>
    <row r="1333" spans="1:12" hidden="1">
      <c r="A1333">
        <v>74</v>
      </c>
      <c r="B1333" t="s">
        <v>1210</v>
      </c>
      <c r="C1333" t="s">
        <v>5165</v>
      </c>
      <c r="D1333" t="s">
        <v>1176</v>
      </c>
      <c r="E1333">
        <v>1000</v>
      </c>
      <c r="F1333">
        <v>0</v>
      </c>
      <c r="G1333">
        <v>0</v>
      </c>
      <c r="H1333">
        <v>0</v>
      </c>
      <c r="I1333">
        <v>0</v>
      </c>
      <c r="J1333">
        <v>0</v>
      </c>
      <c r="L1333">
        <f t="shared" si="20"/>
        <v>1000</v>
      </c>
    </row>
    <row r="1334" spans="1:12" hidden="1">
      <c r="A1334">
        <v>75</v>
      </c>
      <c r="B1334" t="s">
        <v>1211</v>
      </c>
      <c r="C1334" t="s">
        <v>5166</v>
      </c>
      <c r="D1334" t="s">
        <v>1176</v>
      </c>
      <c r="E1334">
        <v>152</v>
      </c>
      <c r="F1334">
        <v>-23</v>
      </c>
      <c r="G1334">
        <v>0</v>
      </c>
      <c r="H1334">
        <v>0</v>
      </c>
      <c r="I1334">
        <v>0</v>
      </c>
      <c r="J1334">
        <v>0</v>
      </c>
      <c r="L1334">
        <f t="shared" si="20"/>
        <v>129</v>
      </c>
    </row>
    <row r="1335" spans="1:12" hidden="1">
      <c r="A1335">
        <v>76</v>
      </c>
      <c r="B1335" t="s">
        <v>1212</v>
      </c>
      <c r="C1335" t="s">
        <v>5167</v>
      </c>
      <c r="D1335" t="s">
        <v>1176</v>
      </c>
      <c r="E1335">
        <v>348</v>
      </c>
      <c r="F1335">
        <v>-23</v>
      </c>
      <c r="G1335">
        <v>0</v>
      </c>
      <c r="H1335">
        <v>0</v>
      </c>
      <c r="I1335">
        <v>0</v>
      </c>
      <c r="J1335">
        <v>0</v>
      </c>
      <c r="L1335">
        <f t="shared" si="20"/>
        <v>325</v>
      </c>
    </row>
    <row r="1336" spans="1:12" hidden="1">
      <c r="A1336">
        <v>77</v>
      </c>
      <c r="B1336" t="s">
        <v>1213</v>
      </c>
      <c r="C1336" t="s">
        <v>5168</v>
      </c>
      <c r="D1336" t="s">
        <v>1176</v>
      </c>
      <c r="E1336">
        <v>752</v>
      </c>
      <c r="F1336">
        <v>-23</v>
      </c>
      <c r="G1336">
        <v>0</v>
      </c>
      <c r="H1336">
        <v>0</v>
      </c>
      <c r="I1336">
        <v>0</v>
      </c>
      <c r="J1336">
        <v>0</v>
      </c>
      <c r="L1336">
        <f t="shared" si="20"/>
        <v>729</v>
      </c>
    </row>
    <row r="1337" spans="1:12" hidden="1">
      <c r="A1337">
        <v>78</v>
      </c>
      <c r="B1337" t="s">
        <v>1214</v>
      </c>
      <c r="C1337" t="s">
        <v>1215</v>
      </c>
      <c r="D1337" t="s">
        <v>1176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L1337">
        <f t="shared" si="20"/>
        <v>0</v>
      </c>
    </row>
    <row r="1338" spans="1:12" hidden="1">
      <c r="A1338">
        <v>79</v>
      </c>
      <c r="B1338" t="s">
        <v>1216</v>
      </c>
      <c r="C1338" t="s">
        <v>5169</v>
      </c>
      <c r="D1338" t="s">
        <v>3259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L1338">
        <f t="shared" si="20"/>
        <v>0</v>
      </c>
    </row>
    <row r="1339" spans="1:12" hidden="1">
      <c r="A1339">
        <v>80</v>
      </c>
      <c r="B1339" t="s">
        <v>1217</v>
      </c>
      <c r="C1339" t="s">
        <v>5170</v>
      </c>
      <c r="D1339" t="s">
        <v>3259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L1339">
        <f t="shared" si="20"/>
        <v>0</v>
      </c>
    </row>
    <row r="1340" spans="1:12" hidden="1">
      <c r="A1340">
        <v>81</v>
      </c>
      <c r="B1340" t="s">
        <v>1218</v>
      </c>
      <c r="C1340" t="s">
        <v>5171</v>
      </c>
      <c r="D1340" t="s">
        <v>3259</v>
      </c>
      <c r="E1340">
        <v>1242</v>
      </c>
      <c r="F1340">
        <v>-49</v>
      </c>
      <c r="G1340">
        <v>0</v>
      </c>
      <c r="H1340">
        <v>0</v>
      </c>
      <c r="I1340">
        <v>0</v>
      </c>
      <c r="J1340">
        <v>0</v>
      </c>
      <c r="L1340">
        <f t="shared" si="20"/>
        <v>1193</v>
      </c>
    </row>
    <row r="1341" spans="1:12" hidden="1">
      <c r="A1341">
        <v>82</v>
      </c>
      <c r="B1341" t="s">
        <v>1219</v>
      </c>
      <c r="C1341" t="s">
        <v>5172</v>
      </c>
      <c r="D1341" t="s">
        <v>3259</v>
      </c>
      <c r="E1341">
        <v>708</v>
      </c>
      <c r="F1341">
        <v>-47</v>
      </c>
      <c r="G1341">
        <v>0</v>
      </c>
      <c r="H1341">
        <v>0</v>
      </c>
      <c r="I1341">
        <v>0</v>
      </c>
      <c r="J1341">
        <v>0</v>
      </c>
      <c r="L1341">
        <f t="shared" si="20"/>
        <v>661</v>
      </c>
    </row>
    <row r="1342" spans="1:12" hidden="1">
      <c r="A1342">
        <v>83</v>
      </c>
      <c r="B1342" t="s">
        <v>5173</v>
      </c>
      <c r="C1342" t="s">
        <v>5174</v>
      </c>
      <c r="D1342" t="s">
        <v>1176</v>
      </c>
      <c r="E1342">
        <v>38</v>
      </c>
      <c r="F1342">
        <v>0</v>
      </c>
      <c r="G1342">
        <v>0</v>
      </c>
      <c r="H1342">
        <v>0</v>
      </c>
      <c r="I1342">
        <v>0</v>
      </c>
      <c r="J1342">
        <v>0</v>
      </c>
      <c r="L1342">
        <f t="shared" si="20"/>
        <v>38</v>
      </c>
    </row>
    <row r="1343" spans="1:12" hidden="1">
      <c r="A1343">
        <v>84</v>
      </c>
      <c r="B1343" t="s">
        <v>5175</v>
      </c>
      <c r="C1343" t="s">
        <v>5176</v>
      </c>
      <c r="D1343" t="s">
        <v>1176</v>
      </c>
      <c r="E1343">
        <v>528</v>
      </c>
      <c r="F1343">
        <v>0</v>
      </c>
      <c r="G1343">
        <v>0</v>
      </c>
      <c r="H1343">
        <v>0</v>
      </c>
      <c r="I1343">
        <v>0</v>
      </c>
      <c r="J1343">
        <v>0</v>
      </c>
      <c r="L1343">
        <f t="shared" si="20"/>
        <v>528</v>
      </c>
    </row>
    <row r="1344" spans="1:12" hidden="1">
      <c r="A1344">
        <v>85</v>
      </c>
      <c r="B1344" t="s">
        <v>5177</v>
      </c>
      <c r="C1344" t="s">
        <v>5178</v>
      </c>
      <c r="D1344" t="s">
        <v>1176</v>
      </c>
      <c r="E1344">
        <v>555</v>
      </c>
      <c r="F1344">
        <v>0</v>
      </c>
      <c r="G1344">
        <v>0</v>
      </c>
      <c r="H1344">
        <v>0</v>
      </c>
      <c r="I1344">
        <v>0</v>
      </c>
      <c r="J1344">
        <v>0</v>
      </c>
      <c r="L1344">
        <f t="shared" si="20"/>
        <v>555</v>
      </c>
    </row>
    <row r="1345" spans="1:12" hidden="1">
      <c r="A1345">
        <v>86</v>
      </c>
      <c r="B1345" t="s">
        <v>5179</v>
      </c>
      <c r="C1345" t="s">
        <v>5180</v>
      </c>
      <c r="D1345" t="s">
        <v>1176</v>
      </c>
      <c r="E1345">
        <v>12</v>
      </c>
      <c r="F1345">
        <v>0</v>
      </c>
      <c r="G1345">
        <v>0</v>
      </c>
      <c r="H1345">
        <v>0</v>
      </c>
      <c r="I1345">
        <v>0</v>
      </c>
      <c r="J1345">
        <v>0</v>
      </c>
      <c r="L1345">
        <f t="shared" si="20"/>
        <v>12</v>
      </c>
    </row>
    <row r="1346" spans="1:12" hidden="1">
      <c r="A1346">
        <v>87</v>
      </c>
      <c r="B1346" t="s">
        <v>5181</v>
      </c>
      <c r="C1346" t="s">
        <v>5182</v>
      </c>
      <c r="D1346" t="s">
        <v>1176</v>
      </c>
      <c r="E1346">
        <v>99</v>
      </c>
      <c r="F1346">
        <v>0</v>
      </c>
      <c r="G1346">
        <v>0</v>
      </c>
      <c r="H1346">
        <v>0</v>
      </c>
      <c r="I1346">
        <v>0</v>
      </c>
      <c r="J1346">
        <v>0</v>
      </c>
      <c r="L1346">
        <f t="shared" si="20"/>
        <v>99</v>
      </c>
    </row>
    <row r="1347" spans="1:12" hidden="1">
      <c r="A1347">
        <v>88</v>
      </c>
      <c r="B1347" t="s">
        <v>5183</v>
      </c>
      <c r="C1347" t="s">
        <v>5184</v>
      </c>
      <c r="D1347" t="s">
        <v>1176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L1347">
        <f t="shared" ref="L1347:L1410" si="21">E1347+F1347+K1347</f>
        <v>0</v>
      </c>
    </row>
    <row r="1348" spans="1:12" hidden="1">
      <c r="A1348">
        <v>89</v>
      </c>
      <c r="B1348" t="s">
        <v>5185</v>
      </c>
      <c r="C1348" t="s">
        <v>5186</v>
      </c>
      <c r="D1348" t="s">
        <v>1176</v>
      </c>
      <c r="E1348">
        <v>160</v>
      </c>
      <c r="F1348">
        <v>0</v>
      </c>
      <c r="G1348">
        <v>0</v>
      </c>
      <c r="H1348">
        <v>0</v>
      </c>
      <c r="I1348">
        <v>0</v>
      </c>
      <c r="J1348">
        <v>0</v>
      </c>
      <c r="L1348">
        <f t="shared" si="21"/>
        <v>160</v>
      </c>
    </row>
    <row r="1349" spans="1:12" hidden="1">
      <c r="A1349">
        <v>90</v>
      </c>
      <c r="B1349" t="s">
        <v>5187</v>
      </c>
      <c r="C1349" t="s">
        <v>5188</v>
      </c>
      <c r="D1349" t="s">
        <v>1176</v>
      </c>
      <c r="E1349">
        <v>44</v>
      </c>
      <c r="F1349">
        <v>0</v>
      </c>
      <c r="G1349">
        <v>0</v>
      </c>
      <c r="H1349">
        <v>0</v>
      </c>
      <c r="I1349">
        <v>0</v>
      </c>
      <c r="J1349">
        <v>0</v>
      </c>
      <c r="L1349">
        <f t="shared" si="21"/>
        <v>44</v>
      </c>
    </row>
    <row r="1350" spans="1:12" hidden="1">
      <c r="A1350">
        <v>91</v>
      </c>
      <c r="B1350" t="s">
        <v>5189</v>
      </c>
      <c r="C1350" t="s">
        <v>5190</v>
      </c>
      <c r="D1350" t="s">
        <v>1176</v>
      </c>
      <c r="E1350">
        <v>78</v>
      </c>
      <c r="F1350">
        <v>0</v>
      </c>
      <c r="G1350">
        <v>0</v>
      </c>
      <c r="H1350">
        <v>0</v>
      </c>
      <c r="I1350">
        <v>0</v>
      </c>
      <c r="J1350">
        <v>0</v>
      </c>
      <c r="L1350">
        <f t="shared" si="21"/>
        <v>78</v>
      </c>
    </row>
    <row r="1351" spans="1:12" hidden="1">
      <c r="A1351">
        <v>92</v>
      </c>
      <c r="B1351" t="s">
        <v>5191</v>
      </c>
      <c r="C1351" t="s">
        <v>5192</v>
      </c>
      <c r="D1351" t="s">
        <v>1176</v>
      </c>
      <c r="E1351">
        <v>397</v>
      </c>
      <c r="F1351">
        <v>0</v>
      </c>
      <c r="G1351">
        <v>0</v>
      </c>
      <c r="H1351">
        <v>0</v>
      </c>
      <c r="I1351">
        <v>0</v>
      </c>
      <c r="J1351">
        <v>0</v>
      </c>
      <c r="L1351">
        <f t="shared" si="21"/>
        <v>397</v>
      </c>
    </row>
    <row r="1352" spans="1:12" hidden="1">
      <c r="A1352">
        <v>93</v>
      </c>
      <c r="B1352" t="s">
        <v>5193</v>
      </c>
      <c r="C1352" t="s">
        <v>5194</v>
      </c>
      <c r="D1352" t="s">
        <v>1176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L1352">
        <f t="shared" si="21"/>
        <v>0</v>
      </c>
    </row>
    <row r="1353" spans="1:12" hidden="1">
      <c r="A1353">
        <v>94</v>
      </c>
      <c r="B1353" t="s">
        <v>1220</v>
      </c>
      <c r="C1353" t="s">
        <v>5195</v>
      </c>
      <c r="D1353" t="s">
        <v>3259</v>
      </c>
      <c r="E1353">
        <v>1184</v>
      </c>
      <c r="F1353">
        <v>-22</v>
      </c>
      <c r="G1353">
        <v>0</v>
      </c>
      <c r="H1353">
        <v>0</v>
      </c>
      <c r="I1353">
        <v>0</v>
      </c>
      <c r="J1353">
        <v>0</v>
      </c>
      <c r="L1353">
        <f t="shared" si="21"/>
        <v>1162</v>
      </c>
    </row>
    <row r="1354" spans="1:12" hidden="1">
      <c r="A1354">
        <v>95</v>
      </c>
      <c r="B1354" t="s">
        <v>1221</v>
      </c>
      <c r="C1354" t="s">
        <v>5196</v>
      </c>
      <c r="D1354" t="s">
        <v>3259</v>
      </c>
      <c r="E1354">
        <v>2241</v>
      </c>
      <c r="F1354">
        <v>-23</v>
      </c>
      <c r="G1354">
        <v>0</v>
      </c>
      <c r="H1354">
        <v>0</v>
      </c>
      <c r="I1354">
        <v>0</v>
      </c>
      <c r="J1354">
        <v>0</v>
      </c>
      <c r="L1354">
        <f t="shared" si="21"/>
        <v>2218</v>
      </c>
    </row>
    <row r="1355" spans="1:12" hidden="1">
      <c r="A1355">
        <v>96</v>
      </c>
      <c r="B1355" t="s">
        <v>1222</v>
      </c>
      <c r="C1355" t="s">
        <v>5197</v>
      </c>
      <c r="D1355" t="s">
        <v>3259</v>
      </c>
      <c r="E1355">
        <v>927</v>
      </c>
      <c r="F1355">
        <v>-23</v>
      </c>
      <c r="G1355">
        <v>0</v>
      </c>
      <c r="H1355">
        <v>0</v>
      </c>
      <c r="I1355">
        <v>0</v>
      </c>
      <c r="J1355">
        <v>0</v>
      </c>
      <c r="L1355">
        <f t="shared" si="21"/>
        <v>904</v>
      </c>
    </row>
    <row r="1356" spans="1:12" hidden="1">
      <c r="A1356">
        <v>97</v>
      </c>
      <c r="B1356" t="s">
        <v>1223</v>
      </c>
      <c r="C1356" t="s">
        <v>5198</v>
      </c>
      <c r="D1356" t="s">
        <v>3259</v>
      </c>
      <c r="E1356">
        <v>114</v>
      </c>
      <c r="F1356">
        <v>-22</v>
      </c>
      <c r="G1356">
        <v>0</v>
      </c>
      <c r="H1356">
        <v>0</v>
      </c>
      <c r="I1356">
        <v>0</v>
      </c>
      <c r="J1356">
        <v>0</v>
      </c>
      <c r="L1356">
        <f t="shared" si="21"/>
        <v>92</v>
      </c>
    </row>
    <row r="1357" spans="1:12" hidden="1">
      <c r="A1357">
        <v>98</v>
      </c>
      <c r="B1357" t="s">
        <v>1224</v>
      </c>
      <c r="C1357" t="s">
        <v>5199</v>
      </c>
      <c r="D1357" t="s">
        <v>3259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L1357">
        <f t="shared" si="21"/>
        <v>0</v>
      </c>
    </row>
    <row r="1358" spans="1:12" hidden="1">
      <c r="A1358">
        <v>99</v>
      </c>
      <c r="B1358" t="s">
        <v>1225</v>
      </c>
      <c r="C1358" t="s">
        <v>5200</v>
      </c>
      <c r="D1358" t="s">
        <v>3259</v>
      </c>
      <c r="E1358">
        <v>1446</v>
      </c>
      <c r="F1358">
        <v>-22</v>
      </c>
      <c r="G1358">
        <v>0</v>
      </c>
      <c r="H1358">
        <v>0</v>
      </c>
      <c r="I1358">
        <v>0</v>
      </c>
      <c r="J1358">
        <v>0</v>
      </c>
      <c r="L1358">
        <f t="shared" si="21"/>
        <v>1424</v>
      </c>
    </row>
    <row r="1359" spans="1:12" hidden="1">
      <c r="A1359">
        <v>100</v>
      </c>
      <c r="B1359" t="s">
        <v>1226</v>
      </c>
      <c r="C1359" t="s">
        <v>5201</v>
      </c>
      <c r="D1359" t="s">
        <v>3259</v>
      </c>
      <c r="E1359">
        <v>1360</v>
      </c>
      <c r="F1359">
        <v>-22</v>
      </c>
      <c r="G1359">
        <v>0</v>
      </c>
      <c r="H1359">
        <v>0</v>
      </c>
      <c r="I1359">
        <v>0</v>
      </c>
      <c r="J1359">
        <v>0</v>
      </c>
      <c r="L1359">
        <f t="shared" si="21"/>
        <v>1338</v>
      </c>
    </row>
    <row r="1360" spans="1:12" hidden="1">
      <c r="A1360">
        <v>101</v>
      </c>
      <c r="B1360" t="s">
        <v>1227</v>
      </c>
      <c r="C1360" t="s">
        <v>5202</v>
      </c>
      <c r="D1360" t="s">
        <v>3259</v>
      </c>
      <c r="E1360">
        <v>261</v>
      </c>
      <c r="F1360">
        <v>-35</v>
      </c>
      <c r="G1360">
        <v>0</v>
      </c>
      <c r="H1360">
        <v>0</v>
      </c>
      <c r="I1360">
        <v>0</v>
      </c>
      <c r="J1360">
        <v>0</v>
      </c>
      <c r="L1360">
        <f t="shared" si="21"/>
        <v>226</v>
      </c>
    </row>
    <row r="1361" spans="1:12" hidden="1">
      <c r="A1361">
        <v>102</v>
      </c>
      <c r="B1361" t="s">
        <v>1228</v>
      </c>
      <c r="C1361" t="s">
        <v>5203</v>
      </c>
      <c r="D1361" t="s">
        <v>3259</v>
      </c>
      <c r="E1361">
        <v>1065</v>
      </c>
      <c r="F1361">
        <v>-35</v>
      </c>
      <c r="G1361">
        <v>0</v>
      </c>
      <c r="H1361">
        <v>0</v>
      </c>
      <c r="I1361">
        <v>0</v>
      </c>
      <c r="J1361">
        <v>0</v>
      </c>
      <c r="L1361">
        <f t="shared" si="21"/>
        <v>1030</v>
      </c>
    </row>
    <row r="1362" spans="1:12" hidden="1">
      <c r="A1362">
        <v>103</v>
      </c>
      <c r="B1362" t="s">
        <v>1229</v>
      </c>
      <c r="C1362" t="s">
        <v>5204</v>
      </c>
      <c r="D1362" t="s">
        <v>3259</v>
      </c>
      <c r="E1362">
        <v>1</v>
      </c>
      <c r="F1362">
        <v>-1</v>
      </c>
      <c r="G1362">
        <v>0</v>
      </c>
      <c r="H1362">
        <v>0</v>
      </c>
      <c r="I1362">
        <v>0</v>
      </c>
      <c r="J1362">
        <v>0</v>
      </c>
      <c r="L1362">
        <f t="shared" si="21"/>
        <v>0</v>
      </c>
    </row>
    <row r="1363" spans="1:12" hidden="1">
      <c r="A1363">
        <v>104</v>
      </c>
      <c r="B1363" t="s">
        <v>1230</v>
      </c>
      <c r="C1363" t="s">
        <v>5205</v>
      </c>
      <c r="D1363" t="s">
        <v>1176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L1363">
        <f t="shared" si="21"/>
        <v>0</v>
      </c>
    </row>
    <row r="1364" spans="1:12" hidden="1">
      <c r="A1364">
        <v>105</v>
      </c>
      <c r="B1364" t="s">
        <v>1231</v>
      </c>
      <c r="C1364" t="s">
        <v>5206</v>
      </c>
      <c r="D1364" t="s">
        <v>1176</v>
      </c>
      <c r="E1364">
        <v>903</v>
      </c>
      <c r="F1364">
        <v>-39</v>
      </c>
      <c r="G1364">
        <v>0</v>
      </c>
      <c r="H1364">
        <v>0</v>
      </c>
      <c r="I1364">
        <v>0</v>
      </c>
      <c r="J1364">
        <v>0</v>
      </c>
      <c r="L1364">
        <f t="shared" si="21"/>
        <v>864</v>
      </c>
    </row>
    <row r="1365" spans="1:12" hidden="1">
      <c r="A1365">
        <v>106</v>
      </c>
      <c r="B1365" t="s">
        <v>1232</v>
      </c>
      <c r="C1365" t="s">
        <v>5207</v>
      </c>
      <c r="D1365" t="s">
        <v>1176</v>
      </c>
      <c r="E1365">
        <v>699</v>
      </c>
      <c r="F1365">
        <v>-5</v>
      </c>
      <c r="G1365">
        <v>0</v>
      </c>
      <c r="H1365">
        <v>0</v>
      </c>
      <c r="I1365">
        <v>0</v>
      </c>
      <c r="J1365">
        <v>0</v>
      </c>
      <c r="L1365">
        <f t="shared" si="21"/>
        <v>694</v>
      </c>
    </row>
    <row r="1366" spans="1:12" hidden="1">
      <c r="A1366">
        <v>107</v>
      </c>
      <c r="B1366" t="s">
        <v>1233</v>
      </c>
      <c r="C1366" t="s">
        <v>5208</v>
      </c>
      <c r="D1366" t="s">
        <v>1176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L1366">
        <f t="shared" si="21"/>
        <v>0</v>
      </c>
    </row>
    <row r="1367" spans="1:12" hidden="1">
      <c r="A1367">
        <v>108</v>
      </c>
      <c r="B1367" t="s">
        <v>1234</v>
      </c>
      <c r="C1367" t="s">
        <v>5209</v>
      </c>
      <c r="D1367" t="s">
        <v>1176</v>
      </c>
      <c r="E1367">
        <v>434</v>
      </c>
      <c r="F1367">
        <v>0</v>
      </c>
      <c r="G1367">
        <v>0</v>
      </c>
      <c r="H1367">
        <v>0</v>
      </c>
      <c r="I1367">
        <v>0</v>
      </c>
      <c r="J1367">
        <v>0</v>
      </c>
      <c r="L1367">
        <f t="shared" si="21"/>
        <v>434</v>
      </c>
    </row>
    <row r="1368" spans="1:12" hidden="1">
      <c r="A1368">
        <v>109</v>
      </c>
      <c r="B1368" t="s">
        <v>5210</v>
      </c>
      <c r="C1368" t="s">
        <v>5211</v>
      </c>
      <c r="D1368" t="s">
        <v>1176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L1368">
        <f t="shared" si="21"/>
        <v>0</v>
      </c>
    </row>
    <row r="1369" spans="1:12" hidden="1">
      <c r="A1369">
        <v>110</v>
      </c>
      <c r="B1369" t="s">
        <v>5212</v>
      </c>
      <c r="C1369" t="s">
        <v>5213</v>
      </c>
      <c r="D1369" t="s">
        <v>1176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L1369">
        <f t="shared" si="21"/>
        <v>0</v>
      </c>
    </row>
    <row r="1370" spans="1:12" hidden="1">
      <c r="A1370">
        <v>111</v>
      </c>
      <c r="B1370" t="s">
        <v>5214</v>
      </c>
      <c r="C1370" t="s">
        <v>5215</v>
      </c>
      <c r="D1370" t="s">
        <v>1176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L1370">
        <f t="shared" si="21"/>
        <v>26</v>
      </c>
    </row>
    <row r="1371" spans="1:12" hidden="1">
      <c r="A1371">
        <v>112</v>
      </c>
      <c r="B1371" t="s">
        <v>5216</v>
      </c>
      <c r="C1371" t="s">
        <v>5217</v>
      </c>
      <c r="D1371" t="s">
        <v>1176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L1371">
        <f t="shared" si="21"/>
        <v>0</v>
      </c>
    </row>
    <row r="1372" spans="1:12" hidden="1">
      <c r="A1372">
        <v>113</v>
      </c>
      <c r="B1372" t="s">
        <v>5218</v>
      </c>
      <c r="C1372" t="s">
        <v>5219</v>
      </c>
      <c r="D1372" t="s">
        <v>1176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L1372">
        <f t="shared" si="21"/>
        <v>0</v>
      </c>
    </row>
    <row r="1373" spans="1:12" hidden="1">
      <c r="A1373">
        <v>114</v>
      </c>
      <c r="B1373" t="s">
        <v>5220</v>
      </c>
      <c r="C1373" t="s">
        <v>5221</v>
      </c>
      <c r="D1373" t="s">
        <v>3259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L1373">
        <f t="shared" si="21"/>
        <v>0</v>
      </c>
    </row>
    <row r="1374" spans="1:12" hidden="1">
      <c r="A1374">
        <v>115</v>
      </c>
      <c r="B1374" t="s">
        <v>5222</v>
      </c>
      <c r="C1374" t="s">
        <v>5223</v>
      </c>
      <c r="D1374" t="s">
        <v>1176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L1374">
        <f t="shared" si="21"/>
        <v>0</v>
      </c>
    </row>
    <row r="1375" spans="1:12" hidden="1">
      <c r="A1375">
        <v>116</v>
      </c>
      <c r="B1375" t="s">
        <v>5224</v>
      </c>
      <c r="C1375" t="s">
        <v>5225</v>
      </c>
      <c r="D1375" t="s">
        <v>1176</v>
      </c>
      <c r="E1375">
        <v>1976</v>
      </c>
      <c r="F1375">
        <v>0</v>
      </c>
      <c r="G1375">
        <v>0</v>
      </c>
      <c r="H1375">
        <v>0</v>
      </c>
      <c r="I1375">
        <v>0</v>
      </c>
      <c r="J1375">
        <v>0</v>
      </c>
      <c r="L1375">
        <f t="shared" si="21"/>
        <v>1976</v>
      </c>
    </row>
    <row r="1376" spans="1:12" hidden="1">
      <c r="A1376">
        <v>117</v>
      </c>
      <c r="B1376" t="s">
        <v>5226</v>
      </c>
      <c r="C1376" t="s">
        <v>5227</v>
      </c>
      <c r="D1376" t="s">
        <v>1176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L1376">
        <f t="shared" si="21"/>
        <v>0</v>
      </c>
    </row>
    <row r="1377" spans="1:12" hidden="1">
      <c r="A1377">
        <v>118</v>
      </c>
      <c r="B1377" t="s">
        <v>5228</v>
      </c>
      <c r="C1377" t="s">
        <v>5229</v>
      </c>
      <c r="D1377" t="s">
        <v>1176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L1377">
        <f t="shared" si="21"/>
        <v>0</v>
      </c>
    </row>
    <row r="1378" spans="1:12" hidden="1">
      <c r="A1378">
        <v>119</v>
      </c>
      <c r="B1378" t="s">
        <v>5230</v>
      </c>
      <c r="C1378" t="s">
        <v>5231</v>
      </c>
      <c r="D1378" t="s">
        <v>1176</v>
      </c>
      <c r="E1378">
        <v>534</v>
      </c>
      <c r="F1378">
        <v>0</v>
      </c>
      <c r="G1378">
        <v>0</v>
      </c>
      <c r="H1378">
        <v>0</v>
      </c>
      <c r="I1378">
        <v>0</v>
      </c>
      <c r="J1378">
        <v>0</v>
      </c>
      <c r="L1378">
        <f t="shared" si="21"/>
        <v>534</v>
      </c>
    </row>
    <row r="1379" spans="1:12" hidden="1">
      <c r="A1379">
        <v>120</v>
      </c>
      <c r="B1379" t="s">
        <v>5232</v>
      </c>
      <c r="C1379" t="s">
        <v>5233</v>
      </c>
      <c r="D1379" t="s">
        <v>1176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L1379">
        <f t="shared" si="21"/>
        <v>0</v>
      </c>
    </row>
    <row r="1380" spans="1:12" hidden="1">
      <c r="A1380">
        <v>121</v>
      </c>
      <c r="B1380" t="s">
        <v>5234</v>
      </c>
      <c r="C1380" t="s">
        <v>5235</v>
      </c>
      <c r="D1380" t="s">
        <v>1176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L1380">
        <f t="shared" si="21"/>
        <v>0</v>
      </c>
    </row>
    <row r="1381" spans="1:12" hidden="1">
      <c r="A1381">
        <v>122</v>
      </c>
      <c r="B1381" t="s">
        <v>1235</v>
      </c>
      <c r="C1381" t="s">
        <v>5236</v>
      </c>
      <c r="D1381" t="s">
        <v>3334</v>
      </c>
      <c r="E1381">
        <v>166</v>
      </c>
      <c r="F1381">
        <v>-28</v>
      </c>
      <c r="G1381">
        <v>0</v>
      </c>
      <c r="H1381">
        <v>0</v>
      </c>
      <c r="I1381">
        <v>0</v>
      </c>
      <c r="J1381">
        <v>0</v>
      </c>
      <c r="L1381">
        <f t="shared" si="21"/>
        <v>138</v>
      </c>
    </row>
    <row r="1382" spans="1:12" hidden="1">
      <c r="A1382">
        <v>123</v>
      </c>
      <c r="B1382" t="s">
        <v>1236</v>
      </c>
      <c r="C1382" t="s">
        <v>5237</v>
      </c>
      <c r="D1382" t="s">
        <v>3334</v>
      </c>
      <c r="E1382">
        <v>614</v>
      </c>
      <c r="F1382">
        <v>-23</v>
      </c>
      <c r="G1382">
        <v>0</v>
      </c>
      <c r="H1382">
        <v>0</v>
      </c>
      <c r="I1382">
        <v>0</v>
      </c>
      <c r="J1382">
        <v>0</v>
      </c>
      <c r="L1382">
        <f t="shared" si="21"/>
        <v>591</v>
      </c>
    </row>
    <row r="1383" spans="1:12" hidden="1">
      <c r="A1383">
        <v>124</v>
      </c>
      <c r="B1383" t="s">
        <v>1237</v>
      </c>
      <c r="C1383" t="s">
        <v>5238</v>
      </c>
      <c r="D1383" t="s">
        <v>3334</v>
      </c>
      <c r="E1383">
        <v>529</v>
      </c>
      <c r="F1383">
        <v>-47</v>
      </c>
      <c r="G1383">
        <v>0</v>
      </c>
      <c r="H1383">
        <v>0</v>
      </c>
      <c r="I1383">
        <v>0</v>
      </c>
      <c r="J1383">
        <v>0</v>
      </c>
      <c r="L1383">
        <f t="shared" si="21"/>
        <v>482</v>
      </c>
    </row>
    <row r="1384" spans="1:12" hidden="1">
      <c r="A1384">
        <v>125</v>
      </c>
      <c r="B1384" t="s">
        <v>1238</v>
      </c>
      <c r="C1384" t="s">
        <v>5239</v>
      </c>
      <c r="D1384" t="s">
        <v>3334</v>
      </c>
      <c r="E1384">
        <v>1301</v>
      </c>
      <c r="F1384">
        <v>-27</v>
      </c>
      <c r="G1384">
        <v>0</v>
      </c>
      <c r="H1384">
        <v>0</v>
      </c>
      <c r="I1384">
        <v>0</v>
      </c>
      <c r="J1384">
        <v>0</v>
      </c>
      <c r="L1384">
        <f t="shared" si="21"/>
        <v>1274</v>
      </c>
    </row>
    <row r="1385" spans="1:12" hidden="1">
      <c r="A1385">
        <v>126</v>
      </c>
      <c r="B1385" t="s">
        <v>1239</v>
      </c>
      <c r="C1385" t="s">
        <v>5240</v>
      </c>
      <c r="D1385" t="s">
        <v>3334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L1385">
        <f t="shared" si="21"/>
        <v>0</v>
      </c>
    </row>
    <row r="1386" spans="1:12" hidden="1">
      <c r="A1386">
        <v>127</v>
      </c>
      <c r="B1386" t="s">
        <v>1240</v>
      </c>
      <c r="C1386" t="s">
        <v>5241</v>
      </c>
      <c r="D1386" t="s">
        <v>3334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L1386">
        <f t="shared" si="21"/>
        <v>0</v>
      </c>
    </row>
    <row r="1387" spans="1:12" hidden="1">
      <c r="A1387">
        <v>128</v>
      </c>
      <c r="B1387" t="s">
        <v>1241</v>
      </c>
      <c r="C1387" t="s">
        <v>5242</v>
      </c>
      <c r="D1387" t="s">
        <v>3334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L1387">
        <f t="shared" si="21"/>
        <v>0</v>
      </c>
    </row>
    <row r="1388" spans="1:12" hidden="1">
      <c r="A1388">
        <v>129</v>
      </c>
      <c r="B1388" t="s">
        <v>1242</v>
      </c>
      <c r="C1388" t="s">
        <v>5243</v>
      </c>
      <c r="D1388" t="s">
        <v>3334</v>
      </c>
      <c r="E1388">
        <v>111</v>
      </c>
      <c r="F1388">
        <v>-20</v>
      </c>
      <c r="G1388">
        <v>0</v>
      </c>
      <c r="H1388">
        <v>0</v>
      </c>
      <c r="I1388">
        <v>0</v>
      </c>
      <c r="J1388">
        <v>0</v>
      </c>
      <c r="L1388">
        <f t="shared" si="21"/>
        <v>91</v>
      </c>
    </row>
    <row r="1389" spans="1:12" hidden="1">
      <c r="A1389">
        <v>130</v>
      </c>
      <c r="B1389" t="s">
        <v>1243</v>
      </c>
      <c r="C1389" t="s">
        <v>5244</v>
      </c>
      <c r="D1389" t="s">
        <v>1176</v>
      </c>
      <c r="E1389">
        <v>899</v>
      </c>
      <c r="F1389">
        <v>-22</v>
      </c>
      <c r="G1389">
        <v>0</v>
      </c>
      <c r="H1389">
        <v>0</v>
      </c>
      <c r="I1389">
        <v>0</v>
      </c>
      <c r="J1389">
        <v>0</v>
      </c>
      <c r="L1389">
        <f t="shared" si="21"/>
        <v>877</v>
      </c>
    </row>
    <row r="1390" spans="1:12" hidden="1">
      <c r="A1390">
        <v>131</v>
      </c>
      <c r="B1390" t="s">
        <v>1244</v>
      </c>
      <c r="C1390" t="s">
        <v>5245</v>
      </c>
      <c r="D1390" t="s">
        <v>1176</v>
      </c>
      <c r="E1390">
        <v>939</v>
      </c>
      <c r="F1390">
        <v>-24</v>
      </c>
      <c r="G1390">
        <v>0</v>
      </c>
      <c r="H1390">
        <v>0</v>
      </c>
      <c r="I1390">
        <v>0</v>
      </c>
      <c r="J1390">
        <v>0</v>
      </c>
      <c r="L1390">
        <f t="shared" si="21"/>
        <v>915</v>
      </c>
    </row>
    <row r="1391" spans="1:12" hidden="1">
      <c r="A1391">
        <v>132</v>
      </c>
      <c r="B1391" t="s">
        <v>1245</v>
      </c>
      <c r="C1391" t="s">
        <v>5246</v>
      </c>
      <c r="D1391" t="s">
        <v>1176</v>
      </c>
      <c r="E1391">
        <v>1026</v>
      </c>
      <c r="F1391">
        <v>-23</v>
      </c>
      <c r="G1391">
        <v>0</v>
      </c>
      <c r="H1391">
        <v>0</v>
      </c>
      <c r="I1391">
        <v>0</v>
      </c>
      <c r="J1391">
        <v>0</v>
      </c>
      <c r="L1391">
        <f t="shared" si="21"/>
        <v>1003</v>
      </c>
    </row>
    <row r="1392" spans="1:12" hidden="1">
      <c r="A1392">
        <v>133</v>
      </c>
      <c r="B1392" t="s">
        <v>1246</v>
      </c>
      <c r="C1392" t="s">
        <v>5247</v>
      </c>
      <c r="D1392" t="s">
        <v>1176</v>
      </c>
      <c r="E1392">
        <v>1342</v>
      </c>
      <c r="F1392">
        <v>-20</v>
      </c>
      <c r="G1392">
        <v>0</v>
      </c>
      <c r="H1392">
        <v>0</v>
      </c>
      <c r="I1392">
        <v>0</v>
      </c>
      <c r="J1392">
        <v>0</v>
      </c>
      <c r="L1392">
        <f t="shared" si="21"/>
        <v>1322</v>
      </c>
    </row>
    <row r="1393" spans="1:12" hidden="1">
      <c r="A1393">
        <v>134</v>
      </c>
      <c r="B1393" t="s">
        <v>1247</v>
      </c>
      <c r="C1393" t="s">
        <v>5248</v>
      </c>
      <c r="D1393" t="s">
        <v>1176</v>
      </c>
      <c r="E1393">
        <v>601</v>
      </c>
      <c r="F1393">
        <v>-20</v>
      </c>
      <c r="G1393">
        <v>0</v>
      </c>
      <c r="H1393">
        <v>0</v>
      </c>
      <c r="I1393">
        <v>0</v>
      </c>
      <c r="J1393">
        <v>0</v>
      </c>
      <c r="L1393">
        <f t="shared" si="21"/>
        <v>581</v>
      </c>
    </row>
    <row r="1394" spans="1:12" hidden="1">
      <c r="A1394">
        <v>135</v>
      </c>
      <c r="B1394" t="s">
        <v>1248</v>
      </c>
      <c r="C1394" t="s">
        <v>5249</v>
      </c>
      <c r="D1394" t="s">
        <v>1176</v>
      </c>
      <c r="E1394">
        <v>945</v>
      </c>
      <c r="F1394">
        <v>-36</v>
      </c>
      <c r="G1394">
        <v>0</v>
      </c>
      <c r="H1394">
        <v>0</v>
      </c>
      <c r="I1394">
        <v>0</v>
      </c>
      <c r="J1394">
        <v>0</v>
      </c>
      <c r="L1394">
        <f t="shared" si="21"/>
        <v>909</v>
      </c>
    </row>
    <row r="1395" spans="1:12" hidden="1">
      <c r="A1395">
        <v>136</v>
      </c>
      <c r="B1395" t="s">
        <v>1249</v>
      </c>
      <c r="C1395" t="s">
        <v>5250</v>
      </c>
      <c r="D1395" t="s">
        <v>1176</v>
      </c>
      <c r="E1395">
        <v>945</v>
      </c>
      <c r="F1395">
        <v>-20</v>
      </c>
      <c r="G1395">
        <v>0</v>
      </c>
      <c r="H1395">
        <v>0</v>
      </c>
      <c r="I1395">
        <v>0</v>
      </c>
      <c r="J1395">
        <v>0</v>
      </c>
      <c r="L1395">
        <f t="shared" si="21"/>
        <v>925</v>
      </c>
    </row>
    <row r="1396" spans="1:12" hidden="1">
      <c r="A1396">
        <v>137</v>
      </c>
      <c r="B1396" t="s">
        <v>1250</v>
      </c>
      <c r="C1396" t="s">
        <v>5251</v>
      </c>
      <c r="D1396" t="s">
        <v>1176</v>
      </c>
      <c r="E1396">
        <v>183</v>
      </c>
      <c r="F1396">
        <v>-20</v>
      </c>
      <c r="G1396">
        <v>0</v>
      </c>
      <c r="H1396">
        <v>0</v>
      </c>
      <c r="I1396">
        <v>0</v>
      </c>
      <c r="J1396">
        <v>0</v>
      </c>
      <c r="L1396">
        <f t="shared" si="21"/>
        <v>163</v>
      </c>
    </row>
    <row r="1397" spans="1:12" hidden="1">
      <c r="A1397">
        <v>138</v>
      </c>
      <c r="B1397" t="s">
        <v>1251</v>
      </c>
      <c r="C1397" t="s">
        <v>5252</v>
      </c>
      <c r="D1397" t="s">
        <v>1176</v>
      </c>
      <c r="E1397">
        <v>539</v>
      </c>
      <c r="F1397">
        <v>0</v>
      </c>
      <c r="G1397">
        <v>0</v>
      </c>
      <c r="H1397">
        <v>0</v>
      </c>
      <c r="I1397">
        <v>0</v>
      </c>
      <c r="J1397">
        <v>0</v>
      </c>
      <c r="L1397">
        <f t="shared" si="21"/>
        <v>539</v>
      </c>
    </row>
    <row r="1398" spans="1:12" hidden="1">
      <c r="A1398">
        <v>139</v>
      </c>
      <c r="B1398" t="s">
        <v>1252</v>
      </c>
      <c r="C1398" t="s">
        <v>5253</v>
      </c>
      <c r="D1398" t="s">
        <v>1176</v>
      </c>
      <c r="E1398">
        <v>74</v>
      </c>
      <c r="F1398">
        <v>-20</v>
      </c>
      <c r="G1398">
        <v>0</v>
      </c>
      <c r="H1398">
        <v>0</v>
      </c>
      <c r="I1398">
        <v>0</v>
      </c>
      <c r="J1398">
        <v>0</v>
      </c>
      <c r="L1398">
        <f t="shared" si="21"/>
        <v>54</v>
      </c>
    </row>
    <row r="1399" spans="1:12" hidden="1">
      <c r="A1399">
        <v>140</v>
      </c>
      <c r="B1399" t="s">
        <v>1253</v>
      </c>
      <c r="C1399" t="s">
        <v>5254</v>
      </c>
      <c r="D1399" t="s">
        <v>1176</v>
      </c>
      <c r="E1399">
        <v>803</v>
      </c>
      <c r="F1399">
        <v>-20</v>
      </c>
      <c r="G1399">
        <v>0</v>
      </c>
      <c r="H1399">
        <v>0</v>
      </c>
      <c r="I1399">
        <v>0</v>
      </c>
      <c r="J1399">
        <v>0</v>
      </c>
      <c r="L1399">
        <f t="shared" si="21"/>
        <v>783</v>
      </c>
    </row>
    <row r="1400" spans="1:12" hidden="1">
      <c r="A1400">
        <v>141</v>
      </c>
      <c r="B1400" t="s">
        <v>1254</v>
      </c>
      <c r="C1400" t="s">
        <v>5255</v>
      </c>
      <c r="D1400" t="s">
        <v>1176</v>
      </c>
      <c r="E1400">
        <v>654</v>
      </c>
      <c r="F1400">
        <v>-20</v>
      </c>
      <c r="G1400">
        <v>0</v>
      </c>
      <c r="H1400">
        <v>0</v>
      </c>
      <c r="I1400">
        <v>0</v>
      </c>
      <c r="J1400">
        <v>0</v>
      </c>
      <c r="L1400">
        <f t="shared" si="21"/>
        <v>634</v>
      </c>
    </row>
    <row r="1401" spans="1:12" hidden="1">
      <c r="A1401">
        <v>142</v>
      </c>
      <c r="B1401" t="s">
        <v>1255</v>
      </c>
      <c r="C1401" t="s">
        <v>5256</v>
      </c>
      <c r="D1401" t="s">
        <v>3259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L1401">
        <f t="shared" si="21"/>
        <v>0</v>
      </c>
    </row>
    <row r="1402" spans="1:12" hidden="1">
      <c r="A1402">
        <v>143</v>
      </c>
      <c r="B1402" t="s">
        <v>1256</v>
      </c>
      <c r="C1402" t="s">
        <v>5257</v>
      </c>
      <c r="D1402" t="s">
        <v>1176</v>
      </c>
      <c r="E1402">
        <v>878</v>
      </c>
      <c r="F1402">
        <v>-21</v>
      </c>
      <c r="G1402">
        <v>0</v>
      </c>
      <c r="H1402">
        <v>0</v>
      </c>
      <c r="I1402">
        <v>0</v>
      </c>
      <c r="J1402">
        <v>0</v>
      </c>
      <c r="L1402">
        <f t="shared" si="21"/>
        <v>857</v>
      </c>
    </row>
    <row r="1403" spans="1:12" hidden="1">
      <c r="A1403">
        <v>144</v>
      </c>
      <c r="B1403" t="s">
        <v>1257</v>
      </c>
      <c r="C1403" t="s">
        <v>5258</v>
      </c>
      <c r="D1403" t="s">
        <v>1176</v>
      </c>
      <c r="E1403">
        <v>883</v>
      </c>
      <c r="F1403">
        <v>-31</v>
      </c>
      <c r="G1403">
        <v>0</v>
      </c>
      <c r="H1403">
        <v>0</v>
      </c>
      <c r="I1403">
        <v>0</v>
      </c>
      <c r="J1403">
        <v>0</v>
      </c>
      <c r="L1403">
        <f t="shared" si="21"/>
        <v>852</v>
      </c>
    </row>
    <row r="1404" spans="1:12" hidden="1">
      <c r="A1404">
        <v>145</v>
      </c>
      <c r="B1404" t="s">
        <v>1258</v>
      </c>
      <c r="C1404" t="s">
        <v>5259</v>
      </c>
      <c r="D1404" t="s">
        <v>1176</v>
      </c>
      <c r="E1404">
        <v>730</v>
      </c>
      <c r="F1404">
        <v>-21</v>
      </c>
      <c r="G1404">
        <v>0</v>
      </c>
      <c r="H1404">
        <v>0</v>
      </c>
      <c r="I1404">
        <v>0</v>
      </c>
      <c r="J1404">
        <v>0</v>
      </c>
      <c r="L1404">
        <f t="shared" si="21"/>
        <v>709</v>
      </c>
    </row>
    <row r="1405" spans="1:12" hidden="1">
      <c r="A1405">
        <v>146</v>
      </c>
      <c r="B1405" t="s">
        <v>1259</v>
      </c>
      <c r="C1405" t="s">
        <v>5260</v>
      </c>
      <c r="D1405" t="s">
        <v>1176</v>
      </c>
      <c r="E1405">
        <v>1672</v>
      </c>
      <c r="F1405">
        <v>-21</v>
      </c>
      <c r="G1405">
        <v>0</v>
      </c>
      <c r="H1405">
        <v>0</v>
      </c>
      <c r="I1405">
        <v>0</v>
      </c>
      <c r="J1405">
        <v>0</v>
      </c>
      <c r="L1405">
        <f t="shared" si="21"/>
        <v>1651</v>
      </c>
    </row>
    <row r="1406" spans="1:12" hidden="1">
      <c r="A1406">
        <v>147</v>
      </c>
      <c r="B1406" t="s">
        <v>1260</v>
      </c>
      <c r="C1406" t="s">
        <v>5261</v>
      </c>
      <c r="D1406" t="s">
        <v>1176</v>
      </c>
      <c r="E1406">
        <v>1019</v>
      </c>
      <c r="F1406">
        <v>-37</v>
      </c>
      <c r="G1406">
        <v>0</v>
      </c>
      <c r="H1406">
        <v>0</v>
      </c>
      <c r="I1406">
        <v>0</v>
      </c>
      <c r="J1406">
        <v>0</v>
      </c>
      <c r="L1406">
        <f t="shared" si="21"/>
        <v>982</v>
      </c>
    </row>
    <row r="1407" spans="1:12" hidden="1">
      <c r="A1407">
        <v>148</v>
      </c>
      <c r="B1407" t="s">
        <v>1261</v>
      </c>
      <c r="C1407" t="s">
        <v>5262</v>
      </c>
      <c r="D1407" t="s">
        <v>1176</v>
      </c>
      <c r="E1407">
        <v>902</v>
      </c>
      <c r="F1407">
        <v>-37</v>
      </c>
      <c r="G1407">
        <v>0</v>
      </c>
      <c r="H1407">
        <v>0</v>
      </c>
      <c r="I1407">
        <v>0</v>
      </c>
      <c r="J1407">
        <v>0</v>
      </c>
      <c r="L1407">
        <f t="shared" si="21"/>
        <v>865</v>
      </c>
    </row>
    <row r="1408" spans="1:12" hidden="1">
      <c r="A1408">
        <v>149</v>
      </c>
      <c r="B1408" t="s">
        <v>1262</v>
      </c>
      <c r="C1408" t="s">
        <v>5263</v>
      </c>
      <c r="D1408" t="s">
        <v>1176</v>
      </c>
      <c r="E1408">
        <v>366</v>
      </c>
      <c r="F1408">
        <v>-37</v>
      </c>
      <c r="G1408">
        <v>0</v>
      </c>
      <c r="H1408">
        <v>0</v>
      </c>
      <c r="I1408">
        <v>0</v>
      </c>
      <c r="J1408">
        <v>0</v>
      </c>
      <c r="L1408">
        <f t="shared" si="21"/>
        <v>329</v>
      </c>
    </row>
    <row r="1409" spans="1:12" hidden="1">
      <c r="A1409">
        <v>150</v>
      </c>
      <c r="B1409" t="s">
        <v>1263</v>
      </c>
      <c r="C1409" t="s">
        <v>5264</v>
      </c>
      <c r="D1409" t="s">
        <v>1176</v>
      </c>
      <c r="E1409">
        <v>1914</v>
      </c>
      <c r="F1409">
        <v>-37</v>
      </c>
      <c r="G1409">
        <v>0</v>
      </c>
      <c r="H1409">
        <v>0</v>
      </c>
      <c r="I1409">
        <v>0</v>
      </c>
      <c r="J1409">
        <v>0</v>
      </c>
      <c r="L1409">
        <f t="shared" si="21"/>
        <v>1877</v>
      </c>
    </row>
    <row r="1410" spans="1:12" hidden="1">
      <c r="A1410">
        <v>151</v>
      </c>
      <c r="B1410" t="s">
        <v>1264</v>
      </c>
      <c r="C1410" t="s">
        <v>5265</v>
      </c>
      <c r="D1410" t="s">
        <v>1176</v>
      </c>
      <c r="E1410">
        <v>208</v>
      </c>
      <c r="F1410">
        <v>-37</v>
      </c>
      <c r="G1410">
        <v>0</v>
      </c>
      <c r="H1410">
        <v>0</v>
      </c>
      <c r="I1410">
        <v>0</v>
      </c>
      <c r="J1410">
        <v>0</v>
      </c>
      <c r="L1410">
        <f t="shared" si="21"/>
        <v>171</v>
      </c>
    </row>
    <row r="1411" spans="1:12" hidden="1">
      <c r="A1411">
        <v>152</v>
      </c>
      <c r="B1411" t="s">
        <v>1265</v>
      </c>
      <c r="C1411" t="s">
        <v>5266</v>
      </c>
      <c r="D1411" t="s">
        <v>3259</v>
      </c>
      <c r="E1411">
        <v>639</v>
      </c>
      <c r="F1411">
        <v>-51</v>
      </c>
      <c r="G1411">
        <v>0</v>
      </c>
      <c r="H1411">
        <v>0</v>
      </c>
      <c r="I1411">
        <v>0</v>
      </c>
      <c r="J1411">
        <v>0</v>
      </c>
      <c r="L1411">
        <f t="shared" ref="L1411:L1474" si="22">E1411+F1411+K1411</f>
        <v>588</v>
      </c>
    </row>
    <row r="1412" spans="1:12" hidden="1">
      <c r="A1412">
        <v>153</v>
      </c>
      <c r="B1412" t="s">
        <v>1266</v>
      </c>
      <c r="C1412" t="s">
        <v>5267</v>
      </c>
      <c r="D1412" t="s">
        <v>1176</v>
      </c>
      <c r="E1412">
        <v>755</v>
      </c>
      <c r="F1412">
        <v>-72</v>
      </c>
      <c r="G1412">
        <v>0</v>
      </c>
      <c r="H1412">
        <v>0</v>
      </c>
      <c r="I1412">
        <v>0</v>
      </c>
      <c r="J1412">
        <v>0</v>
      </c>
      <c r="L1412">
        <f t="shared" si="22"/>
        <v>683</v>
      </c>
    </row>
    <row r="1413" spans="1:12" hidden="1">
      <c r="A1413">
        <v>154</v>
      </c>
      <c r="B1413" t="s">
        <v>1267</v>
      </c>
      <c r="C1413" t="s">
        <v>5268</v>
      </c>
      <c r="D1413" t="s">
        <v>3259</v>
      </c>
      <c r="E1413">
        <v>1100</v>
      </c>
      <c r="F1413">
        <v>-3</v>
      </c>
      <c r="G1413">
        <v>0</v>
      </c>
      <c r="H1413">
        <v>0</v>
      </c>
      <c r="I1413">
        <v>0</v>
      </c>
      <c r="J1413">
        <v>0</v>
      </c>
      <c r="L1413">
        <f t="shared" si="22"/>
        <v>1097</v>
      </c>
    </row>
    <row r="1414" spans="1:12" hidden="1">
      <c r="A1414">
        <v>155</v>
      </c>
      <c r="B1414" t="s">
        <v>1268</v>
      </c>
      <c r="C1414" t="s">
        <v>5269</v>
      </c>
      <c r="D1414" t="s">
        <v>3259</v>
      </c>
      <c r="E1414">
        <v>1191</v>
      </c>
      <c r="F1414">
        <v>-6</v>
      </c>
      <c r="G1414">
        <v>0</v>
      </c>
      <c r="H1414">
        <v>0</v>
      </c>
      <c r="I1414">
        <v>0</v>
      </c>
      <c r="J1414">
        <v>0</v>
      </c>
      <c r="L1414">
        <f t="shared" si="22"/>
        <v>1185</v>
      </c>
    </row>
    <row r="1415" spans="1:12" hidden="1">
      <c r="A1415">
        <v>156</v>
      </c>
      <c r="B1415" t="s">
        <v>1269</v>
      </c>
      <c r="C1415" t="s">
        <v>5270</v>
      </c>
      <c r="D1415" t="s">
        <v>3259</v>
      </c>
      <c r="E1415">
        <v>578</v>
      </c>
      <c r="F1415">
        <v>-4</v>
      </c>
      <c r="G1415">
        <v>0</v>
      </c>
      <c r="H1415">
        <v>0</v>
      </c>
      <c r="I1415">
        <v>0</v>
      </c>
      <c r="J1415">
        <v>0</v>
      </c>
      <c r="L1415">
        <f t="shared" si="22"/>
        <v>574</v>
      </c>
    </row>
    <row r="1416" spans="1:12" hidden="1">
      <c r="A1416">
        <v>157</v>
      </c>
      <c r="B1416" t="s">
        <v>1270</v>
      </c>
      <c r="C1416" t="s">
        <v>5271</v>
      </c>
      <c r="D1416" t="s">
        <v>3259</v>
      </c>
      <c r="E1416">
        <v>1118</v>
      </c>
      <c r="F1416">
        <v>-4</v>
      </c>
      <c r="G1416">
        <v>0</v>
      </c>
      <c r="H1416">
        <v>0</v>
      </c>
      <c r="I1416">
        <v>0</v>
      </c>
      <c r="J1416">
        <v>0</v>
      </c>
      <c r="L1416">
        <f t="shared" si="22"/>
        <v>1114</v>
      </c>
    </row>
    <row r="1417" spans="1:12" hidden="1">
      <c r="A1417">
        <v>158</v>
      </c>
      <c r="B1417" t="s">
        <v>1271</v>
      </c>
      <c r="C1417" t="s">
        <v>5272</v>
      </c>
      <c r="D1417" t="s">
        <v>3259</v>
      </c>
      <c r="E1417">
        <v>1286</v>
      </c>
      <c r="F1417">
        <v>-2</v>
      </c>
      <c r="G1417">
        <v>0</v>
      </c>
      <c r="H1417">
        <v>0</v>
      </c>
      <c r="I1417">
        <v>0</v>
      </c>
      <c r="J1417">
        <v>0</v>
      </c>
      <c r="L1417">
        <f t="shared" si="22"/>
        <v>1284</v>
      </c>
    </row>
    <row r="1418" spans="1:12" hidden="1">
      <c r="A1418">
        <v>159</v>
      </c>
      <c r="B1418" t="s">
        <v>1272</v>
      </c>
      <c r="C1418" t="s">
        <v>5273</v>
      </c>
      <c r="D1418" t="s">
        <v>3259</v>
      </c>
      <c r="E1418">
        <v>963</v>
      </c>
      <c r="F1418">
        <v>-4</v>
      </c>
      <c r="G1418">
        <v>0</v>
      </c>
      <c r="H1418">
        <v>0</v>
      </c>
      <c r="I1418">
        <v>0</v>
      </c>
      <c r="J1418">
        <v>0</v>
      </c>
      <c r="L1418">
        <f t="shared" si="22"/>
        <v>959</v>
      </c>
    </row>
    <row r="1419" spans="1:12" hidden="1">
      <c r="A1419">
        <v>160</v>
      </c>
      <c r="B1419" t="s">
        <v>1273</v>
      </c>
      <c r="C1419" t="s">
        <v>5274</v>
      </c>
      <c r="D1419" t="s">
        <v>1477</v>
      </c>
      <c r="E1419">
        <v>1043</v>
      </c>
      <c r="F1419">
        <v>-3</v>
      </c>
      <c r="G1419">
        <v>0</v>
      </c>
      <c r="H1419">
        <v>0</v>
      </c>
      <c r="I1419">
        <v>0</v>
      </c>
      <c r="J1419">
        <v>0</v>
      </c>
      <c r="L1419">
        <f t="shared" si="22"/>
        <v>1040</v>
      </c>
    </row>
    <row r="1420" spans="1:12" hidden="1">
      <c r="A1420">
        <v>161</v>
      </c>
      <c r="B1420" t="s">
        <v>1274</v>
      </c>
      <c r="C1420" t="s">
        <v>5275</v>
      </c>
      <c r="D1420" t="s">
        <v>1477</v>
      </c>
      <c r="E1420">
        <v>898</v>
      </c>
      <c r="F1420">
        <v>-2</v>
      </c>
      <c r="G1420">
        <v>0</v>
      </c>
      <c r="H1420">
        <v>0</v>
      </c>
      <c r="I1420">
        <v>0</v>
      </c>
      <c r="J1420">
        <v>0</v>
      </c>
      <c r="L1420">
        <f t="shared" si="22"/>
        <v>896</v>
      </c>
    </row>
    <row r="1421" spans="1:12" hidden="1">
      <c r="A1421">
        <v>162</v>
      </c>
      <c r="B1421" t="s">
        <v>1275</v>
      </c>
      <c r="C1421" t="s">
        <v>5276</v>
      </c>
      <c r="D1421" t="s">
        <v>3259</v>
      </c>
      <c r="E1421">
        <v>285</v>
      </c>
      <c r="F1421">
        <v>-10</v>
      </c>
      <c r="G1421">
        <v>0</v>
      </c>
      <c r="H1421">
        <v>0</v>
      </c>
      <c r="I1421">
        <v>0</v>
      </c>
      <c r="J1421">
        <v>0</v>
      </c>
      <c r="L1421">
        <f t="shared" si="22"/>
        <v>275</v>
      </c>
    </row>
    <row r="1422" spans="1:12" hidden="1">
      <c r="A1422">
        <v>163</v>
      </c>
      <c r="B1422" t="s">
        <v>1276</v>
      </c>
      <c r="C1422" t="s">
        <v>5277</v>
      </c>
      <c r="D1422" t="s">
        <v>3259</v>
      </c>
      <c r="E1422">
        <v>1222</v>
      </c>
      <c r="F1422">
        <v>-11</v>
      </c>
      <c r="G1422">
        <v>0</v>
      </c>
      <c r="H1422">
        <v>0</v>
      </c>
      <c r="I1422">
        <v>0</v>
      </c>
      <c r="J1422">
        <v>0</v>
      </c>
      <c r="L1422">
        <f t="shared" si="22"/>
        <v>1211</v>
      </c>
    </row>
    <row r="1423" spans="1:12" hidden="1">
      <c r="A1423">
        <v>164</v>
      </c>
      <c r="B1423" t="s">
        <v>1277</v>
      </c>
      <c r="C1423" t="s">
        <v>5278</v>
      </c>
      <c r="D1423" t="s">
        <v>3259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L1423">
        <f t="shared" si="22"/>
        <v>0</v>
      </c>
    </row>
    <row r="1424" spans="1:12" hidden="1">
      <c r="A1424">
        <v>165</v>
      </c>
      <c r="B1424" t="s">
        <v>1278</v>
      </c>
      <c r="C1424" t="s">
        <v>5279</v>
      </c>
      <c r="D1424" t="s">
        <v>3259</v>
      </c>
      <c r="E1424">
        <v>155</v>
      </c>
      <c r="F1424">
        <v>-10</v>
      </c>
      <c r="G1424">
        <v>0</v>
      </c>
      <c r="H1424">
        <v>0</v>
      </c>
      <c r="I1424">
        <v>0</v>
      </c>
      <c r="J1424">
        <v>0</v>
      </c>
      <c r="L1424">
        <f t="shared" si="22"/>
        <v>145</v>
      </c>
    </row>
    <row r="1425" spans="1:12" hidden="1">
      <c r="A1425">
        <v>166</v>
      </c>
      <c r="B1425" t="s">
        <v>1279</v>
      </c>
      <c r="C1425" t="s">
        <v>5280</v>
      </c>
      <c r="D1425" t="s">
        <v>3259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L1425">
        <f t="shared" si="22"/>
        <v>0</v>
      </c>
    </row>
    <row r="1426" spans="1:12" hidden="1">
      <c r="A1426">
        <v>167</v>
      </c>
      <c r="B1426" t="s">
        <v>1280</v>
      </c>
      <c r="C1426" t="s">
        <v>5281</v>
      </c>
      <c r="D1426" t="s">
        <v>3259</v>
      </c>
      <c r="E1426">
        <v>1204</v>
      </c>
      <c r="F1426">
        <v>-10</v>
      </c>
      <c r="G1426">
        <v>0</v>
      </c>
      <c r="H1426">
        <v>0</v>
      </c>
      <c r="I1426">
        <v>0</v>
      </c>
      <c r="J1426">
        <v>0</v>
      </c>
      <c r="L1426">
        <f t="shared" si="22"/>
        <v>1194</v>
      </c>
    </row>
    <row r="1427" spans="1:12" hidden="1">
      <c r="A1427">
        <v>168</v>
      </c>
      <c r="B1427" t="s">
        <v>1281</v>
      </c>
      <c r="C1427" t="s">
        <v>5282</v>
      </c>
      <c r="D1427" t="s">
        <v>1176</v>
      </c>
      <c r="E1427">
        <v>11</v>
      </c>
      <c r="F1427">
        <v>-11</v>
      </c>
      <c r="G1427">
        <v>0</v>
      </c>
      <c r="H1427">
        <v>0</v>
      </c>
      <c r="I1427">
        <v>0</v>
      </c>
      <c r="J1427">
        <v>0</v>
      </c>
      <c r="L1427">
        <f t="shared" si="22"/>
        <v>0</v>
      </c>
    </row>
    <row r="1428" spans="1:12" hidden="1">
      <c r="A1428">
        <v>169</v>
      </c>
      <c r="B1428" t="s">
        <v>1282</v>
      </c>
      <c r="C1428" t="s">
        <v>1283</v>
      </c>
      <c r="D1428" t="s">
        <v>1176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L1428">
        <f t="shared" si="22"/>
        <v>0</v>
      </c>
    </row>
    <row r="1429" spans="1:12" hidden="1">
      <c r="A1429">
        <v>170</v>
      </c>
      <c r="B1429" t="s">
        <v>1284</v>
      </c>
      <c r="C1429" t="s">
        <v>5283</v>
      </c>
      <c r="D1429" t="s">
        <v>1176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L1429">
        <f t="shared" si="22"/>
        <v>0</v>
      </c>
    </row>
    <row r="1430" spans="1:12" hidden="1">
      <c r="A1430">
        <v>171</v>
      </c>
      <c r="B1430" t="s">
        <v>1285</v>
      </c>
      <c r="C1430" t="s">
        <v>5284</v>
      </c>
      <c r="D1430" t="s">
        <v>1176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L1430">
        <f t="shared" si="22"/>
        <v>0</v>
      </c>
    </row>
    <row r="1431" spans="1:12" hidden="1">
      <c r="A1431">
        <v>172</v>
      </c>
      <c r="B1431" t="s">
        <v>1286</v>
      </c>
      <c r="C1431" t="s">
        <v>5285</v>
      </c>
      <c r="D1431" t="s">
        <v>1176</v>
      </c>
      <c r="E1431">
        <v>131</v>
      </c>
      <c r="F1431">
        <v>-22</v>
      </c>
      <c r="G1431">
        <v>0</v>
      </c>
      <c r="H1431">
        <v>0</v>
      </c>
      <c r="I1431">
        <v>0</v>
      </c>
      <c r="J1431">
        <v>0</v>
      </c>
      <c r="L1431">
        <f t="shared" si="22"/>
        <v>109</v>
      </c>
    </row>
    <row r="1432" spans="1:12" hidden="1">
      <c r="A1432">
        <v>173</v>
      </c>
      <c r="B1432" t="s">
        <v>1287</v>
      </c>
      <c r="C1432" t="s">
        <v>5286</v>
      </c>
      <c r="D1432" t="s">
        <v>1176</v>
      </c>
      <c r="E1432">
        <v>1135</v>
      </c>
      <c r="F1432">
        <v>-29</v>
      </c>
      <c r="G1432">
        <v>0</v>
      </c>
      <c r="H1432">
        <v>0</v>
      </c>
      <c r="I1432">
        <v>0</v>
      </c>
      <c r="J1432">
        <v>0</v>
      </c>
      <c r="L1432">
        <f t="shared" si="22"/>
        <v>1106</v>
      </c>
    </row>
    <row r="1433" spans="1:12" hidden="1">
      <c r="A1433">
        <v>174</v>
      </c>
      <c r="B1433" t="s">
        <v>1288</v>
      </c>
      <c r="C1433" t="s">
        <v>5287</v>
      </c>
      <c r="D1433" t="s">
        <v>1176</v>
      </c>
      <c r="E1433">
        <v>774</v>
      </c>
      <c r="F1433">
        <v>-22</v>
      </c>
      <c r="G1433">
        <v>0</v>
      </c>
      <c r="H1433">
        <v>0</v>
      </c>
      <c r="I1433">
        <v>0</v>
      </c>
      <c r="J1433">
        <v>0</v>
      </c>
      <c r="L1433">
        <f t="shared" si="22"/>
        <v>752</v>
      </c>
    </row>
    <row r="1434" spans="1:12" hidden="1">
      <c r="A1434">
        <v>175</v>
      </c>
      <c r="B1434" t="s">
        <v>1289</v>
      </c>
      <c r="C1434" t="s">
        <v>5288</v>
      </c>
      <c r="D1434" t="s">
        <v>1176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L1434">
        <f t="shared" si="22"/>
        <v>0</v>
      </c>
    </row>
    <row r="1435" spans="1:12" hidden="1">
      <c r="A1435">
        <v>176</v>
      </c>
      <c r="B1435" t="s">
        <v>1290</v>
      </c>
      <c r="C1435" t="s">
        <v>5289</v>
      </c>
      <c r="D1435" t="s">
        <v>3259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L1435">
        <f t="shared" si="22"/>
        <v>0</v>
      </c>
    </row>
    <row r="1436" spans="1:12" hidden="1">
      <c r="A1436">
        <v>177</v>
      </c>
      <c r="B1436" t="s">
        <v>1291</v>
      </c>
      <c r="C1436" t="s">
        <v>5290</v>
      </c>
      <c r="D1436" t="s">
        <v>1176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L1436">
        <f t="shared" si="22"/>
        <v>0</v>
      </c>
    </row>
    <row r="1437" spans="1:12" hidden="1">
      <c r="A1437">
        <v>178</v>
      </c>
      <c r="B1437" t="s">
        <v>1292</v>
      </c>
      <c r="C1437" t="s">
        <v>5291</v>
      </c>
      <c r="D1437" t="s">
        <v>1176</v>
      </c>
      <c r="E1437">
        <v>781</v>
      </c>
      <c r="F1437">
        <v>-27</v>
      </c>
      <c r="G1437">
        <v>0</v>
      </c>
      <c r="H1437">
        <v>0</v>
      </c>
      <c r="I1437">
        <v>0</v>
      </c>
      <c r="J1437">
        <v>0</v>
      </c>
      <c r="L1437">
        <f t="shared" si="22"/>
        <v>754</v>
      </c>
    </row>
    <row r="1438" spans="1:12" hidden="1">
      <c r="A1438">
        <v>179</v>
      </c>
      <c r="B1438" t="s">
        <v>1293</v>
      </c>
      <c r="C1438" t="s">
        <v>5292</v>
      </c>
      <c r="D1438" t="s">
        <v>1176</v>
      </c>
      <c r="E1438">
        <v>957</v>
      </c>
      <c r="F1438">
        <v>-29</v>
      </c>
      <c r="G1438">
        <v>0</v>
      </c>
      <c r="H1438">
        <v>0</v>
      </c>
      <c r="I1438">
        <v>0</v>
      </c>
      <c r="J1438">
        <v>0</v>
      </c>
      <c r="L1438">
        <f t="shared" si="22"/>
        <v>928</v>
      </c>
    </row>
    <row r="1439" spans="1:12" hidden="1">
      <c r="A1439">
        <v>180</v>
      </c>
      <c r="B1439" t="s">
        <v>1294</v>
      </c>
      <c r="C1439" t="s">
        <v>5293</v>
      </c>
      <c r="D1439" t="s">
        <v>1176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L1439">
        <f t="shared" si="22"/>
        <v>0</v>
      </c>
    </row>
    <row r="1440" spans="1:12" hidden="1">
      <c r="A1440">
        <v>181</v>
      </c>
      <c r="B1440" t="s">
        <v>1295</v>
      </c>
      <c r="C1440" t="s">
        <v>5294</v>
      </c>
      <c r="D1440" t="s">
        <v>1176</v>
      </c>
      <c r="E1440">
        <v>755</v>
      </c>
      <c r="F1440">
        <v>-43</v>
      </c>
      <c r="G1440">
        <v>0</v>
      </c>
      <c r="H1440">
        <v>0</v>
      </c>
      <c r="I1440">
        <v>0</v>
      </c>
      <c r="J1440">
        <v>0</v>
      </c>
      <c r="L1440">
        <f t="shared" si="22"/>
        <v>712</v>
      </c>
    </row>
    <row r="1441" spans="1:12" hidden="1">
      <c r="A1441">
        <v>182</v>
      </c>
      <c r="B1441" t="s">
        <v>1296</v>
      </c>
      <c r="C1441" t="s">
        <v>5295</v>
      </c>
      <c r="D1441" t="s">
        <v>1176</v>
      </c>
      <c r="E1441">
        <v>523</v>
      </c>
      <c r="F1441">
        <v>-55</v>
      </c>
      <c r="G1441">
        <v>0</v>
      </c>
      <c r="H1441">
        <v>0</v>
      </c>
      <c r="I1441">
        <v>0</v>
      </c>
      <c r="J1441">
        <v>0</v>
      </c>
      <c r="L1441">
        <f t="shared" si="22"/>
        <v>468</v>
      </c>
    </row>
    <row r="1442" spans="1:12" hidden="1">
      <c r="A1442">
        <v>183</v>
      </c>
      <c r="B1442" t="s">
        <v>1297</v>
      </c>
      <c r="C1442" t="s">
        <v>5296</v>
      </c>
      <c r="D1442" t="s">
        <v>1176</v>
      </c>
      <c r="E1442">
        <v>375</v>
      </c>
      <c r="F1442">
        <v>-78</v>
      </c>
      <c r="G1442">
        <v>0</v>
      </c>
      <c r="H1442">
        <v>0</v>
      </c>
      <c r="I1442">
        <v>0</v>
      </c>
      <c r="J1442">
        <v>0</v>
      </c>
      <c r="L1442">
        <f t="shared" si="22"/>
        <v>297</v>
      </c>
    </row>
    <row r="1443" spans="1:12" hidden="1">
      <c r="A1443">
        <v>184</v>
      </c>
      <c r="B1443" t="s">
        <v>1298</v>
      </c>
      <c r="C1443" t="s">
        <v>5297</v>
      </c>
      <c r="D1443" t="s">
        <v>1176</v>
      </c>
      <c r="E1443">
        <v>236</v>
      </c>
      <c r="F1443">
        <v>-83</v>
      </c>
      <c r="G1443">
        <v>0</v>
      </c>
      <c r="H1443">
        <v>0</v>
      </c>
      <c r="I1443">
        <v>0</v>
      </c>
      <c r="J1443">
        <v>0</v>
      </c>
      <c r="L1443">
        <f t="shared" si="22"/>
        <v>153</v>
      </c>
    </row>
    <row r="1444" spans="1:12" hidden="1">
      <c r="A1444">
        <v>185</v>
      </c>
      <c r="B1444" t="s">
        <v>1299</v>
      </c>
      <c r="C1444" t="s">
        <v>5298</v>
      </c>
      <c r="D1444" t="s">
        <v>1176</v>
      </c>
      <c r="E1444">
        <v>998</v>
      </c>
      <c r="F1444">
        <v>0</v>
      </c>
      <c r="G1444">
        <v>0</v>
      </c>
      <c r="H1444">
        <v>0</v>
      </c>
      <c r="I1444">
        <v>0</v>
      </c>
      <c r="J1444">
        <v>0</v>
      </c>
      <c r="L1444">
        <f t="shared" si="22"/>
        <v>998</v>
      </c>
    </row>
    <row r="1445" spans="1:12" hidden="1">
      <c r="A1445">
        <v>186</v>
      </c>
      <c r="B1445" t="s">
        <v>1300</v>
      </c>
      <c r="C1445" t="s">
        <v>5299</v>
      </c>
      <c r="D1445" t="s">
        <v>3259</v>
      </c>
      <c r="E1445">
        <v>669</v>
      </c>
      <c r="F1445">
        <v>-5</v>
      </c>
      <c r="G1445">
        <v>0</v>
      </c>
      <c r="H1445">
        <v>0</v>
      </c>
      <c r="I1445">
        <v>0</v>
      </c>
      <c r="J1445">
        <v>0</v>
      </c>
      <c r="L1445">
        <f t="shared" si="22"/>
        <v>664</v>
      </c>
    </row>
    <row r="1446" spans="1:12" hidden="1">
      <c r="A1446">
        <v>187</v>
      </c>
      <c r="B1446" t="s">
        <v>1301</v>
      </c>
      <c r="C1446" t="s">
        <v>5300</v>
      </c>
      <c r="D1446" t="s">
        <v>3259</v>
      </c>
      <c r="E1446">
        <v>1758</v>
      </c>
      <c r="F1446">
        <v>-7</v>
      </c>
      <c r="G1446">
        <v>0</v>
      </c>
      <c r="H1446">
        <v>0</v>
      </c>
      <c r="I1446">
        <v>0</v>
      </c>
      <c r="J1446">
        <v>0</v>
      </c>
      <c r="L1446">
        <f t="shared" si="22"/>
        <v>1751</v>
      </c>
    </row>
    <row r="1447" spans="1:12" hidden="1">
      <c r="A1447">
        <v>188</v>
      </c>
      <c r="B1447" t="s">
        <v>1302</v>
      </c>
      <c r="C1447" t="s">
        <v>5301</v>
      </c>
      <c r="D1447" t="s">
        <v>3259</v>
      </c>
      <c r="E1447">
        <v>820</v>
      </c>
      <c r="F1447">
        <v>-6</v>
      </c>
      <c r="G1447">
        <v>0</v>
      </c>
      <c r="H1447">
        <v>0</v>
      </c>
      <c r="I1447">
        <v>0</v>
      </c>
      <c r="J1447">
        <v>0</v>
      </c>
      <c r="L1447">
        <f t="shared" si="22"/>
        <v>814</v>
      </c>
    </row>
    <row r="1448" spans="1:12" hidden="1">
      <c r="A1448">
        <v>189</v>
      </c>
      <c r="B1448" t="s">
        <v>1303</v>
      </c>
      <c r="C1448" t="s">
        <v>5302</v>
      </c>
      <c r="D1448" t="s">
        <v>3259</v>
      </c>
      <c r="E1448">
        <v>889</v>
      </c>
      <c r="F1448">
        <v>-6</v>
      </c>
      <c r="G1448">
        <v>0</v>
      </c>
      <c r="H1448">
        <v>0</v>
      </c>
      <c r="I1448">
        <v>0</v>
      </c>
      <c r="J1448">
        <v>0</v>
      </c>
      <c r="L1448">
        <f t="shared" si="22"/>
        <v>883</v>
      </c>
    </row>
    <row r="1449" spans="1:12" hidden="1">
      <c r="A1449">
        <v>190</v>
      </c>
      <c r="B1449" t="s">
        <v>1304</v>
      </c>
      <c r="C1449" t="s">
        <v>5303</v>
      </c>
      <c r="D1449" t="s">
        <v>3259</v>
      </c>
      <c r="E1449">
        <v>486</v>
      </c>
      <c r="F1449">
        <v>-4</v>
      </c>
      <c r="G1449">
        <v>0</v>
      </c>
      <c r="H1449">
        <v>0</v>
      </c>
      <c r="I1449">
        <v>0</v>
      </c>
      <c r="J1449">
        <v>0</v>
      </c>
      <c r="L1449">
        <f t="shared" si="22"/>
        <v>482</v>
      </c>
    </row>
    <row r="1450" spans="1:12" hidden="1">
      <c r="A1450">
        <v>191</v>
      </c>
      <c r="B1450" t="s">
        <v>1305</v>
      </c>
      <c r="C1450" t="s">
        <v>5304</v>
      </c>
      <c r="D1450" t="s">
        <v>3259</v>
      </c>
      <c r="E1450">
        <v>89</v>
      </c>
      <c r="F1450">
        <v>-2</v>
      </c>
      <c r="G1450">
        <v>0</v>
      </c>
      <c r="H1450">
        <v>0</v>
      </c>
      <c r="I1450">
        <v>0</v>
      </c>
      <c r="J1450">
        <v>0</v>
      </c>
      <c r="L1450">
        <f t="shared" si="22"/>
        <v>87</v>
      </c>
    </row>
    <row r="1451" spans="1:12" hidden="1">
      <c r="A1451">
        <v>192</v>
      </c>
      <c r="B1451" t="s">
        <v>1306</v>
      </c>
      <c r="C1451" t="s">
        <v>5305</v>
      </c>
      <c r="D1451" t="s">
        <v>3259</v>
      </c>
      <c r="E1451">
        <v>1372</v>
      </c>
      <c r="F1451">
        <v>-7</v>
      </c>
      <c r="G1451">
        <v>0</v>
      </c>
      <c r="H1451">
        <v>0</v>
      </c>
      <c r="I1451">
        <v>0</v>
      </c>
      <c r="J1451">
        <v>0</v>
      </c>
      <c r="L1451">
        <f t="shared" si="22"/>
        <v>1365</v>
      </c>
    </row>
    <row r="1452" spans="1:12" hidden="1">
      <c r="A1452">
        <v>193</v>
      </c>
      <c r="B1452" t="s">
        <v>1307</v>
      </c>
      <c r="C1452" t="s">
        <v>5306</v>
      </c>
      <c r="D1452" t="s">
        <v>3259</v>
      </c>
      <c r="E1452">
        <v>504</v>
      </c>
      <c r="F1452">
        <v>-3</v>
      </c>
      <c r="G1452">
        <v>0</v>
      </c>
      <c r="H1452">
        <v>0</v>
      </c>
      <c r="I1452">
        <v>0</v>
      </c>
      <c r="J1452">
        <v>0</v>
      </c>
      <c r="L1452">
        <f t="shared" si="22"/>
        <v>501</v>
      </c>
    </row>
    <row r="1453" spans="1:12" hidden="1">
      <c r="A1453">
        <v>194</v>
      </c>
      <c r="B1453" t="s">
        <v>1308</v>
      </c>
      <c r="C1453" t="s">
        <v>5307</v>
      </c>
      <c r="D1453" t="s">
        <v>3259</v>
      </c>
      <c r="E1453">
        <v>615</v>
      </c>
      <c r="F1453">
        <v>-2</v>
      </c>
      <c r="G1453">
        <v>0</v>
      </c>
      <c r="H1453">
        <v>0</v>
      </c>
      <c r="I1453">
        <v>0</v>
      </c>
      <c r="J1453">
        <v>0</v>
      </c>
      <c r="L1453">
        <f t="shared" si="22"/>
        <v>613</v>
      </c>
    </row>
    <row r="1454" spans="1:12">
      <c r="A1454" s="45" t="s">
        <v>3205</v>
      </c>
      <c r="B1454" s="45" t="s">
        <v>3206</v>
      </c>
      <c r="C1454" s="45" t="s">
        <v>3207</v>
      </c>
      <c r="D1454" s="45" t="s">
        <v>3208</v>
      </c>
      <c r="E1454" s="45" t="s">
        <v>3209</v>
      </c>
      <c r="F1454" s="45" t="s">
        <v>3210</v>
      </c>
      <c r="G1454" s="45" t="s">
        <v>3211</v>
      </c>
      <c r="H1454" s="45" t="s">
        <v>3212</v>
      </c>
      <c r="I1454" s="45" t="s">
        <v>3213</v>
      </c>
      <c r="J1454" s="45" t="s">
        <v>3214</v>
      </c>
      <c r="K1454" t="s">
        <v>3216</v>
      </c>
      <c r="L1454" t="e">
        <f t="shared" si="22"/>
        <v>#VALUE!</v>
      </c>
    </row>
    <row r="1455" spans="1:12" hidden="1">
      <c r="A1455">
        <v>1</v>
      </c>
      <c r="B1455" t="s">
        <v>5308</v>
      </c>
      <c r="C1455" t="s">
        <v>5309</v>
      </c>
      <c r="D1455" t="s">
        <v>3334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L1455">
        <f t="shared" si="22"/>
        <v>0</v>
      </c>
    </row>
    <row r="1456" spans="1:12" hidden="1">
      <c r="A1456">
        <v>2</v>
      </c>
      <c r="B1456" t="s">
        <v>5310</v>
      </c>
      <c r="C1456" t="s">
        <v>5311</v>
      </c>
      <c r="D1456" t="s">
        <v>3334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L1456">
        <f t="shared" si="22"/>
        <v>0</v>
      </c>
    </row>
    <row r="1457" spans="1:12" hidden="1">
      <c r="A1457">
        <v>3</v>
      </c>
      <c r="B1457" t="s">
        <v>5312</v>
      </c>
      <c r="C1457" t="s">
        <v>5313</v>
      </c>
      <c r="D1457" t="s">
        <v>3334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L1457">
        <f t="shared" si="22"/>
        <v>0</v>
      </c>
    </row>
    <row r="1458" spans="1:12" hidden="1">
      <c r="A1458">
        <v>4</v>
      </c>
      <c r="B1458" t="s">
        <v>5314</v>
      </c>
      <c r="C1458" t="s">
        <v>5315</v>
      </c>
      <c r="D1458" t="s">
        <v>3334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L1458">
        <f t="shared" si="22"/>
        <v>0</v>
      </c>
    </row>
    <row r="1459" spans="1:12" hidden="1">
      <c r="A1459">
        <v>5</v>
      </c>
      <c r="B1459" t="s">
        <v>5316</v>
      </c>
      <c r="C1459" t="s">
        <v>5317</v>
      </c>
      <c r="D1459" t="s">
        <v>3334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>
        <f t="shared" si="22"/>
        <v>0</v>
      </c>
    </row>
    <row r="1460" spans="1:12" hidden="1">
      <c r="A1460">
        <v>6</v>
      </c>
      <c r="B1460" t="s">
        <v>5318</v>
      </c>
      <c r="C1460" t="s">
        <v>5319</v>
      </c>
      <c r="D1460" t="s">
        <v>3334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L1460">
        <f t="shared" si="22"/>
        <v>0</v>
      </c>
    </row>
    <row r="1461" spans="1:12" hidden="1">
      <c r="A1461">
        <v>7</v>
      </c>
      <c r="B1461" t="s">
        <v>5320</v>
      </c>
      <c r="C1461" t="s">
        <v>5321</v>
      </c>
      <c r="D1461" t="s">
        <v>3334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L1461">
        <f t="shared" si="22"/>
        <v>0</v>
      </c>
    </row>
    <row r="1462" spans="1:12" hidden="1">
      <c r="A1462">
        <v>8</v>
      </c>
      <c r="B1462" t="s">
        <v>5322</v>
      </c>
      <c r="C1462" t="s">
        <v>5323</v>
      </c>
      <c r="D1462" t="s">
        <v>3334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L1462">
        <f t="shared" si="22"/>
        <v>0</v>
      </c>
    </row>
    <row r="1463" spans="1:12" hidden="1">
      <c r="A1463">
        <v>9</v>
      </c>
      <c r="B1463" t="s">
        <v>5324</v>
      </c>
      <c r="C1463" t="s">
        <v>5325</v>
      </c>
      <c r="D1463" t="s">
        <v>3334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L1463">
        <f t="shared" si="22"/>
        <v>0</v>
      </c>
    </row>
    <row r="1464" spans="1:12" hidden="1">
      <c r="A1464">
        <v>10</v>
      </c>
      <c r="B1464" t="s">
        <v>5326</v>
      </c>
      <c r="C1464" t="s">
        <v>5327</v>
      </c>
      <c r="D1464" t="s">
        <v>3334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L1464">
        <f t="shared" si="22"/>
        <v>0</v>
      </c>
    </row>
    <row r="1465" spans="1:12" hidden="1">
      <c r="A1465">
        <v>11</v>
      </c>
      <c r="B1465" t="s">
        <v>5328</v>
      </c>
      <c r="C1465" t="s">
        <v>5329</v>
      </c>
      <c r="D1465" t="s">
        <v>3334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L1465">
        <f t="shared" si="22"/>
        <v>0</v>
      </c>
    </row>
    <row r="1466" spans="1:12" hidden="1">
      <c r="A1466">
        <v>12</v>
      </c>
      <c r="B1466" t="s">
        <v>5330</v>
      </c>
      <c r="C1466" t="s">
        <v>5331</v>
      </c>
      <c r="D1466" t="s">
        <v>3334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L1466">
        <f t="shared" si="22"/>
        <v>0</v>
      </c>
    </row>
    <row r="1467" spans="1:12" hidden="1">
      <c r="A1467">
        <v>13</v>
      </c>
      <c r="B1467" t="s">
        <v>5332</v>
      </c>
      <c r="C1467" t="s">
        <v>5333</v>
      </c>
      <c r="D1467" t="s">
        <v>3334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L1467">
        <f t="shared" si="22"/>
        <v>0</v>
      </c>
    </row>
    <row r="1468" spans="1:12" hidden="1">
      <c r="A1468">
        <v>14</v>
      </c>
      <c r="B1468" t="s">
        <v>5334</v>
      </c>
      <c r="C1468" t="s">
        <v>5335</v>
      </c>
      <c r="D1468" t="s">
        <v>3334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L1468">
        <f t="shared" si="22"/>
        <v>0</v>
      </c>
    </row>
    <row r="1469" spans="1:12" hidden="1">
      <c r="A1469">
        <v>15</v>
      </c>
      <c r="B1469" t="s">
        <v>5336</v>
      </c>
      <c r="C1469" t="s">
        <v>5337</v>
      </c>
      <c r="D1469" t="s">
        <v>3334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L1469">
        <f t="shared" si="22"/>
        <v>0</v>
      </c>
    </row>
    <row r="1470" spans="1:12" hidden="1">
      <c r="A1470">
        <v>16</v>
      </c>
      <c r="B1470" t="s">
        <v>5338</v>
      </c>
      <c r="C1470" t="s">
        <v>5339</v>
      </c>
      <c r="D1470" t="s">
        <v>3334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L1470">
        <f t="shared" si="22"/>
        <v>0</v>
      </c>
    </row>
    <row r="1471" spans="1:12" hidden="1">
      <c r="A1471">
        <v>17</v>
      </c>
      <c r="B1471" t="s">
        <v>5340</v>
      </c>
      <c r="C1471" t="s">
        <v>5341</v>
      </c>
      <c r="D1471" t="s">
        <v>3334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L1471">
        <f t="shared" si="22"/>
        <v>0</v>
      </c>
    </row>
    <row r="1472" spans="1:12" hidden="1">
      <c r="A1472">
        <v>18</v>
      </c>
      <c r="B1472" t="s">
        <v>5342</v>
      </c>
      <c r="C1472" t="s">
        <v>5343</v>
      </c>
      <c r="D1472" t="s">
        <v>3334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L1472">
        <f t="shared" si="22"/>
        <v>0</v>
      </c>
    </row>
    <row r="1473" spans="1:12" hidden="1">
      <c r="A1473">
        <v>19</v>
      </c>
      <c r="B1473" t="s">
        <v>5344</v>
      </c>
      <c r="C1473" t="s">
        <v>5345</v>
      </c>
      <c r="D1473" t="s">
        <v>3334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L1473">
        <f t="shared" si="22"/>
        <v>0</v>
      </c>
    </row>
    <row r="1474" spans="1:12" hidden="1">
      <c r="A1474">
        <v>20</v>
      </c>
      <c r="B1474" t="s">
        <v>5346</v>
      </c>
      <c r="C1474" t="s">
        <v>5347</v>
      </c>
      <c r="D1474" t="s">
        <v>3334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L1474">
        <f t="shared" si="22"/>
        <v>0</v>
      </c>
    </row>
    <row r="1475" spans="1:12" hidden="1">
      <c r="A1475">
        <v>21</v>
      </c>
      <c r="B1475" t="s">
        <v>5348</v>
      </c>
      <c r="C1475" t="s">
        <v>5349</v>
      </c>
      <c r="D1475" t="s">
        <v>3334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L1475">
        <f t="shared" ref="L1475:L1538" si="23">E1475+F1475+K1475</f>
        <v>0</v>
      </c>
    </row>
    <row r="1476" spans="1:12" hidden="1">
      <c r="A1476">
        <v>22</v>
      </c>
      <c r="B1476" t="s">
        <v>5350</v>
      </c>
      <c r="C1476" t="s">
        <v>5351</v>
      </c>
      <c r="D1476" t="s">
        <v>3334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L1476">
        <f t="shared" si="23"/>
        <v>0</v>
      </c>
    </row>
    <row r="1477" spans="1:12" hidden="1">
      <c r="A1477">
        <v>23</v>
      </c>
      <c r="B1477" t="s">
        <v>1856</v>
      </c>
      <c r="C1477" t="s">
        <v>5352</v>
      </c>
      <c r="D1477" t="s">
        <v>3259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L1477">
        <f t="shared" si="23"/>
        <v>0</v>
      </c>
    </row>
    <row r="1478" spans="1:12" hidden="1">
      <c r="A1478">
        <v>24</v>
      </c>
      <c r="B1478" t="s">
        <v>1857</v>
      </c>
      <c r="C1478" t="s">
        <v>5353</v>
      </c>
      <c r="D1478" t="s">
        <v>3259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>
        <f t="shared" si="23"/>
        <v>0</v>
      </c>
    </row>
    <row r="1479" spans="1:12" hidden="1">
      <c r="A1479">
        <v>25</v>
      </c>
      <c r="B1479" t="s">
        <v>1858</v>
      </c>
      <c r="C1479" t="s">
        <v>5354</v>
      </c>
      <c r="D1479" t="s">
        <v>3259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L1479">
        <f t="shared" si="23"/>
        <v>0</v>
      </c>
    </row>
    <row r="1480" spans="1:12" hidden="1">
      <c r="A1480">
        <v>26</v>
      </c>
      <c r="B1480" t="s">
        <v>1859</v>
      </c>
      <c r="C1480" t="s">
        <v>5355</v>
      </c>
      <c r="D1480" t="s">
        <v>3259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L1480">
        <f t="shared" si="23"/>
        <v>0</v>
      </c>
    </row>
    <row r="1481" spans="1:12" hidden="1">
      <c r="A1481">
        <v>27</v>
      </c>
      <c r="B1481" t="s">
        <v>1860</v>
      </c>
      <c r="C1481" t="s">
        <v>5356</v>
      </c>
      <c r="D1481" t="s">
        <v>3259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L1481">
        <f t="shared" si="23"/>
        <v>0</v>
      </c>
    </row>
    <row r="1482" spans="1:12" hidden="1">
      <c r="A1482">
        <v>28</v>
      </c>
      <c r="B1482" t="s">
        <v>1861</v>
      </c>
      <c r="C1482" t="s">
        <v>5357</v>
      </c>
      <c r="D1482" t="s">
        <v>1176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L1482">
        <f t="shared" si="23"/>
        <v>0</v>
      </c>
    </row>
    <row r="1483" spans="1:12" hidden="1">
      <c r="A1483">
        <v>29</v>
      </c>
      <c r="B1483" t="s">
        <v>1862</v>
      </c>
      <c r="C1483" t="s">
        <v>5358</v>
      </c>
      <c r="D1483" t="s">
        <v>1176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L1483">
        <f t="shared" si="23"/>
        <v>0</v>
      </c>
    </row>
    <row r="1484" spans="1:12" hidden="1">
      <c r="A1484">
        <v>30</v>
      </c>
      <c r="B1484" t="s">
        <v>1863</v>
      </c>
      <c r="C1484" t="s">
        <v>5359</v>
      </c>
      <c r="D1484" t="s">
        <v>1176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L1484">
        <f t="shared" si="23"/>
        <v>0</v>
      </c>
    </row>
    <row r="1485" spans="1:12" hidden="1">
      <c r="A1485">
        <v>31</v>
      </c>
      <c r="B1485" t="s">
        <v>1864</v>
      </c>
      <c r="C1485" t="s">
        <v>5360</v>
      </c>
      <c r="D1485" t="s">
        <v>1477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L1485">
        <f t="shared" si="23"/>
        <v>0</v>
      </c>
    </row>
    <row r="1486" spans="1:12" hidden="1">
      <c r="A1486">
        <v>32</v>
      </c>
      <c r="B1486" t="s">
        <v>1865</v>
      </c>
      <c r="C1486" t="s">
        <v>5361</v>
      </c>
      <c r="D1486" t="s">
        <v>1477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L1486">
        <f t="shared" si="23"/>
        <v>0</v>
      </c>
    </row>
    <row r="1487" spans="1:12" hidden="1">
      <c r="A1487">
        <v>33</v>
      </c>
      <c r="B1487" t="s">
        <v>1866</v>
      </c>
      <c r="C1487" t="s">
        <v>5362</v>
      </c>
      <c r="D1487" t="s">
        <v>1176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L1487">
        <f t="shared" si="23"/>
        <v>0</v>
      </c>
    </row>
    <row r="1488" spans="1:12" hidden="1">
      <c r="A1488">
        <v>34</v>
      </c>
      <c r="B1488" t="s">
        <v>1867</v>
      </c>
      <c r="C1488" t="s">
        <v>5363</v>
      </c>
      <c r="D1488" t="s">
        <v>3259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L1488">
        <f t="shared" si="23"/>
        <v>0</v>
      </c>
    </row>
    <row r="1489" spans="1:12" hidden="1">
      <c r="A1489">
        <v>35</v>
      </c>
      <c r="B1489" t="s">
        <v>1868</v>
      </c>
      <c r="C1489" t="s">
        <v>5364</v>
      </c>
      <c r="D1489" t="s">
        <v>3259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L1489">
        <f t="shared" si="23"/>
        <v>0</v>
      </c>
    </row>
    <row r="1490" spans="1:12" hidden="1">
      <c r="A1490">
        <v>36</v>
      </c>
      <c r="B1490" t="s">
        <v>1869</v>
      </c>
      <c r="C1490" t="s">
        <v>1870</v>
      </c>
      <c r="D1490" t="s">
        <v>3259</v>
      </c>
      <c r="E1490">
        <v>974</v>
      </c>
      <c r="F1490">
        <v>0</v>
      </c>
      <c r="G1490">
        <v>0</v>
      </c>
      <c r="H1490">
        <v>0</v>
      </c>
      <c r="I1490">
        <v>0</v>
      </c>
      <c r="J1490">
        <v>0</v>
      </c>
      <c r="L1490">
        <f t="shared" si="23"/>
        <v>974</v>
      </c>
    </row>
    <row r="1491" spans="1:12" hidden="1">
      <c r="A1491">
        <v>37</v>
      </c>
      <c r="B1491" t="s">
        <v>1871</v>
      </c>
      <c r="C1491" t="s">
        <v>1872</v>
      </c>
      <c r="D1491" t="s">
        <v>5365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L1491">
        <f t="shared" si="23"/>
        <v>0</v>
      </c>
    </row>
    <row r="1492" spans="1:12" hidden="1">
      <c r="A1492">
        <v>38</v>
      </c>
      <c r="B1492" t="s">
        <v>1873</v>
      </c>
      <c r="C1492" t="s">
        <v>5366</v>
      </c>
      <c r="D1492" t="s">
        <v>1176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L1492">
        <f t="shared" si="23"/>
        <v>0</v>
      </c>
    </row>
    <row r="1493" spans="1:12" hidden="1">
      <c r="A1493">
        <v>39</v>
      </c>
      <c r="B1493" t="s">
        <v>1874</v>
      </c>
      <c r="C1493" t="s">
        <v>5367</v>
      </c>
      <c r="D1493" t="s">
        <v>1176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L1493">
        <f t="shared" si="23"/>
        <v>0</v>
      </c>
    </row>
    <row r="1494" spans="1:12" hidden="1">
      <c r="A1494">
        <v>40</v>
      </c>
      <c r="B1494" t="s">
        <v>1875</v>
      </c>
      <c r="C1494" t="s">
        <v>5368</v>
      </c>
      <c r="D1494" t="s">
        <v>5369</v>
      </c>
      <c r="E1494">
        <v>23</v>
      </c>
      <c r="F1494">
        <v>0</v>
      </c>
      <c r="G1494">
        <v>0</v>
      </c>
      <c r="H1494">
        <v>0</v>
      </c>
      <c r="I1494">
        <v>0</v>
      </c>
      <c r="J1494">
        <v>0</v>
      </c>
      <c r="L1494">
        <f t="shared" si="23"/>
        <v>23</v>
      </c>
    </row>
    <row r="1495" spans="1:12" hidden="1">
      <c r="A1495">
        <v>41</v>
      </c>
      <c r="B1495" t="s">
        <v>1876</v>
      </c>
      <c r="C1495" t="s">
        <v>5370</v>
      </c>
      <c r="D1495" t="s">
        <v>1176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L1495">
        <f t="shared" si="23"/>
        <v>0</v>
      </c>
    </row>
    <row r="1496" spans="1:12" hidden="1">
      <c r="A1496">
        <v>42</v>
      </c>
      <c r="B1496" t="s">
        <v>1877</v>
      </c>
      <c r="C1496" t="s">
        <v>5371</v>
      </c>
      <c r="D1496" t="s">
        <v>3332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L1496">
        <f t="shared" si="23"/>
        <v>0</v>
      </c>
    </row>
    <row r="1497" spans="1:12" hidden="1">
      <c r="A1497">
        <v>43</v>
      </c>
      <c r="B1497" t="s">
        <v>1878</v>
      </c>
      <c r="C1497" t="s">
        <v>5372</v>
      </c>
      <c r="D1497" t="s">
        <v>1176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L1497">
        <f t="shared" si="23"/>
        <v>0</v>
      </c>
    </row>
    <row r="1498" spans="1:12" hidden="1">
      <c r="A1498">
        <v>44</v>
      </c>
      <c r="B1498" t="s">
        <v>1879</v>
      </c>
      <c r="C1498" t="s">
        <v>5373</v>
      </c>
      <c r="D1498" t="s">
        <v>1176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L1498">
        <f t="shared" si="23"/>
        <v>0</v>
      </c>
    </row>
    <row r="1499" spans="1:12" hidden="1">
      <c r="A1499">
        <v>45</v>
      </c>
      <c r="B1499" t="s">
        <v>1880</v>
      </c>
      <c r="C1499" t="s">
        <v>5374</v>
      </c>
      <c r="D1499" t="s">
        <v>1176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L1499">
        <f t="shared" si="23"/>
        <v>0</v>
      </c>
    </row>
    <row r="1500" spans="1:12" hidden="1">
      <c r="A1500">
        <v>46</v>
      </c>
      <c r="B1500" t="s">
        <v>1881</v>
      </c>
      <c r="C1500" t="s">
        <v>5375</v>
      </c>
      <c r="D1500" t="s">
        <v>3332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L1500">
        <f t="shared" si="23"/>
        <v>0</v>
      </c>
    </row>
    <row r="1501" spans="1:12" hidden="1">
      <c r="A1501">
        <v>47</v>
      </c>
      <c r="B1501" t="s">
        <v>1882</v>
      </c>
      <c r="C1501" t="s">
        <v>5376</v>
      </c>
      <c r="D1501" t="s">
        <v>3332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L1501">
        <f t="shared" si="23"/>
        <v>0</v>
      </c>
    </row>
    <row r="1502" spans="1:12" hidden="1">
      <c r="A1502">
        <v>48</v>
      </c>
      <c r="B1502" t="s">
        <v>1883</v>
      </c>
      <c r="C1502" t="s">
        <v>1884</v>
      </c>
      <c r="D1502" t="s">
        <v>1176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L1502">
        <f t="shared" si="23"/>
        <v>0</v>
      </c>
    </row>
    <row r="1503" spans="1:12" hidden="1">
      <c r="A1503">
        <v>49</v>
      </c>
      <c r="B1503" t="s">
        <v>1885</v>
      </c>
      <c r="C1503" t="s">
        <v>5377</v>
      </c>
      <c r="D1503" t="s">
        <v>1176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L1503">
        <f t="shared" si="23"/>
        <v>0</v>
      </c>
    </row>
    <row r="1504" spans="1:12" hidden="1">
      <c r="A1504">
        <v>50</v>
      </c>
      <c r="B1504" t="s">
        <v>1886</v>
      </c>
      <c r="C1504" t="s">
        <v>5378</v>
      </c>
      <c r="D1504" t="s">
        <v>1176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L1504">
        <f t="shared" si="23"/>
        <v>0</v>
      </c>
    </row>
    <row r="1505" spans="1:12" hidden="1">
      <c r="A1505">
        <v>51</v>
      </c>
      <c r="B1505" t="s">
        <v>1887</v>
      </c>
      <c r="C1505" t="s">
        <v>5379</v>
      </c>
      <c r="D1505" t="s">
        <v>1176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L1505">
        <f t="shared" si="23"/>
        <v>0</v>
      </c>
    </row>
    <row r="1506" spans="1:12" hidden="1">
      <c r="A1506">
        <v>52</v>
      </c>
      <c r="B1506" t="s">
        <v>1888</v>
      </c>
      <c r="C1506" t="s">
        <v>5380</v>
      </c>
      <c r="D1506" t="s">
        <v>3332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L1506">
        <f t="shared" si="23"/>
        <v>0</v>
      </c>
    </row>
    <row r="1507" spans="1:12" hidden="1">
      <c r="A1507">
        <v>53</v>
      </c>
      <c r="B1507" t="s">
        <v>1890</v>
      </c>
      <c r="C1507" t="s">
        <v>5381</v>
      </c>
      <c r="D1507" t="s">
        <v>1176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L1507">
        <f t="shared" si="23"/>
        <v>0</v>
      </c>
    </row>
    <row r="1508" spans="1:12" hidden="1">
      <c r="A1508">
        <v>54</v>
      </c>
      <c r="B1508" t="s">
        <v>1891</v>
      </c>
      <c r="C1508" t="s">
        <v>5382</v>
      </c>
      <c r="D1508" t="s">
        <v>1176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L1508">
        <f t="shared" si="23"/>
        <v>0</v>
      </c>
    </row>
    <row r="1509" spans="1:12" hidden="1">
      <c r="A1509">
        <v>55</v>
      </c>
      <c r="B1509" t="s">
        <v>1892</v>
      </c>
      <c r="C1509" t="s">
        <v>5383</v>
      </c>
      <c r="D1509" t="s">
        <v>1477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L1509">
        <f t="shared" si="23"/>
        <v>0</v>
      </c>
    </row>
    <row r="1510" spans="1:12" hidden="1">
      <c r="A1510">
        <v>56</v>
      </c>
      <c r="B1510" t="s">
        <v>1893</v>
      </c>
      <c r="C1510" t="s">
        <v>5384</v>
      </c>
      <c r="D1510" t="s">
        <v>3332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L1510">
        <f t="shared" si="23"/>
        <v>0</v>
      </c>
    </row>
    <row r="1511" spans="1:12" hidden="1">
      <c r="A1511">
        <v>57</v>
      </c>
      <c r="B1511" t="s">
        <v>1894</v>
      </c>
      <c r="C1511" t="s">
        <v>5385</v>
      </c>
      <c r="D1511" t="s">
        <v>3332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L1511">
        <f t="shared" si="23"/>
        <v>0</v>
      </c>
    </row>
    <row r="1512" spans="1:12" hidden="1">
      <c r="A1512">
        <v>58</v>
      </c>
      <c r="B1512" t="s">
        <v>1895</v>
      </c>
      <c r="C1512" t="s">
        <v>5386</v>
      </c>
      <c r="D1512" t="s">
        <v>1176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L1512">
        <f t="shared" si="23"/>
        <v>0</v>
      </c>
    </row>
    <row r="1513" spans="1:12" hidden="1">
      <c r="A1513">
        <v>59</v>
      </c>
      <c r="B1513" t="s">
        <v>1896</v>
      </c>
      <c r="C1513" t="s">
        <v>5387</v>
      </c>
      <c r="D1513" t="s">
        <v>5388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L1513">
        <f t="shared" si="23"/>
        <v>0</v>
      </c>
    </row>
    <row r="1514" spans="1:12" hidden="1">
      <c r="A1514">
        <v>60</v>
      </c>
      <c r="B1514" t="s">
        <v>1897</v>
      </c>
      <c r="C1514" t="s">
        <v>1898</v>
      </c>
      <c r="D1514" t="s">
        <v>5365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L1514">
        <f t="shared" si="23"/>
        <v>0</v>
      </c>
    </row>
    <row r="1515" spans="1:12" hidden="1">
      <c r="A1515">
        <v>61</v>
      </c>
      <c r="B1515" t="s">
        <v>1899</v>
      </c>
      <c r="C1515" t="s">
        <v>1900</v>
      </c>
      <c r="D1515" t="s">
        <v>1477</v>
      </c>
      <c r="E1515">
        <v>1582</v>
      </c>
      <c r="F1515">
        <v>0</v>
      </c>
      <c r="G1515">
        <v>0</v>
      </c>
      <c r="H1515">
        <v>0</v>
      </c>
      <c r="I1515">
        <v>0</v>
      </c>
      <c r="J1515">
        <v>0</v>
      </c>
      <c r="L1515">
        <f t="shared" si="23"/>
        <v>1582</v>
      </c>
    </row>
    <row r="1516" spans="1:12" hidden="1">
      <c r="A1516">
        <v>62</v>
      </c>
      <c r="B1516" t="s">
        <v>1901</v>
      </c>
      <c r="C1516" t="s">
        <v>5389</v>
      </c>
      <c r="D1516" t="s">
        <v>1176</v>
      </c>
      <c r="E1516">
        <v>378</v>
      </c>
      <c r="F1516">
        <v>0</v>
      </c>
      <c r="G1516">
        <v>0</v>
      </c>
      <c r="H1516">
        <v>0</v>
      </c>
      <c r="I1516">
        <v>0</v>
      </c>
      <c r="J1516">
        <v>0</v>
      </c>
      <c r="L1516">
        <f t="shared" si="23"/>
        <v>378</v>
      </c>
    </row>
    <row r="1517" spans="1:12" hidden="1">
      <c r="A1517">
        <v>63</v>
      </c>
      <c r="B1517" t="s">
        <v>1902</v>
      </c>
      <c r="C1517" t="s">
        <v>5390</v>
      </c>
      <c r="D1517" t="s">
        <v>3259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L1517">
        <f t="shared" si="23"/>
        <v>0</v>
      </c>
    </row>
    <row r="1518" spans="1:12" hidden="1">
      <c r="A1518">
        <v>64</v>
      </c>
      <c r="B1518" t="s">
        <v>1903</v>
      </c>
      <c r="C1518" t="s">
        <v>5391</v>
      </c>
      <c r="D1518" t="s">
        <v>1176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L1518">
        <f t="shared" si="23"/>
        <v>0</v>
      </c>
    </row>
    <row r="1519" spans="1:12" hidden="1">
      <c r="A1519">
        <v>65</v>
      </c>
      <c r="B1519" t="s">
        <v>1904</v>
      </c>
      <c r="C1519" t="s">
        <v>5392</v>
      </c>
      <c r="D1519" t="s">
        <v>1176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L1519">
        <f t="shared" si="23"/>
        <v>0</v>
      </c>
    </row>
    <row r="1520" spans="1:12" hidden="1">
      <c r="A1520">
        <v>66</v>
      </c>
      <c r="B1520" t="s">
        <v>1905</v>
      </c>
      <c r="C1520" t="s">
        <v>5393</v>
      </c>
      <c r="D1520" t="s">
        <v>1176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L1520">
        <f t="shared" si="23"/>
        <v>0</v>
      </c>
    </row>
    <row r="1521" spans="1:12" hidden="1">
      <c r="A1521">
        <v>67</v>
      </c>
      <c r="B1521" t="s">
        <v>1906</v>
      </c>
      <c r="C1521" t="s">
        <v>5394</v>
      </c>
      <c r="D1521" t="s">
        <v>5395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L1521">
        <f t="shared" si="23"/>
        <v>0</v>
      </c>
    </row>
    <row r="1522" spans="1:12" hidden="1">
      <c r="A1522">
        <v>68</v>
      </c>
      <c r="B1522" t="s">
        <v>1907</v>
      </c>
      <c r="C1522" t="s">
        <v>5396</v>
      </c>
      <c r="D1522" t="s">
        <v>5395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L1522">
        <f t="shared" si="23"/>
        <v>0</v>
      </c>
    </row>
    <row r="1523" spans="1:12" hidden="1">
      <c r="A1523">
        <v>69</v>
      </c>
      <c r="B1523" t="s">
        <v>1908</v>
      </c>
      <c r="C1523" t="s">
        <v>5397</v>
      </c>
      <c r="D1523" t="s">
        <v>5395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L1523">
        <f t="shared" si="23"/>
        <v>0</v>
      </c>
    </row>
    <row r="1524" spans="1:12" hidden="1">
      <c r="A1524">
        <v>70</v>
      </c>
      <c r="B1524" t="s">
        <v>1909</v>
      </c>
      <c r="C1524" t="s">
        <v>5398</v>
      </c>
      <c r="D1524" t="s">
        <v>1176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L1524">
        <f t="shared" si="23"/>
        <v>0</v>
      </c>
    </row>
    <row r="1525" spans="1:12" hidden="1">
      <c r="A1525">
        <v>71</v>
      </c>
      <c r="B1525" t="s">
        <v>1910</v>
      </c>
      <c r="C1525" t="s">
        <v>5399</v>
      </c>
      <c r="D1525" t="s">
        <v>5400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L1525">
        <f t="shared" si="23"/>
        <v>0</v>
      </c>
    </row>
    <row r="1526" spans="1:12" hidden="1">
      <c r="A1526">
        <v>72</v>
      </c>
      <c r="B1526" t="s">
        <v>1911</v>
      </c>
      <c r="C1526" t="s">
        <v>5401</v>
      </c>
      <c r="D1526" t="s">
        <v>5400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L1526">
        <f t="shared" si="23"/>
        <v>0</v>
      </c>
    </row>
    <row r="1527" spans="1:12" hidden="1">
      <c r="A1527">
        <v>73</v>
      </c>
      <c r="B1527" t="s">
        <v>1912</v>
      </c>
      <c r="C1527" t="s">
        <v>5402</v>
      </c>
      <c r="D1527" t="s">
        <v>3259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L1527">
        <f t="shared" si="23"/>
        <v>4</v>
      </c>
    </row>
    <row r="1528" spans="1:12" hidden="1">
      <c r="A1528">
        <v>74</v>
      </c>
      <c r="B1528" t="s">
        <v>1913</v>
      </c>
      <c r="C1528" t="s">
        <v>5403</v>
      </c>
      <c r="D1528" t="s">
        <v>1176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L1528">
        <f t="shared" si="23"/>
        <v>0</v>
      </c>
    </row>
    <row r="1529" spans="1:12" hidden="1">
      <c r="A1529">
        <v>75</v>
      </c>
      <c r="B1529" t="s">
        <v>1914</v>
      </c>
      <c r="C1529" t="s">
        <v>5404</v>
      </c>
      <c r="D1529" t="s">
        <v>1176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L1529">
        <f t="shared" si="23"/>
        <v>0</v>
      </c>
    </row>
    <row r="1530" spans="1:12" hidden="1">
      <c r="A1530">
        <v>76</v>
      </c>
      <c r="B1530" t="s">
        <v>1915</v>
      </c>
      <c r="C1530" t="s">
        <v>5405</v>
      </c>
      <c r="D1530" t="s">
        <v>3334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L1530">
        <f t="shared" si="23"/>
        <v>0</v>
      </c>
    </row>
    <row r="1531" spans="1:12" hidden="1">
      <c r="A1531">
        <v>77</v>
      </c>
      <c r="B1531" t="s">
        <v>1916</v>
      </c>
      <c r="C1531" t="s">
        <v>5406</v>
      </c>
      <c r="D1531" t="s">
        <v>1176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L1531">
        <f t="shared" si="23"/>
        <v>0</v>
      </c>
    </row>
    <row r="1532" spans="1:12" hidden="1">
      <c r="A1532">
        <v>78</v>
      </c>
      <c r="B1532" t="s">
        <v>1917</v>
      </c>
      <c r="C1532" t="s">
        <v>5407</v>
      </c>
      <c r="D1532" t="s">
        <v>1176</v>
      </c>
      <c r="E1532">
        <v>58</v>
      </c>
      <c r="F1532">
        <v>0</v>
      </c>
      <c r="G1532">
        <v>0</v>
      </c>
      <c r="H1532">
        <v>0</v>
      </c>
      <c r="I1532">
        <v>0</v>
      </c>
      <c r="J1532">
        <v>0</v>
      </c>
      <c r="L1532">
        <f t="shared" si="23"/>
        <v>58</v>
      </c>
    </row>
    <row r="1533" spans="1:12" hidden="1">
      <c r="A1533">
        <v>79</v>
      </c>
      <c r="B1533" t="s">
        <v>1918</v>
      </c>
      <c r="C1533" t="s">
        <v>5408</v>
      </c>
      <c r="D1533" t="s">
        <v>1477</v>
      </c>
      <c r="E1533">
        <v>224</v>
      </c>
      <c r="F1533">
        <v>0</v>
      </c>
      <c r="G1533">
        <v>0</v>
      </c>
      <c r="H1533">
        <v>0</v>
      </c>
      <c r="I1533">
        <v>0</v>
      </c>
      <c r="J1533">
        <v>0</v>
      </c>
      <c r="L1533">
        <f t="shared" si="23"/>
        <v>224</v>
      </c>
    </row>
    <row r="1534" spans="1:12" hidden="1">
      <c r="A1534">
        <v>80</v>
      </c>
      <c r="B1534" t="s">
        <v>1919</v>
      </c>
      <c r="C1534" t="s">
        <v>5409</v>
      </c>
      <c r="D1534" t="s">
        <v>1477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L1534">
        <f t="shared" si="23"/>
        <v>0</v>
      </c>
    </row>
    <row r="1535" spans="1:12" hidden="1">
      <c r="A1535">
        <v>81</v>
      </c>
      <c r="B1535" t="s">
        <v>1920</v>
      </c>
      <c r="C1535" t="s">
        <v>5410</v>
      </c>
      <c r="D1535" t="s">
        <v>3332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L1535">
        <f t="shared" si="23"/>
        <v>0</v>
      </c>
    </row>
    <row r="1536" spans="1:12" hidden="1">
      <c r="A1536">
        <v>82</v>
      </c>
      <c r="B1536" t="s">
        <v>1921</v>
      </c>
      <c r="C1536" t="s">
        <v>5411</v>
      </c>
      <c r="D1536" t="s">
        <v>5400</v>
      </c>
      <c r="E1536">
        <v>127</v>
      </c>
      <c r="F1536">
        <v>0</v>
      </c>
      <c r="G1536">
        <v>0</v>
      </c>
      <c r="H1536">
        <v>0</v>
      </c>
      <c r="I1536">
        <v>0</v>
      </c>
      <c r="J1536">
        <v>0</v>
      </c>
      <c r="L1536">
        <f t="shared" si="23"/>
        <v>127</v>
      </c>
    </row>
    <row r="1537" spans="1:12" hidden="1">
      <c r="A1537">
        <v>83</v>
      </c>
      <c r="B1537" t="s">
        <v>1922</v>
      </c>
      <c r="C1537" t="s">
        <v>5412</v>
      </c>
      <c r="D1537" t="s">
        <v>5413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L1537">
        <f t="shared" si="23"/>
        <v>0</v>
      </c>
    </row>
    <row r="1538" spans="1:12" hidden="1">
      <c r="A1538">
        <v>84</v>
      </c>
      <c r="B1538" t="s">
        <v>1923</v>
      </c>
      <c r="C1538" t="s">
        <v>5414</v>
      </c>
      <c r="D1538" t="s">
        <v>1477</v>
      </c>
      <c r="E1538">
        <v>46</v>
      </c>
      <c r="F1538">
        <v>0</v>
      </c>
      <c r="G1538">
        <v>0</v>
      </c>
      <c r="H1538">
        <v>0</v>
      </c>
      <c r="I1538">
        <v>0</v>
      </c>
      <c r="J1538">
        <v>0</v>
      </c>
      <c r="L1538">
        <f t="shared" si="23"/>
        <v>46</v>
      </c>
    </row>
    <row r="1539" spans="1:12" hidden="1">
      <c r="A1539">
        <v>85</v>
      </c>
      <c r="B1539" t="s">
        <v>1924</v>
      </c>
      <c r="C1539" t="s">
        <v>5415</v>
      </c>
      <c r="D1539" t="s">
        <v>1176</v>
      </c>
      <c r="E1539">
        <v>238</v>
      </c>
      <c r="F1539">
        <v>0</v>
      </c>
      <c r="G1539">
        <v>0</v>
      </c>
      <c r="H1539">
        <v>0</v>
      </c>
      <c r="I1539">
        <v>0</v>
      </c>
      <c r="J1539">
        <v>0</v>
      </c>
      <c r="L1539">
        <f t="shared" ref="L1539:L1602" si="24">E1539+F1539+K1539</f>
        <v>238</v>
      </c>
    </row>
    <row r="1540" spans="1:12" hidden="1">
      <c r="A1540">
        <v>86</v>
      </c>
      <c r="B1540" t="s">
        <v>1925</v>
      </c>
      <c r="C1540" t="s">
        <v>5416</v>
      </c>
      <c r="D1540" t="s">
        <v>1176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L1540">
        <f t="shared" si="24"/>
        <v>0</v>
      </c>
    </row>
    <row r="1541" spans="1:12" hidden="1">
      <c r="A1541">
        <v>87</v>
      </c>
      <c r="B1541" t="s">
        <v>1926</v>
      </c>
      <c r="C1541" t="s">
        <v>1927</v>
      </c>
      <c r="D1541" t="s">
        <v>5417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L1541">
        <f t="shared" si="24"/>
        <v>0</v>
      </c>
    </row>
    <row r="1542" spans="1:12" hidden="1">
      <c r="A1542">
        <v>88</v>
      </c>
      <c r="B1542" t="s">
        <v>1928</v>
      </c>
      <c r="C1542" t="s">
        <v>5418</v>
      </c>
      <c r="D1542" t="s">
        <v>1176</v>
      </c>
      <c r="E1542">
        <v>198</v>
      </c>
      <c r="F1542">
        <v>0</v>
      </c>
      <c r="G1542">
        <v>0</v>
      </c>
      <c r="H1542">
        <v>0</v>
      </c>
      <c r="I1542">
        <v>0</v>
      </c>
      <c r="J1542">
        <v>0</v>
      </c>
      <c r="L1542">
        <f t="shared" si="24"/>
        <v>198</v>
      </c>
    </row>
    <row r="1543" spans="1:12" hidden="1">
      <c r="A1543">
        <v>89</v>
      </c>
      <c r="B1543" t="s">
        <v>1929</v>
      </c>
      <c r="C1543" t="s">
        <v>5419</v>
      </c>
      <c r="D1543" t="s">
        <v>3259</v>
      </c>
      <c r="E1543">
        <v>161</v>
      </c>
      <c r="F1543">
        <v>0</v>
      </c>
      <c r="G1543">
        <v>0</v>
      </c>
      <c r="H1543">
        <v>0</v>
      </c>
      <c r="I1543">
        <v>0</v>
      </c>
      <c r="J1543">
        <v>0</v>
      </c>
      <c r="L1543">
        <f t="shared" si="24"/>
        <v>161</v>
      </c>
    </row>
    <row r="1544" spans="1:12" hidden="1">
      <c r="A1544">
        <v>90</v>
      </c>
      <c r="B1544" t="s">
        <v>1931</v>
      </c>
      <c r="C1544" t="s">
        <v>5420</v>
      </c>
      <c r="D1544" t="s">
        <v>3259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L1544">
        <f t="shared" si="24"/>
        <v>0</v>
      </c>
    </row>
    <row r="1545" spans="1:12" hidden="1">
      <c r="A1545">
        <v>91</v>
      </c>
      <c r="B1545" t="s">
        <v>1932</v>
      </c>
      <c r="C1545" t="s">
        <v>5421</v>
      </c>
      <c r="D1545" t="s">
        <v>3334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L1545">
        <f t="shared" si="24"/>
        <v>0</v>
      </c>
    </row>
    <row r="1546" spans="1:12" hidden="1">
      <c r="A1546">
        <v>92</v>
      </c>
      <c r="B1546" t="s">
        <v>1933</v>
      </c>
      <c r="C1546" t="s">
        <v>5422</v>
      </c>
      <c r="D1546" t="s">
        <v>1176</v>
      </c>
      <c r="E1546">
        <v>74</v>
      </c>
      <c r="F1546">
        <v>0</v>
      </c>
      <c r="G1546">
        <v>0</v>
      </c>
      <c r="H1546">
        <v>0</v>
      </c>
      <c r="I1546">
        <v>0</v>
      </c>
      <c r="J1546">
        <v>0</v>
      </c>
      <c r="L1546">
        <f t="shared" si="24"/>
        <v>74</v>
      </c>
    </row>
    <row r="1547" spans="1:12" hidden="1">
      <c r="A1547">
        <v>93</v>
      </c>
      <c r="B1547" t="s">
        <v>1934</v>
      </c>
      <c r="C1547" t="s">
        <v>5423</v>
      </c>
      <c r="D1547" t="s">
        <v>1176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L1547">
        <f t="shared" si="24"/>
        <v>0</v>
      </c>
    </row>
    <row r="1548" spans="1:12" hidden="1">
      <c r="A1548">
        <v>94</v>
      </c>
      <c r="B1548" t="s">
        <v>1935</v>
      </c>
      <c r="C1548" t="s">
        <v>5424</v>
      </c>
      <c r="D1548" t="s">
        <v>3334</v>
      </c>
      <c r="E1548">
        <v>55</v>
      </c>
      <c r="F1548">
        <v>0</v>
      </c>
      <c r="G1548">
        <v>0</v>
      </c>
      <c r="H1548">
        <v>0</v>
      </c>
      <c r="I1548">
        <v>0</v>
      </c>
      <c r="J1548">
        <v>0</v>
      </c>
      <c r="L1548">
        <f t="shared" si="24"/>
        <v>55</v>
      </c>
    </row>
    <row r="1549" spans="1:12" hidden="1">
      <c r="A1549">
        <v>95</v>
      </c>
      <c r="B1549" t="s">
        <v>1940</v>
      </c>
      <c r="C1549" t="s">
        <v>5425</v>
      </c>
      <c r="D1549" t="s">
        <v>3334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>
        <f t="shared" si="24"/>
        <v>0</v>
      </c>
    </row>
    <row r="1550" spans="1:12" hidden="1">
      <c r="A1550">
        <v>96</v>
      </c>
      <c r="B1550" t="s">
        <v>1941</v>
      </c>
      <c r="C1550" t="s">
        <v>5426</v>
      </c>
      <c r="D1550" t="s">
        <v>3334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L1550">
        <f t="shared" si="24"/>
        <v>0</v>
      </c>
    </row>
    <row r="1551" spans="1:12" hidden="1">
      <c r="A1551">
        <v>97</v>
      </c>
      <c r="B1551" t="s">
        <v>1942</v>
      </c>
      <c r="C1551" t="s">
        <v>5427</v>
      </c>
      <c r="D1551" t="s">
        <v>3334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L1551">
        <f t="shared" si="24"/>
        <v>0</v>
      </c>
    </row>
    <row r="1552" spans="1:12" hidden="1">
      <c r="A1552">
        <v>98</v>
      </c>
      <c r="B1552" t="s">
        <v>1943</v>
      </c>
      <c r="C1552" t="s">
        <v>5428</v>
      </c>
      <c r="D1552" t="s">
        <v>3334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L1552">
        <f t="shared" si="24"/>
        <v>0</v>
      </c>
    </row>
    <row r="1553" spans="1:12" hidden="1">
      <c r="A1553">
        <v>99</v>
      </c>
      <c r="B1553" t="s">
        <v>1944</v>
      </c>
      <c r="C1553" t="s">
        <v>5429</v>
      </c>
      <c r="D1553" t="s">
        <v>3332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L1553">
        <f t="shared" si="24"/>
        <v>4</v>
      </c>
    </row>
    <row r="1554" spans="1:12" hidden="1">
      <c r="A1554">
        <v>100</v>
      </c>
      <c r="B1554" t="s">
        <v>5430</v>
      </c>
      <c r="C1554" t="s">
        <v>5431</v>
      </c>
      <c r="D1554" t="s">
        <v>3332</v>
      </c>
      <c r="E1554">
        <v>60</v>
      </c>
      <c r="F1554">
        <v>0</v>
      </c>
      <c r="G1554">
        <v>0</v>
      </c>
      <c r="H1554">
        <v>0</v>
      </c>
      <c r="I1554">
        <v>0</v>
      </c>
      <c r="J1554">
        <v>0</v>
      </c>
      <c r="L1554">
        <f t="shared" si="24"/>
        <v>60</v>
      </c>
    </row>
    <row r="1555" spans="1:12" hidden="1">
      <c r="A1555">
        <v>101</v>
      </c>
      <c r="B1555" t="s">
        <v>1945</v>
      </c>
      <c r="C1555" t="s">
        <v>5432</v>
      </c>
      <c r="D1555" t="s">
        <v>1176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L1555">
        <f t="shared" si="24"/>
        <v>0</v>
      </c>
    </row>
    <row r="1556" spans="1:12" hidden="1">
      <c r="A1556">
        <v>102</v>
      </c>
      <c r="B1556" t="s">
        <v>1946</v>
      </c>
      <c r="C1556" t="s">
        <v>5433</v>
      </c>
      <c r="D1556" t="s">
        <v>1176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L1556">
        <f t="shared" si="24"/>
        <v>0</v>
      </c>
    </row>
    <row r="1557" spans="1:12" hidden="1">
      <c r="A1557">
        <v>103</v>
      </c>
      <c r="B1557" t="s">
        <v>1947</v>
      </c>
      <c r="C1557" t="s">
        <v>5434</v>
      </c>
      <c r="D1557" t="s">
        <v>1176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L1557">
        <f t="shared" si="24"/>
        <v>0</v>
      </c>
    </row>
    <row r="1558" spans="1:12" hidden="1">
      <c r="A1558">
        <v>104</v>
      </c>
      <c r="B1558" t="s">
        <v>1948</v>
      </c>
      <c r="C1558" t="s">
        <v>5435</v>
      </c>
      <c r="D1558" t="s">
        <v>1176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L1558">
        <f t="shared" si="24"/>
        <v>0</v>
      </c>
    </row>
    <row r="1559" spans="1:12" hidden="1">
      <c r="A1559">
        <v>105</v>
      </c>
      <c r="B1559" t="s">
        <v>1949</v>
      </c>
      <c r="C1559" t="s">
        <v>5436</v>
      </c>
      <c r="D1559" t="s">
        <v>1176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L1559">
        <f t="shared" si="24"/>
        <v>0</v>
      </c>
    </row>
    <row r="1560" spans="1:12" hidden="1">
      <c r="A1560">
        <v>106</v>
      </c>
      <c r="B1560" t="s">
        <v>1950</v>
      </c>
      <c r="C1560" t="s">
        <v>5437</v>
      </c>
      <c r="D1560" t="s">
        <v>1176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L1560">
        <f t="shared" si="24"/>
        <v>0</v>
      </c>
    </row>
    <row r="1561" spans="1:12" hidden="1">
      <c r="A1561">
        <v>107</v>
      </c>
      <c r="B1561" t="s">
        <v>1951</v>
      </c>
      <c r="C1561" t="s">
        <v>5438</v>
      </c>
      <c r="D1561" t="s">
        <v>1176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L1561">
        <f t="shared" si="24"/>
        <v>0</v>
      </c>
    </row>
    <row r="1562" spans="1:12" hidden="1">
      <c r="A1562">
        <v>108</v>
      </c>
      <c r="B1562" t="s">
        <v>1952</v>
      </c>
      <c r="C1562" t="s">
        <v>5439</v>
      </c>
      <c r="D1562" t="s">
        <v>1176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L1562">
        <f t="shared" si="24"/>
        <v>0</v>
      </c>
    </row>
    <row r="1563" spans="1:12" hidden="1">
      <c r="A1563">
        <v>109</v>
      </c>
      <c r="B1563" t="s">
        <v>1953</v>
      </c>
      <c r="C1563" t="s">
        <v>5440</v>
      </c>
      <c r="D1563" t="s">
        <v>1176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L1563">
        <f t="shared" si="24"/>
        <v>0</v>
      </c>
    </row>
    <row r="1564" spans="1:12" hidden="1">
      <c r="A1564">
        <v>110</v>
      </c>
      <c r="B1564" t="s">
        <v>1954</v>
      </c>
      <c r="C1564" t="s">
        <v>5441</v>
      </c>
      <c r="D1564" t="s">
        <v>1176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L1564">
        <f t="shared" si="24"/>
        <v>0</v>
      </c>
    </row>
    <row r="1565" spans="1:12" hidden="1">
      <c r="A1565">
        <v>111</v>
      </c>
      <c r="B1565" t="s">
        <v>1955</v>
      </c>
      <c r="C1565" t="s">
        <v>5442</v>
      </c>
      <c r="D1565" t="s">
        <v>1176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L1565">
        <f t="shared" si="24"/>
        <v>0</v>
      </c>
    </row>
    <row r="1566" spans="1:12" hidden="1">
      <c r="A1566">
        <v>112</v>
      </c>
      <c r="B1566" t="s">
        <v>1956</v>
      </c>
      <c r="C1566" t="s">
        <v>5443</v>
      </c>
      <c r="D1566" t="s">
        <v>1176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L1566">
        <f t="shared" si="24"/>
        <v>0</v>
      </c>
    </row>
    <row r="1567" spans="1:12" hidden="1">
      <c r="A1567">
        <v>113</v>
      </c>
      <c r="B1567" t="s">
        <v>1957</v>
      </c>
      <c r="C1567" t="s">
        <v>5444</v>
      </c>
      <c r="D1567" t="s">
        <v>1176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L1567">
        <f t="shared" si="24"/>
        <v>0</v>
      </c>
    </row>
    <row r="1568" spans="1:12" hidden="1">
      <c r="A1568">
        <v>114</v>
      </c>
      <c r="B1568" t="s">
        <v>1958</v>
      </c>
      <c r="C1568" t="s">
        <v>5445</v>
      </c>
      <c r="D1568" t="s">
        <v>1176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L1568">
        <f t="shared" si="24"/>
        <v>0</v>
      </c>
    </row>
    <row r="1569" spans="1:12" hidden="1">
      <c r="A1569">
        <v>115</v>
      </c>
      <c r="B1569" t="s">
        <v>1959</v>
      </c>
      <c r="C1569" t="s">
        <v>5446</v>
      </c>
      <c r="D1569" t="s">
        <v>1176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L1569">
        <f t="shared" si="24"/>
        <v>0</v>
      </c>
    </row>
    <row r="1570" spans="1:12" hidden="1">
      <c r="A1570">
        <v>116</v>
      </c>
      <c r="B1570" t="s">
        <v>1960</v>
      </c>
      <c r="C1570" t="s">
        <v>5447</v>
      </c>
      <c r="D1570" t="s">
        <v>1176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>
        <f t="shared" si="24"/>
        <v>0</v>
      </c>
    </row>
    <row r="1571" spans="1:12" hidden="1">
      <c r="A1571">
        <v>117</v>
      </c>
      <c r="B1571" t="s">
        <v>1961</v>
      </c>
      <c r="C1571" t="s">
        <v>5448</v>
      </c>
      <c r="D1571" t="s">
        <v>3334</v>
      </c>
      <c r="E1571">
        <v>1049</v>
      </c>
      <c r="F1571">
        <v>0</v>
      </c>
      <c r="G1571">
        <v>0</v>
      </c>
      <c r="H1571">
        <v>0</v>
      </c>
      <c r="I1571">
        <v>0</v>
      </c>
      <c r="J1571">
        <v>0</v>
      </c>
      <c r="L1571">
        <f t="shared" si="24"/>
        <v>1049</v>
      </c>
    </row>
    <row r="1572" spans="1:12" hidden="1">
      <c r="A1572">
        <v>118</v>
      </c>
      <c r="B1572" t="s">
        <v>1962</v>
      </c>
      <c r="C1572" t="s">
        <v>5449</v>
      </c>
      <c r="D1572" t="s">
        <v>3334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L1572">
        <f t="shared" si="24"/>
        <v>0</v>
      </c>
    </row>
    <row r="1573" spans="1:12" hidden="1">
      <c r="A1573">
        <v>119</v>
      </c>
      <c r="B1573" t="s">
        <v>1963</v>
      </c>
      <c r="C1573" t="s">
        <v>5450</v>
      </c>
      <c r="D1573" t="s">
        <v>1477</v>
      </c>
      <c r="E1573">
        <v>367</v>
      </c>
      <c r="F1573">
        <v>-80</v>
      </c>
      <c r="G1573">
        <v>0</v>
      </c>
      <c r="H1573">
        <v>0</v>
      </c>
      <c r="I1573">
        <v>0</v>
      </c>
      <c r="J1573">
        <v>0</v>
      </c>
      <c r="L1573">
        <f t="shared" si="24"/>
        <v>287</v>
      </c>
    </row>
    <row r="1574" spans="1:12" hidden="1">
      <c r="A1574">
        <v>120</v>
      </c>
      <c r="B1574" t="s">
        <v>1964</v>
      </c>
      <c r="C1574" t="s">
        <v>5451</v>
      </c>
      <c r="D1574" t="s">
        <v>1477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L1574">
        <f t="shared" si="24"/>
        <v>2</v>
      </c>
    </row>
    <row r="1575" spans="1:12" hidden="1">
      <c r="A1575">
        <v>121</v>
      </c>
      <c r="B1575" t="s">
        <v>1646</v>
      </c>
      <c r="C1575" t="s">
        <v>5452</v>
      </c>
      <c r="D1575" t="s">
        <v>3334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L1575">
        <f t="shared" si="24"/>
        <v>0</v>
      </c>
    </row>
    <row r="1576" spans="1:12" hidden="1">
      <c r="A1576">
        <v>122</v>
      </c>
      <c r="B1576" t="s">
        <v>1965</v>
      </c>
      <c r="C1576" t="s">
        <v>5453</v>
      </c>
      <c r="D1576" t="s">
        <v>3334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L1576">
        <f t="shared" si="24"/>
        <v>0</v>
      </c>
    </row>
    <row r="1577" spans="1:12" hidden="1">
      <c r="A1577">
        <v>123</v>
      </c>
      <c r="B1577" t="s">
        <v>1966</v>
      </c>
      <c r="C1577" t="s">
        <v>5454</v>
      </c>
      <c r="D1577" t="s">
        <v>3334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L1577">
        <f t="shared" si="24"/>
        <v>0</v>
      </c>
    </row>
    <row r="1578" spans="1:12" hidden="1">
      <c r="A1578">
        <v>124</v>
      </c>
      <c r="B1578" t="s">
        <v>1967</v>
      </c>
      <c r="C1578" t="s">
        <v>5455</v>
      </c>
      <c r="D1578" t="s">
        <v>3334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L1578">
        <f t="shared" si="24"/>
        <v>2</v>
      </c>
    </row>
    <row r="1579" spans="1:12" hidden="1">
      <c r="A1579">
        <v>125</v>
      </c>
      <c r="B1579" t="s">
        <v>1968</v>
      </c>
      <c r="C1579" t="s">
        <v>5456</v>
      </c>
      <c r="D1579" t="s">
        <v>3259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>
        <f t="shared" si="24"/>
        <v>0</v>
      </c>
    </row>
    <row r="1580" spans="1:12" hidden="1">
      <c r="A1580">
        <v>126</v>
      </c>
      <c r="B1580" t="s">
        <v>1969</v>
      </c>
      <c r="C1580" t="s">
        <v>5457</v>
      </c>
      <c r="D1580" t="s">
        <v>3259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L1580">
        <f t="shared" si="24"/>
        <v>0</v>
      </c>
    </row>
    <row r="1581" spans="1:12" hidden="1">
      <c r="A1581">
        <v>127</v>
      </c>
      <c r="B1581" t="s">
        <v>1970</v>
      </c>
      <c r="C1581" t="s">
        <v>5458</v>
      </c>
      <c r="D1581" t="s">
        <v>1176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L1581">
        <f t="shared" si="24"/>
        <v>0</v>
      </c>
    </row>
    <row r="1582" spans="1:12" hidden="1">
      <c r="A1582">
        <v>128</v>
      </c>
      <c r="B1582" t="s">
        <v>1971</v>
      </c>
      <c r="C1582" t="s">
        <v>5459</v>
      </c>
      <c r="D1582" t="s">
        <v>3259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L1582">
        <f t="shared" si="24"/>
        <v>0</v>
      </c>
    </row>
    <row r="1583" spans="1:12" hidden="1">
      <c r="A1583">
        <v>129</v>
      </c>
      <c r="B1583" t="s">
        <v>1972</v>
      </c>
      <c r="C1583" t="s">
        <v>5460</v>
      </c>
      <c r="D1583" t="s">
        <v>3259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L1583">
        <f t="shared" si="24"/>
        <v>0</v>
      </c>
    </row>
    <row r="1584" spans="1:12" hidden="1">
      <c r="A1584">
        <v>130</v>
      </c>
      <c r="B1584" t="s">
        <v>1973</v>
      </c>
      <c r="C1584" t="s">
        <v>5461</v>
      </c>
      <c r="D1584" t="s">
        <v>3259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L1584">
        <f t="shared" si="24"/>
        <v>0</v>
      </c>
    </row>
    <row r="1585" spans="1:12" hidden="1">
      <c r="A1585">
        <v>131</v>
      </c>
      <c r="B1585" t="s">
        <v>1974</v>
      </c>
      <c r="C1585" t="s">
        <v>5462</v>
      </c>
      <c r="D1585" t="s">
        <v>3259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L1585">
        <f t="shared" si="24"/>
        <v>0</v>
      </c>
    </row>
    <row r="1586" spans="1:12" hidden="1">
      <c r="A1586">
        <v>132</v>
      </c>
      <c r="B1586" t="s">
        <v>5463</v>
      </c>
      <c r="C1586" t="s">
        <v>5462</v>
      </c>
      <c r="D1586" t="s">
        <v>3259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L1586">
        <f t="shared" si="24"/>
        <v>3</v>
      </c>
    </row>
    <row r="1587" spans="1:12" hidden="1">
      <c r="A1587">
        <v>133</v>
      </c>
      <c r="B1587" t="s">
        <v>5464</v>
      </c>
      <c r="C1587" t="s">
        <v>5465</v>
      </c>
      <c r="D1587" t="s">
        <v>3259</v>
      </c>
      <c r="E1587">
        <v>37</v>
      </c>
      <c r="F1587">
        <v>0</v>
      </c>
      <c r="G1587">
        <v>0</v>
      </c>
      <c r="H1587">
        <v>0</v>
      </c>
      <c r="I1587">
        <v>0</v>
      </c>
      <c r="J1587">
        <v>0</v>
      </c>
      <c r="L1587">
        <f t="shared" si="24"/>
        <v>37</v>
      </c>
    </row>
    <row r="1588" spans="1:12" hidden="1">
      <c r="A1588">
        <v>134</v>
      </c>
      <c r="B1588" t="s">
        <v>1976</v>
      </c>
      <c r="C1588" t="s">
        <v>5466</v>
      </c>
      <c r="D1588" t="s">
        <v>3259</v>
      </c>
      <c r="E1588">
        <v>4948</v>
      </c>
      <c r="F1588">
        <v>-100</v>
      </c>
      <c r="G1588">
        <v>0</v>
      </c>
      <c r="H1588">
        <v>0</v>
      </c>
      <c r="I1588">
        <v>0</v>
      </c>
      <c r="J1588">
        <v>0</v>
      </c>
      <c r="L1588">
        <f t="shared" si="24"/>
        <v>4848</v>
      </c>
    </row>
    <row r="1589" spans="1:12" hidden="1">
      <c r="A1589">
        <v>135</v>
      </c>
      <c r="B1589" t="s">
        <v>1978</v>
      </c>
      <c r="C1589" t="s">
        <v>5467</v>
      </c>
      <c r="D1589" t="s">
        <v>3259</v>
      </c>
      <c r="E1589">
        <v>6960</v>
      </c>
      <c r="F1589">
        <v>0</v>
      </c>
      <c r="G1589">
        <v>0</v>
      </c>
      <c r="H1589">
        <v>0</v>
      </c>
      <c r="I1589">
        <v>0</v>
      </c>
      <c r="J1589">
        <v>0</v>
      </c>
      <c r="L1589">
        <f t="shared" si="24"/>
        <v>6960</v>
      </c>
    </row>
    <row r="1590" spans="1:12" hidden="1">
      <c r="A1590">
        <v>136</v>
      </c>
      <c r="B1590" t="s">
        <v>2887</v>
      </c>
      <c r="C1590" t="s">
        <v>5468</v>
      </c>
      <c r="D1590" t="s">
        <v>3259</v>
      </c>
      <c r="E1590">
        <v>8984</v>
      </c>
      <c r="F1590">
        <v>-50</v>
      </c>
      <c r="G1590">
        <v>0</v>
      </c>
      <c r="H1590">
        <v>0</v>
      </c>
      <c r="I1590">
        <v>0</v>
      </c>
      <c r="J1590">
        <v>0</v>
      </c>
      <c r="L1590">
        <f t="shared" si="24"/>
        <v>8934</v>
      </c>
    </row>
    <row r="1591" spans="1:12" hidden="1">
      <c r="A1591">
        <v>137</v>
      </c>
      <c r="B1591" t="s">
        <v>1979</v>
      </c>
      <c r="C1591" t="s">
        <v>5469</v>
      </c>
      <c r="D1591" t="s">
        <v>3332</v>
      </c>
      <c r="E1591">
        <v>8</v>
      </c>
      <c r="F1591">
        <v>0</v>
      </c>
      <c r="G1591">
        <v>0</v>
      </c>
      <c r="H1591">
        <v>0</v>
      </c>
      <c r="I1591">
        <v>0</v>
      </c>
      <c r="J1591">
        <v>0</v>
      </c>
      <c r="L1591">
        <f t="shared" si="24"/>
        <v>8</v>
      </c>
    </row>
    <row r="1592" spans="1:12" hidden="1">
      <c r="A1592">
        <v>138</v>
      </c>
      <c r="B1592" t="s">
        <v>1981</v>
      </c>
      <c r="C1592" t="s">
        <v>5470</v>
      </c>
      <c r="D1592" t="s">
        <v>3332</v>
      </c>
      <c r="E1592">
        <v>1074</v>
      </c>
      <c r="F1592">
        <v>0</v>
      </c>
      <c r="G1592">
        <v>0</v>
      </c>
      <c r="H1592">
        <v>0</v>
      </c>
      <c r="I1592">
        <v>0</v>
      </c>
      <c r="J1592">
        <v>0</v>
      </c>
      <c r="L1592">
        <f t="shared" si="24"/>
        <v>1074</v>
      </c>
    </row>
    <row r="1593" spans="1:12" hidden="1">
      <c r="A1593">
        <v>139</v>
      </c>
      <c r="B1593" t="s">
        <v>1982</v>
      </c>
      <c r="C1593" t="s">
        <v>5471</v>
      </c>
      <c r="D1593" t="s">
        <v>3332</v>
      </c>
      <c r="E1593">
        <v>1129</v>
      </c>
      <c r="F1593">
        <v>0</v>
      </c>
      <c r="G1593">
        <v>0</v>
      </c>
      <c r="H1593">
        <v>0</v>
      </c>
      <c r="I1593">
        <v>0</v>
      </c>
      <c r="J1593">
        <v>0</v>
      </c>
      <c r="L1593">
        <f t="shared" si="24"/>
        <v>1129</v>
      </c>
    </row>
    <row r="1594" spans="1:12" hidden="1">
      <c r="A1594">
        <v>140</v>
      </c>
      <c r="B1594" t="s">
        <v>1983</v>
      </c>
      <c r="C1594" t="s">
        <v>5472</v>
      </c>
      <c r="D1594" t="s">
        <v>3259</v>
      </c>
      <c r="E1594">
        <v>6846</v>
      </c>
      <c r="F1594">
        <v>0</v>
      </c>
      <c r="G1594">
        <v>0</v>
      </c>
      <c r="H1594">
        <v>0</v>
      </c>
      <c r="I1594">
        <v>0</v>
      </c>
      <c r="J1594">
        <v>0</v>
      </c>
      <c r="L1594">
        <f t="shared" si="24"/>
        <v>6846</v>
      </c>
    </row>
    <row r="1595" spans="1:12" hidden="1">
      <c r="A1595">
        <v>141</v>
      </c>
      <c r="B1595" t="s">
        <v>5473</v>
      </c>
      <c r="C1595" t="s">
        <v>5474</v>
      </c>
      <c r="D1595" t="s">
        <v>3259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L1595">
        <f t="shared" si="24"/>
        <v>0</v>
      </c>
    </row>
    <row r="1596" spans="1:12" hidden="1">
      <c r="A1596">
        <v>142</v>
      </c>
      <c r="B1596" t="s">
        <v>1985</v>
      </c>
      <c r="C1596" t="s">
        <v>5475</v>
      </c>
      <c r="D1596" t="s">
        <v>3259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L1596">
        <f t="shared" si="24"/>
        <v>0</v>
      </c>
    </row>
    <row r="1597" spans="1:12" hidden="1">
      <c r="A1597">
        <v>143</v>
      </c>
      <c r="B1597" t="s">
        <v>5476</v>
      </c>
      <c r="C1597" t="s">
        <v>5477</v>
      </c>
      <c r="D1597" t="s">
        <v>3259</v>
      </c>
      <c r="E1597">
        <v>45</v>
      </c>
      <c r="F1597">
        <v>0</v>
      </c>
      <c r="G1597">
        <v>0</v>
      </c>
      <c r="H1597">
        <v>0</v>
      </c>
      <c r="I1597">
        <v>0</v>
      </c>
      <c r="J1597">
        <v>0</v>
      </c>
      <c r="L1597">
        <f t="shared" si="24"/>
        <v>45</v>
      </c>
    </row>
    <row r="1598" spans="1:12" hidden="1">
      <c r="A1598">
        <v>144</v>
      </c>
      <c r="B1598" t="s">
        <v>1986</v>
      </c>
      <c r="C1598" t="s">
        <v>5478</v>
      </c>
      <c r="D1598" t="s">
        <v>3259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L1598">
        <f t="shared" si="24"/>
        <v>0</v>
      </c>
    </row>
    <row r="1599" spans="1:12" hidden="1">
      <c r="A1599">
        <v>145</v>
      </c>
      <c r="B1599" t="s">
        <v>1987</v>
      </c>
      <c r="C1599" t="s">
        <v>5479</v>
      </c>
      <c r="D1599" t="s">
        <v>3259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L1599">
        <f t="shared" si="24"/>
        <v>0</v>
      </c>
    </row>
    <row r="1600" spans="1:12" hidden="1">
      <c r="A1600">
        <v>146</v>
      </c>
      <c r="B1600" t="s">
        <v>1984</v>
      </c>
      <c r="C1600" t="s">
        <v>5480</v>
      </c>
      <c r="D1600" t="s">
        <v>3259</v>
      </c>
      <c r="E1600">
        <v>3145</v>
      </c>
      <c r="F1600">
        <v>-50</v>
      </c>
      <c r="G1600">
        <v>0</v>
      </c>
      <c r="H1600">
        <v>0</v>
      </c>
      <c r="I1600">
        <v>0</v>
      </c>
      <c r="J1600">
        <v>0</v>
      </c>
      <c r="L1600">
        <f t="shared" si="24"/>
        <v>3095</v>
      </c>
    </row>
    <row r="1601" spans="1:12" hidden="1">
      <c r="A1601">
        <v>147</v>
      </c>
      <c r="B1601" t="s">
        <v>1988</v>
      </c>
      <c r="C1601" t="s">
        <v>5481</v>
      </c>
      <c r="D1601" t="s">
        <v>3259</v>
      </c>
      <c r="E1601">
        <v>22300</v>
      </c>
      <c r="F1601">
        <v>0</v>
      </c>
      <c r="G1601">
        <v>0</v>
      </c>
      <c r="H1601">
        <v>0</v>
      </c>
      <c r="I1601">
        <v>0</v>
      </c>
      <c r="J1601">
        <v>0</v>
      </c>
      <c r="L1601">
        <f t="shared" si="24"/>
        <v>22300</v>
      </c>
    </row>
    <row r="1602" spans="1:12" hidden="1">
      <c r="A1602">
        <v>148</v>
      </c>
      <c r="B1602" t="s">
        <v>5482</v>
      </c>
      <c r="C1602" t="s">
        <v>5483</v>
      </c>
      <c r="D1602" t="s">
        <v>3259</v>
      </c>
      <c r="E1602">
        <v>1372</v>
      </c>
      <c r="F1602">
        <v>-1372</v>
      </c>
      <c r="G1602">
        <v>0</v>
      </c>
      <c r="H1602">
        <v>0</v>
      </c>
      <c r="I1602">
        <v>0</v>
      </c>
      <c r="J1602">
        <v>0</v>
      </c>
      <c r="L1602">
        <f t="shared" si="24"/>
        <v>0</v>
      </c>
    </row>
    <row r="1603" spans="1:12" hidden="1">
      <c r="A1603">
        <v>149</v>
      </c>
      <c r="B1603" t="s">
        <v>1989</v>
      </c>
      <c r="C1603" t="s">
        <v>5484</v>
      </c>
      <c r="D1603" t="s">
        <v>3259</v>
      </c>
      <c r="E1603">
        <v>322</v>
      </c>
      <c r="F1603">
        <v>0</v>
      </c>
      <c r="G1603">
        <v>0</v>
      </c>
      <c r="H1603">
        <v>0</v>
      </c>
      <c r="I1603">
        <v>0</v>
      </c>
      <c r="J1603">
        <v>0</v>
      </c>
      <c r="L1603">
        <f t="shared" ref="L1603:L1666" si="25">E1603+F1603+K1603</f>
        <v>322</v>
      </c>
    </row>
    <row r="1604" spans="1:12" hidden="1">
      <c r="A1604">
        <v>150</v>
      </c>
      <c r="B1604" t="s">
        <v>1990</v>
      </c>
      <c r="C1604" t="s">
        <v>5485</v>
      </c>
      <c r="D1604" t="s">
        <v>3332</v>
      </c>
      <c r="E1604">
        <v>1786</v>
      </c>
      <c r="F1604">
        <v>0</v>
      </c>
      <c r="G1604">
        <v>0</v>
      </c>
      <c r="H1604">
        <v>0</v>
      </c>
      <c r="I1604">
        <v>0</v>
      </c>
      <c r="J1604">
        <v>0</v>
      </c>
      <c r="L1604">
        <f t="shared" si="25"/>
        <v>1786</v>
      </c>
    </row>
    <row r="1605" spans="1:12" hidden="1">
      <c r="A1605">
        <v>151</v>
      </c>
      <c r="B1605" t="s">
        <v>5486</v>
      </c>
      <c r="C1605" t="s">
        <v>5487</v>
      </c>
      <c r="D1605" t="s">
        <v>3332</v>
      </c>
      <c r="E1605">
        <v>29</v>
      </c>
      <c r="F1605">
        <v>0</v>
      </c>
      <c r="G1605">
        <v>0</v>
      </c>
      <c r="H1605">
        <v>0</v>
      </c>
      <c r="I1605">
        <v>0</v>
      </c>
      <c r="J1605">
        <v>0</v>
      </c>
      <c r="L1605">
        <f t="shared" si="25"/>
        <v>29</v>
      </c>
    </row>
    <row r="1606" spans="1:12" hidden="1">
      <c r="A1606">
        <v>152</v>
      </c>
      <c r="B1606" t="s">
        <v>1975</v>
      </c>
      <c r="C1606" t="s">
        <v>5488</v>
      </c>
      <c r="D1606" t="s">
        <v>5365</v>
      </c>
      <c r="E1606">
        <v>17114</v>
      </c>
      <c r="F1606">
        <v>0</v>
      </c>
      <c r="G1606">
        <v>0</v>
      </c>
      <c r="H1606">
        <v>0</v>
      </c>
      <c r="I1606">
        <v>0</v>
      </c>
      <c r="J1606">
        <v>0</v>
      </c>
      <c r="L1606">
        <f t="shared" si="25"/>
        <v>17114</v>
      </c>
    </row>
    <row r="1607" spans="1:12" hidden="1">
      <c r="A1607">
        <v>153</v>
      </c>
      <c r="B1607" t="s">
        <v>5489</v>
      </c>
      <c r="C1607" t="s">
        <v>5490</v>
      </c>
      <c r="D1607" t="s">
        <v>3332</v>
      </c>
      <c r="E1607">
        <v>796</v>
      </c>
      <c r="F1607">
        <v>0</v>
      </c>
      <c r="G1607">
        <v>0</v>
      </c>
      <c r="H1607">
        <v>0</v>
      </c>
      <c r="I1607">
        <v>0</v>
      </c>
      <c r="J1607">
        <v>0</v>
      </c>
      <c r="L1607">
        <f t="shared" si="25"/>
        <v>796</v>
      </c>
    </row>
    <row r="1608" spans="1:12" hidden="1">
      <c r="A1608">
        <v>154</v>
      </c>
      <c r="B1608" t="s">
        <v>5491</v>
      </c>
      <c r="C1608" t="s">
        <v>5492</v>
      </c>
      <c r="D1608" t="s">
        <v>3332</v>
      </c>
      <c r="E1608">
        <v>27277</v>
      </c>
      <c r="F1608">
        <v>-1260</v>
      </c>
      <c r="G1608">
        <v>0</v>
      </c>
      <c r="H1608">
        <v>0</v>
      </c>
      <c r="I1608">
        <v>0</v>
      </c>
      <c r="J1608">
        <v>0</v>
      </c>
      <c r="L1608">
        <f t="shared" si="25"/>
        <v>26017</v>
      </c>
    </row>
    <row r="1609" spans="1:12" hidden="1">
      <c r="A1609">
        <v>155</v>
      </c>
      <c r="B1609" t="s">
        <v>5493</v>
      </c>
      <c r="C1609" t="s">
        <v>5494</v>
      </c>
      <c r="D1609" t="s">
        <v>3332</v>
      </c>
      <c r="E1609">
        <v>5749</v>
      </c>
      <c r="F1609">
        <v>-840</v>
      </c>
      <c r="G1609">
        <v>0</v>
      </c>
      <c r="H1609">
        <v>0</v>
      </c>
      <c r="I1609">
        <v>0</v>
      </c>
      <c r="J1609">
        <v>0</v>
      </c>
      <c r="L1609">
        <f t="shared" si="25"/>
        <v>4909</v>
      </c>
    </row>
    <row r="1610" spans="1:12" hidden="1">
      <c r="A1610">
        <v>156</v>
      </c>
      <c r="B1610" t="s">
        <v>5495</v>
      </c>
      <c r="C1610" t="s">
        <v>5496</v>
      </c>
      <c r="D1610" t="s">
        <v>3332</v>
      </c>
      <c r="E1610">
        <v>26727</v>
      </c>
      <c r="F1610">
        <v>-1020</v>
      </c>
      <c r="G1610">
        <v>0</v>
      </c>
      <c r="H1610">
        <v>0</v>
      </c>
      <c r="I1610">
        <v>0</v>
      </c>
      <c r="J1610">
        <v>0</v>
      </c>
      <c r="L1610">
        <f t="shared" si="25"/>
        <v>25707</v>
      </c>
    </row>
    <row r="1611" spans="1:12" hidden="1">
      <c r="A1611">
        <v>157</v>
      </c>
      <c r="B1611" t="s">
        <v>5497</v>
      </c>
      <c r="C1611" t="s">
        <v>5498</v>
      </c>
      <c r="D1611" t="s">
        <v>3332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L1611">
        <f t="shared" si="25"/>
        <v>0</v>
      </c>
    </row>
    <row r="1612" spans="1:12" hidden="1">
      <c r="A1612">
        <v>158</v>
      </c>
      <c r="B1612" t="s">
        <v>5499</v>
      </c>
      <c r="C1612" t="s">
        <v>5500</v>
      </c>
      <c r="D1612" t="s">
        <v>1176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L1612">
        <f t="shared" si="25"/>
        <v>0</v>
      </c>
    </row>
    <row r="1613" spans="1:12" hidden="1">
      <c r="A1613">
        <v>159</v>
      </c>
      <c r="B1613" t="s">
        <v>2891</v>
      </c>
      <c r="C1613" t="s">
        <v>5501</v>
      </c>
      <c r="D1613" t="s">
        <v>1176</v>
      </c>
      <c r="E1613">
        <v>26234</v>
      </c>
      <c r="F1613">
        <v>-840</v>
      </c>
      <c r="G1613">
        <v>0</v>
      </c>
      <c r="H1613">
        <v>0</v>
      </c>
      <c r="I1613">
        <v>0</v>
      </c>
      <c r="J1613">
        <v>0</v>
      </c>
      <c r="L1613">
        <f t="shared" si="25"/>
        <v>25394</v>
      </c>
    </row>
    <row r="1614" spans="1:12" hidden="1">
      <c r="A1614">
        <v>160</v>
      </c>
      <c r="B1614" t="s">
        <v>5502</v>
      </c>
      <c r="C1614" t="s">
        <v>5503</v>
      </c>
      <c r="D1614" t="s">
        <v>3334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L1614">
        <f t="shared" si="25"/>
        <v>0</v>
      </c>
    </row>
    <row r="1615" spans="1:12" hidden="1">
      <c r="A1615">
        <v>161</v>
      </c>
      <c r="B1615" t="s">
        <v>5504</v>
      </c>
      <c r="C1615" t="s">
        <v>5505</v>
      </c>
      <c r="D1615" t="s">
        <v>3334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L1615">
        <f t="shared" si="25"/>
        <v>0</v>
      </c>
    </row>
    <row r="1616" spans="1:12" hidden="1">
      <c r="A1616">
        <v>162</v>
      </c>
      <c r="B1616" t="s">
        <v>1991</v>
      </c>
      <c r="C1616" t="s">
        <v>5506</v>
      </c>
      <c r="D1616" t="s">
        <v>1176</v>
      </c>
      <c r="E1616">
        <v>35330</v>
      </c>
      <c r="F1616">
        <v>0</v>
      </c>
      <c r="G1616">
        <v>0</v>
      </c>
      <c r="H1616">
        <v>0</v>
      </c>
      <c r="I1616">
        <v>0</v>
      </c>
      <c r="J1616">
        <v>0</v>
      </c>
      <c r="L1616">
        <f t="shared" si="25"/>
        <v>35330</v>
      </c>
    </row>
    <row r="1617" spans="1:12" hidden="1">
      <c r="A1617">
        <v>163</v>
      </c>
      <c r="B1617" t="s">
        <v>1686</v>
      </c>
      <c r="C1617" t="s">
        <v>5507</v>
      </c>
      <c r="D1617" t="s">
        <v>1176</v>
      </c>
      <c r="E1617">
        <v>35494</v>
      </c>
      <c r="F1617">
        <v>-3300</v>
      </c>
      <c r="G1617">
        <v>0</v>
      </c>
      <c r="H1617">
        <v>0</v>
      </c>
      <c r="I1617">
        <v>0</v>
      </c>
      <c r="J1617">
        <v>0</v>
      </c>
      <c r="L1617">
        <f t="shared" si="25"/>
        <v>32194</v>
      </c>
    </row>
    <row r="1618" spans="1:12" hidden="1">
      <c r="A1618">
        <v>164</v>
      </c>
      <c r="B1618" t="s">
        <v>5508</v>
      </c>
      <c r="C1618" t="s">
        <v>5509</v>
      </c>
      <c r="D1618" t="s">
        <v>1176</v>
      </c>
      <c r="E1618">
        <v>49915</v>
      </c>
      <c r="F1618">
        <v>-720</v>
      </c>
      <c r="G1618">
        <v>0</v>
      </c>
      <c r="H1618">
        <v>0</v>
      </c>
      <c r="I1618">
        <v>0</v>
      </c>
      <c r="J1618">
        <v>0</v>
      </c>
      <c r="L1618">
        <f t="shared" si="25"/>
        <v>49195</v>
      </c>
    </row>
    <row r="1619" spans="1:12" hidden="1">
      <c r="A1619">
        <v>165</v>
      </c>
      <c r="B1619" t="s">
        <v>1992</v>
      </c>
      <c r="C1619" t="s">
        <v>5510</v>
      </c>
      <c r="D1619" t="s">
        <v>1176</v>
      </c>
      <c r="E1619">
        <v>33255</v>
      </c>
      <c r="F1619">
        <v>-2800</v>
      </c>
      <c r="G1619">
        <v>0</v>
      </c>
      <c r="H1619">
        <v>0</v>
      </c>
      <c r="I1619">
        <v>0</v>
      </c>
      <c r="J1619">
        <v>0</v>
      </c>
      <c r="L1619">
        <f t="shared" si="25"/>
        <v>30455</v>
      </c>
    </row>
    <row r="1620" spans="1:12" hidden="1">
      <c r="A1620">
        <v>166</v>
      </c>
      <c r="B1620" t="s">
        <v>1993</v>
      </c>
      <c r="C1620" t="s">
        <v>5511</v>
      </c>
      <c r="D1620" t="s">
        <v>1176</v>
      </c>
      <c r="E1620">
        <v>29318</v>
      </c>
      <c r="F1620">
        <v>-2800</v>
      </c>
      <c r="G1620">
        <v>0</v>
      </c>
      <c r="H1620">
        <v>0</v>
      </c>
      <c r="I1620">
        <v>0</v>
      </c>
      <c r="J1620">
        <v>0</v>
      </c>
      <c r="L1620">
        <f t="shared" si="25"/>
        <v>26518</v>
      </c>
    </row>
    <row r="1621" spans="1:12" hidden="1">
      <c r="A1621">
        <v>167</v>
      </c>
      <c r="B1621" t="s">
        <v>1994</v>
      </c>
      <c r="C1621" t="s">
        <v>5512</v>
      </c>
      <c r="D1621" t="s">
        <v>1176</v>
      </c>
      <c r="E1621">
        <v>78672</v>
      </c>
      <c r="F1621">
        <v>-32590</v>
      </c>
      <c r="G1621">
        <v>0</v>
      </c>
      <c r="H1621">
        <v>0</v>
      </c>
      <c r="I1621">
        <v>0</v>
      </c>
      <c r="J1621">
        <v>0</v>
      </c>
      <c r="L1621">
        <f t="shared" si="25"/>
        <v>46082</v>
      </c>
    </row>
    <row r="1622" spans="1:12" hidden="1">
      <c r="A1622">
        <v>168</v>
      </c>
      <c r="B1622" t="s">
        <v>5513</v>
      </c>
      <c r="C1622" t="s">
        <v>5514</v>
      </c>
      <c r="D1622" t="s">
        <v>3332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L1622">
        <f t="shared" si="25"/>
        <v>0</v>
      </c>
    </row>
    <row r="1623" spans="1:12">
      <c r="A1623" s="45" t="s">
        <v>3205</v>
      </c>
      <c r="B1623" s="45" t="s">
        <v>3206</v>
      </c>
      <c r="C1623" s="45" t="s">
        <v>3207</v>
      </c>
      <c r="D1623" s="45" t="s">
        <v>3208</v>
      </c>
      <c r="E1623" s="45" t="s">
        <v>3209</v>
      </c>
      <c r="F1623" s="45" t="s">
        <v>3210</v>
      </c>
      <c r="G1623" s="45" t="s">
        <v>3211</v>
      </c>
      <c r="H1623" s="45" t="s">
        <v>3212</v>
      </c>
      <c r="I1623" s="45" t="s">
        <v>3213</v>
      </c>
      <c r="J1623" s="45" t="s">
        <v>3214</v>
      </c>
      <c r="K1623" t="s">
        <v>3216</v>
      </c>
      <c r="L1623" t="e">
        <f t="shared" si="25"/>
        <v>#VALUE!</v>
      </c>
    </row>
    <row r="1624" spans="1:12" hidden="1">
      <c r="A1624">
        <v>1</v>
      </c>
      <c r="B1624" t="s">
        <v>1309</v>
      </c>
      <c r="C1624" t="s">
        <v>5515</v>
      </c>
      <c r="D1624" t="s">
        <v>1176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L1624">
        <f t="shared" si="25"/>
        <v>0</v>
      </c>
    </row>
    <row r="1625" spans="1:12" hidden="1">
      <c r="A1625">
        <v>2</v>
      </c>
      <c r="B1625" t="s">
        <v>1310</v>
      </c>
      <c r="C1625" t="s">
        <v>5516</v>
      </c>
      <c r="D1625" t="s">
        <v>1176</v>
      </c>
      <c r="E1625">
        <v>0</v>
      </c>
      <c r="F1625">
        <v>0</v>
      </c>
      <c r="G1625">
        <v>0</v>
      </c>
      <c r="H1625">
        <v>0</v>
      </c>
      <c r="I1625">
        <v>11</v>
      </c>
      <c r="J1625">
        <v>0</v>
      </c>
      <c r="L1625">
        <f t="shared" si="25"/>
        <v>0</v>
      </c>
    </row>
    <row r="1626" spans="1:12" hidden="1">
      <c r="A1626">
        <v>3</v>
      </c>
      <c r="B1626" t="s">
        <v>1311</v>
      </c>
      <c r="C1626" t="s">
        <v>1312</v>
      </c>
      <c r="D1626" t="s">
        <v>1477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L1626">
        <f t="shared" si="25"/>
        <v>0</v>
      </c>
    </row>
    <row r="1627" spans="1:12" hidden="1">
      <c r="A1627">
        <v>4</v>
      </c>
      <c r="B1627" t="s">
        <v>1313</v>
      </c>
      <c r="C1627" t="s">
        <v>1314</v>
      </c>
      <c r="D1627" t="s">
        <v>1477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L1627">
        <f t="shared" si="25"/>
        <v>0</v>
      </c>
    </row>
    <row r="1628" spans="1:12" hidden="1">
      <c r="A1628">
        <v>5</v>
      </c>
      <c r="B1628" t="s">
        <v>1315</v>
      </c>
      <c r="C1628" t="s">
        <v>1316</v>
      </c>
      <c r="D1628" t="s">
        <v>1477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L1628">
        <f t="shared" si="25"/>
        <v>0</v>
      </c>
    </row>
    <row r="1629" spans="1:12" hidden="1">
      <c r="A1629">
        <v>6</v>
      </c>
      <c r="B1629" t="s">
        <v>1317</v>
      </c>
      <c r="C1629" t="s">
        <v>1318</v>
      </c>
      <c r="D1629" t="s">
        <v>1477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L1629">
        <f t="shared" si="25"/>
        <v>0</v>
      </c>
    </row>
    <row r="1630" spans="1:12" hidden="1">
      <c r="A1630">
        <v>7</v>
      </c>
      <c r="B1630" t="s">
        <v>1319</v>
      </c>
      <c r="C1630" t="s">
        <v>1320</v>
      </c>
      <c r="D1630" t="s">
        <v>1477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L1630">
        <f t="shared" si="25"/>
        <v>0</v>
      </c>
    </row>
    <row r="1631" spans="1:12" hidden="1">
      <c r="A1631">
        <v>8</v>
      </c>
      <c r="B1631" t="s">
        <v>1321</v>
      </c>
      <c r="C1631" t="s">
        <v>1322</v>
      </c>
      <c r="D1631" t="s">
        <v>1477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L1631">
        <f t="shared" si="25"/>
        <v>0</v>
      </c>
    </row>
    <row r="1632" spans="1:12" hidden="1">
      <c r="A1632">
        <v>9</v>
      </c>
      <c r="B1632" t="s">
        <v>1323</v>
      </c>
      <c r="C1632" t="s">
        <v>5517</v>
      </c>
      <c r="D1632" t="s">
        <v>3259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L1632">
        <f t="shared" si="25"/>
        <v>0</v>
      </c>
    </row>
    <row r="1633" spans="1:12" hidden="1">
      <c r="A1633">
        <v>10</v>
      </c>
      <c r="B1633" t="s">
        <v>1324</v>
      </c>
      <c r="C1633" t="s">
        <v>5518</v>
      </c>
      <c r="D1633" t="s">
        <v>1176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L1633">
        <f t="shared" si="25"/>
        <v>0</v>
      </c>
    </row>
    <row r="1634" spans="1:12" hidden="1">
      <c r="A1634">
        <v>11</v>
      </c>
      <c r="B1634" t="s">
        <v>1325</v>
      </c>
      <c r="C1634" t="s">
        <v>5519</v>
      </c>
      <c r="D1634" t="s">
        <v>1176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L1634">
        <f t="shared" si="25"/>
        <v>0</v>
      </c>
    </row>
    <row r="1635" spans="1:12" hidden="1">
      <c r="A1635">
        <v>12</v>
      </c>
      <c r="B1635" t="s">
        <v>1326</v>
      </c>
      <c r="C1635" t="s">
        <v>5520</v>
      </c>
      <c r="D1635" t="s">
        <v>1176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L1635">
        <f t="shared" si="25"/>
        <v>0</v>
      </c>
    </row>
    <row r="1636" spans="1:12" hidden="1">
      <c r="A1636">
        <v>13</v>
      </c>
      <c r="B1636" t="s">
        <v>1327</v>
      </c>
      <c r="C1636" t="s">
        <v>5521</v>
      </c>
      <c r="D1636" t="s">
        <v>1176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L1636">
        <f t="shared" si="25"/>
        <v>0</v>
      </c>
    </row>
    <row r="1637" spans="1:12" hidden="1">
      <c r="A1637">
        <v>14</v>
      </c>
      <c r="B1637" t="s">
        <v>1328</v>
      </c>
      <c r="C1637" t="s">
        <v>5522</v>
      </c>
      <c r="D1637" t="s">
        <v>1176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L1637">
        <f t="shared" si="25"/>
        <v>0</v>
      </c>
    </row>
    <row r="1638" spans="1:12" hidden="1">
      <c r="A1638">
        <v>15</v>
      </c>
      <c r="B1638" t="s">
        <v>1329</v>
      </c>
      <c r="C1638" t="s">
        <v>5523</v>
      </c>
      <c r="D1638" t="s">
        <v>1176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L1638">
        <f t="shared" si="25"/>
        <v>0</v>
      </c>
    </row>
    <row r="1639" spans="1:12" hidden="1">
      <c r="A1639">
        <v>16</v>
      </c>
      <c r="B1639" t="s">
        <v>1330</v>
      </c>
      <c r="C1639" t="s">
        <v>5524</v>
      </c>
      <c r="D1639" t="s">
        <v>1176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L1639">
        <f t="shared" si="25"/>
        <v>0</v>
      </c>
    </row>
    <row r="1640" spans="1:12" hidden="1">
      <c r="A1640">
        <v>17</v>
      </c>
      <c r="B1640" t="s">
        <v>1331</v>
      </c>
      <c r="C1640" t="s">
        <v>5525</v>
      </c>
      <c r="D1640" t="s">
        <v>1176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L1640">
        <f t="shared" si="25"/>
        <v>0</v>
      </c>
    </row>
    <row r="1641" spans="1:12" hidden="1">
      <c r="A1641">
        <v>18</v>
      </c>
      <c r="B1641" t="s">
        <v>1332</v>
      </c>
      <c r="C1641" t="s">
        <v>5526</v>
      </c>
      <c r="D1641" t="s">
        <v>1176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L1641">
        <f t="shared" si="25"/>
        <v>0</v>
      </c>
    </row>
    <row r="1642" spans="1:12" hidden="1">
      <c r="A1642">
        <v>19</v>
      </c>
      <c r="B1642" t="s">
        <v>5527</v>
      </c>
      <c r="C1642" t="s">
        <v>5528</v>
      </c>
      <c r="D1642" t="s">
        <v>3259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L1642">
        <f t="shared" si="25"/>
        <v>0</v>
      </c>
    </row>
    <row r="1643" spans="1:12" hidden="1">
      <c r="A1643">
        <v>20</v>
      </c>
      <c r="B1643" t="s">
        <v>5529</v>
      </c>
      <c r="C1643" t="s">
        <v>5530</v>
      </c>
      <c r="D1643" t="s">
        <v>3259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L1643">
        <f t="shared" si="25"/>
        <v>0</v>
      </c>
    </row>
    <row r="1644" spans="1:12" hidden="1">
      <c r="A1644">
        <v>21</v>
      </c>
      <c r="B1644" t="s">
        <v>5531</v>
      </c>
      <c r="C1644" t="s">
        <v>5532</v>
      </c>
      <c r="D1644" t="s">
        <v>3259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L1644">
        <f t="shared" si="25"/>
        <v>0</v>
      </c>
    </row>
    <row r="1645" spans="1:12" hidden="1">
      <c r="A1645">
        <v>22</v>
      </c>
      <c r="B1645" t="s">
        <v>5533</v>
      </c>
      <c r="C1645" t="s">
        <v>5534</v>
      </c>
      <c r="D1645" t="s">
        <v>3259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L1645">
        <f t="shared" si="25"/>
        <v>0</v>
      </c>
    </row>
    <row r="1646" spans="1:12" hidden="1">
      <c r="A1646">
        <v>23</v>
      </c>
      <c r="B1646" t="s">
        <v>1333</v>
      </c>
      <c r="C1646" t="s">
        <v>5535</v>
      </c>
      <c r="D1646" t="s">
        <v>1176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L1646">
        <f t="shared" si="25"/>
        <v>0</v>
      </c>
    </row>
    <row r="1647" spans="1:12" hidden="1">
      <c r="A1647">
        <v>24</v>
      </c>
      <c r="B1647" t="s">
        <v>1334</v>
      </c>
      <c r="C1647" t="s">
        <v>5536</v>
      </c>
      <c r="D1647" t="s">
        <v>3259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L1647">
        <f t="shared" si="25"/>
        <v>0</v>
      </c>
    </row>
    <row r="1648" spans="1:12" hidden="1">
      <c r="A1648">
        <v>25</v>
      </c>
      <c r="B1648" t="s">
        <v>1335</v>
      </c>
      <c r="C1648" t="s">
        <v>5537</v>
      </c>
      <c r="D1648" t="s">
        <v>3259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>
        <f t="shared" si="25"/>
        <v>0</v>
      </c>
    </row>
    <row r="1649" spans="1:12" hidden="1">
      <c r="A1649">
        <v>26</v>
      </c>
      <c r="B1649" t="s">
        <v>1337</v>
      </c>
      <c r="C1649" t="s">
        <v>5538</v>
      </c>
      <c r="D1649" t="s">
        <v>1176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L1649">
        <f t="shared" si="25"/>
        <v>0</v>
      </c>
    </row>
    <row r="1650" spans="1:12" hidden="1">
      <c r="A1650">
        <v>27</v>
      </c>
      <c r="B1650" t="s">
        <v>1338</v>
      </c>
      <c r="C1650" t="s">
        <v>5539</v>
      </c>
      <c r="D1650" t="s">
        <v>1176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L1650">
        <f t="shared" si="25"/>
        <v>0</v>
      </c>
    </row>
    <row r="1651" spans="1:12" hidden="1">
      <c r="A1651">
        <v>28</v>
      </c>
      <c r="B1651" t="s">
        <v>1339</v>
      </c>
      <c r="C1651" t="s">
        <v>5540</v>
      </c>
      <c r="D1651" t="s">
        <v>1176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L1651">
        <f t="shared" si="25"/>
        <v>0</v>
      </c>
    </row>
    <row r="1652" spans="1:12" hidden="1">
      <c r="A1652">
        <v>29</v>
      </c>
      <c r="B1652" t="s">
        <v>1340</v>
      </c>
      <c r="C1652" t="s">
        <v>5541</v>
      </c>
      <c r="D1652" t="s">
        <v>1176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L1652">
        <f t="shared" si="25"/>
        <v>0</v>
      </c>
    </row>
    <row r="1653" spans="1:12" hidden="1">
      <c r="A1653">
        <v>30</v>
      </c>
      <c r="B1653" t="s">
        <v>1341</v>
      </c>
      <c r="C1653" t="s">
        <v>5542</v>
      </c>
      <c r="D1653" t="s">
        <v>1176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L1653">
        <f t="shared" si="25"/>
        <v>0</v>
      </c>
    </row>
    <row r="1654" spans="1:12" hidden="1">
      <c r="A1654">
        <v>31</v>
      </c>
      <c r="B1654" t="s">
        <v>1342</v>
      </c>
      <c r="C1654" t="s">
        <v>5543</v>
      </c>
      <c r="D1654" t="s">
        <v>1176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L1654">
        <f t="shared" si="25"/>
        <v>0</v>
      </c>
    </row>
    <row r="1655" spans="1:12" hidden="1">
      <c r="A1655">
        <v>32</v>
      </c>
      <c r="B1655" t="s">
        <v>1343</v>
      </c>
      <c r="C1655" t="s">
        <v>5544</v>
      </c>
      <c r="D1655" t="s">
        <v>1176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L1655">
        <f t="shared" si="25"/>
        <v>0</v>
      </c>
    </row>
    <row r="1656" spans="1:12" hidden="1">
      <c r="A1656">
        <v>33</v>
      </c>
      <c r="B1656" t="s">
        <v>1344</v>
      </c>
      <c r="C1656" t="s">
        <v>5545</v>
      </c>
      <c r="D1656" t="s">
        <v>1176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L1656">
        <f t="shared" si="25"/>
        <v>0</v>
      </c>
    </row>
    <row r="1657" spans="1:12" hidden="1">
      <c r="A1657">
        <v>34</v>
      </c>
      <c r="B1657" t="s">
        <v>1345</v>
      </c>
      <c r="C1657" t="s">
        <v>5546</v>
      </c>
      <c r="D1657" t="s">
        <v>1176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L1657">
        <f t="shared" si="25"/>
        <v>0</v>
      </c>
    </row>
    <row r="1658" spans="1:12" hidden="1">
      <c r="A1658">
        <v>35</v>
      </c>
      <c r="B1658" t="s">
        <v>1346</v>
      </c>
      <c r="C1658" t="s">
        <v>5547</v>
      </c>
      <c r="D1658" t="s">
        <v>1176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L1658">
        <f t="shared" si="25"/>
        <v>0</v>
      </c>
    </row>
    <row r="1659" spans="1:12" hidden="1">
      <c r="A1659">
        <v>36</v>
      </c>
      <c r="B1659" t="s">
        <v>1348</v>
      </c>
      <c r="C1659" t="s">
        <v>5548</v>
      </c>
      <c r="D1659" t="s">
        <v>1176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L1659">
        <f t="shared" si="25"/>
        <v>0</v>
      </c>
    </row>
    <row r="1660" spans="1:12" hidden="1">
      <c r="A1660">
        <v>37</v>
      </c>
      <c r="B1660" t="s">
        <v>1349</v>
      </c>
      <c r="C1660" t="s">
        <v>5549</v>
      </c>
      <c r="D1660" t="s">
        <v>1176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L1660">
        <f t="shared" si="25"/>
        <v>0</v>
      </c>
    </row>
    <row r="1661" spans="1:12" hidden="1">
      <c r="A1661">
        <v>38</v>
      </c>
      <c r="B1661" t="s">
        <v>1350</v>
      </c>
      <c r="C1661" t="s">
        <v>5550</v>
      </c>
      <c r="D1661" t="s">
        <v>3334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L1661">
        <f t="shared" si="25"/>
        <v>0</v>
      </c>
    </row>
    <row r="1662" spans="1:12" hidden="1">
      <c r="A1662">
        <v>39</v>
      </c>
      <c r="B1662" t="s">
        <v>1351</v>
      </c>
      <c r="C1662" t="s">
        <v>5551</v>
      </c>
      <c r="D1662" t="s">
        <v>3334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L1662">
        <f t="shared" si="25"/>
        <v>0</v>
      </c>
    </row>
    <row r="1663" spans="1:12" hidden="1">
      <c r="A1663">
        <v>40</v>
      </c>
      <c r="B1663" t="s">
        <v>1352</v>
      </c>
      <c r="C1663" t="s">
        <v>5552</v>
      </c>
      <c r="D1663" t="s">
        <v>3334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L1663">
        <f t="shared" si="25"/>
        <v>0</v>
      </c>
    </row>
    <row r="1664" spans="1:12" hidden="1">
      <c r="A1664">
        <v>41</v>
      </c>
      <c r="B1664" t="s">
        <v>1353</v>
      </c>
      <c r="C1664" t="s">
        <v>5553</v>
      </c>
      <c r="D1664" t="s">
        <v>1176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L1664">
        <f t="shared" si="25"/>
        <v>0</v>
      </c>
    </row>
    <row r="1665" spans="1:12" hidden="1">
      <c r="A1665">
        <v>42</v>
      </c>
      <c r="B1665" t="s">
        <v>1354</v>
      </c>
      <c r="C1665" t="s">
        <v>5554</v>
      </c>
      <c r="D1665" t="s">
        <v>1176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L1665">
        <f t="shared" si="25"/>
        <v>0</v>
      </c>
    </row>
    <row r="1666" spans="1:12" hidden="1">
      <c r="A1666">
        <v>43</v>
      </c>
      <c r="B1666" t="s">
        <v>1355</v>
      </c>
      <c r="C1666" t="s">
        <v>5555</v>
      </c>
      <c r="D1666" t="s">
        <v>1176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L1666">
        <f t="shared" si="25"/>
        <v>0</v>
      </c>
    </row>
    <row r="1667" spans="1:12" hidden="1">
      <c r="A1667">
        <v>44</v>
      </c>
      <c r="B1667" t="s">
        <v>1356</v>
      </c>
      <c r="C1667" t="s">
        <v>5556</v>
      </c>
      <c r="D1667" t="s">
        <v>1176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L1667">
        <f t="shared" ref="L1667:L1730" si="26">E1667+F1667+K1667</f>
        <v>0</v>
      </c>
    </row>
    <row r="1668" spans="1:12" hidden="1">
      <c r="A1668">
        <v>45</v>
      </c>
      <c r="B1668" t="s">
        <v>1357</v>
      </c>
      <c r="C1668" t="s">
        <v>5557</v>
      </c>
      <c r="D1668" t="s">
        <v>1176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L1668">
        <f t="shared" si="26"/>
        <v>0</v>
      </c>
    </row>
    <row r="1669" spans="1:12" hidden="1">
      <c r="A1669">
        <v>46</v>
      </c>
      <c r="B1669" t="s">
        <v>1358</v>
      </c>
      <c r="C1669" t="s">
        <v>5558</v>
      </c>
      <c r="D1669" t="s">
        <v>1176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L1669">
        <f t="shared" si="26"/>
        <v>0</v>
      </c>
    </row>
    <row r="1670" spans="1:12" hidden="1">
      <c r="A1670">
        <v>47</v>
      </c>
      <c r="B1670" t="s">
        <v>1359</v>
      </c>
      <c r="C1670" t="s">
        <v>5559</v>
      </c>
      <c r="D1670" t="s">
        <v>3334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L1670">
        <f t="shared" si="26"/>
        <v>0</v>
      </c>
    </row>
    <row r="1671" spans="1:12" hidden="1">
      <c r="A1671">
        <v>48</v>
      </c>
      <c r="B1671" t="s">
        <v>1360</v>
      </c>
      <c r="C1671" t="s">
        <v>5560</v>
      </c>
      <c r="D1671" t="s">
        <v>3334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L1671">
        <f t="shared" si="26"/>
        <v>0</v>
      </c>
    </row>
    <row r="1672" spans="1:12" hidden="1">
      <c r="A1672">
        <v>49</v>
      </c>
      <c r="B1672" t="s">
        <v>1361</v>
      </c>
      <c r="C1672" t="s">
        <v>5561</v>
      </c>
      <c r="D1672" t="s">
        <v>1176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L1672">
        <f t="shared" si="26"/>
        <v>0</v>
      </c>
    </row>
    <row r="1673" spans="1:12" hidden="1">
      <c r="A1673">
        <v>50</v>
      </c>
      <c r="B1673" t="s">
        <v>5562</v>
      </c>
      <c r="C1673" t="s">
        <v>5563</v>
      </c>
      <c r="D1673" t="s">
        <v>1176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L1673">
        <f t="shared" si="26"/>
        <v>0</v>
      </c>
    </row>
    <row r="1674" spans="1:12" hidden="1">
      <c r="A1674">
        <v>51</v>
      </c>
      <c r="B1674" t="s">
        <v>1362</v>
      </c>
      <c r="C1674" t="s">
        <v>5564</v>
      </c>
      <c r="D1674" t="s">
        <v>1176</v>
      </c>
      <c r="E1674">
        <v>4</v>
      </c>
      <c r="F1674">
        <v>0</v>
      </c>
      <c r="G1674">
        <v>0</v>
      </c>
      <c r="H1674">
        <v>0</v>
      </c>
      <c r="I1674">
        <v>0</v>
      </c>
      <c r="J1674">
        <v>0</v>
      </c>
      <c r="L1674">
        <f t="shared" si="26"/>
        <v>4</v>
      </c>
    </row>
    <row r="1675" spans="1:12" hidden="1">
      <c r="A1675">
        <v>52</v>
      </c>
      <c r="B1675" t="s">
        <v>1363</v>
      </c>
      <c r="C1675" t="s">
        <v>5565</v>
      </c>
      <c r="D1675" t="s">
        <v>1176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L1675">
        <f t="shared" si="26"/>
        <v>0</v>
      </c>
    </row>
    <row r="1676" spans="1:12" hidden="1">
      <c r="A1676">
        <v>53</v>
      </c>
      <c r="B1676" t="s">
        <v>1364</v>
      </c>
      <c r="C1676" t="s">
        <v>5566</v>
      </c>
      <c r="D1676" t="s">
        <v>1176</v>
      </c>
      <c r="E1676">
        <v>5</v>
      </c>
      <c r="F1676">
        <v>0</v>
      </c>
      <c r="G1676">
        <v>0</v>
      </c>
      <c r="H1676">
        <v>0</v>
      </c>
      <c r="I1676">
        <v>0</v>
      </c>
      <c r="J1676">
        <v>0</v>
      </c>
      <c r="L1676">
        <f t="shared" si="26"/>
        <v>5</v>
      </c>
    </row>
    <row r="1677" spans="1:12" hidden="1">
      <c r="A1677">
        <v>54</v>
      </c>
      <c r="B1677" t="s">
        <v>1365</v>
      </c>
      <c r="C1677" t="s">
        <v>5567</v>
      </c>
      <c r="D1677" t="s">
        <v>1477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L1677">
        <f t="shared" si="26"/>
        <v>0</v>
      </c>
    </row>
    <row r="1678" spans="1:12" hidden="1">
      <c r="A1678">
        <v>55</v>
      </c>
      <c r="B1678" t="s">
        <v>1366</v>
      </c>
      <c r="C1678" t="s">
        <v>5568</v>
      </c>
      <c r="D1678" t="s">
        <v>1477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L1678">
        <f t="shared" si="26"/>
        <v>0</v>
      </c>
    </row>
    <row r="1679" spans="1:12" hidden="1">
      <c r="A1679">
        <v>56</v>
      </c>
      <c r="B1679" t="s">
        <v>1367</v>
      </c>
      <c r="C1679" t="s">
        <v>5569</v>
      </c>
      <c r="D1679" t="s">
        <v>1477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L1679">
        <f t="shared" si="26"/>
        <v>0</v>
      </c>
    </row>
    <row r="1680" spans="1:12" hidden="1">
      <c r="A1680">
        <v>57</v>
      </c>
      <c r="B1680" t="s">
        <v>1368</v>
      </c>
      <c r="C1680" t="s">
        <v>1369</v>
      </c>
      <c r="D1680" t="s">
        <v>5365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L1680">
        <f t="shared" si="26"/>
        <v>2</v>
      </c>
    </row>
    <row r="1681" spans="1:12" hidden="1">
      <c r="A1681">
        <v>58</v>
      </c>
      <c r="B1681" t="s">
        <v>1370</v>
      </c>
      <c r="C1681" t="s">
        <v>5570</v>
      </c>
      <c r="D1681" t="s">
        <v>1176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L1681">
        <f t="shared" si="26"/>
        <v>0</v>
      </c>
    </row>
    <row r="1682" spans="1:12" hidden="1">
      <c r="A1682">
        <v>59</v>
      </c>
      <c r="B1682" t="s">
        <v>1372</v>
      </c>
      <c r="C1682" t="s">
        <v>5571</v>
      </c>
      <c r="D1682" t="s">
        <v>3334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L1682">
        <f t="shared" si="26"/>
        <v>0</v>
      </c>
    </row>
    <row r="1683" spans="1:12" hidden="1">
      <c r="A1683">
        <v>60</v>
      </c>
      <c r="B1683" t="s">
        <v>1373</v>
      </c>
      <c r="C1683" t="s">
        <v>5572</v>
      </c>
      <c r="D1683" t="s">
        <v>3334</v>
      </c>
      <c r="E1683">
        <v>6</v>
      </c>
      <c r="F1683">
        <v>0</v>
      </c>
      <c r="G1683">
        <v>0</v>
      </c>
      <c r="H1683">
        <v>0</v>
      </c>
      <c r="I1683">
        <v>0</v>
      </c>
      <c r="J1683">
        <v>0</v>
      </c>
      <c r="L1683">
        <f t="shared" si="26"/>
        <v>6</v>
      </c>
    </row>
    <row r="1684" spans="1:12" hidden="1">
      <c r="A1684">
        <v>61</v>
      </c>
      <c r="B1684" t="s">
        <v>1374</v>
      </c>
      <c r="C1684" t="s">
        <v>5573</v>
      </c>
      <c r="D1684" t="s">
        <v>3334</v>
      </c>
      <c r="E1684">
        <v>59710</v>
      </c>
      <c r="F1684">
        <v>-2080</v>
      </c>
      <c r="G1684">
        <v>0</v>
      </c>
      <c r="H1684">
        <v>0</v>
      </c>
      <c r="I1684">
        <v>0</v>
      </c>
      <c r="J1684">
        <v>0</v>
      </c>
      <c r="L1684">
        <f t="shared" si="26"/>
        <v>57630</v>
      </c>
    </row>
    <row r="1685" spans="1:12" hidden="1">
      <c r="A1685">
        <v>62</v>
      </c>
      <c r="B1685" t="s">
        <v>1375</v>
      </c>
      <c r="C1685" t="s">
        <v>5574</v>
      </c>
      <c r="D1685" t="s">
        <v>1176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L1685">
        <f t="shared" si="26"/>
        <v>0</v>
      </c>
    </row>
    <row r="1686" spans="1:12" hidden="1">
      <c r="A1686">
        <v>63</v>
      </c>
      <c r="B1686" t="s">
        <v>737</v>
      </c>
      <c r="C1686" t="s">
        <v>5575</v>
      </c>
      <c r="D1686" t="s">
        <v>3259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L1686">
        <f t="shared" si="26"/>
        <v>0</v>
      </c>
    </row>
    <row r="1687" spans="1:12" hidden="1">
      <c r="A1687">
        <v>64</v>
      </c>
      <c r="B1687" t="s">
        <v>1376</v>
      </c>
      <c r="C1687" t="s">
        <v>1377</v>
      </c>
      <c r="D1687" t="s">
        <v>1477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L1687">
        <f t="shared" si="26"/>
        <v>0</v>
      </c>
    </row>
    <row r="1688" spans="1:12" hidden="1">
      <c r="A1688">
        <v>65</v>
      </c>
      <c r="B1688" t="s">
        <v>1378</v>
      </c>
      <c r="C1688" t="s">
        <v>1379</v>
      </c>
      <c r="D1688" t="s">
        <v>1176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L1688">
        <f t="shared" si="26"/>
        <v>0</v>
      </c>
    </row>
    <row r="1689" spans="1:12" hidden="1">
      <c r="A1689">
        <v>66</v>
      </c>
      <c r="B1689" t="s">
        <v>5576</v>
      </c>
      <c r="C1689" t="s">
        <v>1380</v>
      </c>
      <c r="D1689" t="s">
        <v>5365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L1689">
        <f t="shared" si="26"/>
        <v>0</v>
      </c>
    </row>
    <row r="1690" spans="1:12" hidden="1">
      <c r="A1690">
        <v>67</v>
      </c>
      <c r="B1690" t="s">
        <v>1381</v>
      </c>
      <c r="C1690" t="s">
        <v>1382</v>
      </c>
      <c r="D1690" t="s">
        <v>1477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L1690">
        <f t="shared" si="26"/>
        <v>0</v>
      </c>
    </row>
    <row r="1691" spans="1:12" hidden="1">
      <c r="A1691">
        <v>68</v>
      </c>
      <c r="B1691" t="s">
        <v>1385</v>
      </c>
      <c r="C1691" t="s">
        <v>5577</v>
      </c>
      <c r="D1691" t="s">
        <v>3332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L1691">
        <f t="shared" si="26"/>
        <v>0</v>
      </c>
    </row>
    <row r="1692" spans="1:12" hidden="1">
      <c r="A1692">
        <v>69</v>
      </c>
      <c r="B1692" t="s">
        <v>1383</v>
      </c>
      <c r="C1692" t="s">
        <v>1384</v>
      </c>
      <c r="D1692" t="s">
        <v>1477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L1692">
        <f t="shared" si="26"/>
        <v>0</v>
      </c>
    </row>
    <row r="1693" spans="1:12" hidden="1">
      <c r="A1693">
        <v>70</v>
      </c>
      <c r="B1693" t="s">
        <v>1389</v>
      </c>
      <c r="C1693" t="s">
        <v>5578</v>
      </c>
      <c r="D1693" t="s">
        <v>5400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L1693">
        <f t="shared" si="26"/>
        <v>0</v>
      </c>
    </row>
    <row r="1694" spans="1:12" hidden="1">
      <c r="A1694">
        <v>71</v>
      </c>
      <c r="B1694" t="s">
        <v>756</v>
      </c>
      <c r="C1694" t="s">
        <v>757</v>
      </c>
      <c r="D1694" t="s">
        <v>3332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L1694">
        <f t="shared" si="26"/>
        <v>0</v>
      </c>
    </row>
    <row r="1695" spans="1:12" hidden="1">
      <c r="A1695">
        <v>72</v>
      </c>
      <c r="B1695" t="s">
        <v>761</v>
      </c>
      <c r="C1695" t="s">
        <v>5579</v>
      </c>
      <c r="D1695" t="s">
        <v>3332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L1695">
        <f t="shared" si="26"/>
        <v>0</v>
      </c>
    </row>
    <row r="1696" spans="1:12" hidden="1">
      <c r="A1696">
        <v>73</v>
      </c>
      <c r="B1696" t="s">
        <v>762</v>
      </c>
      <c r="C1696" t="s">
        <v>763</v>
      </c>
      <c r="D1696" t="s">
        <v>3332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L1696">
        <f t="shared" si="26"/>
        <v>0</v>
      </c>
    </row>
    <row r="1697" spans="1:12" hidden="1">
      <c r="A1697">
        <v>74</v>
      </c>
      <c r="B1697" t="s">
        <v>5580</v>
      </c>
      <c r="C1697" t="s">
        <v>5581</v>
      </c>
      <c r="D1697" t="s">
        <v>3332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L1697">
        <f t="shared" si="26"/>
        <v>0</v>
      </c>
    </row>
    <row r="1698" spans="1:12" hidden="1">
      <c r="A1698">
        <v>75</v>
      </c>
      <c r="B1698" t="s">
        <v>5582</v>
      </c>
      <c r="C1698" t="s">
        <v>5583</v>
      </c>
      <c r="D1698" t="s">
        <v>3332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L1698">
        <f t="shared" si="26"/>
        <v>0</v>
      </c>
    </row>
    <row r="1699" spans="1:12" hidden="1">
      <c r="A1699">
        <v>76</v>
      </c>
      <c r="B1699" t="s">
        <v>1393</v>
      </c>
      <c r="C1699" t="s">
        <v>1394</v>
      </c>
      <c r="D1699" t="s">
        <v>1477</v>
      </c>
      <c r="E1699">
        <v>637</v>
      </c>
      <c r="F1699">
        <v>0</v>
      </c>
      <c r="G1699">
        <v>0</v>
      </c>
      <c r="H1699">
        <v>0</v>
      </c>
      <c r="I1699">
        <v>0</v>
      </c>
      <c r="J1699">
        <v>0</v>
      </c>
      <c r="L1699">
        <f t="shared" si="26"/>
        <v>637</v>
      </c>
    </row>
    <row r="1700" spans="1:12" hidden="1">
      <c r="A1700">
        <v>77</v>
      </c>
      <c r="B1700" t="s">
        <v>5584</v>
      </c>
      <c r="C1700" t="s">
        <v>1395</v>
      </c>
      <c r="D1700" t="s">
        <v>5365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L1700">
        <f t="shared" si="26"/>
        <v>0</v>
      </c>
    </row>
    <row r="1701" spans="1:12" hidden="1">
      <c r="A1701">
        <v>78</v>
      </c>
      <c r="B1701" t="s">
        <v>1396</v>
      </c>
      <c r="C1701" t="s">
        <v>5585</v>
      </c>
      <c r="D1701" t="s">
        <v>1176</v>
      </c>
      <c r="E1701">
        <v>9061</v>
      </c>
      <c r="F1701">
        <v>-720</v>
      </c>
      <c r="G1701">
        <v>0</v>
      </c>
      <c r="H1701">
        <v>0</v>
      </c>
      <c r="I1701">
        <v>0</v>
      </c>
      <c r="J1701">
        <v>0</v>
      </c>
      <c r="L1701">
        <f t="shared" si="26"/>
        <v>8341</v>
      </c>
    </row>
    <row r="1702" spans="1:12" hidden="1">
      <c r="A1702">
        <v>79</v>
      </c>
      <c r="B1702" t="s">
        <v>1397</v>
      </c>
      <c r="C1702" t="s">
        <v>1398</v>
      </c>
      <c r="D1702" t="s">
        <v>3332</v>
      </c>
      <c r="E1702">
        <v>30</v>
      </c>
      <c r="F1702">
        <v>0</v>
      </c>
      <c r="G1702">
        <v>0</v>
      </c>
      <c r="H1702">
        <v>0</v>
      </c>
      <c r="I1702">
        <v>0</v>
      </c>
      <c r="J1702">
        <v>0</v>
      </c>
      <c r="L1702">
        <f t="shared" si="26"/>
        <v>30</v>
      </c>
    </row>
    <row r="1703" spans="1:12" hidden="1">
      <c r="A1703">
        <v>80</v>
      </c>
      <c r="B1703" t="s">
        <v>1400</v>
      </c>
      <c r="C1703" t="s">
        <v>5586</v>
      </c>
      <c r="D1703" t="s">
        <v>1477</v>
      </c>
      <c r="E1703">
        <v>33</v>
      </c>
      <c r="F1703">
        <v>0</v>
      </c>
      <c r="G1703">
        <v>0</v>
      </c>
      <c r="H1703">
        <v>0</v>
      </c>
      <c r="I1703">
        <v>0</v>
      </c>
      <c r="J1703">
        <v>0</v>
      </c>
      <c r="L1703">
        <f t="shared" si="26"/>
        <v>33</v>
      </c>
    </row>
    <row r="1704" spans="1:12" hidden="1">
      <c r="A1704">
        <v>81</v>
      </c>
      <c r="B1704" t="s">
        <v>1403</v>
      </c>
      <c r="C1704" t="s">
        <v>5587</v>
      </c>
      <c r="D1704" t="s">
        <v>1477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L1704">
        <f t="shared" si="26"/>
        <v>0</v>
      </c>
    </row>
    <row r="1705" spans="1:12" hidden="1">
      <c r="A1705">
        <v>82</v>
      </c>
      <c r="B1705" t="s">
        <v>1405</v>
      </c>
      <c r="C1705" t="s">
        <v>5588</v>
      </c>
      <c r="D1705" t="s">
        <v>3332</v>
      </c>
      <c r="E1705">
        <v>52</v>
      </c>
      <c r="F1705">
        <v>0</v>
      </c>
      <c r="G1705">
        <v>0</v>
      </c>
      <c r="H1705">
        <v>0</v>
      </c>
      <c r="I1705">
        <v>0</v>
      </c>
      <c r="J1705">
        <v>0</v>
      </c>
      <c r="L1705">
        <f t="shared" si="26"/>
        <v>52</v>
      </c>
    </row>
    <row r="1706" spans="1:12" hidden="1">
      <c r="A1706">
        <v>83</v>
      </c>
      <c r="B1706" t="s">
        <v>1406</v>
      </c>
      <c r="C1706" t="s">
        <v>5589</v>
      </c>
      <c r="D1706" t="s">
        <v>3334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L1706">
        <f t="shared" si="26"/>
        <v>0</v>
      </c>
    </row>
    <row r="1707" spans="1:12" hidden="1">
      <c r="A1707">
        <v>84</v>
      </c>
      <c r="B1707" t="s">
        <v>1407</v>
      </c>
      <c r="C1707" t="s">
        <v>5590</v>
      </c>
      <c r="D1707" t="s">
        <v>1477</v>
      </c>
      <c r="E1707">
        <v>5153</v>
      </c>
      <c r="F1707">
        <v>0</v>
      </c>
      <c r="G1707">
        <v>0</v>
      </c>
      <c r="H1707">
        <v>0</v>
      </c>
      <c r="I1707">
        <v>0</v>
      </c>
      <c r="J1707">
        <v>0</v>
      </c>
      <c r="L1707">
        <f t="shared" si="26"/>
        <v>5153</v>
      </c>
    </row>
    <row r="1708" spans="1:12" hidden="1">
      <c r="A1708">
        <v>85</v>
      </c>
      <c r="B1708" t="s">
        <v>1408</v>
      </c>
      <c r="C1708" t="s">
        <v>5591</v>
      </c>
      <c r="D1708" t="s">
        <v>3334</v>
      </c>
      <c r="E1708">
        <v>8</v>
      </c>
      <c r="F1708">
        <v>0</v>
      </c>
      <c r="G1708">
        <v>0</v>
      </c>
      <c r="H1708">
        <v>0</v>
      </c>
      <c r="I1708">
        <v>0</v>
      </c>
      <c r="J1708">
        <v>0</v>
      </c>
      <c r="L1708">
        <f t="shared" si="26"/>
        <v>8</v>
      </c>
    </row>
    <row r="1709" spans="1:12" hidden="1">
      <c r="A1709">
        <v>86</v>
      </c>
      <c r="B1709" t="s">
        <v>1409</v>
      </c>
      <c r="C1709" t="s">
        <v>5592</v>
      </c>
      <c r="D1709" t="s">
        <v>3334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L1709">
        <f t="shared" si="26"/>
        <v>0</v>
      </c>
    </row>
    <row r="1710" spans="1:12" hidden="1">
      <c r="A1710">
        <v>87</v>
      </c>
      <c r="B1710" t="s">
        <v>5593</v>
      </c>
      <c r="C1710" t="s">
        <v>5594</v>
      </c>
      <c r="D1710" t="s">
        <v>3334</v>
      </c>
      <c r="E1710">
        <v>3460</v>
      </c>
      <c r="F1710">
        <v>0</v>
      </c>
      <c r="G1710">
        <v>0</v>
      </c>
      <c r="H1710">
        <v>0</v>
      </c>
      <c r="I1710">
        <v>0</v>
      </c>
      <c r="J1710">
        <v>0</v>
      </c>
      <c r="L1710">
        <f t="shared" si="26"/>
        <v>3460</v>
      </c>
    </row>
    <row r="1711" spans="1:12" hidden="1">
      <c r="A1711">
        <v>88</v>
      </c>
      <c r="B1711" t="s">
        <v>1410</v>
      </c>
      <c r="C1711" t="s">
        <v>5595</v>
      </c>
      <c r="D1711" t="s">
        <v>3334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L1711">
        <f t="shared" si="26"/>
        <v>0</v>
      </c>
    </row>
    <row r="1712" spans="1:12" hidden="1">
      <c r="A1712">
        <v>89</v>
      </c>
      <c r="B1712" t="s">
        <v>1411</v>
      </c>
      <c r="C1712" t="s">
        <v>5596</v>
      </c>
      <c r="D1712" t="s">
        <v>3334</v>
      </c>
      <c r="E1712">
        <v>79</v>
      </c>
      <c r="F1712">
        <v>0</v>
      </c>
      <c r="G1712">
        <v>0</v>
      </c>
      <c r="H1712">
        <v>0</v>
      </c>
      <c r="I1712">
        <v>0</v>
      </c>
      <c r="J1712">
        <v>0</v>
      </c>
      <c r="L1712">
        <f t="shared" si="26"/>
        <v>79</v>
      </c>
    </row>
    <row r="1713" spans="1:12" hidden="1">
      <c r="A1713">
        <v>90</v>
      </c>
      <c r="B1713" t="s">
        <v>1412</v>
      </c>
      <c r="C1713" t="s">
        <v>5597</v>
      </c>
      <c r="D1713" t="s">
        <v>3334</v>
      </c>
      <c r="E1713">
        <v>32763</v>
      </c>
      <c r="F1713">
        <v>-600</v>
      </c>
      <c r="G1713">
        <v>0</v>
      </c>
      <c r="H1713">
        <v>0</v>
      </c>
      <c r="I1713">
        <v>0</v>
      </c>
      <c r="J1713">
        <v>0</v>
      </c>
      <c r="L1713">
        <f t="shared" si="26"/>
        <v>32163</v>
      </c>
    </row>
    <row r="1714" spans="1:12" hidden="1">
      <c r="A1714">
        <v>91</v>
      </c>
      <c r="B1714" t="s">
        <v>1414</v>
      </c>
      <c r="C1714" t="s">
        <v>5598</v>
      </c>
      <c r="D1714" t="s">
        <v>3334</v>
      </c>
      <c r="E1714">
        <v>47</v>
      </c>
      <c r="F1714">
        <v>0</v>
      </c>
      <c r="G1714">
        <v>0</v>
      </c>
      <c r="H1714">
        <v>0</v>
      </c>
      <c r="I1714">
        <v>0</v>
      </c>
      <c r="J1714">
        <v>0</v>
      </c>
      <c r="L1714">
        <f t="shared" si="26"/>
        <v>47</v>
      </c>
    </row>
    <row r="1715" spans="1:12" hidden="1">
      <c r="A1715">
        <v>92</v>
      </c>
      <c r="B1715" t="s">
        <v>5599</v>
      </c>
      <c r="C1715" t="s">
        <v>5600</v>
      </c>
      <c r="D1715" t="s">
        <v>3332</v>
      </c>
      <c r="E1715">
        <v>2037</v>
      </c>
      <c r="F1715">
        <v>-300</v>
      </c>
      <c r="G1715">
        <v>0</v>
      </c>
      <c r="H1715">
        <v>0</v>
      </c>
      <c r="I1715">
        <v>0</v>
      </c>
      <c r="J1715">
        <v>0</v>
      </c>
      <c r="L1715">
        <f t="shared" si="26"/>
        <v>1737</v>
      </c>
    </row>
    <row r="1716" spans="1:12" hidden="1">
      <c r="A1716">
        <v>93</v>
      </c>
      <c r="B1716" t="s">
        <v>1415</v>
      </c>
      <c r="C1716" t="s">
        <v>5601</v>
      </c>
      <c r="D1716" t="s">
        <v>1176</v>
      </c>
      <c r="E1716">
        <v>12321</v>
      </c>
      <c r="F1716">
        <v>-2916</v>
      </c>
      <c r="G1716">
        <v>0</v>
      </c>
      <c r="H1716">
        <v>0</v>
      </c>
      <c r="I1716">
        <v>0</v>
      </c>
      <c r="J1716">
        <v>0</v>
      </c>
      <c r="L1716">
        <f t="shared" si="26"/>
        <v>9405</v>
      </c>
    </row>
    <row r="1717" spans="1:12" hidden="1">
      <c r="A1717">
        <v>94</v>
      </c>
      <c r="B1717" t="s">
        <v>1416</v>
      </c>
      <c r="C1717" t="s">
        <v>5602</v>
      </c>
      <c r="D1717" t="s">
        <v>1176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L1717">
        <f t="shared" si="26"/>
        <v>0</v>
      </c>
    </row>
    <row r="1718" spans="1:12" hidden="1">
      <c r="A1718">
        <v>95</v>
      </c>
      <c r="B1718" t="s">
        <v>1417</v>
      </c>
      <c r="C1718" t="s">
        <v>5603</v>
      </c>
      <c r="D1718" t="s">
        <v>1176</v>
      </c>
      <c r="E1718">
        <v>915</v>
      </c>
      <c r="F1718">
        <v>0</v>
      </c>
      <c r="G1718">
        <v>0</v>
      </c>
      <c r="H1718">
        <v>0</v>
      </c>
      <c r="I1718">
        <v>0</v>
      </c>
      <c r="J1718">
        <v>0</v>
      </c>
      <c r="L1718">
        <f t="shared" si="26"/>
        <v>915</v>
      </c>
    </row>
    <row r="1719" spans="1:12" hidden="1">
      <c r="A1719">
        <v>96</v>
      </c>
      <c r="B1719" t="s">
        <v>1419</v>
      </c>
      <c r="C1719" t="s">
        <v>5604</v>
      </c>
      <c r="D1719" t="s">
        <v>1176</v>
      </c>
      <c r="E1719">
        <v>359</v>
      </c>
      <c r="F1719">
        <v>0</v>
      </c>
      <c r="G1719">
        <v>0</v>
      </c>
      <c r="H1719">
        <v>0</v>
      </c>
      <c r="I1719">
        <v>0</v>
      </c>
      <c r="J1719">
        <v>0</v>
      </c>
      <c r="L1719">
        <f t="shared" si="26"/>
        <v>359</v>
      </c>
    </row>
    <row r="1720" spans="1:12" hidden="1">
      <c r="A1720">
        <v>97</v>
      </c>
      <c r="B1720" t="s">
        <v>1420</v>
      </c>
      <c r="C1720" t="s">
        <v>5605</v>
      </c>
      <c r="D1720" t="s">
        <v>1176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L1720">
        <f t="shared" si="26"/>
        <v>0</v>
      </c>
    </row>
    <row r="1721" spans="1:12" hidden="1">
      <c r="A1721">
        <v>98</v>
      </c>
      <c r="B1721" t="s">
        <v>1386</v>
      </c>
      <c r="C1721" t="s">
        <v>5606</v>
      </c>
      <c r="D1721" t="s">
        <v>1176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L1721">
        <f t="shared" si="26"/>
        <v>0</v>
      </c>
    </row>
    <row r="1722" spans="1:12" hidden="1">
      <c r="A1722">
        <v>99</v>
      </c>
      <c r="B1722" t="s">
        <v>1421</v>
      </c>
      <c r="C1722" t="s">
        <v>5607</v>
      </c>
      <c r="D1722" t="s">
        <v>1176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L1722">
        <f t="shared" si="26"/>
        <v>0</v>
      </c>
    </row>
    <row r="1723" spans="1:12" hidden="1">
      <c r="A1723">
        <v>100</v>
      </c>
      <c r="B1723" t="s">
        <v>1422</v>
      </c>
      <c r="C1723" t="s">
        <v>5608</v>
      </c>
      <c r="D1723" t="s">
        <v>1176</v>
      </c>
      <c r="E1723">
        <v>69</v>
      </c>
      <c r="F1723">
        <v>0</v>
      </c>
      <c r="G1723">
        <v>0</v>
      </c>
      <c r="H1723">
        <v>0</v>
      </c>
      <c r="I1723">
        <v>0</v>
      </c>
      <c r="J1723">
        <v>0</v>
      </c>
      <c r="L1723">
        <f t="shared" si="26"/>
        <v>69</v>
      </c>
    </row>
    <row r="1724" spans="1:12" hidden="1">
      <c r="A1724">
        <v>101</v>
      </c>
      <c r="B1724" t="s">
        <v>1387</v>
      </c>
      <c r="C1724" t="s">
        <v>5609</v>
      </c>
      <c r="D1724" t="s">
        <v>1176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L1724">
        <f t="shared" si="26"/>
        <v>0</v>
      </c>
    </row>
    <row r="1725" spans="1:12" hidden="1">
      <c r="A1725">
        <v>102</v>
      </c>
      <c r="B1725" t="s">
        <v>1423</v>
      </c>
      <c r="C1725" t="s">
        <v>5610</v>
      </c>
      <c r="D1725" t="s">
        <v>1176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L1725">
        <f t="shared" si="26"/>
        <v>0</v>
      </c>
    </row>
    <row r="1726" spans="1:12" hidden="1">
      <c r="A1726">
        <v>103</v>
      </c>
      <c r="B1726" t="s">
        <v>1424</v>
      </c>
      <c r="C1726" t="s">
        <v>5611</v>
      </c>
      <c r="D1726" t="s">
        <v>3259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L1726">
        <f t="shared" si="26"/>
        <v>0</v>
      </c>
    </row>
    <row r="1727" spans="1:12" hidden="1">
      <c r="A1727">
        <v>104</v>
      </c>
      <c r="B1727" t="s">
        <v>1425</v>
      </c>
      <c r="C1727" t="s">
        <v>5612</v>
      </c>
      <c r="D1727" t="s">
        <v>3259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L1727">
        <f t="shared" si="26"/>
        <v>0</v>
      </c>
    </row>
    <row r="1728" spans="1:12" hidden="1">
      <c r="A1728">
        <v>105</v>
      </c>
      <c r="B1728" t="s">
        <v>5613</v>
      </c>
      <c r="C1728" t="s">
        <v>5614</v>
      </c>
      <c r="D1728" t="s">
        <v>3259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L1728">
        <f t="shared" si="26"/>
        <v>0</v>
      </c>
    </row>
    <row r="1729" spans="1:12" hidden="1">
      <c r="A1729">
        <v>106</v>
      </c>
      <c r="B1729" t="s">
        <v>1426</v>
      </c>
      <c r="C1729" t="s">
        <v>5615</v>
      </c>
      <c r="D1729" t="s">
        <v>3259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L1729">
        <f t="shared" si="26"/>
        <v>0</v>
      </c>
    </row>
    <row r="1730" spans="1:12" hidden="1">
      <c r="A1730">
        <v>107</v>
      </c>
      <c r="B1730" t="s">
        <v>1427</v>
      </c>
      <c r="C1730" t="s">
        <v>5616</v>
      </c>
      <c r="D1730" t="s">
        <v>3259</v>
      </c>
      <c r="E1730">
        <v>57</v>
      </c>
      <c r="F1730">
        <v>0</v>
      </c>
      <c r="G1730">
        <v>0</v>
      </c>
      <c r="H1730">
        <v>0</v>
      </c>
      <c r="I1730">
        <v>0</v>
      </c>
      <c r="J1730">
        <v>0</v>
      </c>
      <c r="L1730">
        <f t="shared" si="26"/>
        <v>57</v>
      </c>
    </row>
    <row r="1731" spans="1:12" hidden="1">
      <c r="A1731">
        <v>108</v>
      </c>
      <c r="B1731" t="s">
        <v>1428</v>
      </c>
      <c r="C1731" t="s">
        <v>5617</v>
      </c>
      <c r="D1731" t="s">
        <v>3259</v>
      </c>
      <c r="E1731">
        <v>12861</v>
      </c>
      <c r="F1731">
        <v>0</v>
      </c>
      <c r="G1731">
        <v>0</v>
      </c>
      <c r="H1731">
        <v>0</v>
      </c>
      <c r="I1731">
        <v>0</v>
      </c>
      <c r="J1731">
        <v>0</v>
      </c>
      <c r="L1731">
        <f t="shared" ref="L1731:L1794" si="27">E1731+F1731+K1731</f>
        <v>12861</v>
      </c>
    </row>
    <row r="1732" spans="1:12" hidden="1">
      <c r="A1732">
        <v>109</v>
      </c>
      <c r="B1732" t="s">
        <v>1430</v>
      </c>
      <c r="C1732" t="s">
        <v>5618</v>
      </c>
      <c r="D1732" t="s">
        <v>3259</v>
      </c>
      <c r="E1732">
        <v>3648</v>
      </c>
      <c r="F1732">
        <v>0</v>
      </c>
      <c r="G1732">
        <v>0</v>
      </c>
      <c r="H1732">
        <v>0</v>
      </c>
      <c r="I1732">
        <v>0</v>
      </c>
      <c r="J1732">
        <v>0</v>
      </c>
      <c r="L1732">
        <f t="shared" si="27"/>
        <v>3648</v>
      </c>
    </row>
    <row r="1733" spans="1:12" hidden="1">
      <c r="A1733">
        <v>110</v>
      </c>
      <c r="B1733" t="s">
        <v>1431</v>
      </c>
      <c r="C1733" t="s">
        <v>5619</v>
      </c>
      <c r="D1733" t="s">
        <v>3259</v>
      </c>
      <c r="E1733">
        <v>8483</v>
      </c>
      <c r="F1733">
        <v>0</v>
      </c>
      <c r="G1733">
        <v>0</v>
      </c>
      <c r="H1733">
        <v>0</v>
      </c>
      <c r="I1733">
        <v>0</v>
      </c>
      <c r="J1733">
        <v>0</v>
      </c>
      <c r="L1733">
        <f t="shared" si="27"/>
        <v>8483</v>
      </c>
    </row>
    <row r="1734" spans="1:12" hidden="1">
      <c r="A1734">
        <v>111</v>
      </c>
      <c r="B1734" t="s">
        <v>1432</v>
      </c>
      <c r="C1734" t="s">
        <v>5620</v>
      </c>
      <c r="D1734" t="s">
        <v>3259</v>
      </c>
      <c r="E1734">
        <v>121</v>
      </c>
      <c r="F1734">
        <v>0</v>
      </c>
      <c r="G1734">
        <v>0</v>
      </c>
      <c r="H1734">
        <v>0</v>
      </c>
      <c r="I1734">
        <v>0</v>
      </c>
      <c r="J1734">
        <v>0</v>
      </c>
      <c r="L1734">
        <f t="shared" si="27"/>
        <v>121</v>
      </c>
    </row>
    <row r="1735" spans="1:12" hidden="1">
      <c r="A1735">
        <v>112</v>
      </c>
      <c r="B1735" t="s">
        <v>1433</v>
      </c>
      <c r="C1735" t="s">
        <v>5621</v>
      </c>
      <c r="D1735" t="s">
        <v>3259</v>
      </c>
      <c r="E1735">
        <v>661</v>
      </c>
      <c r="F1735">
        <v>0</v>
      </c>
      <c r="G1735">
        <v>0</v>
      </c>
      <c r="H1735">
        <v>0</v>
      </c>
      <c r="I1735">
        <v>0</v>
      </c>
      <c r="J1735">
        <v>0</v>
      </c>
      <c r="L1735">
        <f t="shared" si="27"/>
        <v>661</v>
      </c>
    </row>
    <row r="1736" spans="1:12" hidden="1">
      <c r="A1736">
        <v>113</v>
      </c>
      <c r="B1736" t="s">
        <v>5622</v>
      </c>
      <c r="C1736" t="s">
        <v>1434</v>
      </c>
      <c r="D1736" t="s">
        <v>3259</v>
      </c>
      <c r="E1736">
        <v>329</v>
      </c>
      <c r="F1736">
        <v>0</v>
      </c>
      <c r="G1736">
        <v>0</v>
      </c>
      <c r="H1736">
        <v>0</v>
      </c>
      <c r="I1736">
        <v>0</v>
      </c>
      <c r="J1736">
        <v>0</v>
      </c>
      <c r="L1736">
        <f t="shared" si="27"/>
        <v>329</v>
      </c>
    </row>
    <row r="1737" spans="1:12" hidden="1">
      <c r="A1737">
        <v>114</v>
      </c>
      <c r="B1737" t="s">
        <v>1435</v>
      </c>
      <c r="C1737" t="s">
        <v>5623</v>
      </c>
      <c r="D1737" t="s">
        <v>3259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L1737">
        <f t="shared" si="27"/>
        <v>0</v>
      </c>
    </row>
    <row r="1738" spans="1:12" hidden="1">
      <c r="A1738">
        <v>115</v>
      </c>
      <c r="B1738" t="s">
        <v>1436</v>
      </c>
      <c r="C1738" t="s">
        <v>5624</v>
      </c>
      <c r="D1738" t="s">
        <v>3259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L1738">
        <f t="shared" si="27"/>
        <v>0</v>
      </c>
    </row>
    <row r="1739" spans="1:12" hidden="1">
      <c r="A1739">
        <v>116</v>
      </c>
      <c r="B1739" t="s">
        <v>1437</v>
      </c>
      <c r="C1739" t="s">
        <v>5625</v>
      </c>
      <c r="D1739" t="s">
        <v>5365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L1739">
        <f t="shared" si="27"/>
        <v>0</v>
      </c>
    </row>
    <row r="1740" spans="1:12" hidden="1">
      <c r="A1740">
        <v>117</v>
      </c>
      <c r="B1740" t="s">
        <v>1438</v>
      </c>
      <c r="C1740" t="s">
        <v>5626</v>
      </c>
      <c r="D1740" t="s">
        <v>1477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L1740">
        <f t="shared" si="27"/>
        <v>1</v>
      </c>
    </row>
    <row r="1741" spans="1:12" hidden="1">
      <c r="A1741">
        <v>118</v>
      </c>
      <c r="B1741" t="s">
        <v>1439</v>
      </c>
      <c r="C1741" t="s">
        <v>5627</v>
      </c>
      <c r="D1741" t="s">
        <v>1477</v>
      </c>
      <c r="E1741">
        <v>6186</v>
      </c>
      <c r="F1741">
        <v>0</v>
      </c>
      <c r="G1741">
        <v>0</v>
      </c>
      <c r="H1741">
        <v>0</v>
      </c>
      <c r="I1741">
        <v>0</v>
      </c>
      <c r="J1741">
        <v>0</v>
      </c>
      <c r="L1741">
        <f t="shared" si="27"/>
        <v>6186</v>
      </c>
    </row>
    <row r="1742" spans="1:12" hidden="1">
      <c r="A1742">
        <v>119</v>
      </c>
      <c r="B1742" t="s">
        <v>1440</v>
      </c>
      <c r="C1742" t="s">
        <v>5628</v>
      </c>
      <c r="D1742" t="s">
        <v>5365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L1742">
        <f t="shared" si="27"/>
        <v>0</v>
      </c>
    </row>
    <row r="1743" spans="1:12" hidden="1">
      <c r="A1743">
        <v>120</v>
      </c>
      <c r="B1743" t="s">
        <v>1441</v>
      </c>
      <c r="C1743" t="s">
        <v>5629</v>
      </c>
      <c r="D1743" t="s">
        <v>3259</v>
      </c>
      <c r="E1743">
        <v>8422</v>
      </c>
      <c r="F1743">
        <v>-408</v>
      </c>
      <c r="G1743">
        <v>0</v>
      </c>
      <c r="H1743">
        <v>0</v>
      </c>
      <c r="I1743">
        <v>0</v>
      </c>
      <c r="J1743">
        <v>0</v>
      </c>
      <c r="L1743">
        <f t="shared" si="27"/>
        <v>8014</v>
      </c>
    </row>
    <row r="1744" spans="1:12" hidden="1">
      <c r="A1744">
        <v>121</v>
      </c>
      <c r="B1744" t="s">
        <v>1442</v>
      </c>
      <c r="C1744" t="s">
        <v>5630</v>
      </c>
      <c r="D1744" t="s">
        <v>3259</v>
      </c>
      <c r="E1744">
        <v>370</v>
      </c>
      <c r="F1744">
        <v>0</v>
      </c>
      <c r="G1744">
        <v>0</v>
      </c>
      <c r="H1744">
        <v>0</v>
      </c>
      <c r="I1744">
        <v>0</v>
      </c>
      <c r="J1744">
        <v>0</v>
      </c>
      <c r="L1744">
        <f t="shared" si="27"/>
        <v>370</v>
      </c>
    </row>
    <row r="1745" spans="1:12" hidden="1">
      <c r="A1745">
        <v>122</v>
      </c>
      <c r="B1745" t="s">
        <v>1444</v>
      </c>
      <c r="C1745" t="s">
        <v>5631</v>
      </c>
      <c r="D1745" t="s">
        <v>3259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L1745">
        <f t="shared" si="27"/>
        <v>0</v>
      </c>
    </row>
    <row r="1746" spans="1:12" hidden="1">
      <c r="A1746">
        <v>123</v>
      </c>
      <c r="B1746" t="s">
        <v>1446</v>
      </c>
      <c r="C1746" t="s">
        <v>5632</v>
      </c>
      <c r="D1746" t="s">
        <v>3259</v>
      </c>
      <c r="E1746">
        <v>1390</v>
      </c>
      <c r="F1746">
        <v>-508</v>
      </c>
      <c r="G1746">
        <v>0</v>
      </c>
      <c r="H1746">
        <v>0</v>
      </c>
      <c r="I1746">
        <v>0</v>
      </c>
      <c r="J1746">
        <v>0</v>
      </c>
      <c r="L1746">
        <f t="shared" si="27"/>
        <v>882</v>
      </c>
    </row>
    <row r="1747" spans="1:12" hidden="1">
      <c r="A1747">
        <v>124</v>
      </c>
      <c r="B1747" t="s">
        <v>1447</v>
      </c>
      <c r="C1747" t="s">
        <v>5633</v>
      </c>
      <c r="D1747" t="s">
        <v>3259</v>
      </c>
      <c r="E1747">
        <v>3</v>
      </c>
      <c r="F1747">
        <v>0</v>
      </c>
      <c r="G1747">
        <v>0</v>
      </c>
      <c r="H1747">
        <v>0</v>
      </c>
      <c r="I1747">
        <v>0</v>
      </c>
      <c r="J1747">
        <v>0</v>
      </c>
      <c r="L1747">
        <f t="shared" si="27"/>
        <v>3</v>
      </c>
    </row>
    <row r="1748" spans="1:12" hidden="1">
      <c r="A1748">
        <v>125</v>
      </c>
      <c r="B1748" t="s">
        <v>1448</v>
      </c>
      <c r="C1748" t="s">
        <v>5634</v>
      </c>
      <c r="D1748" t="s">
        <v>3259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L1748">
        <f t="shared" si="27"/>
        <v>0</v>
      </c>
    </row>
    <row r="1749" spans="1:12" hidden="1">
      <c r="A1749">
        <v>126</v>
      </c>
      <c r="B1749" t="s">
        <v>1449</v>
      </c>
      <c r="C1749" t="s">
        <v>5635</v>
      </c>
      <c r="D1749" t="s">
        <v>3259</v>
      </c>
      <c r="E1749">
        <v>2070</v>
      </c>
      <c r="F1749">
        <v>0</v>
      </c>
      <c r="G1749">
        <v>0</v>
      </c>
      <c r="H1749">
        <v>0</v>
      </c>
      <c r="I1749">
        <v>0</v>
      </c>
      <c r="J1749">
        <v>0</v>
      </c>
      <c r="L1749">
        <f t="shared" si="27"/>
        <v>2070</v>
      </c>
    </row>
    <row r="1750" spans="1:12" hidden="1">
      <c r="A1750">
        <v>127</v>
      </c>
      <c r="B1750" t="s">
        <v>1450</v>
      </c>
      <c r="C1750" t="s">
        <v>5636</v>
      </c>
      <c r="D1750" t="s">
        <v>3259</v>
      </c>
      <c r="E1750">
        <v>130</v>
      </c>
      <c r="F1750">
        <v>0</v>
      </c>
      <c r="G1750">
        <v>0</v>
      </c>
      <c r="H1750">
        <v>0</v>
      </c>
      <c r="I1750">
        <v>0</v>
      </c>
      <c r="J1750">
        <v>0</v>
      </c>
      <c r="L1750">
        <f t="shared" si="27"/>
        <v>130</v>
      </c>
    </row>
    <row r="1751" spans="1:12" hidden="1">
      <c r="A1751">
        <v>128</v>
      </c>
      <c r="B1751" t="s">
        <v>1451</v>
      </c>
      <c r="C1751" t="s">
        <v>5637</v>
      </c>
      <c r="D1751" t="s">
        <v>3259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L1751">
        <f t="shared" si="27"/>
        <v>0</v>
      </c>
    </row>
    <row r="1752" spans="1:12" hidden="1">
      <c r="A1752">
        <v>129</v>
      </c>
      <c r="B1752" t="s">
        <v>1452</v>
      </c>
      <c r="C1752" t="s">
        <v>5638</v>
      </c>
      <c r="D1752" t="s">
        <v>3332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L1752">
        <f t="shared" si="27"/>
        <v>0</v>
      </c>
    </row>
    <row r="1753" spans="1:12" hidden="1">
      <c r="A1753">
        <v>130</v>
      </c>
      <c r="B1753" t="s">
        <v>1453</v>
      </c>
      <c r="C1753" t="s">
        <v>5639</v>
      </c>
      <c r="D1753" t="s">
        <v>3259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L1753">
        <f t="shared" si="27"/>
        <v>0</v>
      </c>
    </row>
    <row r="1754" spans="1:12" hidden="1">
      <c r="A1754">
        <v>131</v>
      </c>
      <c r="B1754" t="s">
        <v>1454</v>
      </c>
      <c r="C1754" t="s">
        <v>5640</v>
      </c>
      <c r="D1754" t="s">
        <v>3259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L1754">
        <f t="shared" si="27"/>
        <v>0</v>
      </c>
    </row>
    <row r="1755" spans="1:12" hidden="1">
      <c r="A1755">
        <v>132</v>
      </c>
      <c r="B1755" t="s">
        <v>1455</v>
      </c>
      <c r="C1755" t="s">
        <v>5641</v>
      </c>
      <c r="D1755" t="s">
        <v>3259</v>
      </c>
      <c r="E1755">
        <v>414</v>
      </c>
      <c r="F1755">
        <v>0</v>
      </c>
      <c r="G1755">
        <v>0</v>
      </c>
      <c r="H1755">
        <v>0</v>
      </c>
      <c r="I1755">
        <v>0</v>
      </c>
      <c r="J1755">
        <v>0</v>
      </c>
      <c r="L1755">
        <f t="shared" si="27"/>
        <v>414</v>
      </c>
    </row>
    <row r="1756" spans="1:12" hidden="1">
      <c r="A1756">
        <v>133</v>
      </c>
      <c r="B1756" t="s">
        <v>1456</v>
      </c>
      <c r="C1756" t="s">
        <v>5642</v>
      </c>
      <c r="D1756" t="s">
        <v>3259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L1756">
        <f t="shared" si="27"/>
        <v>0</v>
      </c>
    </row>
    <row r="1757" spans="1:12" hidden="1">
      <c r="A1757">
        <v>134</v>
      </c>
      <c r="B1757" t="s">
        <v>1457</v>
      </c>
      <c r="C1757" t="s">
        <v>5643</v>
      </c>
      <c r="D1757" t="s">
        <v>3259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L1757">
        <f t="shared" si="27"/>
        <v>0</v>
      </c>
    </row>
    <row r="1758" spans="1:12" hidden="1">
      <c r="A1758">
        <v>135</v>
      </c>
      <c r="B1758" t="s">
        <v>1458</v>
      </c>
      <c r="C1758" t="s">
        <v>5644</v>
      </c>
      <c r="D1758" t="s">
        <v>3259</v>
      </c>
      <c r="E1758">
        <v>9821</v>
      </c>
      <c r="F1758">
        <v>-360</v>
      </c>
      <c r="G1758">
        <v>0</v>
      </c>
      <c r="H1758">
        <v>0</v>
      </c>
      <c r="I1758">
        <v>0</v>
      </c>
      <c r="J1758">
        <v>0</v>
      </c>
      <c r="L1758">
        <f t="shared" si="27"/>
        <v>9461</v>
      </c>
    </row>
    <row r="1759" spans="1:12" hidden="1">
      <c r="A1759">
        <v>136</v>
      </c>
      <c r="B1759" t="s">
        <v>1459</v>
      </c>
      <c r="C1759" t="s">
        <v>5645</v>
      </c>
      <c r="D1759" t="s">
        <v>3259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L1759">
        <f t="shared" si="27"/>
        <v>0</v>
      </c>
    </row>
    <row r="1760" spans="1:12" hidden="1">
      <c r="A1760">
        <v>137</v>
      </c>
      <c r="B1760" t="s">
        <v>1460</v>
      </c>
      <c r="C1760" t="s">
        <v>5646</v>
      </c>
      <c r="D1760" t="s">
        <v>3259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L1760">
        <f t="shared" si="27"/>
        <v>2</v>
      </c>
    </row>
    <row r="1761" spans="1:12" hidden="1">
      <c r="A1761">
        <v>138</v>
      </c>
      <c r="B1761" t="s">
        <v>1461</v>
      </c>
      <c r="C1761" t="s">
        <v>5647</v>
      </c>
      <c r="D1761" t="s">
        <v>3259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L1761">
        <f t="shared" si="27"/>
        <v>0</v>
      </c>
    </row>
    <row r="1762" spans="1:12" hidden="1">
      <c r="A1762">
        <v>139</v>
      </c>
      <c r="B1762" t="s">
        <v>1463</v>
      </c>
      <c r="C1762" t="s">
        <v>5648</v>
      </c>
      <c r="D1762" t="s">
        <v>3259</v>
      </c>
      <c r="E1762">
        <v>1678</v>
      </c>
      <c r="F1762">
        <v>-500</v>
      </c>
      <c r="G1762">
        <v>0</v>
      </c>
      <c r="H1762">
        <v>0</v>
      </c>
      <c r="I1762">
        <v>0</v>
      </c>
      <c r="J1762">
        <v>0</v>
      </c>
      <c r="L1762">
        <f t="shared" si="27"/>
        <v>1178</v>
      </c>
    </row>
    <row r="1763" spans="1:12" hidden="1">
      <c r="A1763">
        <v>140</v>
      </c>
      <c r="B1763" t="s">
        <v>1465</v>
      </c>
      <c r="C1763" t="s">
        <v>5649</v>
      </c>
      <c r="D1763" t="s">
        <v>3259</v>
      </c>
      <c r="E1763">
        <v>93467</v>
      </c>
      <c r="F1763">
        <v>-3440</v>
      </c>
      <c r="G1763">
        <v>0</v>
      </c>
      <c r="H1763">
        <v>0</v>
      </c>
      <c r="I1763">
        <v>0</v>
      </c>
      <c r="J1763">
        <v>0</v>
      </c>
      <c r="L1763">
        <f t="shared" si="27"/>
        <v>90027</v>
      </c>
    </row>
    <row r="1764" spans="1:12" hidden="1">
      <c r="A1764">
        <v>141</v>
      </c>
      <c r="B1764" t="s">
        <v>1466</v>
      </c>
      <c r="C1764" t="s">
        <v>5650</v>
      </c>
      <c r="D1764" t="s">
        <v>3259</v>
      </c>
      <c r="E1764">
        <v>2285</v>
      </c>
      <c r="F1764">
        <v>0</v>
      </c>
      <c r="G1764">
        <v>0</v>
      </c>
      <c r="H1764">
        <v>0</v>
      </c>
      <c r="I1764">
        <v>0</v>
      </c>
      <c r="J1764">
        <v>0</v>
      </c>
      <c r="L1764">
        <f t="shared" si="27"/>
        <v>2285</v>
      </c>
    </row>
    <row r="1765" spans="1:12" hidden="1">
      <c r="A1765">
        <v>142</v>
      </c>
      <c r="B1765" t="s">
        <v>1467</v>
      </c>
      <c r="C1765" t="s">
        <v>5651</v>
      </c>
      <c r="D1765" t="s">
        <v>3259</v>
      </c>
      <c r="E1765">
        <v>699</v>
      </c>
      <c r="F1765">
        <v>0</v>
      </c>
      <c r="G1765">
        <v>0</v>
      </c>
      <c r="H1765">
        <v>0</v>
      </c>
      <c r="I1765">
        <v>0</v>
      </c>
      <c r="J1765">
        <v>0</v>
      </c>
      <c r="L1765">
        <f t="shared" si="27"/>
        <v>699</v>
      </c>
    </row>
    <row r="1766" spans="1:12" hidden="1">
      <c r="A1766">
        <v>143</v>
      </c>
      <c r="B1766" t="s">
        <v>1468</v>
      </c>
      <c r="C1766" t="s">
        <v>1469</v>
      </c>
      <c r="D1766" t="s">
        <v>3259</v>
      </c>
      <c r="E1766">
        <v>9</v>
      </c>
      <c r="F1766">
        <v>0</v>
      </c>
      <c r="G1766">
        <v>0</v>
      </c>
      <c r="H1766">
        <v>0</v>
      </c>
      <c r="I1766">
        <v>0</v>
      </c>
      <c r="J1766">
        <v>0</v>
      </c>
      <c r="L1766">
        <f t="shared" si="27"/>
        <v>9</v>
      </c>
    </row>
    <row r="1767" spans="1:12" hidden="1">
      <c r="A1767">
        <v>144</v>
      </c>
      <c r="B1767" t="s">
        <v>5652</v>
      </c>
      <c r="C1767" t="s">
        <v>5653</v>
      </c>
      <c r="D1767" t="s">
        <v>3259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L1767">
        <f t="shared" si="27"/>
        <v>36</v>
      </c>
    </row>
    <row r="1768" spans="1:12" hidden="1">
      <c r="A1768">
        <v>145</v>
      </c>
      <c r="B1768" t="s">
        <v>1470</v>
      </c>
      <c r="C1768" t="s">
        <v>1471</v>
      </c>
      <c r="D1768" t="s">
        <v>3259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L1768">
        <f t="shared" si="27"/>
        <v>0</v>
      </c>
    </row>
    <row r="1769" spans="1:12" hidden="1">
      <c r="A1769">
        <v>146</v>
      </c>
      <c r="B1769" t="s">
        <v>1472</v>
      </c>
      <c r="C1769" t="s">
        <v>5654</v>
      </c>
      <c r="D1769" t="s">
        <v>3259</v>
      </c>
      <c r="E1769">
        <v>2467</v>
      </c>
      <c r="F1769">
        <v>0</v>
      </c>
      <c r="G1769">
        <v>0</v>
      </c>
      <c r="H1769">
        <v>0</v>
      </c>
      <c r="I1769">
        <v>0</v>
      </c>
      <c r="J1769">
        <v>0</v>
      </c>
      <c r="L1769">
        <f t="shared" si="27"/>
        <v>2467</v>
      </c>
    </row>
    <row r="1770" spans="1:12" hidden="1">
      <c r="A1770">
        <v>147</v>
      </c>
      <c r="B1770" t="s">
        <v>1473</v>
      </c>
      <c r="C1770" t="s">
        <v>5655</v>
      </c>
      <c r="D1770" t="s">
        <v>3259</v>
      </c>
      <c r="E1770">
        <v>7473</v>
      </c>
      <c r="F1770">
        <v>-300</v>
      </c>
      <c r="G1770">
        <v>0</v>
      </c>
      <c r="H1770">
        <v>0</v>
      </c>
      <c r="I1770">
        <v>0</v>
      </c>
      <c r="J1770">
        <v>0</v>
      </c>
      <c r="L1770">
        <f t="shared" si="27"/>
        <v>7173</v>
      </c>
    </row>
    <row r="1771" spans="1:12" hidden="1">
      <c r="A1771">
        <v>148</v>
      </c>
      <c r="B1771" t="s">
        <v>5656</v>
      </c>
      <c r="C1771" t="s">
        <v>5657</v>
      </c>
      <c r="D1771" t="s">
        <v>3332</v>
      </c>
      <c r="E1771">
        <v>10288</v>
      </c>
      <c r="F1771">
        <v>0</v>
      </c>
      <c r="G1771">
        <v>0</v>
      </c>
      <c r="H1771">
        <v>0</v>
      </c>
      <c r="I1771">
        <v>0</v>
      </c>
      <c r="J1771">
        <v>0</v>
      </c>
      <c r="L1771">
        <f t="shared" si="27"/>
        <v>10288</v>
      </c>
    </row>
    <row r="1772" spans="1:12" hidden="1">
      <c r="A1772">
        <v>149</v>
      </c>
      <c r="B1772" t="s">
        <v>5658</v>
      </c>
      <c r="C1772" t="s">
        <v>5659</v>
      </c>
      <c r="D1772" t="s">
        <v>3332</v>
      </c>
      <c r="E1772">
        <v>14</v>
      </c>
      <c r="F1772">
        <v>0</v>
      </c>
      <c r="G1772">
        <v>0</v>
      </c>
      <c r="H1772">
        <v>0</v>
      </c>
      <c r="I1772">
        <v>0</v>
      </c>
      <c r="J1772">
        <v>0</v>
      </c>
      <c r="L1772">
        <f t="shared" si="27"/>
        <v>14</v>
      </c>
    </row>
    <row r="1773" spans="1:12" hidden="1">
      <c r="A1773">
        <v>150</v>
      </c>
      <c r="B1773" t="s">
        <v>5660</v>
      </c>
      <c r="C1773" t="s">
        <v>5661</v>
      </c>
      <c r="D1773" t="s">
        <v>3332</v>
      </c>
      <c r="E1773">
        <v>3150</v>
      </c>
      <c r="F1773">
        <v>-826</v>
      </c>
      <c r="G1773">
        <v>0</v>
      </c>
      <c r="H1773">
        <v>0</v>
      </c>
      <c r="I1773">
        <v>0</v>
      </c>
      <c r="J1773">
        <v>0</v>
      </c>
      <c r="L1773">
        <f t="shared" si="27"/>
        <v>2324</v>
      </c>
    </row>
    <row r="1774" spans="1:12" hidden="1">
      <c r="A1774">
        <v>151</v>
      </c>
      <c r="B1774" t="s">
        <v>1476</v>
      </c>
      <c r="C1774" t="s">
        <v>5662</v>
      </c>
      <c r="D1774" t="s">
        <v>1477</v>
      </c>
      <c r="E1774">
        <v>99</v>
      </c>
      <c r="F1774">
        <v>0</v>
      </c>
      <c r="G1774">
        <v>0</v>
      </c>
      <c r="H1774">
        <v>0</v>
      </c>
      <c r="I1774">
        <v>0</v>
      </c>
      <c r="J1774">
        <v>0</v>
      </c>
      <c r="L1774">
        <f t="shared" si="27"/>
        <v>99</v>
      </c>
    </row>
    <row r="1775" spans="1:12" hidden="1">
      <c r="A1775">
        <v>152</v>
      </c>
      <c r="B1775" t="s">
        <v>1478</v>
      </c>
      <c r="C1775" t="s">
        <v>1479</v>
      </c>
      <c r="D1775" t="s">
        <v>1477</v>
      </c>
      <c r="E1775">
        <v>9584</v>
      </c>
      <c r="F1775">
        <v>-93</v>
      </c>
      <c r="G1775">
        <v>0</v>
      </c>
      <c r="H1775">
        <v>0</v>
      </c>
      <c r="I1775">
        <v>0</v>
      </c>
      <c r="J1775">
        <v>0</v>
      </c>
      <c r="L1775">
        <f t="shared" si="27"/>
        <v>9491</v>
      </c>
    </row>
    <row r="1776" spans="1:12" hidden="1">
      <c r="A1776">
        <v>153</v>
      </c>
      <c r="B1776" t="s">
        <v>1480</v>
      </c>
      <c r="C1776" t="s">
        <v>5663</v>
      </c>
      <c r="D1776" t="s">
        <v>1477</v>
      </c>
      <c r="E1776">
        <v>10295</v>
      </c>
      <c r="F1776">
        <v>-93</v>
      </c>
      <c r="G1776">
        <v>0</v>
      </c>
      <c r="H1776">
        <v>0</v>
      </c>
      <c r="I1776">
        <v>0</v>
      </c>
      <c r="J1776">
        <v>0</v>
      </c>
      <c r="L1776">
        <f t="shared" si="27"/>
        <v>10202</v>
      </c>
    </row>
    <row r="1777" spans="1:12" hidden="1">
      <c r="A1777">
        <v>154</v>
      </c>
      <c r="B1777" t="s">
        <v>1481</v>
      </c>
      <c r="C1777" t="s">
        <v>1482</v>
      </c>
      <c r="D1777" t="s">
        <v>1477</v>
      </c>
      <c r="E1777">
        <v>10808</v>
      </c>
      <c r="F1777">
        <v>-93</v>
      </c>
      <c r="G1777">
        <v>0</v>
      </c>
      <c r="H1777">
        <v>0</v>
      </c>
      <c r="I1777">
        <v>0</v>
      </c>
      <c r="J1777">
        <v>0</v>
      </c>
      <c r="L1777">
        <f t="shared" si="27"/>
        <v>10715</v>
      </c>
    </row>
    <row r="1778" spans="1:12" hidden="1">
      <c r="A1778">
        <v>155</v>
      </c>
      <c r="B1778" t="s">
        <v>1483</v>
      </c>
      <c r="C1778" t="s">
        <v>1484</v>
      </c>
      <c r="D1778" t="s">
        <v>1477</v>
      </c>
      <c r="E1778">
        <v>8688</v>
      </c>
      <c r="F1778">
        <v>-102</v>
      </c>
      <c r="G1778">
        <v>0</v>
      </c>
      <c r="H1778">
        <v>0</v>
      </c>
      <c r="I1778">
        <v>0</v>
      </c>
      <c r="J1778">
        <v>0</v>
      </c>
      <c r="L1778">
        <f t="shared" si="27"/>
        <v>8586</v>
      </c>
    </row>
    <row r="1779" spans="1:12" hidden="1">
      <c r="A1779">
        <v>156</v>
      </c>
      <c r="B1779" t="s">
        <v>5664</v>
      </c>
      <c r="C1779" t="s">
        <v>5665</v>
      </c>
      <c r="D1779" t="s">
        <v>3332</v>
      </c>
      <c r="E1779">
        <v>3217</v>
      </c>
      <c r="F1779">
        <v>-848</v>
      </c>
      <c r="G1779">
        <v>0</v>
      </c>
      <c r="H1779">
        <v>0</v>
      </c>
      <c r="I1779">
        <v>0</v>
      </c>
      <c r="J1779">
        <v>0</v>
      </c>
      <c r="L1779">
        <f t="shared" si="27"/>
        <v>2369</v>
      </c>
    </row>
    <row r="1780" spans="1:12" hidden="1">
      <c r="A1780">
        <v>157</v>
      </c>
      <c r="B1780" t="s">
        <v>5666</v>
      </c>
      <c r="C1780" t="s">
        <v>5667</v>
      </c>
      <c r="D1780" t="s">
        <v>3332</v>
      </c>
      <c r="E1780">
        <v>12382</v>
      </c>
      <c r="F1780">
        <v>-240</v>
      </c>
      <c r="G1780">
        <v>0</v>
      </c>
      <c r="H1780">
        <v>0</v>
      </c>
      <c r="I1780">
        <v>0</v>
      </c>
      <c r="J1780">
        <v>0</v>
      </c>
      <c r="L1780">
        <f t="shared" si="27"/>
        <v>12142</v>
      </c>
    </row>
    <row r="1781" spans="1:12" hidden="1">
      <c r="A1781">
        <v>158</v>
      </c>
      <c r="B1781" t="s">
        <v>5668</v>
      </c>
      <c r="C1781" t="s">
        <v>5669</v>
      </c>
      <c r="D1781" t="s">
        <v>3332</v>
      </c>
      <c r="E1781">
        <v>8519</v>
      </c>
      <c r="F1781">
        <v>-864</v>
      </c>
      <c r="G1781">
        <v>0</v>
      </c>
      <c r="H1781">
        <v>0</v>
      </c>
      <c r="I1781">
        <v>0</v>
      </c>
      <c r="J1781">
        <v>0</v>
      </c>
      <c r="L1781">
        <f t="shared" si="27"/>
        <v>7655</v>
      </c>
    </row>
    <row r="1782" spans="1:12" hidden="1">
      <c r="A1782">
        <v>159</v>
      </c>
      <c r="B1782" t="s">
        <v>5670</v>
      </c>
      <c r="C1782" t="s">
        <v>5671</v>
      </c>
      <c r="D1782" t="s">
        <v>3334</v>
      </c>
      <c r="E1782">
        <v>53473</v>
      </c>
      <c r="F1782">
        <v>-420</v>
      </c>
      <c r="G1782">
        <v>0</v>
      </c>
      <c r="H1782">
        <v>0</v>
      </c>
      <c r="I1782">
        <v>0</v>
      </c>
      <c r="J1782">
        <v>0</v>
      </c>
      <c r="L1782">
        <f t="shared" si="27"/>
        <v>53053</v>
      </c>
    </row>
    <row r="1783" spans="1:12" hidden="1">
      <c r="A1783">
        <v>160</v>
      </c>
      <c r="B1783" t="s">
        <v>5672</v>
      </c>
      <c r="C1783" t="s">
        <v>5673</v>
      </c>
      <c r="D1783" t="s">
        <v>3332</v>
      </c>
      <c r="E1783">
        <v>12427</v>
      </c>
      <c r="F1783">
        <v>-3383</v>
      </c>
      <c r="G1783">
        <v>0</v>
      </c>
      <c r="H1783">
        <v>0</v>
      </c>
      <c r="I1783">
        <v>0</v>
      </c>
      <c r="J1783">
        <v>0</v>
      </c>
      <c r="L1783">
        <f t="shared" si="27"/>
        <v>9044</v>
      </c>
    </row>
    <row r="1784" spans="1:12" hidden="1">
      <c r="A1784">
        <v>161</v>
      </c>
      <c r="B1784" t="s">
        <v>5674</v>
      </c>
      <c r="C1784" t="s">
        <v>5675</v>
      </c>
      <c r="D1784" t="s">
        <v>3332</v>
      </c>
      <c r="E1784">
        <v>14418</v>
      </c>
      <c r="F1784">
        <v>-1776</v>
      </c>
      <c r="G1784">
        <v>0</v>
      </c>
      <c r="H1784">
        <v>0</v>
      </c>
      <c r="I1784">
        <v>0</v>
      </c>
      <c r="J1784">
        <v>0</v>
      </c>
      <c r="L1784">
        <f t="shared" si="27"/>
        <v>12642</v>
      </c>
    </row>
    <row r="1785" spans="1:12" hidden="1">
      <c r="A1785">
        <v>162</v>
      </c>
      <c r="B1785" t="s">
        <v>2753</v>
      </c>
      <c r="C1785" t="s">
        <v>5676</v>
      </c>
      <c r="D1785" t="s">
        <v>1477</v>
      </c>
      <c r="E1785">
        <v>16795</v>
      </c>
      <c r="F1785">
        <v>-4445</v>
      </c>
      <c r="G1785">
        <v>0</v>
      </c>
      <c r="H1785">
        <v>0</v>
      </c>
      <c r="I1785">
        <v>0</v>
      </c>
      <c r="J1785">
        <v>0</v>
      </c>
      <c r="L1785">
        <f t="shared" si="27"/>
        <v>12350</v>
      </c>
    </row>
    <row r="1786" spans="1:12" hidden="1">
      <c r="A1786">
        <v>163</v>
      </c>
      <c r="B1786" t="s">
        <v>5677</v>
      </c>
      <c r="C1786" t="s">
        <v>5678</v>
      </c>
      <c r="D1786" t="s">
        <v>1477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L1786">
        <f t="shared" si="27"/>
        <v>0</v>
      </c>
    </row>
    <row r="1787" spans="1:12" hidden="1">
      <c r="A1787">
        <v>164</v>
      </c>
      <c r="B1787" t="s">
        <v>5679</v>
      </c>
      <c r="C1787" t="s">
        <v>5680</v>
      </c>
      <c r="D1787" t="s">
        <v>1477</v>
      </c>
      <c r="E1787">
        <v>11180</v>
      </c>
      <c r="F1787">
        <v>-1042</v>
      </c>
      <c r="G1787">
        <v>0</v>
      </c>
      <c r="H1787">
        <v>0</v>
      </c>
      <c r="I1787">
        <v>0</v>
      </c>
      <c r="J1787">
        <v>0</v>
      </c>
      <c r="L1787">
        <f t="shared" si="27"/>
        <v>10138</v>
      </c>
    </row>
    <row r="1788" spans="1:12" hidden="1">
      <c r="A1788">
        <v>165</v>
      </c>
      <c r="B1788" t="s">
        <v>5681</v>
      </c>
      <c r="C1788" t="s">
        <v>5682</v>
      </c>
      <c r="D1788" t="s">
        <v>3332</v>
      </c>
      <c r="E1788">
        <v>8</v>
      </c>
      <c r="F1788">
        <v>0</v>
      </c>
      <c r="G1788">
        <v>0</v>
      </c>
      <c r="H1788">
        <v>0</v>
      </c>
      <c r="I1788">
        <v>0</v>
      </c>
      <c r="J1788">
        <v>0</v>
      </c>
      <c r="L1788">
        <f t="shared" si="27"/>
        <v>8</v>
      </c>
    </row>
    <row r="1789" spans="1:12" hidden="1">
      <c r="A1789">
        <v>166</v>
      </c>
      <c r="B1789" t="s">
        <v>1486</v>
      </c>
      <c r="C1789" t="s">
        <v>5683</v>
      </c>
      <c r="D1789" t="s">
        <v>1477</v>
      </c>
      <c r="E1789">
        <v>2602</v>
      </c>
      <c r="F1789">
        <v>-612</v>
      </c>
      <c r="G1789">
        <v>0</v>
      </c>
      <c r="H1789">
        <v>0</v>
      </c>
      <c r="I1789">
        <v>0</v>
      </c>
      <c r="J1789">
        <v>0</v>
      </c>
      <c r="L1789">
        <f t="shared" si="27"/>
        <v>1990</v>
      </c>
    </row>
    <row r="1790" spans="1:12" hidden="1">
      <c r="A1790">
        <v>167</v>
      </c>
      <c r="B1790" t="s">
        <v>1487</v>
      </c>
      <c r="C1790" t="s">
        <v>5684</v>
      </c>
      <c r="D1790" t="s">
        <v>1477</v>
      </c>
      <c r="E1790">
        <v>35726</v>
      </c>
      <c r="F1790">
        <v>-3884</v>
      </c>
      <c r="G1790">
        <v>0</v>
      </c>
      <c r="H1790">
        <v>0</v>
      </c>
      <c r="I1790">
        <v>0</v>
      </c>
      <c r="J1790">
        <v>0</v>
      </c>
      <c r="L1790">
        <f t="shared" si="27"/>
        <v>31842</v>
      </c>
    </row>
    <row r="1791" spans="1:12" hidden="1">
      <c r="A1791">
        <v>168</v>
      </c>
      <c r="B1791" t="s">
        <v>1488</v>
      </c>
      <c r="C1791" t="s">
        <v>5685</v>
      </c>
      <c r="D1791" t="s">
        <v>1477</v>
      </c>
      <c r="E1791">
        <v>54713</v>
      </c>
      <c r="F1791">
        <v>-2748</v>
      </c>
      <c r="G1791">
        <v>0</v>
      </c>
      <c r="H1791">
        <v>0</v>
      </c>
      <c r="I1791">
        <v>0</v>
      </c>
      <c r="J1791">
        <v>0</v>
      </c>
      <c r="L1791">
        <f t="shared" si="27"/>
        <v>51965</v>
      </c>
    </row>
    <row r="1792" spans="1:12" hidden="1">
      <c r="A1792">
        <v>169</v>
      </c>
      <c r="B1792" t="s">
        <v>5686</v>
      </c>
      <c r="C1792" t="s">
        <v>5687</v>
      </c>
      <c r="D1792" t="s">
        <v>1477</v>
      </c>
      <c r="E1792">
        <v>120409</v>
      </c>
      <c r="F1792">
        <v>-6346</v>
      </c>
      <c r="G1792">
        <v>0</v>
      </c>
      <c r="H1792">
        <v>0</v>
      </c>
      <c r="I1792">
        <v>0</v>
      </c>
      <c r="J1792">
        <v>0</v>
      </c>
      <c r="L1792">
        <f t="shared" si="27"/>
        <v>114063</v>
      </c>
    </row>
    <row r="1793" spans="1:12" hidden="1">
      <c r="A1793">
        <v>170</v>
      </c>
      <c r="B1793" t="s">
        <v>5688</v>
      </c>
      <c r="C1793" t="s">
        <v>5689</v>
      </c>
      <c r="D1793" t="s">
        <v>3259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L1793">
        <f t="shared" si="27"/>
        <v>0</v>
      </c>
    </row>
    <row r="1794" spans="1:12" hidden="1">
      <c r="A1794">
        <v>171</v>
      </c>
      <c r="B1794" t="s">
        <v>5690</v>
      </c>
      <c r="C1794" t="s">
        <v>5691</v>
      </c>
      <c r="D1794" t="s">
        <v>5369</v>
      </c>
      <c r="E1794">
        <v>31366</v>
      </c>
      <c r="F1794">
        <v>-5850</v>
      </c>
      <c r="G1794">
        <v>0</v>
      </c>
      <c r="H1794">
        <v>0</v>
      </c>
      <c r="I1794">
        <v>0</v>
      </c>
      <c r="J1794">
        <v>0</v>
      </c>
      <c r="L1794">
        <f t="shared" si="27"/>
        <v>25516</v>
      </c>
    </row>
    <row r="1795" spans="1:12" hidden="1">
      <c r="A1795">
        <v>172</v>
      </c>
      <c r="B1795" t="s">
        <v>5692</v>
      </c>
      <c r="C1795" t="s">
        <v>5693</v>
      </c>
      <c r="D1795" t="s">
        <v>5369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L1795">
        <f t="shared" ref="L1795:L1858" si="28">E1795+F1795+K1795</f>
        <v>0</v>
      </c>
    </row>
    <row r="1796" spans="1:12" hidden="1">
      <c r="A1796">
        <v>173</v>
      </c>
      <c r="B1796" t="s">
        <v>5694</v>
      </c>
      <c r="C1796" t="s">
        <v>5695</v>
      </c>
      <c r="D1796" t="s">
        <v>5369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L1796">
        <f t="shared" si="28"/>
        <v>0</v>
      </c>
    </row>
    <row r="1797" spans="1:12" hidden="1">
      <c r="A1797">
        <v>174</v>
      </c>
      <c r="B1797" t="s">
        <v>5696</v>
      </c>
      <c r="C1797" t="s">
        <v>5697</v>
      </c>
      <c r="D1797" t="s">
        <v>5369</v>
      </c>
      <c r="E1797">
        <v>20379</v>
      </c>
      <c r="F1797">
        <v>0</v>
      </c>
      <c r="G1797">
        <v>0</v>
      </c>
      <c r="H1797">
        <v>0</v>
      </c>
      <c r="I1797">
        <v>0</v>
      </c>
      <c r="J1797">
        <v>0</v>
      </c>
      <c r="L1797">
        <f t="shared" si="28"/>
        <v>20379</v>
      </c>
    </row>
    <row r="1798" spans="1:12">
      <c r="A1798" s="45" t="s">
        <v>3205</v>
      </c>
      <c r="B1798" s="45" t="s">
        <v>3206</v>
      </c>
      <c r="C1798" s="45" t="s">
        <v>3207</v>
      </c>
      <c r="D1798" s="45" t="s">
        <v>3208</v>
      </c>
      <c r="E1798" s="45" t="s">
        <v>3209</v>
      </c>
      <c r="F1798" s="45" t="s">
        <v>3210</v>
      </c>
      <c r="G1798" s="45" t="s">
        <v>3211</v>
      </c>
      <c r="H1798" s="45" t="s">
        <v>3212</v>
      </c>
      <c r="I1798" s="45" t="s">
        <v>3213</v>
      </c>
      <c r="J1798" s="45" t="s">
        <v>3214</v>
      </c>
      <c r="K1798" t="s">
        <v>3216</v>
      </c>
      <c r="L1798" t="e">
        <f t="shared" si="28"/>
        <v>#VALUE!</v>
      </c>
    </row>
    <row r="1799" spans="1:12" hidden="1">
      <c r="A1799">
        <v>1</v>
      </c>
      <c r="B1799" t="s">
        <v>5698</v>
      </c>
      <c r="C1799" t="s">
        <v>1999</v>
      </c>
      <c r="D1799" t="s">
        <v>3259</v>
      </c>
      <c r="E1799">
        <v>204</v>
      </c>
      <c r="F1799">
        <v>0</v>
      </c>
      <c r="G1799">
        <v>0</v>
      </c>
      <c r="H1799">
        <v>0</v>
      </c>
      <c r="I1799">
        <v>0</v>
      </c>
      <c r="J1799">
        <v>0</v>
      </c>
      <c r="L1799">
        <f t="shared" si="28"/>
        <v>204</v>
      </c>
    </row>
    <row r="1800" spans="1:12" hidden="1">
      <c r="A1800">
        <v>2</v>
      </c>
      <c r="B1800" t="s">
        <v>5699</v>
      </c>
      <c r="C1800" t="s">
        <v>2926</v>
      </c>
      <c r="D1800" t="s">
        <v>3259</v>
      </c>
      <c r="E1800">
        <v>399</v>
      </c>
      <c r="F1800">
        <v>0</v>
      </c>
      <c r="G1800">
        <v>0</v>
      </c>
      <c r="H1800">
        <v>0</v>
      </c>
      <c r="I1800">
        <v>0</v>
      </c>
      <c r="J1800">
        <v>0</v>
      </c>
      <c r="L1800">
        <f t="shared" si="28"/>
        <v>399</v>
      </c>
    </row>
    <row r="1801" spans="1:12" hidden="1">
      <c r="A1801">
        <v>3</v>
      </c>
      <c r="B1801" t="s">
        <v>5700</v>
      </c>
      <c r="C1801" t="s">
        <v>2908</v>
      </c>
      <c r="D1801" t="s">
        <v>3259</v>
      </c>
      <c r="E1801">
        <v>1479</v>
      </c>
      <c r="F1801">
        <v>0</v>
      </c>
      <c r="G1801">
        <v>0</v>
      </c>
      <c r="H1801">
        <v>0</v>
      </c>
      <c r="I1801">
        <v>0</v>
      </c>
      <c r="J1801">
        <v>0</v>
      </c>
      <c r="L1801">
        <f t="shared" si="28"/>
        <v>1479</v>
      </c>
    </row>
    <row r="1802" spans="1:12" hidden="1">
      <c r="A1802">
        <v>4</v>
      </c>
      <c r="B1802" t="s">
        <v>5701</v>
      </c>
      <c r="C1802" t="s">
        <v>2914</v>
      </c>
      <c r="D1802" t="s">
        <v>3259</v>
      </c>
      <c r="E1802">
        <v>1864</v>
      </c>
      <c r="F1802">
        <v>0</v>
      </c>
      <c r="G1802">
        <v>0</v>
      </c>
      <c r="H1802">
        <v>0</v>
      </c>
      <c r="I1802">
        <v>0</v>
      </c>
      <c r="J1802">
        <v>0</v>
      </c>
      <c r="L1802">
        <f t="shared" si="28"/>
        <v>1864</v>
      </c>
    </row>
    <row r="1803" spans="1:12" hidden="1">
      <c r="A1803">
        <v>5</v>
      </c>
      <c r="B1803" t="s">
        <v>5702</v>
      </c>
      <c r="C1803" t="s">
        <v>2925</v>
      </c>
      <c r="D1803" t="s">
        <v>3259</v>
      </c>
      <c r="E1803">
        <v>2008</v>
      </c>
      <c r="F1803">
        <v>0</v>
      </c>
      <c r="G1803">
        <v>0</v>
      </c>
      <c r="H1803">
        <v>0</v>
      </c>
      <c r="I1803">
        <v>0</v>
      </c>
      <c r="J1803">
        <v>0</v>
      </c>
      <c r="L1803">
        <f t="shared" si="28"/>
        <v>2008</v>
      </c>
    </row>
    <row r="1804" spans="1:12" hidden="1">
      <c r="A1804">
        <v>6</v>
      </c>
      <c r="B1804" t="s">
        <v>5703</v>
      </c>
      <c r="C1804" t="s">
        <v>2896</v>
      </c>
      <c r="D1804" t="s">
        <v>3259</v>
      </c>
      <c r="E1804">
        <v>1898</v>
      </c>
      <c r="F1804">
        <v>0</v>
      </c>
      <c r="G1804">
        <v>0</v>
      </c>
      <c r="H1804">
        <v>0</v>
      </c>
      <c r="I1804">
        <v>0</v>
      </c>
      <c r="J1804">
        <v>0</v>
      </c>
      <c r="L1804">
        <f t="shared" si="28"/>
        <v>1898</v>
      </c>
    </row>
    <row r="1805" spans="1:12" hidden="1">
      <c r="A1805">
        <v>7</v>
      </c>
      <c r="B1805" t="s">
        <v>5704</v>
      </c>
      <c r="C1805" t="s">
        <v>2905</v>
      </c>
      <c r="D1805" t="s">
        <v>3259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L1805">
        <f t="shared" si="28"/>
        <v>0</v>
      </c>
    </row>
    <row r="1806" spans="1:12" hidden="1">
      <c r="A1806">
        <v>8</v>
      </c>
      <c r="B1806" t="s">
        <v>5705</v>
      </c>
      <c r="C1806" t="s">
        <v>2909</v>
      </c>
      <c r="D1806" t="s">
        <v>3259</v>
      </c>
      <c r="E1806">
        <v>1628</v>
      </c>
      <c r="F1806">
        <v>0</v>
      </c>
      <c r="G1806">
        <v>0</v>
      </c>
      <c r="H1806">
        <v>0</v>
      </c>
      <c r="I1806">
        <v>0</v>
      </c>
      <c r="J1806">
        <v>0</v>
      </c>
      <c r="L1806">
        <f t="shared" si="28"/>
        <v>1628</v>
      </c>
    </row>
    <row r="1807" spans="1:12" hidden="1">
      <c r="A1807">
        <v>9</v>
      </c>
      <c r="B1807" t="s">
        <v>5706</v>
      </c>
      <c r="C1807" t="s">
        <v>2912</v>
      </c>
      <c r="D1807" t="s">
        <v>3259</v>
      </c>
      <c r="E1807">
        <v>868</v>
      </c>
      <c r="F1807">
        <v>0</v>
      </c>
      <c r="G1807">
        <v>0</v>
      </c>
      <c r="H1807">
        <v>0</v>
      </c>
      <c r="I1807">
        <v>0</v>
      </c>
      <c r="J1807">
        <v>0</v>
      </c>
      <c r="L1807">
        <f t="shared" si="28"/>
        <v>868</v>
      </c>
    </row>
    <row r="1808" spans="1:12" hidden="1">
      <c r="A1808">
        <v>10</v>
      </c>
      <c r="B1808" t="s">
        <v>5707</v>
      </c>
      <c r="C1808" t="s">
        <v>2917</v>
      </c>
      <c r="D1808" t="s">
        <v>3259</v>
      </c>
      <c r="E1808">
        <v>1657</v>
      </c>
      <c r="F1808">
        <v>0</v>
      </c>
      <c r="G1808">
        <v>0</v>
      </c>
      <c r="H1808">
        <v>0</v>
      </c>
      <c r="I1808">
        <v>0</v>
      </c>
      <c r="J1808">
        <v>0</v>
      </c>
      <c r="L1808">
        <f t="shared" si="28"/>
        <v>1657</v>
      </c>
    </row>
    <row r="1809" spans="1:12" hidden="1">
      <c r="A1809">
        <v>11</v>
      </c>
      <c r="B1809" t="s">
        <v>5708</v>
      </c>
      <c r="C1809" t="s">
        <v>2918</v>
      </c>
      <c r="D1809" t="s">
        <v>3259</v>
      </c>
      <c r="E1809">
        <v>1661</v>
      </c>
      <c r="F1809">
        <v>0</v>
      </c>
      <c r="G1809">
        <v>0</v>
      </c>
      <c r="H1809">
        <v>0</v>
      </c>
      <c r="I1809">
        <v>0</v>
      </c>
      <c r="J1809">
        <v>0</v>
      </c>
      <c r="L1809">
        <f t="shared" si="28"/>
        <v>1661</v>
      </c>
    </row>
    <row r="1810" spans="1:12" hidden="1">
      <c r="A1810">
        <v>12</v>
      </c>
      <c r="B1810" t="s">
        <v>5709</v>
      </c>
      <c r="C1810" t="s">
        <v>2011</v>
      </c>
      <c r="D1810" t="s">
        <v>3259</v>
      </c>
      <c r="E1810">
        <v>1835</v>
      </c>
      <c r="F1810">
        <v>0</v>
      </c>
      <c r="G1810">
        <v>0</v>
      </c>
      <c r="H1810">
        <v>0</v>
      </c>
      <c r="I1810">
        <v>0</v>
      </c>
      <c r="J1810">
        <v>0</v>
      </c>
      <c r="L1810">
        <f t="shared" si="28"/>
        <v>1835</v>
      </c>
    </row>
    <row r="1811" spans="1:12" hidden="1">
      <c r="A1811">
        <v>13</v>
      </c>
      <c r="B1811" t="s">
        <v>5710</v>
      </c>
      <c r="C1811" t="s">
        <v>2008</v>
      </c>
      <c r="D1811" t="s">
        <v>3259</v>
      </c>
      <c r="E1811">
        <v>28</v>
      </c>
      <c r="F1811">
        <v>0</v>
      </c>
      <c r="G1811">
        <v>0</v>
      </c>
      <c r="H1811">
        <v>0</v>
      </c>
      <c r="I1811">
        <v>0</v>
      </c>
      <c r="J1811">
        <v>0</v>
      </c>
      <c r="L1811">
        <f t="shared" si="28"/>
        <v>28</v>
      </c>
    </row>
    <row r="1812" spans="1:12" hidden="1">
      <c r="A1812">
        <v>14</v>
      </c>
      <c r="B1812" t="s">
        <v>5711</v>
      </c>
      <c r="C1812" t="s">
        <v>2910</v>
      </c>
      <c r="D1812" t="s">
        <v>3259</v>
      </c>
      <c r="E1812">
        <v>616</v>
      </c>
      <c r="F1812">
        <v>0</v>
      </c>
      <c r="G1812">
        <v>0</v>
      </c>
      <c r="H1812">
        <v>0</v>
      </c>
      <c r="I1812">
        <v>0</v>
      </c>
      <c r="J1812">
        <v>0</v>
      </c>
      <c r="L1812">
        <f t="shared" si="28"/>
        <v>616</v>
      </c>
    </row>
    <row r="1813" spans="1:12" hidden="1">
      <c r="A1813">
        <v>15</v>
      </c>
      <c r="B1813" t="s">
        <v>5712</v>
      </c>
      <c r="C1813" t="s">
        <v>2911</v>
      </c>
      <c r="D1813" t="s">
        <v>3259</v>
      </c>
      <c r="E1813">
        <v>842</v>
      </c>
      <c r="F1813">
        <v>0</v>
      </c>
      <c r="G1813">
        <v>0</v>
      </c>
      <c r="H1813">
        <v>0</v>
      </c>
      <c r="I1813">
        <v>0</v>
      </c>
      <c r="J1813">
        <v>0</v>
      </c>
      <c r="L1813">
        <f t="shared" si="28"/>
        <v>842</v>
      </c>
    </row>
    <row r="1814" spans="1:12" hidden="1">
      <c r="A1814">
        <v>16</v>
      </c>
      <c r="B1814" t="s">
        <v>5713</v>
      </c>
      <c r="C1814" t="s">
        <v>2913</v>
      </c>
      <c r="D1814" t="s">
        <v>3259</v>
      </c>
      <c r="E1814">
        <v>729</v>
      </c>
      <c r="F1814">
        <v>0</v>
      </c>
      <c r="G1814">
        <v>0</v>
      </c>
      <c r="H1814">
        <v>0</v>
      </c>
      <c r="I1814">
        <v>0</v>
      </c>
      <c r="J1814">
        <v>0</v>
      </c>
      <c r="L1814">
        <f t="shared" si="28"/>
        <v>729</v>
      </c>
    </row>
    <row r="1815" spans="1:12" hidden="1">
      <c r="A1815">
        <v>17</v>
      </c>
      <c r="B1815" t="s">
        <v>5714</v>
      </c>
      <c r="C1815" t="s">
        <v>2915</v>
      </c>
      <c r="D1815" t="s">
        <v>3259</v>
      </c>
      <c r="E1815">
        <v>843</v>
      </c>
      <c r="F1815">
        <v>0</v>
      </c>
      <c r="G1815">
        <v>0</v>
      </c>
      <c r="H1815">
        <v>0</v>
      </c>
      <c r="I1815">
        <v>0</v>
      </c>
      <c r="J1815">
        <v>0</v>
      </c>
      <c r="L1815">
        <f t="shared" si="28"/>
        <v>843</v>
      </c>
    </row>
    <row r="1816" spans="1:12" hidden="1">
      <c r="A1816">
        <v>18</v>
      </c>
      <c r="B1816" t="s">
        <v>5715</v>
      </c>
      <c r="C1816" t="s">
        <v>2916</v>
      </c>
      <c r="D1816" t="s">
        <v>3259</v>
      </c>
      <c r="E1816">
        <v>1678</v>
      </c>
      <c r="F1816">
        <v>0</v>
      </c>
      <c r="G1816">
        <v>0</v>
      </c>
      <c r="H1816">
        <v>0</v>
      </c>
      <c r="I1816">
        <v>0</v>
      </c>
      <c r="J1816">
        <v>0</v>
      </c>
      <c r="L1816">
        <f t="shared" si="28"/>
        <v>1678</v>
      </c>
    </row>
    <row r="1817" spans="1:12" hidden="1">
      <c r="A1817">
        <v>19</v>
      </c>
      <c r="B1817" t="s">
        <v>5716</v>
      </c>
      <c r="C1817" t="s">
        <v>2921</v>
      </c>
      <c r="D1817" t="s">
        <v>3259</v>
      </c>
      <c r="E1817">
        <v>790</v>
      </c>
      <c r="F1817">
        <v>0</v>
      </c>
      <c r="G1817">
        <v>0</v>
      </c>
      <c r="H1817">
        <v>0</v>
      </c>
      <c r="I1817">
        <v>0</v>
      </c>
      <c r="J1817">
        <v>0</v>
      </c>
      <c r="L1817">
        <f t="shared" si="28"/>
        <v>790</v>
      </c>
    </row>
    <row r="1818" spans="1:12" hidden="1">
      <c r="A1818">
        <v>20</v>
      </c>
      <c r="B1818" t="s">
        <v>5717</v>
      </c>
      <c r="C1818" t="s">
        <v>2922</v>
      </c>
      <c r="D1818" t="s">
        <v>3259</v>
      </c>
      <c r="E1818">
        <v>1040</v>
      </c>
      <c r="F1818">
        <v>0</v>
      </c>
      <c r="G1818">
        <v>0</v>
      </c>
      <c r="H1818">
        <v>0</v>
      </c>
      <c r="I1818">
        <v>0</v>
      </c>
      <c r="J1818">
        <v>0</v>
      </c>
      <c r="L1818">
        <f t="shared" si="28"/>
        <v>1040</v>
      </c>
    </row>
    <row r="1819" spans="1:12" hidden="1">
      <c r="A1819">
        <v>21</v>
      </c>
      <c r="B1819" t="s">
        <v>5718</v>
      </c>
      <c r="C1819" t="s">
        <v>2923</v>
      </c>
      <c r="D1819" t="s">
        <v>3259</v>
      </c>
      <c r="E1819">
        <v>1447</v>
      </c>
      <c r="F1819">
        <v>0</v>
      </c>
      <c r="G1819">
        <v>0</v>
      </c>
      <c r="H1819">
        <v>0</v>
      </c>
      <c r="I1819">
        <v>0</v>
      </c>
      <c r="J1819">
        <v>0</v>
      </c>
      <c r="L1819">
        <f t="shared" si="28"/>
        <v>1447</v>
      </c>
    </row>
    <row r="1820" spans="1:12" hidden="1">
      <c r="A1820">
        <v>22</v>
      </c>
      <c r="B1820" t="s">
        <v>5719</v>
      </c>
      <c r="C1820" t="s">
        <v>2924</v>
      </c>
      <c r="D1820" t="s">
        <v>3259</v>
      </c>
      <c r="E1820">
        <v>1717</v>
      </c>
      <c r="F1820">
        <v>0</v>
      </c>
      <c r="G1820">
        <v>0</v>
      </c>
      <c r="H1820">
        <v>0</v>
      </c>
      <c r="I1820">
        <v>0</v>
      </c>
      <c r="J1820">
        <v>0</v>
      </c>
      <c r="L1820">
        <f t="shared" si="28"/>
        <v>1717</v>
      </c>
    </row>
    <row r="1821" spans="1:12" hidden="1">
      <c r="A1821">
        <v>23</v>
      </c>
      <c r="B1821" t="s">
        <v>5720</v>
      </c>
      <c r="C1821" t="s">
        <v>5721</v>
      </c>
      <c r="D1821" t="s">
        <v>3259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L1821">
        <f t="shared" si="28"/>
        <v>0</v>
      </c>
    </row>
    <row r="1822" spans="1:12" hidden="1">
      <c r="A1822">
        <v>24</v>
      </c>
      <c r="B1822" t="s">
        <v>5722</v>
      </c>
      <c r="C1822" t="s">
        <v>5723</v>
      </c>
      <c r="D1822" t="s">
        <v>3259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L1822">
        <f t="shared" si="28"/>
        <v>0</v>
      </c>
    </row>
    <row r="1823" spans="1:12" hidden="1">
      <c r="A1823">
        <v>25</v>
      </c>
      <c r="B1823" t="s">
        <v>5724</v>
      </c>
      <c r="C1823" t="s">
        <v>5725</v>
      </c>
      <c r="D1823" t="s">
        <v>3259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L1823">
        <f t="shared" si="28"/>
        <v>0</v>
      </c>
    </row>
    <row r="1824" spans="1:12" hidden="1">
      <c r="A1824">
        <v>26</v>
      </c>
      <c r="B1824" t="s">
        <v>1996</v>
      </c>
      <c r="C1824" t="s">
        <v>1995</v>
      </c>
      <c r="D1824" t="s">
        <v>5365</v>
      </c>
      <c r="E1824">
        <v>45120</v>
      </c>
      <c r="F1824">
        <v>0</v>
      </c>
      <c r="G1824">
        <v>0</v>
      </c>
      <c r="H1824">
        <v>0</v>
      </c>
      <c r="I1824">
        <v>360</v>
      </c>
      <c r="J1824">
        <v>0</v>
      </c>
      <c r="L1824">
        <f t="shared" si="28"/>
        <v>45120</v>
      </c>
    </row>
    <row r="1825" spans="1:12" hidden="1">
      <c r="A1825">
        <v>27</v>
      </c>
      <c r="B1825" t="s">
        <v>1997</v>
      </c>
      <c r="C1825" t="s">
        <v>1998</v>
      </c>
      <c r="D1825" t="s">
        <v>5365</v>
      </c>
      <c r="E1825">
        <v>27147</v>
      </c>
      <c r="F1825">
        <v>0</v>
      </c>
      <c r="G1825">
        <v>0</v>
      </c>
      <c r="H1825">
        <v>0</v>
      </c>
      <c r="I1825">
        <v>0</v>
      </c>
      <c r="J1825">
        <v>0</v>
      </c>
      <c r="L1825">
        <f t="shared" si="28"/>
        <v>27147</v>
      </c>
    </row>
    <row r="1826" spans="1:12" hidden="1">
      <c r="A1826">
        <v>28</v>
      </c>
      <c r="B1826" t="s">
        <v>2001</v>
      </c>
      <c r="C1826" t="s">
        <v>2000</v>
      </c>
      <c r="D1826" t="s">
        <v>5365</v>
      </c>
      <c r="E1826">
        <v>3823</v>
      </c>
      <c r="F1826">
        <v>0</v>
      </c>
      <c r="G1826">
        <v>0</v>
      </c>
      <c r="H1826">
        <v>0</v>
      </c>
      <c r="I1826">
        <v>0</v>
      </c>
      <c r="J1826">
        <v>0</v>
      </c>
      <c r="L1826">
        <f t="shared" si="28"/>
        <v>3823</v>
      </c>
    </row>
    <row r="1827" spans="1:12" hidden="1">
      <c r="A1827">
        <v>29</v>
      </c>
      <c r="B1827" t="s">
        <v>2003</v>
      </c>
      <c r="C1827" t="s">
        <v>2004</v>
      </c>
      <c r="D1827" t="s">
        <v>5365</v>
      </c>
      <c r="E1827">
        <v>3318</v>
      </c>
      <c r="F1827">
        <v>0</v>
      </c>
      <c r="G1827">
        <v>0</v>
      </c>
      <c r="H1827">
        <v>0</v>
      </c>
      <c r="I1827">
        <v>0</v>
      </c>
      <c r="J1827">
        <v>0</v>
      </c>
      <c r="L1827">
        <f t="shared" si="28"/>
        <v>3318</v>
      </c>
    </row>
    <row r="1828" spans="1:12" hidden="1">
      <c r="A1828">
        <v>30</v>
      </c>
      <c r="B1828" t="s">
        <v>2007</v>
      </c>
      <c r="C1828" t="s">
        <v>2006</v>
      </c>
      <c r="D1828" t="s">
        <v>5365</v>
      </c>
      <c r="E1828">
        <v>3185</v>
      </c>
      <c r="F1828">
        <v>0</v>
      </c>
      <c r="G1828">
        <v>0</v>
      </c>
      <c r="H1828">
        <v>0</v>
      </c>
      <c r="I1828">
        <v>0</v>
      </c>
      <c r="J1828">
        <v>0</v>
      </c>
      <c r="L1828">
        <f t="shared" si="28"/>
        <v>3185</v>
      </c>
    </row>
    <row r="1829" spans="1:12" hidden="1">
      <c r="A1829">
        <v>31</v>
      </c>
      <c r="B1829" t="s">
        <v>2009</v>
      </c>
      <c r="C1829" t="s">
        <v>2010</v>
      </c>
      <c r="D1829" t="s">
        <v>5365</v>
      </c>
      <c r="E1829">
        <v>3135</v>
      </c>
      <c r="F1829">
        <v>0</v>
      </c>
      <c r="G1829">
        <v>0</v>
      </c>
      <c r="H1829">
        <v>0</v>
      </c>
      <c r="I1829">
        <v>240</v>
      </c>
      <c r="J1829">
        <v>0</v>
      </c>
      <c r="L1829">
        <f t="shared" si="28"/>
        <v>3135</v>
      </c>
    </row>
    <row r="1830" spans="1:12" hidden="1">
      <c r="A1830">
        <v>32</v>
      </c>
      <c r="B1830" t="s">
        <v>2012</v>
      </c>
      <c r="C1830" t="s">
        <v>2013</v>
      </c>
      <c r="D1830" t="s">
        <v>5365</v>
      </c>
      <c r="E1830">
        <v>3782</v>
      </c>
      <c r="F1830">
        <v>0</v>
      </c>
      <c r="G1830">
        <v>0</v>
      </c>
      <c r="H1830">
        <v>0</v>
      </c>
      <c r="I1830">
        <v>0</v>
      </c>
      <c r="J1830">
        <v>0</v>
      </c>
      <c r="L1830">
        <f t="shared" si="28"/>
        <v>3782</v>
      </c>
    </row>
    <row r="1831" spans="1:12" hidden="1">
      <c r="A1831">
        <v>33</v>
      </c>
      <c r="B1831" t="s">
        <v>2015</v>
      </c>
      <c r="C1831" t="s">
        <v>2016</v>
      </c>
      <c r="D1831" t="s">
        <v>5365</v>
      </c>
      <c r="E1831">
        <v>3808</v>
      </c>
      <c r="F1831">
        <v>0</v>
      </c>
      <c r="G1831">
        <v>0</v>
      </c>
      <c r="H1831">
        <v>0</v>
      </c>
      <c r="I1831">
        <v>0</v>
      </c>
      <c r="J1831">
        <v>0</v>
      </c>
      <c r="L1831">
        <f t="shared" si="28"/>
        <v>3808</v>
      </c>
    </row>
    <row r="1832" spans="1:12" hidden="1">
      <c r="A1832">
        <v>34</v>
      </c>
      <c r="B1832" t="s">
        <v>2018</v>
      </c>
      <c r="C1832" t="s">
        <v>2019</v>
      </c>
      <c r="D1832" t="s">
        <v>5365</v>
      </c>
      <c r="E1832">
        <v>3916</v>
      </c>
      <c r="F1832">
        <v>0</v>
      </c>
      <c r="G1832">
        <v>0</v>
      </c>
      <c r="H1832">
        <v>0</v>
      </c>
      <c r="I1832">
        <v>0</v>
      </c>
      <c r="J1832">
        <v>0</v>
      </c>
      <c r="L1832">
        <f t="shared" si="28"/>
        <v>3916</v>
      </c>
    </row>
    <row r="1833" spans="1:12" hidden="1">
      <c r="A1833">
        <v>35</v>
      </c>
      <c r="B1833" t="s">
        <v>2021</v>
      </c>
      <c r="C1833" t="s">
        <v>5726</v>
      </c>
      <c r="D1833" t="s">
        <v>5365</v>
      </c>
      <c r="E1833">
        <v>3202</v>
      </c>
      <c r="F1833">
        <v>0</v>
      </c>
      <c r="G1833">
        <v>0</v>
      </c>
      <c r="H1833">
        <v>0</v>
      </c>
      <c r="I1833">
        <v>240</v>
      </c>
      <c r="J1833">
        <v>0</v>
      </c>
      <c r="L1833">
        <f t="shared" si="28"/>
        <v>3202</v>
      </c>
    </row>
    <row r="1834" spans="1:12" hidden="1">
      <c r="A1834">
        <v>36</v>
      </c>
      <c r="B1834" t="s">
        <v>5727</v>
      </c>
      <c r="C1834" t="s">
        <v>5728</v>
      </c>
      <c r="D1834" t="s">
        <v>1176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L1834">
        <f t="shared" si="28"/>
        <v>0</v>
      </c>
    </row>
    <row r="1835" spans="1:12" hidden="1">
      <c r="A1835">
        <v>37</v>
      </c>
      <c r="B1835" t="s">
        <v>5729</v>
      </c>
      <c r="C1835" t="s">
        <v>5564</v>
      </c>
      <c r="D1835" t="s">
        <v>1176</v>
      </c>
      <c r="E1835">
        <v>0</v>
      </c>
      <c r="F1835">
        <v>0</v>
      </c>
      <c r="G1835">
        <v>0</v>
      </c>
      <c r="H1835">
        <v>0</v>
      </c>
      <c r="I1835">
        <v>12</v>
      </c>
      <c r="J1835">
        <v>0</v>
      </c>
      <c r="L1835">
        <f t="shared" si="28"/>
        <v>0</v>
      </c>
    </row>
    <row r="1836" spans="1:12" hidden="1">
      <c r="A1836">
        <v>38</v>
      </c>
      <c r="B1836" t="s">
        <v>5730</v>
      </c>
      <c r="C1836" t="s">
        <v>5565</v>
      </c>
      <c r="D1836" t="s">
        <v>1176</v>
      </c>
      <c r="E1836">
        <v>0</v>
      </c>
      <c r="F1836">
        <v>0</v>
      </c>
      <c r="G1836">
        <v>0</v>
      </c>
      <c r="H1836">
        <v>0</v>
      </c>
      <c r="I1836">
        <v>12</v>
      </c>
      <c r="J1836">
        <v>0</v>
      </c>
      <c r="L1836">
        <f t="shared" si="28"/>
        <v>0</v>
      </c>
    </row>
    <row r="1837" spans="1:12" hidden="1">
      <c r="A1837">
        <v>39</v>
      </c>
      <c r="B1837" t="s">
        <v>5731</v>
      </c>
      <c r="C1837" t="s">
        <v>5566</v>
      </c>
      <c r="D1837" t="s">
        <v>1176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L1837">
        <f t="shared" si="28"/>
        <v>0</v>
      </c>
    </row>
    <row r="1838" spans="1:12" hidden="1">
      <c r="A1838">
        <v>40</v>
      </c>
      <c r="B1838" t="s">
        <v>1142</v>
      </c>
      <c r="C1838" t="s">
        <v>5732</v>
      </c>
      <c r="D1838" t="s">
        <v>3334</v>
      </c>
      <c r="E1838">
        <v>0</v>
      </c>
      <c r="F1838">
        <v>0</v>
      </c>
      <c r="G1838">
        <v>0</v>
      </c>
      <c r="H1838">
        <v>0</v>
      </c>
      <c r="I1838">
        <v>240</v>
      </c>
      <c r="J1838">
        <v>0</v>
      </c>
      <c r="K1838">
        <v>2704</v>
      </c>
      <c r="L1838">
        <f t="shared" si="28"/>
        <v>2704</v>
      </c>
    </row>
    <row r="1839" spans="1:12" hidden="1">
      <c r="A1839">
        <v>41</v>
      </c>
      <c r="B1839" t="s">
        <v>1143</v>
      </c>
      <c r="C1839" t="s">
        <v>5733</v>
      </c>
      <c r="D1839" t="s">
        <v>3334</v>
      </c>
      <c r="E1839">
        <v>0</v>
      </c>
      <c r="F1839">
        <v>0</v>
      </c>
      <c r="G1839">
        <v>0</v>
      </c>
      <c r="H1839">
        <v>0</v>
      </c>
      <c r="I1839">
        <v>432</v>
      </c>
      <c r="J1839">
        <v>0</v>
      </c>
      <c r="K1839">
        <v>9344</v>
      </c>
      <c r="L1839">
        <f t="shared" si="28"/>
        <v>9344</v>
      </c>
    </row>
    <row r="1840" spans="1:12" hidden="1">
      <c r="A1840">
        <v>42</v>
      </c>
      <c r="B1840" t="s">
        <v>1144</v>
      </c>
      <c r="C1840" t="s">
        <v>5734</v>
      </c>
      <c r="D1840" t="s">
        <v>3334</v>
      </c>
      <c r="E1840">
        <v>0</v>
      </c>
      <c r="F1840">
        <v>0</v>
      </c>
      <c r="G1840">
        <v>0</v>
      </c>
      <c r="H1840">
        <v>0</v>
      </c>
      <c r="I1840">
        <v>288</v>
      </c>
      <c r="J1840">
        <v>0</v>
      </c>
      <c r="K1840">
        <v>11225</v>
      </c>
      <c r="L1840">
        <f t="shared" si="28"/>
        <v>11225</v>
      </c>
    </row>
    <row r="1841" spans="1:12" hidden="1">
      <c r="A1841">
        <v>43</v>
      </c>
      <c r="B1841" t="s">
        <v>1145</v>
      </c>
      <c r="C1841" t="s">
        <v>5735</v>
      </c>
      <c r="D1841" t="s">
        <v>3334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11110</v>
      </c>
      <c r="L1841">
        <f t="shared" si="28"/>
        <v>11110</v>
      </c>
    </row>
    <row r="1842" spans="1:12" hidden="1">
      <c r="A1842">
        <v>44</v>
      </c>
      <c r="B1842" t="s">
        <v>1146</v>
      </c>
      <c r="C1842" t="s">
        <v>5736</v>
      </c>
      <c r="D1842" t="s">
        <v>3334</v>
      </c>
      <c r="E1842">
        <v>23731</v>
      </c>
      <c r="F1842">
        <v>0</v>
      </c>
      <c r="G1842">
        <v>0</v>
      </c>
      <c r="H1842">
        <v>0</v>
      </c>
      <c r="I1842">
        <v>240</v>
      </c>
      <c r="J1842">
        <v>0</v>
      </c>
      <c r="L1842">
        <f t="shared" si="28"/>
        <v>23731</v>
      </c>
    </row>
    <row r="1843" spans="1:12" hidden="1">
      <c r="A1843">
        <v>45</v>
      </c>
      <c r="B1843" t="s">
        <v>1147</v>
      </c>
      <c r="C1843" t="s">
        <v>5737</v>
      </c>
      <c r="D1843" t="s">
        <v>3334</v>
      </c>
      <c r="E1843">
        <v>0</v>
      </c>
      <c r="F1843">
        <v>0</v>
      </c>
      <c r="G1843">
        <v>0</v>
      </c>
      <c r="H1843">
        <v>0</v>
      </c>
      <c r="I1843">
        <v>144</v>
      </c>
      <c r="J1843">
        <v>0</v>
      </c>
      <c r="K1843">
        <v>1897</v>
      </c>
      <c r="L1843">
        <f t="shared" si="28"/>
        <v>1897</v>
      </c>
    </row>
    <row r="1844" spans="1:12" hidden="1">
      <c r="A1844">
        <v>46</v>
      </c>
      <c r="B1844" t="s">
        <v>1148</v>
      </c>
      <c r="C1844" t="s">
        <v>5738</v>
      </c>
      <c r="D1844" t="s">
        <v>3334</v>
      </c>
      <c r="E1844">
        <v>0</v>
      </c>
      <c r="F1844">
        <v>0</v>
      </c>
      <c r="G1844">
        <v>0</v>
      </c>
      <c r="H1844">
        <v>0</v>
      </c>
      <c r="I1844">
        <v>144</v>
      </c>
      <c r="J1844">
        <v>0</v>
      </c>
      <c r="K1844">
        <v>6917</v>
      </c>
      <c r="L1844">
        <f t="shared" si="28"/>
        <v>6917</v>
      </c>
    </row>
    <row r="1845" spans="1:12" hidden="1">
      <c r="A1845">
        <v>47</v>
      </c>
      <c r="B1845" t="s">
        <v>1149</v>
      </c>
      <c r="C1845" t="s">
        <v>5739</v>
      </c>
      <c r="D1845" t="s">
        <v>3334</v>
      </c>
      <c r="E1845">
        <v>0</v>
      </c>
      <c r="F1845">
        <v>0</v>
      </c>
      <c r="G1845">
        <v>0</v>
      </c>
      <c r="H1845">
        <v>0</v>
      </c>
      <c r="I1845">
        <v>120</v>
      </c>
      <c r="J1845">
        <v>0</v>
      </c>
      <c r="K1845">
        <v>3007</v>
      </c>
      <c r="L1845">
        <f t="shared" si="28"/>
        <v>3007</v>
      </c>
    </row>
    <row r="1846" spans="1:12" hidden="1">
      <c r="A1846">
        <v>48</v>
      </c>
      <c r="B1846" t="s">
        <v>1150</v>
      </c>
      <c r="C1846" t="s">
        <v>5740</v>
      </c>
      <c r="D1846" t="s">
        <v>3334</v>
      </c>
      <c r="E1846">
        <v>0</v>
      </c>
      <c r="F1846">
        <v>0</v>
      </c>
      <c r="G1846">
        <v>0</v>
      </c>
      <c r="H1846">
        <v>0</v>
      </c>
      <c r="I1846">
        <v>1368</v>
      </c>
      <c r="J1846">
        <v>0</v>
      </c>
      <c r="L1846">
        <f t="shared" si="28"/>
        <v>0</v>
      </c>
    </row>
    <row r="1847" spans="1:12" hidden="1">
      <c r="A1847">
        <v>49</v>
      </c>
      <c r="B1847" t="s">
        <v>1151</v>
      </c>
      <c r="C1847" t="s">
        <v>5741</v>
      </c>
      <c r="D1847" t="s">
        <v>3334</v>
      </c>
      <c r="E1847">
        <v>0</v>
      </c>
      <c r="F1847">
        <v>0</v>
      </c>
      <c r="G1847">
        <v>0</v>
      </c>
      <c r="H1847">
        <v>0</v>
      </c>
      <c r="I1847">
        <v>879</v>
      </c>
      <c r="J1847">
        <v>0</v>
      </c>
      <c r="K1847">
        <v>17886</v>
      </c>
      <c r="L1847">
        <f t="shared" si="28"/>
        <v>17886</v>
      </c>
    </row>
    <row r="1848" spans="1:12" hidden="1">
      <c r="A1848">
        <v>50</v>
      </c>
      <c r="B1848" t="s">
        <v>1152</v>
      </c>
      <c r="C1848" t="s">
        <v>5742</v>
      </c>
      <c r="D1848" t="s">
        <v>3334</v>
      </c>
      <c r="E1848">
        <v>0</v>
      </c>
      <c r="F1848">
        <v>0</v>
      </c>
      <c r="G1848">
        <v>0</v>
      </c>
      <c r="H1848">
        <v>0</v>
      </c>
      <c r="I1848">
        <v>300</v>
      </c>
      <c r="J1848">
        <v>0</v>
      </c>
      <c r="K1848">
        <v>8328</v>
      </c>
      <c r="L1848">
        <f t="shared" si="28"/>
        <v>8328</v>
      </c>
    </row>
    <row r="1849" spans="1:12" hidden="1">
      <c r="A1849">
        <v>51</v>
      </c>
      <c r="B1849" t="s">
        <v>1153</v>
      </c>
      <c r="C1849" t="s">
        <v>5743</v>
      </c>
      <c r="D1849" t="s">
        <v>3334</v>
      </c>
      <c r="E1849">
        <v>0</v>
      </c>
      <c r="F1849">
        <v>0</v>
      </c>
      <c r="G1849">
        <v>0</v>
      </c>
      <c r="H1849">
        <v>0</v>
      </c>
      <c r="I1849">
        <v>852</v>
      </c>
      <c r="J1849">
        <v>0</v>
      </c>
      <c r="L1849">
        <f t="shared" si="28"/>
        <v>0</v>
      </c>
    </row>
    <row r="1850" spans="1:12">
      <c r="A1850" s="45" t="s">
        <v>3205</v>
      </c>
      <c r="B1850" s="45" t="s">
        <v>3206</v>
      </c>
      <c r="C1850" s="45" t="s">
        <v>3207</v>
      </c>
      <c r="D1850" s="45" t="s">
        <v>3208</v>
      </c>
      <c r="E1850" s="45" t="s">
        <v>3209</v>
      </c>
      <c r="F1850" s="45" t="s">
        <v>3210</v>
      </c>
      <c r="G1850" s="45" t="s">
        <v>3211</v>
      </c>
      <c r="H1850" s="45" t="s">
        <v>3212</v>
      </c>
      <c r="I1850" s="45" t="s">
        <v>3213</v>
      </c>
      <c r="J1850" s="45" t="s">
        <v>3214</v>
      </c>
      <c r="K1850" t="s">
        <v>3216</v>
      </c>
      <c r="L1850" t="e">
        <f t="shared" si="28"/>
        <v>#VALUE!</v>
      </c>
    </row>
    <row r="1851" spans="1:12" hidden="1">
      <c r="A1851">
        <v>1</v>
      </c>
      <c r="B1851" t="s">
        <v>5744</v>
      </c>
      <c r="C1851" t="s">
        <v>5745</v>
      </c>
      <c r="D1851" t="s">
        <v>1477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L1851">
        <f t="shared" si="28"/>
        <v>0</v>
      </c>
    </row>
    <row r="1852" spans="1:12" hidden="1">
      <c r="A1852">
        <v>2</v>
      </c>
      <c r="B1852" t="s">
        <v>5746</v>
      </c>
      <c r="C1852" t="s">
        <v>5747</v>
      </c>
      <c r="D1852" t="s">
        <v>1477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L1852">
        <f t="shared" si="28"/>
        <v>0</v>
      </c>
    </row>
    <row r="1853" spans="1:12" hidden="1">
      <c r="A1853">
        <v>3</v>
      </c>
      <c r="B1853" t="s">
        <v>5748</v>
      </c>
      <c r="C1853" t="s">
        <v>5749</v>
      </c>
      <c r="D1853" t="s">
        <v>3332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L1853">
        <f t="shared" si="28"/>
        <v>0</v>
      </c>
    </row>
    <row r="1854" spans="1:12" hidden="1">
      <c r="A1854">
        <v>4</v>
      </c>
      <c r="B1854" t="s">
        <v>5750</v>
      </c>
      <c r="C1854" t="s">
        <v>5751</v>
      </c>
      <c r="D1854" t="s">
        <v>1176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L1854">
        <f t="shared" si="28"/>
        <v>0</v>
      </c>
    </row>
    <row r="1855" spans="1:12" hidden="1">
      <c r="A1855">
        <v>5</v>
      </c>
      <c r="B1855" t="s">
        <v>5752</v>
      </c>
      <c r="C1855" t="s">
        <v>5753</v>
      </c>
      <c r="D1855" t="s">
        <v>1176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L1855">
        <f t="shared" si="28"/>
        <v>0</v>
      </c>
    </row>
    <row r="1856" spans="1:12" hidden="1">
      <c r="A1856">
        <v>6</v>
      </c>
      <c r="B1856" t="s">
        <v>5754</v>
      </c>
      <c r="C1856" t="s">
        <v>5755</v>
      </c>
      <c r="D1856" t="s">
        <v>1477</v>
      </c>
      <c r="E1856">
        <v>8</v>
      </c>
      <c r="F1856">
        <v>0</v>
      </c>
      <c r="G1856">
        <v>0</v>
      </c>
      <c r="H1856">
        <v>0</v>
      </c>
      <c r="I1856">
        <v>0</v>
      </c>
      <c r="J1856">
        <v>0</v>
      </c>
      <c r="L1856">
        <f t="shared" si="28"/>
        <v>8</v>
      </c>
    </row>
    <row r="1857" spans="1:12" hidden="1">
      <c r="A1857">
        <v>7</v>
      </c>
      <c r="B1857" t="s">
        <v>5756</v>
      </c>
      <c r="C1857" t="s">
        <v>5757</v>
      </c>
      <c r="D1857" t="s">
        <v>1176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L1857">
        <f t="shared" si="28"/>
        <v>0</v>
      </c>
    </row>
    <row r="1858" spans="1:12" hidden="1">
      <c r="A1858">
        <v>8</v>
      </c>
      <c r="B1858" t="s">
        <v>5758</v>
      </c>
      <c r="C1858" t="s">
        <v>5759</v>
      </c>
      <c r="D1858" t="s">
        <v>3259</v>
      </c>
      <c r="E1858">
        <v>26</v>
      </c>
      <c r="F1858">
        <v>0</v>
      </c>
      <c r="G1858">
        <v>0</v>
      </c>
      <c r="H1858">
        <v>0</v>
      </c>
      <c r="I1858">
        <v>0</v>
      </c>
      <c r="J1858">
        <v>0</v>
      </c>
      <c r="L1858">
        <f t="shared" si="28"/>
        <v>26</v>
      </c>
    </row>
    <row r="1859" spans="1:12" hidden="1">
      <c r="A1859">
        <v>9</v>
      </c>
      <c r="B1859" t="s">
        <v>5760</v>
      </c>
      <c r="C1859" t="s">
        <v>5761</v>
      </c>
      <c r="D1859" t="s">
        <v>1176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L1859">
        <f t="shared" ref="L1859:L1922" si="29">E1859+F1859+K1859</f>
        <v>0</v>
      </c>
    </row>
    <row r="1860" spans="1:12" hidden="1">
      <c r="A1860">
        <v>10</v>
      </c>
      <c r="B1860" t="s">
        <v>5762</v>
      </c>
      <c r="C1860" t="s">
        <v>5763</v>
      </c>
      <c r="D1860" t="s">
        <v>1176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L1860">
        <f t="shared" si="29"/>
        <v>0</v>
      </c>
    </row>
    <row r="1861" spans="1:12" hidden="1">
      <c r="A1861">
        <v>11</v>
      </c>
      <c r="B1861" t="s">
        <v>5764</v>
      </c>
      <c r="C1861" t="s">
        <v>5765</v>
      </c>
      <c r="D1861" t="s">
        <v>3332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L1861">
        <f t="shared" si="29"/>
        <v>0</v>
      </c>
    </row>
    <row r="1862" spans="1:12" hidden="1">
      <c r="A1862">
        <v>12</v>
      </c>
      <c r="B1862" t="s">
        <v>5766</v>
      </c>
      <c r="C1862" t="s">
        <v>5767</v>
      </c>
      <c r="D1862" t="s">
        <v>3332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L1862">
        <f t="shared" si="29"/>
        <v>0</v>
      </c>
    </row>
    <row r="1863" spans="1:12" hidden="1">
      <c r="A1863">
        <v>13</v>
      </c>
      <c r="B1863" t="s">
        <v>2324</v>
      </c>
      <c r="C1863" t="s">
        <v>2325</v>
      </c>
      <c r="D1863" t="s">
        <v>3259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L1863">
        <f t="shared" si="29"/>
        <v>0</v>
      </c>
    </row>
    <row r="1864" spans="1:12" hidden="1">
      <c r="A1864">
        <v>14</v>
      </c>
      <c r="B1864" t="s">
        <v>2326</v>
      </c>
      <c r="C1864" t="s">
        <v>5768</v>
      </c>
      <c r="D1864" t="s">
        <v>3334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L1864">
        <f t="shared" si="29"/>
        <v>0</v>
      </c>
    </row>
    <row r="1865" spans="1:12" hidden="1">
      <c r="A1865">
        <v>15</v>
      </c>
      <c r="B1865" t="s">
        <v>2327</v>
      </c>
      <c r="C1865" t="s">
        <v>2328</v>
      </c>
      <c r="D1865" t="s">
        <v>3259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L1865">
        <f t="shared" si="29"/>
        <v>0</v>
      </c>
    </row>
    <row r="1866" spans="1:12" hidden="1">
      <c r="A1866">
        <v>16</v>
      </c>
      <c r="B1866" t="s">
        <v>2329</v>
      </c>
      <c r="C1866" t="s">
        <v>2330</v>
      </c>
      <c r="D1866" t="s">
        <v>3259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L1866">
        <f t="shared" si="29"/>
        <v>0</v>
      </c>
    </row>
    <row r="1867" spans="1:12" hidden="1">
      <c r="A1867">
        <v>17</v>
      </c>
      <c r="B1867" t="s">
        <v>2331</v>
      </c>
      <c r="C1867" t="s">
        <v>2332</v>
      </c>
      <c r="D1867" t="s">
        <v>3259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L1867">
        <f t="shared" si="29"/>
        <v>0</v>
      </c>
    </row>
    <row r="1868" spans="1:12" hidden="1">
      <c r="A1868">
        <v>18</v>
      </c>
      <c r="B1868" t="s">
        <v>2333</v>
      </c>
      <c r="C1868" t="s">
        <v>5769</v>
      </c>
      <c r="D1868" t="s">
        <v>3332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L1868">
        <f t="shared" si="29"/>
        <v>0</v>
      </c>
    </row>
    <row r="1869" spans="1:12" hidden="1">
      <c r="A1869">
        <v>19</v>
      </c>
      <c r="B1869" t="s">
        <v>2334</v>
      </c>
      <c r="C1869" t="s">
        <v>2335</v>
      </c>
      <c r="D1869" t="s">
        <v>3332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L1869">
        <f t="shared" si="29"/>
        <v>0</v>
      </c>
    </row>
    <row r="1870" spans="1:12" hidden="1">
      <c r="A1870">
        <v>20</v>
      </c>
      <c r="B1870" t="s">
        <v>2337</v>
      </c>
      <c r="C1870" t="s">
        <v>5770</v>
      </c>
      <c r="D1870" t="s">
        <v>3334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L1870">
        <f t="shared" si="29"/>
        <v>0</v>
      </c>
    </row>
    <row r="1871" spans="1:12" hidden="1">
      <c r="A1871">
        <v>21</v>
      </c>
      <c r="B1871" t="s">
        <v>2338</v>
      </c>
      <c r="C1871" t="s">
        <v>5771</v>
      </c>
      <c r="D1871" t="s">
        <v>3332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L1871">
        <f t="shared" si="29"/>
        <v>0</v>
      </c>
    </row>
    <row r="1872" spans="1:12" hidden="1">
      <c r="A1872">
        <v>22</v>
      </c>
      <c r="B1872" t="s">
        <v>2340</v>
      </c>
      <c r="C1872" t="s">
        <v>5772</v>
      </c>
      <c r="D1872" t="s">
        <v>3259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L1872">
        <f t="shared" si="29"/>
        <v>0</v>
      </c>
    </row>
    <row r="1873" spans="1:12" hidden="1">
      <c r="A1873">
        <v>23</v>
      </c>
      <c r="B1873" t="s">
        <v>2341</v>
      </c>
      <c r="C1873" t="s">
        <v>5773</v>
      </c>
      <c r="D1873" t="s">
        <v>3259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L1873">
        <f t="shared" si="29"/>
        <v>0</v>
      </c>
    </row>
    <row r="1874" spans="1:12" hidden="1">
      <c r="A1874">
        <v>24</v>
      </c>
      <c r="B1874" t="s">
        <v>2342</v>
      </c>
      <c r="C1874" t="s">
        <v>5774</v>
      </c>
      <c r="D1874" t="s">
        <v>1176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L1874">
        <f t="shared" si="29"/>
        <v>0</v>
      </c>
    </row>
    <row r="1875" spans="1:12" hidden="1">
      <c r="A1875">
        <v>25</v>
      </c>
      <c r="B1875" t="s">
        <v>2343</v>
      </c>
      <c r="C1875" t="s">
        <v>5775</v>
      </c>
      <c r="D1875" t="s">
        <v>3259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L1875">
        <f t="shared" si="29"/>
        <v>0</v>
      </c>
    </row>
    <row r="1876" spans="1:12" hidden="1">
      <c r="A1876">
        <v>26</v>
      </c>
      <c r="B1876" t="s">
        <v>2344</v>
      </c>
      <c r="C1876" t="s">
        <v>5776</v>
      </c>
      <c r="D1876" t="s">
        <v>3259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L1876">
        <f t="shared" si="29"/>
        <v>0</v>
      </c>
    </row>
    <row r="1877" spans="1:12" hidden="1">
      <c r="A1877">
        <v>27</v>
      </c>
      <c r="B1877" t="s">
        <v>2345</v>
      </c>
      <c r="C1877" t="s">
        <v>5777</v>
      </c>
      <c r="D1877" t="s">
        <v>3259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L1877">
        <f t="shared" si="29"/>
        <v>0</v>
      </c>
    </row>
    <row r="1878" spans="1:12" hidden="1">
      <c r="A1878">
        <v>28</v>
      </c>
      <c r="B1878" t="s">
        <v>2346</v>
      </c>
      <c r="C1878" t="s">
        <v>5778</v>
      </c>
      <c r="D1878" t="s">
        <v>3259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L1878">
        <f t="shared" si="29"/>
        <v>0</v>
      </c>
    </row>
    <row r="1879" spans="1:12" hidden="1">
      <c r="A1879">
        <v>29</v>
      </c>
      <c r="B1879" t="s">
        <v>2347</v>
      </c>
      <c r="C1879" t="s">
        <v>5779</v>
      </c>
      <c r="D1879" t="s">
        <v>3259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L1879">
        <f t="shared" si="29"/>
        <v>0</v>
      </c>
    </row>
    <row r="1880" spans="1:12" hidden="1">
      <c r="A1880">
        <v>30</v>
      </c>
      <c r="B1880" t="s">
        <v>2348</v>
      </c>
      <c r="C1880" t="s">
        <v>5780</v>
      </c>
      <c r="D1880" t="s">
        <v>3259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L1880">
        <f t="shared" si="29"/>
        <v>0</v>
      </c>
    </row>
    <row r="1881" spans="1:12" hidden="1">
      <c r="A1881">
        <v>31</v>
      </c>
      <c r="B1881" t="s">
        <v>2349</v>
      </c>
      <c r="C1881" t="s">
        <v>5781</v>
      </c>
      <c r="D1881" t="s">
        <v>3259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L1881">
        <f t="shared" si="29"/>
        <v>0</v>
      </c>
    </row>
    <row r="1882" spans="1:12" hidden="1">
      <c r="A1882">
        <v>32</v>
      </c>
      <c r="B1882" t="s">
        <v>2350</v>
      </c>
      <c r="C1882" t="s">
        <v>5782</v>
      </c>
      <c r="D1882" t="s">
        <v>3259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L1882">
        <f t="shared" si="29"/>
        <v>0</v>
      </c>
    </row>
    <row r="1883" spans="1:12" hidden="1">
      <c r="A1883">
        <v>33</v>
      </c>
      <c r="B1883" t="s">
        <v>2351</v>
      </c>
      <c r="C1883" t="s">
        <v>5783</v>
      </c>
      <c r="D1883" t="s">
        <v>3259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L1883">
        <f t="shared" si="29"/>
        <v>0</v>
      </c>
    </row>
    <row r="1884" spans="1:12" hidden="1">
      <c r="A1884">
        <v>34</v>
      </c>
      <c r="B1884" t="s">
        <v>2352</v>
      </c>
      <c r="C1884" t="s">
        <v>5784</v>
      </c>
      <c r="D1884" t="s">
        <v>3259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L1884">
        <f t="shared" si="29"/>
        <v>0</v>
      </c>
    </row>
    <row r="1885" spans="1:12" hidden="1">
      <c r="A1885">
        <v>35</v>
      </c>
      <c r="B1885" t="s">
        <v>2353</v>
      </c>
      <c r="C1885" t="s">
        <v>2354</v>
      </c>
      <c r="D1885" t="s">
        <v>3259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L1885">
        <f t="shared" si="29"/>
        <v>0</v>
      </c>
    </row>
    <row r="1886" spans="1:12" hidden="1">
      <c r="A1886">
        <v>36</v>
      </c>
      <c r="B1886" t="s">
        <v>2359</v>
      </c>
      <c r="C1886" t="s">
        <v>2360</v>
      </c>
      <c r="D1886" t="s">
        <v>3259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L1886">
        <f t="shared" si="29"/>
        <v>0</v>
      </c>
    </row>
    <row r="1887" spans="1:12" hidden="1">
      <c r="A1887">
        <v>37</v>
      </c>
      <c r="B1887" t="s">
        <v>2361</v>
      </c>
      <c r="C1887" t="s">
        <v>5785</v>
      </c>
      <c r="D1887" t="s">
        <v>1176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L1887">
        <f t="shared" si="29"/>
        <v>0</v>
      </c>
    </row>
    <row r="1888" spans="1:12" hidden="1">
      <c r="A1888">
        <v>38</v>
      </c>
      <c r="B1888" t="s">
        <v>2362</v>
      </c>
      <c r="C1888" t="s">
        <v>2363</v>
      </c>
      <c r="D1888" t="s">
        <v>3332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L1888">
        <f t="shared" si="29"/>
        <v>0</v>
      </c>
    </row>
    <row r="1889" spans="1:12" hidden="1">
      <c r="A1889">
        <v>39</v>
      </c>
      <c r="B1889" t="s">
        <v>2364</v>
      </c>
      <c r="C1889" t="s">
        <v>5786</v>
      </c>
      <c r="D1889" t="s">
        <v>3332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L1889">
        <f t="shared" si="29"/>
        <v>0</v>
      </c>
    </row>
    <row r="1890" spans="1:12" hidden="1">
      <c r="A1890">
        <v>40</v>
      </c>
      <c r="B1890" t="s">
        <v>2365</v>
      </c>
      <c r="C1890" t="s">
        <v>2366</v>
      </c>
      <c r="D1890" t="s">
        <v>5787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L1890">
        <f t="shared" si="29"/>
        <v>0</v>
      </c>
    </row>
    <row r="1891" spans="1:12" hidden="1">
      <c r="A1891">
        <v>41</v>
      </c>
      <c r="B1891" t="s">
        <v>2367</v>
      </c>
      <c r="C1891" t="s">
        <v>5788</v>
      </c>
      <c r="D1891" t="s">
        <v>3332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L1891">
        <f t="shared" si="29"/>
        <v>4</v>
      </c>
    </row>
    <row r="1892" spans="1:12" hidden="1">
      <c r="A1892">
        <v>42</v>
      </c>
      <c r="B1892" t="s">
        <v>2368</v>
      </c>
      <c r="C1892" t="s">
        <v>2369</v>
      </c>
      <c r="D1892" t="s">
        <v>3332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L1892">
        <f t="shared" si="29"/>
        <v>0</v>
      </c>
    </row>
    <row r="1893" spans="1:12" hidden="1">
      <c r="A1893">
        <v>43</v>
      </c>
      <c r="B1893" t="s">
        <v>2370</v>
      </c>
      <c r="C1893" t="s">
        <v>2371</v>
      </c>
      <c r="D1893" t="s">
        <v>3259</v>
      </c>
      <c r="E1893">
        <v>417</v>
      </c>
      <c r="F1893">
        <v>-300</v>
      </c>
      <c r="G1893">
        <v>0</v>
      </c>
      <c r="H1893">
        <v>0</v>
      </c>
      <c r="I1893">
        <v>0</v>
      </c>
      <c r="J1893">
        <v>0</v>
      </c>
      <c r="L1893">
        <f t="shared" si="29"/>
        <v>117</v>
      </c>
    </row>
    <row r="1894" spans="1:12" hidden="1">
      <c r="A1894">
        <v>44</v>
      </c>
      <c r="B1894" t="s">
        <v>2372</v>
      </c>
      <c r="C1894" t="s">
        <v>2373</v>
      </c>
      <c r="D1894" t="s">
        <v>3259</v>
      </c>
      <c r="E1894">
        <v>38</v>
      </c>
      <c r="F1894">
        <v>0</v>
      </c>
      <c r="G1894">
        <v>0</v>
      </c>
      <c r="H1894">
        <v>0</v>
      </c>
      <c r="I1894">
        <v>0</v>
      </c>
      <c r="J1894">
        <v>0</v>
      </c>
      <c r="L1894">
        <f t="shared" si="29"/>
        <v>38</v>
      </c>
    </row>
    <row r="1895" spans="1:12" hidden="1">
      <c r="A1895">
        <v>45</v>
      </c>
      <c r="B1895" t="s">
        <v>2374</v>
      </c>
      <c r="C1895" t="s">
        <v>2375</v>
      </c>
      <c r="D1895" t="s">
        <v>3259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L1895">
        <f t="shared" si="29"/>
        <v>0</v>
      </c>
    </row>
    <row r="1896" spans="1:12" hidden="1">
      <c r="A1896">
        <v>46</v>
      </c>
      <c r="B1896" t="s">
        <v>2376</v>
      </c>
      <c r="C1896" t="s">
        <v>5789</v>
      </c>
      <c r="D1896" t="s">
        <v>1176</v>
      </c>
      <c r="E1896">
        <v>932</v>
      </c>
      <c r="F1896">
        <v>0</v>
      </c>
      <c r="G1896">
        <v>0</v>
      </c>
      <c r="H1896">
        <v>0</v>
      </c>
      <c r="I1896">
        <v>0</v>
      </c>
      <c r="J1896">
        <v>0</v>
      </c>
      <c r="L1896">
        <f t="shared" si="29"/>
        <v>932</v>
      </c>
    </row>
    <row r="1897" spans="1:12" hidden="1">
      <c r="A1897">
        <v>47</v>
      </c>
      <c r="B1897" t="s">
        <v>2377</v>
      </c>
      <c r="C1897" t="s">
        <v>5790</v>
      </c>
      <c r="D1897" t="s">
        <v>1176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L1897">
        <f t="shared" si="29"/>
        <v>13</v>
      </c>
    </row>
    <row r="1898" spans="1:12" hidden="1">
      <c r="A1898">
        <v>48</v>
      </c>
      <c r="B1898" t="s">
        <v>2378</v>
      </c>
      <c r="C1898" t="s">
        <v>5791</v>
      </c>
      <c r="D1898" t="s">
        <v>1176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L1898">
        <f t="shared" si="29"/>
        <v>0</v>
      </c>
    </row>
    <row r="1899" spans="1:12" hidden="1">
      <c r="A1899">
        <v>49</v>
      </c>
      <c r="B1899" t="s">
        <v>2379</v>
      </c>
      <c r="C1899" t="s">
        <v>5792</v>
      </c>
      <c r="D1899" t="s">
        <v>3259</v>
      </c>
      <c r="E1899">
        <v>250</v>
      </c>
      <c r="F1899">
        <v>0</v>
      </c>
      <c r="G1899">
        <v>0</v>
      </c>
      <c r="H1899">
        <v>0</v>
      </c>
      <c r="I1899">
        <v>0</v>
      </c>
      <c r="J1899">
        <v>0</v>
      </c>
      <c r="L1899">
        <f t="shared" si="29"/>
        <v>250</v>
      </c>
    </row>
    <row r="1900" spans="1:12" hidden="1">
      <c r="A1900">
        <v>50</v>
      </c>
      <c r="B1900" t="s">
        <v>2381</v>
      </c>
      <c r="C1900" t="s">
        <v>5793</v>
      </c>
      <c r="D1900" t="s">
        <v>3259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L1900">
        <f t="shared" si="29"/>
        <v>0</v>
      </c>
    </row>
    <row r="1901" spans="1:12" hidden="1">
      <c r="A1901">
        <v>51</v>
      </c>
      <c r="B1901" t="s">
        <v>2382</v>
      </c>
      <c r="C1901" t="s">
        <v>5794</v>
      </c>
      <c r="D1901" t="s">
        <v>3259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L1901">
        <f t="shared" si="29"/>
        <v>0</v>
      </c>
    </row>
    <row r="1902" spans="1:12" hidden="1">
      <c r="A1902">
        <v>52</v>
      </c>
      <c r="B1902" t="s">
        <v>2383</v>
      </c>
      <c r="C1902" t="s">
        <v>2384</v>
      </c>
      <c r="D1902" t="s">
        <v>3334</v>
      </c>
      <c r="E1902">
        <v>109</v>
      </c>
      <c r="F1902">
        <v>0</v>
      </c>
      <c r="G1902">
        <v>0</v>
      </c>
      <c r="H1902">
        <v>0</v>
      </c>
      <c r="I1902">
        <v>0</v>
      </c>
      <c r="J1902">
        <v>0</v>
      </c>
      <c r="L1902">
        <f t="shared" si="29"/>
        <v>109</v>
      </c>
    </row>
    <row r="1903" spans="1:12" hidden="1">
      <c r="A1903">
        <v>53</v>
      </c>
      <c r="B1903" t="s">
        <v>2385</v>
      </c>
      <c r="C1903" t="s">
        <v>2386</v>
      </c>
      <c r="D1903" t="s">
        <v>3334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L1903">
        <f t="shared" si="29"/>
        <v>0</v>
      </c>
    </row>
    <row r="1904" spans="1:12" hidden="1">
      <c r="A1904">
        <v>54</v>
      </c>
      <c r="B1904" t="s">
        <v>2387</v>
      </c>
      <c r="C1904" t="s">
        <v>2388</v>
      </c>
      <c r="D1904" t="s">
        <v>3334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L1904">
        <f t="shared" si="29"/>
        <v>1</v>
      </c>
    </row>
    <row r="1905" spans="1:12" hidden="1">
      <c r="A1905">
        <v>55</v>
      </c>
      <c r="B1905" t="s">
        <v>2389</v>
      </c>
      <c r="C1905" t="s">
        <v>2390</v>
      </c>
      <c r="D1905" t="s">
        <v>3334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L1905">
        <f t="shared" si="29"/>
        <v>0</v>
      </c>
    </row>
    <row r="1906" spans="1:12" hidden="1">
      <c r="A1906">
        <v>56</v>
      </c>
      <c r="B1906" t="s">
        <v>2392</v>
      </c>
      <c r="C1906" t="s">
        <v>2393</v>
      </c>
      <c r="D1906" t="s">
        <v>3334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L1906">
        <f t="shared" si="29"/>
        <v>0</v>
      </c>
    </row>
    <row r="1907" spans="1:12" hidden="1">
      <c r="A1907">
        <v>57</v>
      </c>
      <c r="B1907" t="s">
        <v>2394</v>
      </c>
      <c r="C1907" t="s">
        <v>2395</v>
      </c>
      <c r="D1907" t="s">
        <v>3334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L1907">
        <f t="shared" si="29"/>
        <v>0</v>
      </c>
    </row>
    <row r="1908" spans="1:12" hidden="1">
      <c r="A1908">
        <v>58</v>
      </c>
      <c r="B1908" t="s">
        <v>2396</v>
      </c>
      <c r="C1908" t="s">
        <v>2397</v>
      </c>
      <c r="D1908" t="s">
        <v>3334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L1908">
        <f t="shared" si="29"/>
        <v>0</v>
      </c>
    </row>
    <row r="1909" spans="1:12" hidden="1">
      <c r="A1909">
        <v>59</v>
      </c>
      <c r="B1909" t="s">
        <v>2398</v>
      </c>
      <c r="C1909" t="s">
        <v>2399</v>
      </c>
      <c r="D1909" t="s">
        <v>3334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L1909">
        <f t="shared" si="29"/>
        <v>0</v>
      </c>
    </row>
    <row r="1910" spans="1:12" hidden="1">
      <c r="A1910">
        <v>60</v>
      </c>
      <c r="B1910" t="s">
        <v>2401</v>
      </c>
      <c r="C1910" t="s">
        <v>2402</v>
      </c>
      <c r="D1910" t="s">
        <v>3334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L1910">
        <f t="shared" si="29"/>
        <v>0</v>
      </c>
    </row>
    <row r="1911" spans="1:12" hidden="1">
      <c r="A1911">
        <v>61</v>
      </c>
      <c r="B1911" t="s">
        <v>2403</v>
      </c>
      <c r="C1911" t="s">
        <v>2404</v>
      </c>
      <c r="D1911" t="s">
        <v>3334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L1911">
        <f t="shared" si="29"/>
        <v>0</v>
      </c>
    </row>
    <row r="1912" spans="1:12" hidden="1">
      <c r="A1912">
        <v>62</v>
      </c>
      <c r="B1912" t="s">
        <v>2405</v>
      </c>
      <c r="C1912" t="s">
        <v>2406</v>
      </c>
      <c r="D1912" t="s">
        <v>3334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L1912">
        <f t="shared" si="29"/>
        <v>0</v>
      </c>
    </row>
    <row r="1913" spans="1:12" hidden="1">
      <c r="A1913">
        <v>63</v>
      </c>
      <c r="B1913" t="s">
        <v>5795</v>
      </c>
      <c r="C1913" t="s">
        <v>2407</v>
      </c>
      <c r="D1913" t="s">
        <v>3334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L1913">
        <f t="shared" si="29"/>
        <v>0</v>
      </c>
    </row>
    <row r="1914" spans="1:12" hidden="1">
      <c r="A1914">
        <v>64</v>
      </c>
      <c r="B1914" t="s">
        <v>2408</v>
      </c>
      <c r="C1914" t="s">
        <v>5796</v>
      </c>
      <c r="D1914" t="s">
        <v>1477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L1914">
        <f t="shared" si="29"/>
        <v>0</v>
      </c>
    </row>
    <row r="1915" spans="1:12" hidden="1">
      <c r="A1915">
        <v>65</v>
      </c>
      <c r="B1915" t="s">
        <v>2409</v>
      </c>
      <c r="C1915" t="s">
        <v>5797</v>
      </c>
      <c r="D1915" t="s">
        <v>1477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L1915">
        <f t="shared" si="29"/>
        <v>0</v>
      </c>
    </row>
    <row r="1916" spans="1:12" hidden="1">
      <c r="A1916">
        <v>66</v>
      </c>
      <c r="B1916" t="s">
        <v>2410</v>
      </c>
      <c r="C1916" t="s">
        <v>5798</v>
      </c>
      <c r="D1916" t="s">
        <v>5787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L1916">
        <f t="shared" si="29"/>
        <v>0</v>
      </c>
    </row>
    <row r="1917" spans="1:12" hidden="1">
      <c r="A1917">
        <v>67</v>
      </c>
      <c r="B1917" t="s">
        <v>2411</v>
      </c>
      <c r="C1917" t="s">
        <v>5799</v>
      </c>
      <c r="D1917" t="s">
        <v>5365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L1917">
        <f t="shared" si="29"/>
        <v>0</v>
      </c>
    </row>
    <row r="1918" spans="1:12" hidden="1">
      <c r="A1918">
        <v>68</v>
      </c>
      <c r="B1918" t="s">
        <v>2412</v>
      </c>
      <c r="C1918" t="s">
        <v>5800</v>
      </c>
      <c r="D1918" t="s">
        <v>3332</v>
      </c>
      <c r="E1918">
        <v>1459</v>
      </c>
      <c r="F1918">
        <v>0</v>
      </c>
      <c r="G1918">
        <v>0</v>
      </c>
      <c r="H1918">
        <v>0</v>
      </c>
      <c r="I1918">
        <v>0</v>
      </c>
      <c r="J1918">
        <v>0</v>
      </c>
      <c r="L1918">
        <f t="shared" si="29"/>
        <v>1459</v>
      </c>
    </row>
    <row r="1919" spans="1:12" hidden="1">
      <c r="A1919">
        <v>69</v>
      </c>
      <c r="B1919" t="s">
        <v>2413</v>
      </c>
      <c r="C1919" t="s">
        <v>5801</v>
      </c>
      <c r="D1919" t="s">
        <v>3332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L1919">
        <f t="shared" si="29"/>
        <v>0</v>
      </c>
    </row>
    <row r="1920" spans="1:12" hidden="1">
      <c r="A1920">
        <v>70</v>
      </c>
      <c r="B1920" t="s">
        <v>2416</v>
      </c>
      <c r="C1920" t="s">
        <v>5802</v>
      </c>
      <c r="D1920" t="s">
        <v>1477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L1920">
        <f t="shared" si="29"/>
        <v>0</v>
      </c>
    </row>
    <row r="1921" spans="1:12" hidden="1">
      <c r="A1921">
        <v>71</v>
      </c>
      <c r="B1921" t="s">
        <v>2417</v>
      </c>
      <c r="C1921" t="s">
        <v>2418</v>
      </c>
      <c r="D1921" t="s">
        <v>3332</v>
      </c>
      <c r="E1921">
        <v>525</v>
      </c>
      <c r="F1921">
        <v>0</v>
      </c>
      <c r="G1921">
        <v>0</v>
      </c>
      <c r="H1921">
        <v>0</v>
      </c>
      <c r="I1921">
        <v>0</v>
      </c>
      <c r="J1921">
        <v>0</v>
      </c>
      <c r="L1921">
        <f t="shared" si="29"/>
        <v>525</v>
      </c>
    </row>
    <row r="1922" spans="1:12" hidden="1">
      <c r="A1922">
        <v>72</v>
      </c>
      <c r="B1922" t="s">
        <v>2419</v>
      </c>
      <c r="C1922" t="s">
        <v>2420</v>
      </c>
      <c r="D1922" t="s">
        <v>3332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L1922">
        <f t="shared" si="29"/>
        <v>0</v>
      </c>
    </row>
    <row r="1923" spans="1:12" hidden="1">
      <c r="A1923">
        <v>73</v>
      </c>
      <c r="B1923" t="s">
        <v>2421</v>
      </c>
      <c r="C1923" t="s">
        <v>2422</v>
      </c>
      <c r="D1923" t="s">
        <v>3332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L1923">
        <f t="shared" ref="L1923:L1986" si="30">E1923+F1923+K1923</f>
        <v>0</v>
      </c>
    </row>
    <row r="1924" spans="1:12" hidden="1">
      <c r="A1924">
        <v>74</v>
      </c>
      <c r="B1924" t="s">
        <v>2423</v>
      </c>
      <c r="C1924" t="s">
        <v>5803</v>
      </c>
      <c r="D1924" t="s">
        <v>3332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L1924">
        <f t="shared" si="30"/>
        <v>0</v>
      </c>
    </row>
    <row r="1925" spans="1:12" hidden="1">
      <c r="A1925">
        <v>75</v>
      </c>
      <c r="B1925" t="s">
        <v>2424</v>
      </c>
      <c r="C1925" t="s">
        <v>5804</v>
      </c>
      <c r="D1925" t="s">
        <v>3334</v>
      </c>
      <c r="E1925">
        <v>6942</v>
      </c>
      <c r="F1925">
        <v>0</v>
      </c>
      <c r="G1925">
        <v>0</v>
      </c>
      <c r="H1925">
        <v>0</v>
      </c>
      <c r="I1925">
        <v>0</v>
      </c>
      <c r="J1925">
        <v>0</v>
      </c>
      <c r="L1925">
        <f t="shared" si="30"/>
        <v>6942</v>
      </c>
    </row>
    <row r="1926" spans="1:12" hidden="1">
      <c r="A1926">
        <v>76</v>
      </c>
      <c r="B1926" t="s">
        <v>2425</v>
      </c>
      <c r="C1926" t="s">
        <v>5805</v>
      </c>
      <c r="D1926" t="s">
        <v>1176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L1926">
        <f t="shared" si="30"/>
        <v>0</v>
      </c>
    </row>
    <row r="1927" spans="1:12" hidden="1">
      <c r="A1927">
        <v>77</v>
      </c>
      <c r="B1927" t="s">
        <v>2427</v>
      </c>
      <c r="C1927" t="s">
        <v>2428</v>
      </c>
      <c r="D1927" t="s">
        <v>3332</v>
      </c>
      <c r="E1927">
        <v>8</v>
      </c>
      <c r="F1927">
        <v>0</v>
      </c>
      <c r="G1927">
        <v>0</v>
      </c>
      <c r="H1927">
        <v>0</v>
      </c>
      <c r="I1927">
        <v>0</v>
      </c>
      <c r="J1927">
        <v>0</v>
      </c>
      <c r="L1927">
        <f t="shared" si="30"/>
        <v>8</v>
      </c>
    </row>
    <row r="1928" spans="1:12" hidden="1">
      <c r="A1928">
        <v>78</v>
      </c>
      <c r="B1928" t="s">
        <v>2429</v>
      </c>
      <c r="C1928" t="s">
        <v>2430</v>
      </c>
      <c r="D1928" t="s">
        <v>3332</v>
      </c>
      <c r="E1928">
        <v>35</v>
      </c>
      <c r="F1928">
        <v>0</v>
      </c>
      <c r="G1928">
        <v>0</v>
      </c>
      <c r="H1928">
        <v>0</v>
      </c>
      <c r="I1928">
        <v>0</v>
      </c>
      <c r="J1928">
        <v>0</v>
      </c>
      <c r="L1928">
        <f t="shared" si="30"/>
        <v>35</v>
      </c>
    </row>
    <row r="1929" spans="1:12" hidden="1">
      <c r="A1929">
        <v>79</v>
      </c>
      <c r="B1929" t="s">
        <v>2431</v>
      </c>
      <c r="C1929" t="s">
        <v>5806</v>
      </c>
      <c r="D1929" t="s">
        <v>3332</v>
      </c>
      <c r="E1929">
        <v>2035</v>
      </c>
      <c r="F1929">
        <v>0</v>
      </c>
      <c r="G1929">
        <v>0</v>
      </c>
      <c r="H1929">
        <v>0</v>
      </c>
      <c r="I1929">
        <v>0</v>
      </c>
      <c r="J1929">
        <v>0</v>
      </c>
      <c r="L1929">
        <f t="shared" si="30"/>
        <v>2035</v>
      </c>
    </row>
    <row r="1930" spans="1:12" hidden="1">
      <c r="A1930">
        <v>80</v>
      </c>
      <c r="B1930" t="s">
        <v>2432</v>
      </c>
      <c r="C1930" t="s">
        <v>5807</v>
      </c>
      <c r="D1930" t="s">
        <v>3332</v>
      </c>
      <c r="E1930">
        <v>75</v>
      </c>
      <c r="F1930">
        <v>0</v>
      </c>
      <c r="G1930">
        <v>0</v>
      </c>
      <c r="H1930">
        <v>0</v>
      </c>
      <c r="I1930">
        <v>0</v>
      </c>
      <c r="J1930">
        <v>0</v>
      </c>
      <c r="L1930">
        <f t="shared" si="30"/>
        <v>75</v>
      </c>
    </row>
    <row r="1931" spans="1:12" hidden="1">
      <c r="A1931">
        <v>81</v>
      </c>
      <c r="B1931" t="s">
        <v>2435</v>
      </c>
      <c r="C1931" t="s">
        <v>5808</v>
      </c>
      <c r="D1931" t="s">
        <v>3332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L1931">
        <f t="shared" si="30"/>
        <v>0</v>
      </c>
    </row>
    <row r="1932" spans="1:12" hidden="1">
      <c r="A1932">
        <v>82</v>
      </c>
      <c r="B1932" t="s">
        <v>2437</v>
      </c>
      <c r="C1932" t="s">
        <v>5809</v>
      </c>
      <c r="D1932" t="s">
        <v>3332</v>
      </c>
      <c r="E1932">
        <v>1649</v>
      </c>
      <c r="F1932">
        <v>0</v>
      </c>
      <c r="G1932">
        <v>0</v>
      </c>
      <c r="H1932">
        <v>0</v>
      </c>
      <c r="I1932">
        <v>0</v>
      </c>
      <c r="J1932">
        <v>0</v>
      </c>
      <c r="L1932">
        <f t="shared" si="30"/>
        <v>1649</v>
      </c>
    </row>
    <row r="1933" spans="1:12" hidden="1">
      <c r="A1933">
        <v>83</v>
      </c>
      <c r="B1933" t="s">
        <v>2440</v>
      </c>
      <c r="C1933" t="s">
        <v>5810</v>
      </c>
      <c r="D1933" t="s">
        <v>1477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L1933">
        <f t="shared" si="30"/>
        <v>0</v>
      </c>
    </row>
    <row r="1934" spans="1:12" hidden="1">
      <c r="A1934">
        <v>84</v>
      </c>
      <c r="B1934" t="s">
        <v>2442</v>
      </c>
      <c r="C1934" t="s">
        <v>5811</v>
      </c>
      <c r="D1934" t="s">
        <v>3259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L1934">
        <f t="shared" si="30"/>
        <v>1</v>
      </c>
    </row>
    <row r="1935" spans="1:12" hidden="1">
      <c r="A1935">
        <v>85</v>
      </c>
      <c r="B1935" t="s">
        <v>2443</v>
      </c>
      <c r="C1935" t="s">
        <v>5812</v>
      </c>
      <c r="D1935" t="s">
        <v>3259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L1935">
        <f t="shared" si="30"/>
        <v>0</v>
      </c>
    </row>
    <row r="1936" spans="1:12" hidden="1">
      <c r="A1936">
        <v>86</v>
      </c>
      <c r="B1936" t="s">
        <v>2444</v>
      </c>
      <c r="C1936" t="s">
        <v>5813</v>
      </c>
      <c r="D1936" t="s">
        <v>3259</v>
      </c>
      <c r="E1936">
        <v>51</v>
      </c>
      <c r="F1936">
        <v>0</v>
      </c>
      <c r="G1936">
        <v>0</v>
      </c>
      <c r="H1936">
        <v>0</v>
      </c>
      <c r="I1936">
        <v>0</v>
      </c>
      <c r="J1936">
        <v>0</v>
      </c>
      <c r="L1936">
        <f t="shared" si="30"/>
        <v>51</v>
      </c>
    </row>
    <row r="1937" spans="1:12" hidden="1">
      <c r="A1937">
        <v>87</v>
      </c>
      <c r="B1937" t="s">
        <v>2445</v>
      </c>
      <c r="C1937" t="s">
        <v>5814</v>
      </c>
      <c r="D1937" t="s">
        <v>3259</v>
      </c>
      <c r="E1937">
        <v>10</v>
      </c>
      <c r="F1937">
        <v>0</v>
      </c>
      <c r="G1937">
        <v>0</v>
      </c>
      <c r="H1937">
        <v>0</v>
      </c>
      <c r="I1937">
        <v>0</v>
      </c>
      <c r="J1937">
        <v>0</v>
      </c>
      <c r="L1937">
        <f t="shared" si="30"/>
        <v>10</v>
      </c>
    </row>
    <row r="1938" spans="1:12" hidden="1">
      <c r="A1938">
        <v>88</v>
      </c>
      <c r="B1938" t="s">
        <v>2446</v>
      </c>
      <c r="C1938" t="s">
        <v>5815</v>
      </c>
      <c r="D1938" t="s">
        <v>3259</v>
      </c>
      <c r="E1938">
        <v>54</v>
      </c>
      <c r="F1938">
        <v>0</v>
      </c>
      <c r="G1938">
        <v>0</v>
      </c>
      <c r="H1938">
        <v>0</v>
      </c>
      <c r="I1938">
        <v>0</v>
      </c>
      <c r="J1938">
        <v>0</v>
      </c>
      <c r="L1938">
        <f t="shared" si="30"/>
        <v>54</v>
      </c>
    </row>
    <row r="1939" spans="1:12" hidden="1">
      <c r="A1939">
        <v>89</v>
      </c>
      <c r="B1939" t="s">
        <v>2447</v>
      </c>
      <c r="C1939" t="s">
        <v>5816</v>
      </c>
      <c r="D1939" t="s">
        <v>3259</v>
      </c>
      <c r="E1939">
        <v>44</v>
      </c>
      <c r="F1939">
        <v>0</v>
      </c>
      <c r="G1939">
        <v>0</v>
      </c>
      <c r="H1939">
        <v>0</v>
      </c>
      <c r="I1939">
        <v>0</v>
      </c>
      <c r="J1939">
        <v>0</v>
      </c>
      <c r="L1939">
        <f t="shared" si="30"/>
        <v>44</v>
      </c>
    </row>
    <row r="1940" spans="1:12" hidden="1">
      <c r="A1940">
        <v>90</v>
      </c>
      <c r="B1940" t="s">
        <v>2448</v>
      </c>
      <c r="C1940" t="s">
        <v>5817</v>
      </c>
      <c r="D1940" t="s">
        <v>1176</v>
      </c>
      <c r="E1940">
        <v>3811</v>
      </c>
      <c r="F1940">
        <v>0</v>
      </c>
      <c r="G1940">
        <v>0</v>
      </c>
      <c r="H1940">
        <v>0</v>
      </c>
      <c r="I1940">
        <v>0</v>
      </c>
      <c r="J1940">
        <v>0</v>
      </c>
      <c r="L1940">
        <f t="shared" si="30"/>
        <v>3811</v>
      </c>
    </row>
    <row r="1941" spans="1:12" hidden="1">
      <c r="A1941">
        <v>91</v>
      </c>
      <c r="B1941" t="s">
        <v>2449</v>
      </c>
      <c r="C1941" t="s">
        <v>5818</v>
      </c>
      <c r="D1941" t="s">
        <v>3259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L1941">
        <f t="shared" si="30"/>
        <v>0</v>
      </c>
    </row>
    <row r="1942" spans="1:12" hidden="1">
      <c r="A1942">
        <v>92</v>
      </c>
      <c r="B1942" t="s">
        <v>2450</v>
      </c>
      <c r="C1942" t="s">
        <v>5819</v>
      </c>
      <c r="D1942" t="s">
        <v>3259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L1942">
        <f t="shared" si="30"/>
        <v>0</v>
      </c>
    </row>
    <row r="1943" spans="1:12" hidden="1">
      <c r="A1943">
        <v>93</v>
      </c>
      <c r="B1943" t="s">
        <v>2451</v>
      </c>
      <c r="C1943" t="s">
        <v>5820</v>
      </c>
      <c r="D1943" t="s">
        <v>3259</v>
      </c>
      <c r="E1943">
        <v>2097</v>
      </c>
      <c r="F1943">
        <v>0</v>
      </c>
      <c r="G1943">
        <v>0</v>
      </c>
      <c r="H1943">
        <v>0</v>
      </c>
      <c r="I1943">
        <v>0</v>
      </c>
      <c r="J1943">
        <v>0</v>
      </c>
      <c r="L1943">
        <f t="shared" si="30"/>
        <v>2097</v>
      </c>
    </row>
    <row r="1944" spans="1:12" hidden="1">
      <c r="A1944">
        <v>94</v>
      </c>
      <c r="B1944" t="s">
        <v>2452</v>
      </c>
      <c r="C1944" t="s">
        <v>5821</v>
      </c>
      <c r="D1944" t="s">
        <v>3259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L1944">
        <f t="shared" si="30"/>
        <v>0</v>
      </c>
    </row>
    <row r="1945" spans="1:12" hidden="1">
      <c r="A1945">
        <v>95</v>
      </c>
      <c r="B1945" t="s">
        <v>2453</v>
      </c>
      <c r="C1945" t="s">
        <v>5822</v>
      </c>
      <c r="D1945" t="s">
        <v>3259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L1945">
        <f t="shared" si="30"/>
        <v>0</v>
      </c>
    </row>
    <row r="1946" spans="1:12" hidden="1">
      <c r="A1946">
        <v>96</v>
      </c>
      <c r="B1946" t="s">
        <v>2454</v>
      </c>
      <c r="C1946" t="s">
        <v>5823</v>
      </c>
      <c r="D1946" t="s">
        <v>3259</v>
      </c>
      <c r="E1946">
        <v>554</v>
      </c>
      <c r="F1946">
        <v>0</v>
      </c>
      <c r="G1946">
        <v>0</v>
      </c>
      <c r="H1946">
        <v>0</v>
      </c>
      <c r="I1946">
        <v>0</v>
      </c>
      <c r="J1946">
        <v>0</v>
      </c>
      <c r="L1946">
        <f t="shared" si="30"/>
        <v>554</v>
      </c>
    </row>
    <row r="1947" spans="1:12" hidden="1">
      <c r="A1947">
        <v>97</v>
      </c>
      <c r="B1947" t="s">
        <v>2455</v>
      </c>
      <c r="C1947" t="s">
        <v>5824</v>
      </c>
      <c r="D1947" t="s">
        <v>3259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L1947">
        <f t="shared" si="30"/>
        <v>0</v>
      </c>
    </row>
    <row r="1948" spans="1:12" hidden="1">
      <c r="A1948">
        <v>98</v>
      </c>
      <c r="B1948" t="s">
        <v>2456</v>
      </c>
      <c r="C1948" t="s">
        <v>5825</v>
      </c>
      <c r="D1948" t="s">
        <v>3259</v>
      </c>
      <c r="E1948">
        <v>3020</v>
      </c>
      <c r="F1948">
        <v>0</v>
      </c>
      <c r="G1948">
        <v>0</v>
      </c>
      <c r="H1948">
        <v>0</v>
      </c>
      <c r="I1948">
        <v>0</v>
      </c>
      <c r="J1948">
        <v>0</v>
      </c>
      <c r="L1948">
        <f t="shared" si="30"/>
        <v>3020</v>
      </c>
    </row>
    <row r="1949" spans="1:12" hidden="1">
      <c r="A1949">
        <v>99</v>
      </c>
      <c r="B1949" t="s">
        <v>2457</v>
      </c>
      <c r="C1949" t="s">
        <v>5826</v>
      </c>
      <c r="D1949" t="s">
        <v>3259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L1949">
        <f t="shared" si="30"/>
        <v>0</v>
      </c>
    </row>
    <row r="1950" spans="1:12" hidden="1">
      <c r="A1950">
        <v>100</v>
      </c>
      <c r="B1950" t="s">
        <v>2458</v>
      </c>
      <c r="C1950" t="s">
        <v>5827</v>
      </c>
      <c r="D1950" t="s">
        <v>3259</v>
      </c>
      <c r="E1950">
        <v>3584</v>
      </c>
      <c r="F1950">
        <v>0</v>
      </c>
      <c r="G1950">
        <v>0</v>
      </c>
      <c r="H1950">
        <v>0</v>
      </c>
      <c r="I1950">
        <v>0</v>
      </c>
      <c r="J1950">
        <v>0</v>
      </c>
      <c r="L1950">
        <f t="shared" si="30"/>
        <v>3584</v>
      </c>
    </row>
    <row r="1951" spans="1:12" hidden="1">
      <c r="A1951">
        <v>101</v>
      </c>
      <c r="B1951" t="s">
        <v>2459</v>
      </c>
      <c r="C1951" t="s">
        <v>5828</v>
      </c>
      <c r="D1951" t="s">
        <v>3259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L1951">
        <f t="shared" si="30"/>
        <v>0</v>
      </c>
    </row>
    <row r="1952" spans="1:12" hidden="1">
      <c r="A1952">
        <v>102</v>
      </c>
      <c r="B1952" t="s">
        <v>2460</v>
      </c>
      <c r="C1952" t="s">
        <v>5829</v>
      </c>
      <c r="D1952" t="s">
        <v>3259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L1952">
        <f t="shared" si="30"/>
        <v>0</v>
      </c>
    </row>
    <row r="1953" spans="1:12" hidden="1">
      <c r="A1953">
        <v>103</v>
      </c>
      <c r="B1953" t="s">
        <v>2461</v>
      </c>
      <c r="C1953" t="s">
        <v>5830</v>
      </c>
      <c r="D1953" t="s">
        <v>3259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L1953">
        <f t="shared" si="30"/>
        <v>0</v>
      </c>
    </row>
    <row r="1954" spans="1:12" hidden="1">
      <c r="A1954">
        <v>104</v>
      </c>
      <c r="B1954" t="s">
        <v>2462</v>
      </c>
      <c r="C1954" t="s">
        <v>5831</v>
      </c>
      <c r="D1954" t="s">
        <v>3259</v>
      </c>
      <c r="E1954">
        <v>36</v>
      </c>
      <c r="F1954">
        <v>0</v>
      </c>
      <c r="G1954">
        <v>0</v>
      </c>
      <c r="H1954">
        <v>0</v>
      </c>
      <c r="I1954">
        <v>0</v>
      </c>
      <c r="J1954">
        <v>0</v>
      </c>
      <c r="L1954">
        <f t="shared" si="30"/>
        <v>36</v>
      </c>
    </row>
    <row r="1955" spans="1:12" hidden="1">
      <c r="A1955">
        <v>105</v>
      </c>
      <c r="B1955" t="s">
        <v>2463</v>
      </c>
      <c r="C1955" t="s">
        <v>5832</v>
      </c>
      <c r="D1955" t="s">
        <v>3259</v>
      </c>
      <c r="E1955">
        <v>2574</v>
      </c>
      <c r="F1955">
        <v>0</v>
      </c>
      <c r="G1955">
        <v>0</v>
      </c>
      <c r="H1955">
        <v>0</v>
      </c>
      <c r="I1955">
        <v>0</v>
      </c>
      <c r="J1955">
        <v>0</v>
      </c>
      <c r="L1955">
        <f t="shared" si="30"/>
        <v>2574</v>
      </c>
    </row>
    <row r="1956" spans="1:12" hidden="1">
      <c r="A1956">
        <v>106</v>
      </c>
      <c r="B1956" t="s">
        <v>2464</v>
      </c>
      <c r="C1956" t="s">
        <v>5833</v>
      </c>
      <c r="D1956" t="s">
        <v>3259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L1956">
        <f t="shared" si="30"/>
        <v>0</v>
      </c>
    </row>
    <row r="1957" spans="1:12" hidden="1">
      <c r="A1957">
        <v>107</v>
      </c>
      <c r="B1957" t="s">
        <v>2465</v>
      </c>
      <c r="C1957" t="s">
        <v>5834</v>
      </c>
      <c r="D1957" t="s">
        <v>3259</v>
      </c>
      <c r="E1957">
        <v>1274</v>
      </c>
      <c r="F1957">
        <v>0</v>
      </c>
      <c r="G1957">
        <v>0</v>
      </c>
      <c r="H1957">
        <v>0</v>
      </c>
      <c r="I1957">
        <v>0</v>
      </c>
      <c r="J1957">
        <v>0</v>
      </c>
      <c r="L1957">
        <f t="shared" si="30"/>
        <v>1274</v>
      </c>
    </row>
    <row r="1958" spans="1:12" hidden="1">
      <c r="A1958">
        <v>108</v>
      </c>
      <c r="B1958" t="s">
        <v>2466</v>
      </c>
      <c r="C1958" t="s">
        <v>5835</v>
      </c>
      <c r="D1958" t="s">
        <v>3259</v>
      </c>
      <c r="E1958">
        <v>62</v>
      </c>
      <c r="F1958">
        <v>0</v>
      </c>
      <c r="G1958">
        <v>0</v>
      </c>
      <c r="H1958">
        <v>0</v>
      </c>
      <c r="I1958">
        <v>0</v>
      </c>
      <c r="J1958">
        <v>0</v>
      </c>
      <c r="L1958">
        <f t="shared" si="30"/>
        <v>62</v>
      </c>
    </row>
    <row r="1959" spans="1:12" hidden="1">
      <c r="A1959">
        <v>109</v>
      </c>
      <c r="B1959" t="s">
        <v>2467</v>
      </c>
      <c r="C1959" t="s">
        <v>5836</v>
      </c>
      <c r="D1959" t="s">
        <v>3259</v>
      </c>
      <c r="E1959">
        <v>1383</v>
      </c>
      <c r="F1959">
        <v>0</v>
      </c>
      <c r="G1959">
        <v>0</v>
      </c>
      <c r="H1959">
        <v>0</v>
      </c>
      <c r="I1959">
        <v>0</v>
      </c>
      <c r="J1959">
        <v>0</v>
      </c>
      <c r="L1959">
        <f t="shared" si="30"/>
        <v>1383</v>
      </c>
    </row>
    <row r="1960" spans="1:12" hidden="1">
      <c r="A1960">
        <v>110</v>
      </c>
      <c r="B1960" t="s">
        <v>2468</v>
      </c>
      <c r="C1960" t="s">
        <v>5837</v>
      </c>
      <c r="D1960" t="s">
        <v>3259</v>
      </c>
      <c r="E1960">
        <v>9660</v>
      </c>
      <c r="F1960">
        <v>0</v>
      </c>
      <c r="G1960">
        <v>0</v>
      </c>
      <c r="H1960">
        <v>0</v>
      </c>
      <c r="I1960">
        <v>0</v>
      </c>
      <c r="J1960">
        <v>0</v>
      </c>
      <c r="L1960">
        <f t="shared" si="30"/>
        <v>9660</v>
      </c>
    </row>
    <row r="1961" spans="1:12" hidden="1">
      <c r="A1961">
        <v>111</v>
      </c>
      <c r="B1961" t="s">
        <v>2469</v>
      </c>
      <c r="C1961" t="s">
        <v>5838</v>
      </c>
      <c r="D1961" t="s">
        <v>1477</v>
      </c>
      <c r="E1961">
        <v>4576</v>
      </c>
      <c r="F1961">
        <v>-25</v>
      </c>
      <c r="G1961">
        <v>0</v>
      </c>
      <c r="H1961">
        <v>0</v>
      </c>
      <c r="I1961">
        <v>0</v>
      </c>
      <c r="J1961">
        <v>0</v>
      </c>
      <c r="L1961">
        <f t="shared" si="30"/>
        <v>4551</v>
      </c>
    </row>
    <row r="1962" spans="1:12" hidden="1">
      <c r="A1962">
        <v>112</v>
      </c>
      <c r="B1962" t="s">
        <v>2470</v>
      </c>
      <c r="C1962" t="s">
        <v>5839</v>
      </c>
      <c r="D1962" t="s">
        <v>1477</v>
      </c>
      <c r="E1962">
        <v>6367</v>
      </c>
      <c r="F1962">
        <v>0</v>
      </c>
      <c r="G1962">
        <v>0</v>
      </c>
      <c r="H1962">
        <v>0</v>
      </c>
      <c r="I1962">
        <v>0</v>
      </c>
      <c r="J1962">
        <v>0</v>
      </c>
      <c r="L1962">
        <f t="shared" si="30"/>
        <v>6367</v>
      </c>
    </row>
    <row r="1963" spans="1:12" hidden="1">
      <c r="A1963">
        <v>113</v>
      </c>
      <c r="B1963" t="s">
        <v>2471</v>
      </c>
      <c r="C1963" t="s">
        <v>5840</v>
      </c>
      <c r="D1963" t="s">
        <v>1176</v>
      </c>
      <c r="E1963">
        <v>2982</v>
      </c>
      <c r="F1963">
        <v>0</v>
      </c>
      <c r="G1963">
        <v>0</v>
      </c>
      <c r="H1963">
        <v>0</v>
      </c>
      <c r="I1963">
        <v>0</v>
      </c>
      <c r="J1963">
        <v>0</v>
      </c>
      <c r="L1963">
        <f t="shared" si="30"/>
        <v>2982</v>
      </c>
    </row>
    <row r="1964" spans="1:12" hidden="1">
      <c r="A1964">
        <v>114</v>
      </c>
      <c r="B1964" t="s">
        <v>2473</v>
      </c>
      <c r="C1964" t="s">
        <v>5841</v>
      </c>
      <c r="D1964" t="s">
        <v>1477</v>
      </c>
      <c r="E1964">
        <v>900</v>
      </c>
      <c r="F1964">
        <v>0</v>
      </c>
      <c r="G1964">
        <v>0</v>
      </c>
      <c r="H1964">
        <v>0</v>
      </c>
      <c r="I1964">
        <v>0</v>
      </c>
      <c r="J1964">
        <v>0</v>
      </c>
      <c r="L1964">
        <f t="shared" si="30"/>
        <v>900</v>
      </c>
    </row>
    <row r="1965" spans="1:12" hidden="1">
      <c r="A1965">
        <v>115</v>
      </c>
      <c r="B1965" t="s">
        <v>5842</v>
      </c>
      <c r="C1965" t="s">
        <v>5843</v>
      </c>
      <c r="D1965" t="s">
        <v>1477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L1965">
        <f t="shared" si="30"/>
        <v>0</v>
      </c>
    </row>
    <row r="1966" spans="1:12" hidden="1">
      <c r="A1966">
        <v>116</v>
      </c>
      <c r="B1966" t="s">
        <v>2474</v>
      </c>
      <c r="C1966" t="s">
        <v>5844</v>
      </c>
      <c r="D1966" t="s">
        <v>3259</v>
      </c>
      <c r="E1966">
        <v>2260</v>
      </c>
      <c r="F1966">
        <v>0</v>
      </c>
      <c r="G1966">
        <v>0</v>
      </c>
      <c r="H1966">
        <v>0</v>
      </c>
      <c r="I1966">
        <v>0</v>
      </c>
      <c r="J1966">
        <v>0</v>
      </c>
      <c r="L1966">
        <f t="shared" si="30"/>
        <v>2260</v>
      </c>
    </row>
    <row r="1967" spans="1:12" hidden="1">
      <c r="A1967">
        <v>117</v>
      </c>
      <c r="B1967" t="s">
        <v>2476</v>
      </c>
      <c r="C1967" t="s">
        <v>5845</v>
      </c>
      <c r="D1967" t="s">
        <v>3259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L1967">
        <f t="shared" si="30"/>
        <v>0</v>
      </c>
    </row>
    <row r="1968" spans="1:12" hidden="1">
      <c r="A1968">
        <v>118</v>
      </c>
      <c r="B1968" t="s">
        <v>2477</v>
      </c>
      <c r="C1968" t="s">
        <v>5846</v>
      </c>
      <c r="D1968" t="s">
        <v>3259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L1968">
        <f t="shared" si="30"/>
        <v>0</v>
      </c>
    </row>
    <row r="1969" spans="1:12" hidden="1">
      <c r="A1969">
        <v>119</v>
      </c>
      <c r="B1969" t="s">
        <v>2478</v>
      </c>
      <c r="C1969" t="s">
        <v>5847</v>
      </c>
      <c r="D1969" t="s">
        <v>3259</v>
      </c>
      <c r="E1969">
        <v>1904</v>
      </c>
      <c r="F1969">
        <v>0</v>
      </c>
      <c r="G1969">
        <v>0</v>
      </c>
      <c r="H1969">
        <v>0</v>
      </c>
      <c r="I1969">
        <v>0</v>
      </c>
      <c r="J1969">
        <v>0</v>
      </c>
      <c r="L1969">
        <f t="shared" si="30"/>
        <v>1904</v>
      </c>
    </row>
    <row r="1970" spans="1:12" hidden="1">
      <c r="A1970">
        <v>120</v>
      </c>
      <c r="B1970" t="s">
        <v>2479</v>
      </c>
      <c r="C1970" t="s">
        <v>2480</v>
      </c>
      <c r="D1970" t="s">
        <v>3259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L1970">
        <f t="shared" si="30"/>
        <v>0</v>
      </c>
    </row>
    <row r="1971" spans="1:12" hidden="1">
      <c r="A1971">
        <v>121</v>
      </c>
      <c r="B1971" t="s">
        <v>2481</v>
      </c>
      <c r="C1971" t="s">
        <v>5848</v>
      </c>
      <c r="D1971" t="s">
        <v>3259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L1971">
        <f t="shared" si="30"/>
        <v>0</v>
      </c>
    </row>
    <row r="1972" spans="1:12" hidden="1">
      <c r="A1972">
        <v>122</v>
      </c>
      <c r="B1972" t="s">
        <v>2483</v>
      </c>
      <c r="C1972" t="s">
        <v>5849</v>
      </c>
      <c r="D1972" t="s">
        <v>3332</v>
      </c>
      <c r="E1972">
        <v>1202</v>
      </c>
      <c r="F1972">
        <v>0</v>
      </c>
      <c r="G1972">
        <v>0</v>
      </c>
      <c r="H1972">
        <v>0</v>
      </c>
      <c r="I1972">
        <v>0</v>
      </c>
      <c r="J1972">
        <v>0</v>
      </c>
      <c r="L1972">
        <f t="shared" si="30"/>
        <v>1202</v>
      </c>
    </row>
    <row r="1973" spans="1:12" hidden="1">
      <c r="A1973">
        <v>123</v>
      </c>
      <c r="B1973" t="s">
        <v>2484</v>
      </c>
      <c r="C1973" t="s">
        <v>5850</v>
      </c>
      <c r="D1973" t="s">
        <v>3259</v>
      </c>
      <c r="E1973">
        <v>3090</v>
      </c>
      <c r="F1973">
        <v>0</v>
      </c>
      <c r="G1973">
        <v>0</v>
      </c>
      <c r="H1973">
        <v>0</v>
      </c>
      <c r="I1973">
        <v>0</v>
      </c>
      <c r="J1973">
        <v>0</v>
      </c>
      <c r="L1973">
        <f t="shared" si="30"/>
        <v>3090</v>
      </c>
    </row>
    <row r="1974" spans="1:12" hidden="1">
      <c r="A1974">
        <v>124</v>
      </c>
      <c r="B1974" t="s">
        <v>2485</v>
      </c>
      <c r="C1974" t="s">
        <v>5851</v>
      </c>
      <c r="D1974" t="s">
        <v>3259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L1974">
        <f t="shared" si="30"/>
        <v>1</v>
      </c>
    </row>
    <row r="1975" spans="1:12" hidden="1">
      <c r="A1975">
        <v>125</v>
      </c>
      <c r="B1975" t="s">
        <v>2486</v>
      </c>
      <c r="C1975" t="s">
        <v>5852</v>
      </c>
      <c r="D1975" t="s">
        <v>3259</v>
      </c>
      <c r="E1975">
        <v>3312</v>
      </c>
      <c r="F1975">
        <v>0</v>
      </c>
      <c r="G1975">
        <v>0</v>
      </c>
      <c r="H1975">
        <v>0</v>
      </c>
      <c r="I1975">
        <v>0</v>
      </c>
      <c r="J1975">
        <v>0</v>
      </c>
      <c r="L1975">
        <f t="shared" si="30"/>
        <v>3312</v>
      </c>
    </row>
    <row r="1976" spans="1:12" hidden="1">
      <c r="A1976">
        <v>126</v>
      </c>
      <c r="B1976" t="s">
        <v>2487</v>
      </c>
      <c r="C1976" t="s">
        <v>5853</v>
      </c>
      <c r="D1976" t="s">
        <v>3259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L1976">
        <f t="shared" si="30"/>
        <v>0</v>
      </c>
    </row>
    <row r="1977" spans="1:12" hidden="1">
      <c r="A1977">
        <v>127</v>
      </c>
      <c r="B1977" t="s">
        <v>2488</v>
      </c>
      <c r="C1977" t="s">
        <v>5854</v>
      </c>
      <c r="D1977" t="s">
        <v>3259</v>
      </c>
      <c r="E1977">
        <v>111</v>
      </c>
      <c r="F1977">
        <v>0</v>
      </c>
      <c r="G1977">
        <v>0</v>
      </c>
      <c r="H1977">
        <v>0</v>
      </c>
      <c r="I1977">
        <v>0</v>
      </c>
      <c r="J1977">
        <v>0</v>
      </c>
      <c r="L1977">
        <f t="shared" si="30"/>
        <v>111</v>
      </c>
    </row>
    <row r="1978" spans="1:12" hidden="1">
      <c r="A1978">
        <v>128</v>
      </c>
      <c r="B1978" t="s">
        <v>2211</v>
      </c>
      <c r="C1978" t="s">
        <v>5855</v>
      </c>
      <c r="D1978" t="s">
        <v>3259</v>
      </c>
      <c r="E1978">
        <v>3</v>
      </c>
      <c r="F1978">
        <v>0</v>
      </c>
      <c r="G1978">
        <v>0</v>
      </c>
      <c r="H1978">
        <v>0</v>
      </c>
      <c r="I1978">
        <v>0</v>
      </c>
      <c r="J1978">
        <v>0</v>
      </c>
      <c r="L1978">
        <f t="shared" si="30"/>
        <v>3</v>
      </c>
    </row>
    <row r="1979" spans="1:12" hidden="1">
      <c r="A1979">
        <v>129</v>
      </c>
      <c r="B1979" t="s">
        <v>2212</v>
      </c>
      <c r="C1979" t="s">
        <v>5856</v>
      </c>
      <c r="D1979" t="s">
        <v>3259</v>
      </c>
      <c r="E1979">
        <v>733</v>
      </c>
      <c r="F1979">
        <v>0</v>
      </c>
      <c r="G1979">
        <v>0</v>
      </c>
      <c r="H1979">
        <v>0</v>
      </c>
      <c r="I1979">
        <v>0</v>
      </c>
      <c r="J1979">
        <v>0</v>
      </c>
      <c r="L1979">
        <f t="shared" si="30"/>
        <v>733</v>
      </c>
    </row>
    <row r="1980" spans="1:12" hidden="1">
      <c r="A1980">
        <v>130</v>
      </c>
      <c r="B1980" t="s">
        <v>2489</v>
      </c>
      <c r="C1980" t="s">
        <v>5857</v>
      </c>
      <c r="D1980" t="s">
        <v>3259</v>
      </c>
      <c r="E1980">
        <v>14</v>
      </c>
      <c r="F1980">
        <v>0</v>
      </c>
      <c r="G1980">
        <v>0</v>
      </c>
      <c r="H1980">
        <v>0</v>
      </c>
      <c r="I1980">
        <v>0</v>
      </c>
      <c r="J1980">
        <v>0</v>
      </c>
      <c r="L1980">
        <f t="shared" si="30"/>
        <v>14</v>
      </c>
    </row>
    <row r="1981" spans="1:12" hidden="1">
      <c r="A1981">
        <v>131</v>
      </c>
      <c r="B1981" t="s">
        <v>2490</v>
      </c>
      <c r="C1981" t="s">
        <v>5858</v>
      </c>
      <c r="D1981" t="s">
        <v>3259</v>
      </c>
      <c r="E1981">
        <v>177</v>
      </c>
      <c r="F1981">
        <v>0</v>
      </c>
      <c r="G1981">
        <v>0</v>
      </c>
      <c r="H1981">
        <v>0</v>
      </c>
      <c r="I1981">
        <v>0</v>
      </c>
      <c r="J1981">
        <v>0</v>
      </c>
      <c r="L1981">
        <f t="shared" si="30"/>
        <v>177</v>
      </c>
    </row>
    <row r="1982" spans="1:12" hidden="1">
      <c r="A1982">
        <v>132</v>
      </c>
      <c r="B1982" t="s">
        <v>2475</v>
      </c>
      <c r="C1982" t="s">
        <v>5859</v>
      </c>
      <c r="D1982" t="s">
        <v>3259</v>
      </c>
      <c r="E1982">
        <v>32</v>
      </c>
      <c r="F1982">
        <v>0</v>
      </c>
      <c r="G1982">
        <v>0</v>
      </c>
      <c r="H1982">
        <v>0</v>
      </c>
      <c r="I1982">
        <v>0</v>
      </c>
      <c r="J1982">
        <v>0</v>
      </c>
      <c r="L1982">
        <f t="shared" si="30"/>
        <v>32</v>
      </c>
    </row>
    <row r="1983" spans="1:12" hidden="1">
      <c r="A1983">
        <v>133</v>
      </c>
      <c r="B1983" t="s">
        <v>2491</v>
      </c>
      <c r="C1983" t="s">
        <v>5860</v>
      </c>
      <c r="D1983" t="s">
        <v>3332</v>
      </c>
      <c r="E1983">
        <v>2539</v>
      </c>
      <c r="F1983">
        <v>0</v>
      </c>
      <c r="G1983">
        <v>0</v>
      </c>
      <c r="H1983">
        <v>0</v>
      </c>
      <c r="I1983">
        <v>0</v>
      </c>
      <c r="J1983">
        <v>0</v>
      </c>
      <c r="L1983">
        <f t="shared" si="30"/>
        <v>2539</v>
      </c>
    </row>
    <row r="1984" spans="1:12" hidden="1">
      <c r="A1984">
        <v>134</v>
      </c>
      <c r="B1984" t="s">
        <v>2493</v>
      </c>
      <c r="C1984" t="s">
        <v>5861</v>
      </c>
      <c r="D1984" t="s">
        <v>3332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L1984">
        <f t="shared" si="30"/>
        <v>0</v>
      </c>
    </row>
    <row r="1985" spans="1:12" hidden="1">
      <c r="A1985">
        <v>135</v>
      </c>
      <c r="B1985" t="s">
        <v>2494</v>
      </c>
      <c r="C1985" t="s">
        <v>5862</v>
      </c>
      <c r="D1985" t="s">
        <v>3332</v>
      </c>
      <c r="E1985">
        <v>3529</v>
      </c>
      <c r="F1985">
        <v>0</v>
      </c>
      <c r="G1985">
        <v>0</v>
      </c>
      <c r="H1985">
        <v>0</v>
      </c>
      <c r="I1985">
        <v>0</v>
      </c>
      <c r="J1985">
        <v>0</v>
      </c>
      <c r="L1985">
        <f t="shared" si="30"/>
        <v>3529</v>
      </c>
    </row>
    <row r="1986" spans="1:12" hidden="1">
      <c r="A1986">
        <v>136</v>
      </c>
      <c r="B1986" t="s">
        <v>2495</v>
      </c>
      <c r="C1986" t="s">
        <v>5863</v>
      </c>
      <c r="D1986" t="s">
        <v>3332</v>
      </c>
      <c r="E1986">
        <v>3200</v>
      </c>
      <c r="F1986">
        <v>0</v>
      </c>
      <c r="G1986">
        <v>0</v>
      </c>
      <c r="H1986">
        <v>0</v>
      </c>
      <c r="I1986">
        <v>0</v>
      </c>
      <c r="J1986">
        <v>0</v>
      </c>
      <c r="L1986">
        <f t="shared" si="30"/>
        <v>3200</v>
      </c>
    </row>
    <row r="1987" spans="1:12" hidden="1">
      <c r="A1987">
        <v>137</v>
      </c>
      <c r="B1987" t="s">
        <v>2496</v>
      </c>
      <c r="C1987" t="s">
        <v>5864</v>
      </c>
      <c r="D1987" t="s">
        <v>1477</v>
      </c>
      <c r="E1987">
        <v>2618</v>
      </c>
      <c r="F1987">
        <v>-80</v>
      </c>
      <c r="G1987">
        <v>0</v>
      </c>
      <c r="H1987">
        <v>0</v>
      </c>
      <c r="I1987">
        <v>0</v>
      </c>
      <c r="J1987">
        <v>0</v>
      </c>
      <c r="L1987">
        <f t="shared" ref="L1987:L1992" si="31">E1987+F1987+K1987</f>
        <v>2538</v>
      </c>
    </row>
    <row r="1988" spans="1:12" hidden="1">
      <c r="A1988">
        <v>138</v>
      </c>
      <c r="B1988" t="s">
        <v>2497</v>
      </c>
      <c r="C1988" t="s">
        <v>5865</v>
      </c>
      <c r="D1988" t="s">
        <v>3332</v>
      </c>
      <c r="E1988">
        <v>18647</v>
      </c>
      <c r="F1988">
        <v>-36</v>
      </c>
      <c r="G1988">
        <v>0</v>
      </c>
      <c r="H1988">
        <v>0</v>
      </c>
      <c r="I1988">
        <v>0</v>
      </c>
      <c r="J1988">
        <v>0</v>
      </c>
      <c r="L1988">
        <f t="shared" si="31"/>
        <v>18611</v>
      </c>
    </row>
    <row r="1989" spans="1:12" hidden="1">
      <c r="A1989">
        <v>139</v>
      </c>
      <c r="B1989" t="s">
        <v>2498</v>
      </c>
      <c r="C1989" t="s">
        <v>5866</v>
      </c>
      <c r="D1989" t="s">
        <v>3332</v>
      </c>
      <c r="E1989">
        <v>18163</v>
      </c>
      <c r="F1989">
        <v>-400</v>
      </c>
      <c r="G1989">
        <v>0</v>
      </c>
      <c r="H1989">
        <v>0</v>
      </c>
      <c r="I1989">
        <v>0</v>
      </c>
      <c r="J1989">
        <v>0</v>
      </c>
      <c r="L1989">
        <f t="shared" si="31"/>
        <v>17763</v>
      </c>
    </row>
    <row r="1990" spans="1:12" hidden="1">
      <c r="A1990">
        <v>140</v>
      </c>
      <c r="B1990" t="s">
        <v>2499</v>
      </c>
      <c r="C1990" t="s">
        <v>5867</v>
      </c>
      <c r="D1990" t="s">
        <v>3332</v>
      </c>
      <c r="E1990">
        <v>28604</v>
      </c>
      <c r="F1990">
        <v>-100</v>
      </c>
      <c r="G1990">
        <v>0</v>
      </c>
      <c r="H1990">
        <v>0</v>
      </c>
      <c r="I1990">
        <v>0</v>
      </c>
      <c r="J1990">
        <v>0</v>
      </c>
      <c r="L1990">
        <f t="shared" si="31"/>
        <v>28504</v>
      </c>
    </row>
    <row r="1991" spans="1:12" hidden="1">
      <c r="A1991">
        <v>141</v>
      </c>
      <c r="B1991" t="s">
        <v>2500</v>
      </c>
      <c r="C1991" t="s">
        <v>5868</v>
      </c>
      <c r="D1991" t="s">
        <v>3332</v>
      </c>
      <c r="E1991">
        <v>30541</v>
      </c>
      <c r="F1991">
        <v>-100</v>
      </c>
      <c r="G1991">
        <v>0</v>
      </c>
      <c r="H1991">
        <v>0</v>
      </c>
      <c r="I1991">
        <v>0</v>
      </c>
      <c r="J1991">
        <v>0</v>
      </c>
      <c r="L1991">
        <f t="shared" si="31"/>
        <v>30441</v>
      </c>
    </row>
    <row r="1992" spans="1:12" hidden="1">
      <c r="A1992">
        <v>142</v>
      </c>
      <c r="B1992" t="s">
        <v>5869</v>
      </c>
      <c r="C1992" t="s">
        <v>5870</v>
      </c>
      <c r="D1992" t="s">
        <v>3332</v>
      </c>
      <c r="E1992">
        <v>14426</v>
      </c>
      <c r="F1992">
        <v>-181</v>
      </c>
      <c r="G1992">
        <v>0</v>
      </c>
      <c r="H1992">
        <v>0</v>
      </c>
      <c r="I1992">
        <v>0</v>
      </c>
      <c r="J1992">
        <v>0</v>
      </c>
      <c r="L1992">
        <f t="shared" si="31"/>
        <v>14245</v>
      </c>
    </row>
  </sheetData>
  <autoFilter ref="A1:L1992">
    <filterColumn colId="0">
      <filters>
        <filter val="NO.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workbookViewId="0">
      <selection activeCell="H8" sqref="H8"/>
    </sheetView>
  </sheetViews>
  <sheetFormatPr defaultColWidth="10" defaultRowHeight="13.5"/>
  <cols>
    <col min="1" max="1" width="10" customWidth="1"/>
  </cols>
  <sheetData>
    <row r="1" spans="1:12" ht="20.25">
      <c r="A1" s="653" t="s">
        <v>5873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</row>
    <row r="2" spans="1:12">
      <c r="A2" s="49" t="s">
        <v>5874</v>
      </c>
      <c r="B2" t="s">
        <v>5875</v>
      </c>
    </row>
    <row r="3" spans="1:12">
      <c r="A3" s="49" t="s">
        <v>5876</v>
      </c>
      <c r="B3" t="s">
        <v>5873</v>
      </c>
    </row>
    <row r="4" spans="1:12">
      <c r="A4" s="49" t="s">
        <v>5877</v>
      </c>
      <c r="B4" t="s">
        <v>5878</v>
      </c>
    </row>
    <row r="5" spans="1:12">
      <c r="A5" s="49" t="s">
        <v>5879</v>
      </c>
      <c r="B5" t="s">
        <v>5880</v>
      </c>
    </row>
    <row r="6" spans="1:12">
      <c r="A6" s="49" t="s">
        <v>5881</v>
      </c>
      <c r="B6" t="s">
        <v>5882</v>
      </c>
    </row>
    <row r="7" spans="1:12">
      <c r="A7" s="49" t="s">
        <v>5883</v>
      </c>
      <c r="B7" t="s">
        <v>5884</v>
      </c>
    </row>
    <row r="8" spans="1:12">
      <c r="A8" s="49" t="s">
        <v>5885</v>
      </c>
      <c r="B8" t="s">
        <v>5884</v>
      </c>
    </row>
    <row r="9" spans="1:12">
      <c r="A9" s="49" t="s">
        <v>5886</v>
      </c>
      <c r="B9" t="s">
        <v>5887</v>
      </c>
    </row>
    <row r="10" spans="1:12">
      <c r="A10" s="49" t="s">
        <v>5888</v>
      </c>
      <c r="B10" t="s">
        <v>5884</v>
      </c>
    </row>
    <row r="11" spans="1:12">
      <c r="A11" s="49" t="s">
        <v>5889</v>
      </c>
      <c r="B11" t="s">
        <v>5884</v>
      </c>
    </row>
    <row r="12" spans="1:12">
      <c r="A12" s="49" t="s">
        <v>5890</v>
      </c>
      <c r="B12" t="s">
        <v>5884</v>
      </c>
    </row>
    <row r="13" spans="1:12">
      <c r="A13" s="49" t="s">
        <v>5891</v>
      </c>
      <c r="B13" t="s">
        <v>5884</v>
      </c>
    </row>
    <row r="15" spans="1:12">
      <c r="A15" s="49" t="s">
        <v>3205</v>
      </c>
      <c r="B15" s="49" t="s">
        <v>3206</v>
      </c>
      <c r="C15" s="49" t="s">
        <v>3207</v>
      </c>
      <c r="D15" s="49" t="s">
        <v>3208</v>
      </c>
      <c r="E15" s="49" t="s">
        <v>3209</v>
      </c>
      <c r="F15" s="49" t="s">
        <v>3210</v>
      </c>
      <c r="G15" s="49" t="s">
        <v>3211</v>
      </c>
      <c r="H15" s="49" t="s">
        <v>3212</v>
      </c>
      <c r="I15" s="49" t="s">
        <v>3213</v>
      </c>
      <c r="J15" s="49" t="s">
        <v>3214</v>
      </c>
      <c r="K15" s="49" t="s">
        <v>3215</v>
      </c>
      <c r="L15" s="49" t="s">
        <v>3216</v>
      </c>
    </row>
    <row r="16" spans="1:12">
      <c r="A16">
        <v>1</v>
      </c>
      <c r="B16" t="s">
        <v>5023</v>
      </c>
      <c r="C16" t="s">
        <v>5024</v>
      </c>
      <c r="D16" t="s">
        <v>3332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2</v>
      </c>
      <c r="B17" t="s">
        <v>5025</v>
      </c>
      <c r="C17" t="s">
        <v>5026</v>
      </c>
      <c r="D17" t="s">
        <v>3332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3</v>
      </c>
      <c r="B18" t="s">
        <v>5027</v>
      </c>
      <c r="C18" t="s">
        <v>5028</v>
      </c>
      <c r="D18" t="s">
        <v>3259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4</v>
      </c>
      <c r="B19" t="s">
        <v>5029</v>
      </c>
      <c r="C19" t="s">
        <v>5030</v>
      </c>
      <c r="D19" t="s">
        <v>3259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5</v>
      </c>
      <c r="B20" t="s">
        <v>5031</v>
      </c>
      <c r="C20" t="s">
        <v>5032</v>
      </c>
      <c r="D20" t="s">
        <v>3332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6</v>
      </c>
      <c r="B21" t="s">
        <v>5033</v>
      </c>
      <c r="C21" t="s">
        <v>5034</v>
      </c>
      <c r="D21" t="s">
        <v>3332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7</v>
      </c>
      <c r="B22" t="s">
        <v>5035</v>
      </c>
      <c r="C22" t="s">
        <v>5036</v>
      </c>
      <c r="D22" t="s">
        <v>3332</v>
      </c>
      <c r="E22">
        <v>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</row>
    <row r="23" spans="1:12">
      <c r="A23">
        <v>8</v>
      </c>
      <c r="B23" t="s">
        <v>5037</v>
      </c>
      <c r="C23" t="s">
        <v>5038</v>
      </c>
      <c r="D23" t="s">
        <v>3259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9</v>
      </c>
      <c r="B24" t="s">
        <v>5039</v>
      </c>
      <c r="C24" t="s">
        <v>5040</v>
      </c>
      <c r="D24" t="s">
        <v>3259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10</v>
      </c>
      <c r="B25" t="s">
        <v>5041</v>
      </c>
      <c r="C25" t="s">
        <v>5042</v>
      </c>
      <c r="D25" t="s">
        <v>3259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11</v>
      </c>
      <c r="B26" t="s">
        <v>5043</v>
      </c>
      <c r="C26" t="s">
        <v>5044</v>
      </c>
      <c r="D26" t="s">
        <v>3259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12</v>
      </c>
      <c r="B27" t="s">
        <v>5045</v>
      </c>
      <c r="C27" t="s">
        <v>5046</v>
      </c>
      <c r="D27" t="s">
        <v>3259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13</v>
      </c>
      <c r="B28" t="s">
        <v>5047</v>
      </c>
      <c r="C28" t="s">
        <v>5048</v>
      </c>
      <c r="D28" t="s">
        <v>3332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14</v>
      </c>
      <c r="B29" t="s">
        <v>5049</v>
      </c>
      <c r="C29" t="s">
        <v>5050</v>
      </c>
      <c r="D29" t="s">
        <v>3332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15</v>
      </c>
      <c r="B30" t="s">
        <v>5051</v>
      </c>
      <c r="C30" t="s">
        <v>5052</v>
      </c>
      <c r="D30" t="s">
        <v>1176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16</v>
      </c>
      <c r="B31" t="s">
        <v>5053</v>
      </c>
      <c r="C31" t="s">
        <v>5054</v>
      </c>
      <c r="D31" t="s">
        <v>1176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17</v>
      </c>
      <c r="B32" t="s">
        <v>5055</v>
      </c>
      <c r="C32" t="s">
        <v>5056</v>
      </c>
      <c r="D32" t="s">
        <v>1176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18</v>
      </c>
      <c r="B33" t="s">
        <v>5057</v>
      </c>
      <c r="C33" t="s">
        <v>5058</v>
      </c>
      <c r="D33" t="s">
        <v>1176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19</v>
      </c>
      <c r="B34" t="s">
        <v>5059</v>
      </c>
      <c r="C34" t="s">
        <v>5060</v>
      </c>
      <c r="D34" t="s">
        <v>1176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20</v>
      </c>
      <c r="B35" t="s">
        <v>5061</v>
      </c>
      <c r="C35" t="s">
        <v>5062</v>
      </c>
      <c r="D35" t="s">
        <v>1176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21</v>
      </c>
      <c r="B36" t="s">
        <v>5063</v>
      </c>
      <c r="C36" t="s">
        <v>5064</v>
      </c>
      <c r="D36" t="s">
        <v>1176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22</v>
      </c>
      <c r="B37" t="s">
        <v>5065</v>
      </c>
      <c r="C37" t="s">
        <v>5066</v>
      </c>
      <c r="D37" t="s">
        <v>1176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23</v>
      </c>
      <c r="B38" t="s">
        <v>5067</v>
      </c>
      <c r="C38" t="s">
        <v>5068</v>
      </c>
      <c r="D38" t="s">
        <v>1176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24</v>
      </c>
      <c r="B39" t="s">
        <v>5069</v>
      </c>
      <c r="C39" t="s">
        <v>5070</v>
      </c>
      <c r="D39" t="s">
        <v>1176</v>
      </c>
      <c r="E39">
        <v>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44</v>
      </c>
    </row>
    <row r="40" spans="1:12">
      <c r="A40">
        <v>25</v>
      </c>
      <c r="B40" t="s">
        <v>5071</v>
      </c>
      <c r="C40" t="s">
        <v>5072</v>
      </c>
      <c r="D40" t="s">
        <v>1176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26</v>
      </c>
      <c r="B41" t="s">
        <v>5073</v>
      </c>
      <c r="C41" t="s">
        <v>5074</v>
      </c>
      <c r="D41" t="s">
        <v>1176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27</v>
      </c>
      <c r="B42" t="s">
        <v>5075</v>
      </c>
      <c r="C42" t="s">
        <v>5076</v>
      </c>
      <c r="D42" t="s">
        <v>1176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28</v>
      </c>
      <c r="B43" t="s">
        <v>5077</v>
      </c>
      <c r="C43" t="s">
        <v>5078</v>
      </c>
      <c r="D43" t="s">
        <v>1176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29</v>
      </c>
      <c r="B44" t="s">
        <v>5079</v>
      </c>
      <c r="C44" t="s">
        <v>5080</v>
      </c>
      <c r="D44" t="s">
        <v>1176</v>
      </c>
      <c r="E44">
        <v>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</row>
    <row r="45" spans="1:12">
      <c r="A45">
        <v>30</v>
      </c>
      <c r="B45" t="s">
        <v>5081</v>
      </c>
      <c r="C45" t="s">
        <v>5082</v>
      </c>
      <c r="D45" t="s">
        <v>1176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31</v>
      </c>
      <c r="B46" t="s">
        <v>5083</v>
      </c>
      <c r="C46" t="s">
        <v>5084</v>
      </c>
      <c r="D46" t="s">
        <v>1176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32</v>
      </c>
      <c r="B47" t="s">
        <v>5085</v>
      </c>
      <c r="C47" t="s">
        <v>5086</v>
      </c>
      <c r="D47" t="s">
        <v>1176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33</v>
      </c>
      <c r="B48" t="s">
        <v>5087</v>
      </c>
      <c r="C48" t="s">
        <v>5088</v>
      </c>
      <c r="D48" t="s">
        <v>1176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34</v>
      </c>
      <c r="B49" t="s">
        <v>5089</v>
      </c>
      <c r="C49" t="s">
        <v>5090</v>
      </c>
      <c r="D49" t="s">
        <v>1176</v>
      </c>
      <c r="E49">
        <v>578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578</v>
      </c>
    </row>
    <row r="50" spans="1:12">
      <c r="A50">
        <v>35</v>
      </c>
      <c r="B50" t="s">
        <v>5091</v>
      </c>
      <c r="C50" t="s">
        <v>5092</v>
      </c>
      <c r="D50" t="s">
        <v>1176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36</v>
      </c>
      <c r="B51" t="s">
        <v>5093</v>
      </c>
      <c r="C51" t="s">
        <v>5094</v>
      </c>
      <c r="D51" t="s">
        <v>3259</v>
      </c>
      <c r="E51">
        <v>146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146</v>
      </c>
    </row>
    <row r="52" spans="1:12">
      <c r="A52">
        <v>37</v>
      </c>
      <c r="B52" t="s">
        <v>5095</v>
      </c>
      <c r="C52" t="s">
        <v>5096</v>
      </c>
      <c r="D52" t="s">
        <v>1176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38</v>
      </c>
      <c r="B53" t="s">
        <v>5097</v>
      </c>
      <c r="C53" t="s">
        <v>5098</v>
      </c>
      <c r="D53" t="s">
        <v>1176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39</v>
      </c>
      <c r="B54" t="s">
        <v>5099</v>
      </c>
      <c r="C54" t="s">
        <v>5100</v>
      </c>
      <c r="D54" t="s">
        <v>1176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40</v>
      </c>
      <c r="B55" t="s">
        <v>5101</v>
      </c>
      <c r="C55" t="s">
        <v>5102</v>
      </c>
      <c r="D55" t="s">
        <v>1477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41</v>
      </c>
      <c r="B56" t="s">
        <v>5103</v>
      </c>
      <c r="C56" t="s">
        <v>5104</v>
      </c>
      <c r="D56" t="s">
        <v>1176</v>
      </c>
      <c r="E56">
        <v>341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341</v>
      </c>
    </row>
    <row r="57" spans="1:12">
      <c r="A57">
        <v>42</v>
      </c>
      <c r="B57" t="s">
        <v>5105</v>
      </c>
      <c r="C57" t="s">
        <v>5106</v>
      </c>
      <c r="D57" t="s">
        <v>1176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43</v>
      </c>
      <c r="B58" t="s">
        <v>5107</v>
      </c>
      <c r="C58" t="s">
        <v>5108</v>
      </c>
      <c r="D58" t="s">
        <v>1176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44</v>
      </c>
      <c r="B59" t="s">
        <v>5109</v>
      </c>
      <c r="C59" t="s">
        <v>5110</v>
      </c>
      <c r="D59" t="s">
        <v>1176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45</v>
      </c>
      <c r="B60" t="s">
        <v>5111</v>
      </c>
      <c r="C60" t="s">
        <v>5112</v>
      </c>
      <c r="D60" t="s">
        <v>1176</v>
      </c>
      <c r="E60">
        <v>437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437</v>
      </c>
    </row>
    <row r="61" spans="1:12">
      <c r="A61">
        <v>46</v>
      </c>
      <c r="B61" t="s">
        <v>5113</v>
      </c>
      <c r="C61" t="s">
        <v>5114</v>
      </c>
      <c r="D61" t="s">
        <v>1176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47</v>
      </c>
      <c r="B62" t="s">
        <v>5115</v>
      </c>
      <c r="C62" t="s">
        <v>5116</v>
      </c>
      <c r="D62" t="s">
        <v>1176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>
      <c r="A63">
        <v>48</v>
      </c>
      <c r="B63" t="s">
        <v>5117</v>
      </c>
      <c r="C63" t="s">
        <v>5118</v>
      </c>
      <c r="D63" t="s">
        <v>1176</v>
      </c>
      <c r="E63">
        <v>311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311</v>
      </c>
    </row>
    <row r="64" spans="1:12">
      <c r="A64">
        <v>49</v>
      </c>
      <c r="B64" t="s">
        <v>5119</v>
      </c>
      <c r="C64" t="s">
        <v>5120</v>
      </c>
      <c r="D64" t="s">
        <v>1176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50</v>
      </c>
      <c r="B65" t="s">
        <v>5121</v>
      </c>
      <c r="C65" t="s">
        <v>5122</v>
      </c>
      <c r="D65" t="s">
        <v>1176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</row>
    <row r="66" spans="1:12">
      <c r="A66">
        <v>51</v>
      </c>
      <c r="B66" t="s">
        <v>5123</v>
      </c>
      <c r="C66" t="s">
        <v>5124</v>
      </c>
      <c r="D66" t="s">
        <v>1176</v>
      </c>
      <c r="E66">
        <v>124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124</v>
      </c>
    </row>
    <row r="67" spans="1:12">
      <c r="A67">
        <v>52</v>
      </c>
      <c r="B67" t="s">
        <v>5125</v>
      </c>
      <c r="C67" t="s">
        <v>5126</v>
      </c>
      <c r="D67" t="s">
        <v>1176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53</v>
      </c>
      <c r="B68" t="s">
        <v>5127</v>
      </c>
      <c r="C68" t="s">
        <v>5128</v>
      </c>
      <c r="D68" t="s">
        <v>1176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54</v>
      </c>
      <c r="B69" t="s">
        <v>5129</v>
      </c>
      <c r="C69" t="s">
        <v>5130</v>
      </c>
      <c r="D69" t="s">
        <v>1176</v>
      </c>
      <c r="E69">
        <v>386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386</v>
      </c>
    </row>
    <row r="70" spans="1:12">
      <c r="A70">
        <v>55</v>
      </c>
      <c r="B70" t="s">
        <v>5131</v>
      </c>
      <c r="C70" t="s">
        <v>5132</v>
      </c>
      <c r="D70" t="s">
        <v>1176</v>
      </c>
      <c r="E70">
        <v>2187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2187</v>
      </c>
    </row>
    <row r="71" spans="1:12">
      <c r="A71">
        <v>56</v>
      </c>
      <c r="B71" t="s">
        <v>5133</v>
      </c>
      <c r="C71" t="s">
        <v>5134</v>
      </c>
      <c r="D71" t="s">
        <v>1176</v>
      </c>
      <c r="E71">
        <v>1275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1274</v>
      </c>
    </row>
    <row r="72" spans="1:12">
      <c r="A72">
        <v>57</v>
      </c>
      <c r="B72" t="s">
        <v>5135</v>
      </c>
      <c r="C72" t="s">
        <v>5136</v>
      </c>
      <c r="D72" t="s">
        <v>1176</v>
      </c>
      <c r="E72">
        <v>504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503</v>
      </c>
    </row>
    <row r="73" spans="1:12">
      <c r="A73">
        <v>58</v>
      </c>
      <c r="B73" t="s">
        <v>5137</v>
      </c>
      <c r="C73" t="s">
        <v>5138</v>
      </c>
      <c r="D73" t="s">
        <v>1176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59</v>
      </c>
      <c r="B74" t="s">
        <v>5139</v>
      </c>
      <c r="C74" t="s">
        <v>5140</v>
      </c>
      <c r="D74" t="s">
        <v>1176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60</v>
      </c>
      <c r="B75" t="s">
        <v>5141</v>
      </c>
      <c r="C75" t="s">
        <v>5142</v>
      </c>
      <c r="D75" t="s">
        <v>1176</v>
      </c>
      <c r="E75">
        <v>343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343</v>
      </c>
    </row>
    <row r="76" spans="1:12">
      <c r="A76">
        <v>61</v>
      </c>
      <c r="B76" t="s">
        <v>5143</v>
      </c>
      <c r="C76" t="s">
        <v>5144</v>
      </c>
      <c r="D76" t="s">
        <v>1176</v>
      </c>
      <c r="E76">
        <v>272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272</v>
      </c>
    </row>
    <row r="77" spans="1:12">
      <c r="A77">
        <v>62</v>
      </c>
      <c r="B77" t="s">
        <v>5145</v>
      </c>
      <c r="C77" t="s">
        <v>5146</v>
      </c>
      <c r="D77" t="s">
        <v>1176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63</v>
      </c>
      <c r="B78" t="s">
        <v>5147</v>
      </c>
      <c r="C78" t="s">
        <v>5148</v>
      </c>
      <c r="D78" t="s">
        <v>1176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64</v>
      </c>
      <c r="B79" t="s">
        <v>5149</v>
      </c>
      <c r="C79" t="s">
        <v>5150</v>
      </c>
      <c r="D79" t="s">
        <v>1176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65</v>
      </c>
      <c r="B80" t="s">
        <v>5151</v>
      </c>
      <c r="C80" t="s">
        <v>5152</v>
      </c>
      <c r="D80" t="s">
        <v>1176</v>
      </c>
      <c r="E80">
        <v>704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704</v>
      </c>
    </row>
    <row r="81" spans="1:12">
      <c r="A81">
        <v>66</v>
      </c>
      <c r="B81" t="s">
        <v>5153</v>
      </c>
      <c r="C81" t="s">
        <v>5154</v>
      </c>
      <c r="D81" t="s">
        <v>1176</v>
      </c>
      <c r="E81">
        <v>854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854</v>
      </c>
    </row>
    <row r="82" spans="1:12">
      <c r="A82">
        <v>67</v>
      </c>
      <c r="B82" t="s">
        <v>5155</v>
      </c>
      <c r="C82" t="s">
        <v>5156</v>
      </c>
      <c r="D82" t="s">
        <v>1176</v>
      </c>
      <c r="E82">
        <v>814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814</v>
      </c>
    </row>
    <row r="83" spans="1:12">
      <c r="A83">
        <v>68</v>
      </c>
      <c r="B83" t="s">
        <v>5157</v>
      </c>
      <c r="C83" t="s">
        <v>5158</v>
      </c>
      <c r="D83" t="s">
        <v>1176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69</v>
      </c>
      <c r="B84" t="s">
        <v>5159</v>
      </c>
      <c r="C84" t="s">
        <v>5160</v>
      </c>
      <c r="D84" t="s">
        <v>1176</v>
      </c>
      <c r="E84">
        <v>438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438</v>
      </c>
    </row>
    <row r="85" spans="1:12">
      <c r="A85">
        <v>70</v>
      </c>
      <c r="B85" t="s">
        <v>1006</v>
      </c>
      <c r="C85" t="s">
        <v>5161</v>
      </c>
      <c r="D85" t="s">
        <v>1176</v>
      </c>
      <c r="E85">
        <v>608</v>
      </c>
      <c r="F85">
        <v>-23</v>
      </c>
      <c r="G85">
        <v>0</v>
      </c>
      <c r="H85">
        <v>0</v>
      </c>
      <c r="I85">
        <v>0</v>
      </c>
      <c r="J85">
        <v>0</v>
      </c>
      <c r="K85">
        <v>0</v>
      </c>
      <c r="L85">
        <v>585</v>
      </c>
    </row>
    <row r="86" spans="1:12">
      <c r="A86">
        <v>71</v>
      </c>
      <c r="B86" t="s">
        <v>1207</v>
      </c>
      <c r="C86" t="s">
        <v>5162</v>
      </c>
      <c r="D86" t="s">
        <v>1176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72</v>
      </c>
      <c r="B87" t="s">
        <v>1208</v>
      </c>
      <c r="C87" t="s">
        <v>5163</v>
      </c>
      <c r="D87" t="s">
        <v>1176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73</v>
      </c>
      <c r="B88" t="s">
        <v>1209</v>
      </c>
      <c r="C88" t="s">
        <v>5164</v>
      </c>
      <c r="D88" t="s">
        <v>1176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74</v>
      </c>
      <c r="B89" t="s">
        <v>1210</v>
      </c>
      <c r="C89" t="s">
        <v>5165</v>
      </c>
      <c r="D89" t="s">
        <v>1176</v>
      </c>
      <c r="E89">
        <v>1000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1000</v>
      </c>
    </row>
    <row r="90" spans="1:12">
      <c r="A90">
        <v>75</v>
      </c>
      <c r="B90" t="s">
        <v>1211</v>
      </c>
      <c r="C90" t="s">
        <v>5166</v>
      </c>
      <c r="D90" t="s">
        <v>1176</v>
      </c>
      <c r="E90">
        <v>152</v>
      </c>
      <c r="F90">
        <v>-23</v>
      </c>
      <c r="G90">
        <v>0</v>
      </c>
      <c r="H90">
        <v>0</v>
      </c>
      <c r="I90">
        <v>0</v>
      </c>
      <c r="J90">
        <v>0</v>
      </c>
      <c r="K90">
        <v>0</v>
      </c>
      <c r="L90">
        <v>129</v>
      </c>
    </row>
    <row r="91" spans="1:12">
      <c r="A91">
        <v>76</v>
      </c>
      <c r="B91" t="s">
        <v>1212</v>
      </c>
      <c r="C91" t="s">
        <v>5167</v>
      </c>
      <c r="D91" t="s">
        <v>1176</v>
      </c>
      <c r="E91">
        <v>348</v>
      </c>
      <c r="F91">
        <v>-23</v>
      </c>
      <c r="G91">
        <v>0</v>
      </c>
      <c r="H91">
        <v>0</v>
      </c>
      <c r="I91">
        <v>0</v>
      </c>
      <c r="J91">
        <v>0</v>
      </c>
      <c r="K91">
        <v>0</v>
      </c>
      <c r="L91">
        <v>325</v>
      </c>
    </row>
    <row r="92" spans="1:12">
      <c r="A92">
        <v>77</v>
      </c>
      <c r="B92" t="s">
        <v>1213</v>
      </c>
      <c r="C92" t="s">
        <v>5168</v>
      </c>
      <c r="D92" t="s">
        <v>1176</v>
      </c>
      <c r="E92">
        <v>752</v>
      </c>
      <c r="F92">
        <v>-23</v>
      </c>
      <c r="G92">
        <v>0</v>
      </c>
      <c r="H92">
        <v>0</v>
      </c>
      <c r="I92">
        <v>0</v>
      </c>
      <c r="J92">
        <v>0</v>
      </c>
      <c r="K92">
        <v>0</v>
      </c>
      <c r="L92">
        <v>729</v>
      </c>
    </row>
    <row r="93" spans="1:12">
      <c r="A93">
        <v>78</v>
      </c>
      <c r="B93" t="s">
        <v>1214</v>
      </c>
      <c r="C93" t="s">
        <v>1215</v>
      </c>
      <c r="D93" t="s">
        <v>1176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79</v>
      </c>
      <c r="B94" t="s">
        <v>1216</v>
      </c>
      <c r="C94" t="s">
        <v>5169</v>
      </c>
      <c r="D94" t="s">
        <v>3259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80</v>
      </c>
      <c r="B95" t="s">
        <v>1217</v>
      </c>
      <c r="C95" t="s">
        <v>5170</v>
      </c>
      <c r="D95" t="s">
        <v>3259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81</v>
      </c>
      <c r="B96" t="s">
        <v>1218</v>
      </c>
      <c r="C96" t="s">
        <v>5171</v>
      </c>
      <c r="D96" t="s">
        <v>3259</v>
      </c>
      <c r="E96">
        <v>1242</v>
      </c>
      <c r="F96">
        <v>-49</v>
      </c>
      <c r="G96">
        <v>0</v>
      </c>
      <c r="H96">
        <v>0</v>
      </c>
      <c r="I96">
        <v>0</v>
      </c>
      <c r="J96">
        <v>0</v>
      </c>
      <c r="K96">
        <v>0</v>
      </c>
      <c r="L96">
        <v>1193</v>
      </c>
    </row>
    <row r="97" spans="1:12">
      <c r="A97">
        <v>82</v>
      </c>
      <c r="B97" t="s">
        <v>1219</v>
      </c>
      <c r="C97" t="s">
        <v>5172</v>
      </c>
      <c r="D97" t="s">
        <v>3259</v>
      </c>
      <c r="E97">
        <v>708</v>
      </c>
      <c r="F97">
        <v>-47</v>
      </c>
      <c r="G97">
        <v>0</v>
      </c>
      <c r="H97">
        <v>0</v>
      </c>
      <c r="I97">
        <v>0</v>
      </c>
      <c r="J97">
        <v>0</v>
      </c>
      <c r="K97">
        <v>0</v>
      </c>
      <c r="L97">
        <v>661</v>
      </c>
    </row>
    <row r="98" spans="1:12">
      <c r="A98">
        <v>83</v>
      </c>
      <c r="B98" t="s">
        <v>5173</v>
      </c>
      <c r="C98" t="s">
        <v>5174</v>
      </c>
      <c r="D98" t="s">
        <v>1176</v>
      </c>
      <c r="E98">
        <v>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38</v>
      </c>
    </row>
    <row r="99" spans="1:12">
      <c r="A99">
        <v>84</v>
      </c>
      <c r="B99" t="s">
        <v>5175</v>
      </c>
      <c r="C99" t="s">
        <v>5176</v>
      </c>
      <c r="D99" t="s">
        <v>1176</v>
      </c>
      <c r="E99">
        <v>528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528</v>
      </c>
    </row>
    <row r="100" spans="1:12">
      <c r="A100">
        <v>85</v>
      </c>
      <c r="B100" t="s">
        <v>5177</v>
      </c>
      <c r="C100" t="s">
        <v>5178</v>
      </c>
      <c r="D100" t="s">
        <v>1176</v>
      </c>
      <c r="E100">
        <v>555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555</v>
      </c>
    </row>
    <row r="101" spans="1:12">
      <c r="A101">
        <v>86</v>
      </c>
      <c r="B101" t="s">
        <v>5179</v>
      </c>
      <c r="C101" t="s">
        <v>5180</v>
      </c>
      <c r="D101" t="s">
        <v>1176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12</v>
      </c>
    </row>
    <row r="102" spans="1:12">
      <c r="A102">
        <v>87</v>
      </c>
      <c r="B102" t="s">
        <v>5181</v>
      </c>
      <c r="C102" t="s">
        <v>5182</v>
      </c>
      <c r="D102" t="s">
        <v>1176</v>
      </c>
      <c r="E102">
        <v>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99</v>
      </c>
    </row>
    <row r="103" spans="1:12">
      <c r="A103">
        <v>88</v>
      </c>
      <c r="B103" t="s">
        <v>5183</v>
      </c>
      <c r="C103" t="s">
        <v>5184</v>
      </c>
      <c r="D103" t="s">
        <v>1176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89</v>
      </c>
      <c r="B104" t="s">
        <v>5185</v>
      </c>
      <c r="C104" t="s">
        <v>5186</v>
      </c>
      <c r="D104" t="s">
        <v>1176</v>
      </c>
      <c r="E104">
        <v>160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160</v>
      </c>
    </row>
    <row r="105" spans="1:12">
      <c r="A105">
        <v>90</v>
      </c>
      <c r="B105" t="s">
        <v>5187</v>
      </c>
      <c r="C105" t="s">
        <v>5188</v>
      </c>
      <c r="D105" t="s">
        <v>1176</v>
      </c>
      <c r="E105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44</v>
      </c>
    </row>
    <row r="106" spans="1:12">
      <c r="A106">
        <v>91</v>
      </c>
      <c r="B106" t="s">
        <v>5189</v>
      </c>
      <c r="C106" t="s">
        <v>5190</v>
      </c>
      <c r="D106" t="s">
        <v>1176</v>
      </c>
      <c r="E106">
        <v>78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78</v>
      </c>
    </row>
    <row r="107" spans="1:12">
      <c r="A107">
        <v>92</v>
      </c>
      <c r="B107" t="s">
        <v>5191</v>
      </c>
      <c r="C107" t="s">
        <v>5192</v>
      </c>
      <c r="D107" t="s">
        <v>1176</v>
      </c>
      <c r="E107">
        <v>397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397</v>
      </c>
    </row>
    <row r="108" spans="1:12">
      <c r="A108">
        <v>93</v>
      </c>
      <c r="B108" t="s">
        <v>5193</v>
      </c>
      <c r="C108" t="s">
        <v>5194</v>
      </c>
      <c r="D108" t="s">
        <v>1176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94</v>
      </c>
      <c r="B109" t="s">
        <v>1220</v>
      </c>
      <c r="C109" t="s">
        <v>5195</v>
      </c>
      <c r="D109" t="s">
        <v>3259</v>
      </c>
      <c r="E109">
        <v>1184</v>
      </c>
      <c r="F109">
        <v>-22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1162</v>
      </c>
    </row>
    <row r="110" spans="1:12">
      <c r="A110">
        <v>95</v>
      </c>
      <c r="B110" t="s">
        <v>1221</v>
      </c>
      <c r="C110" t="s">
        <v>5196</v>
      </c>
      <c r="D110" t="s">
        <v>3259</v>
      </c>
      <c r="E110">
        <v>2241</v>
      </c>
      <c r="F110">
        <v>-23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2218</v>
      </c>
    </row>
    <row r="111" spans="1:12">
      <c r="A111">
        <v>96</v>
      </c>
      <c r="B111" t="s">
        <v>1222</v>
      </c>
      <c r="C111" t="s">
        <v>5197</v>
      </c>
      <c r="D111" t="s">
        <v>3259</v>
      </c>
      <c r="E111">
        <v>927</v>
      </c>
      <c r="F111">
        <v>-23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904</v>
      </c>
    </row>
    <row r="112" spans="1:12">
      <c r="A112">
        <v>97</v>
      </c>
      <c r="B112" t="s">
        <v>1223</v>
      </c>
      <c r="C112" t="s">
        <v>5198</v>
      </c>
      <c r="D112" t="s">
        <v>3259</v>
      </c>
      <c r="E112">
        <v>114</v>
      </c>
      <c r="F112">
        <v>-22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92</v>
      </c>
    </row>
    <row r="113" spans="1:12">
      <c r="A113">
        <v>98</v>
      </c>
      <c r="B113" t="s">
        <v>1224</v>
      </c>
      <c r="C113" t="s">
        <v>5199</v>
      </c>
      <c r="D113" t="s">
        <v>3259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99</v>
      </c>
      <c r="B114" t="s">
        <v>1225</v>
      </c>
      <c r="C114" t="s">
        <v>5200</v>
      </c>
      <c r="D114" t="s">
        <v>3259</v>
      </c>
      <c r="E114">
        <v>1446</v>
      </c>
      <c r="F114">
        <v>-22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1424</v>
      </c>
    </row>
    <row r="115" spans="1:12">
      <c r="A115">
        <v>100</v>
      </c>
      <c r="B115" t="s">
        <v>1226</v>
      </c>
      <c r="C115" t="s">
        <v>5201</v>
      </c>
      <c r="D115" t="s">
        <v>3259</v>
      </c>
      <c r="E115">
        <v>1360</v>
      </c>
      <c r="F115">
        <v>-22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1338</v>
      </c>
    </row>
    <row r="116" spans="1:12">
      <c r="A116">
        <v>101</v>
      </c>
      <c r="B116" t="s">
        <v>1227</v>
      </c>
      <c r="C116" t="s">
        <v>5202</v>
      </c>
      <c r="D116" t="s">
        <v>3259</v>
      </c>
      <c r="E116">
        <v>261</v>
      </c>
      <c r="F116">
        <v>-35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226</v>
      </c>
    </row>
    <row r="117" spans="1:12">
      <c r="A117">
        <v>102</v>
      </c>
      <c r="B117" t="s">
        <v>1228</v>
      </c>
      <c r="C117" t="s">
        <v>5203</v>
      </c>
      <c r="D117" t="s">
        <v>3259</v>
      </c>
      <c r="E117">
        <v>1065</v>
      </c>
      <c r="F117">
        <v>-35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1030</v>
      </c>
    </row>
    <row r="118" spans="1:12">
      <c r="A118">
        <v>103</v>
      </c>
      <c r="B118" t="s">
        <v>1229</v>
      </c>
      <c r="C118" t="s">
        <v>5204</v>
      </c>
      <c r="D118" t="s">
        <v>3259</v>
      </c>
      <c r="E118">
        <v>1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104</v>
      </c>
      <c r="B119" t="s">
        <v>1230</v>
      </c>
      <c r="C119" t="s">
        <v>5205</v>
      </c>
      <c r="D119" t="s">
        <v>1176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105</v>
      </c>
      <c r="B120" t="s">
        <v>1231</v>
      </c>
      <c r="C120" t="s">
        <v>5206</v>
      </c>
      <c r="D120" t="s">
        <v>1176</v>
      </c>
      <c r="E120">
        <v>903</v>
      </c>
      <c r="F120">
        <v>-39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864</v>
      </c>
    </row>
    <row r="121" spans="1:12">
      <c r="A121">
        <v>106</v>
      </c>
      <c r="B121" t="s">
        <v>1232</v>
      </c>
      <c r="C121" t="s">
        <v>5207</v>
      </c>
      <c r="D121" t="s">
        <v>1176</v>
      </c>
      <c r="E121">
        <v>699</v>
      </c>
      <c r="F121">
        <v>-5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694</v>
      </c>
    </row>
    <row r="122" spans="1:12">
      <c r="A122">
        <v>107</v>
      </c>
      <c r="B122" t="s">
        <v>1233</v>
      </c>
      <c r="C122" t="s">
        <v>5208</v>
      </c>
      <c r="D122" t="s">
        <v>1176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108</v>
      </c>
      <c r="B123" t="s">
        <v>1234</v>
      </c>
      <c r="C123" t="s">
        <v>5209</v>
      </c>
      <c r="D123" t="s">
        <v>1176</v>
      </c>
      <c r="E123">
        <v>434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434</v>
      </c>
    </row>
    <row r="124" spans="1:12">
      <c r="A124">
        <v>109</v>
      </c>
      <c r="B124" t="s">
        <v>5210</v>
      </c>
      <c r="C124" t="s">
        <v>5211</v>
      </c>
      <c r="D124" t="s">
        <v>1176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110</v>
      </c>
      <c r="B125" t="s">
        <v>5212</v>
      </c>
      <c r="C125" t="s">
        <v>5213</v>
      </c>
      <c r="D125" t="s">
        <v>1176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111</v>
      </c>
      <c r="B126" t="s">
        <v>5214</v>
      </c>
      <c r="C126" t="s">
        <v>5215</v>
      </c>
      <c r="D126" t="s">
        <v>1176</v>
      </c>
      <c r="E126">
        <v>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26</v>
      </c>
    </row>
    <row r="127" spans="1:12">
      <c r="A127">
        <v>112</v>
      </c>
      <c r="B127" t="s">
        <v>5216</v>
      </c>
      <c r="C127" t="s">
        <v>5217</v>
      </c>
      <c r="D127" t="s">
        <v>1176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113</v>
      </c>
      <c r="B128" t="s">
        <v>5218</v>
      </c>
      <c r="C128" t="s">
        <v>5219</v>
      </c>
      <c r="D128" t="s">
        <v>1176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114</v>
      </c>
      <c r="B129" t="s">
        <v>5220</v>
      </c>
      <c r="C129" t="s">
        <v>5221</v>
      </c>
      <c r="D129" t="s">
        <v>3259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115</v>
      </c>
      <c r="B130" t="s">
        <v>5222</v>
      </c>
      <c r="C130" t="s">
        <v>5223</v>
      </c>
      <c r="D130" t="s">
        <v>1176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116</v>
      </c>
      <c r="B131" t="s">
        <v>5224</v>
      </c>
      <c r="C131" t="s">
        <v>5225</v>
      </c>
      <c r="D131" t="s">
        <v>1176</v>
      </c>
      <c r="E131">
        <v>1976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1976</v>
      </c>
    </row>
    <row r="132" spans="1:12">
      <c r="A132">
        <v>117</v>
      </c>
      <c r="B132" t="s">
        <v>5226</v>
      </c>
      <c r="C132" t="s">
        <v>5227</v>
      </c>
      <c r="D132" t="s">
        <v>1176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118</v>
      </c>
      <c r="B133" t="s">
        <v>5228</v>
      </c>
      <c r="C133" t="s">
        <v>5229</v>
      </c>
      <c r="D133" t="s">
        <v>1176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119</v>
      </c>
      <c r="B134" t="s">
        <v>5230</v>
      </c>
      <c r="C134" t="s">
        <v>5231</v>
      </c>
      <c r="D134" t="s">
        <v>1176</v>
      </c>
      <c r="E134">
        <v>534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534</v>
      </c>
    </row>
    <row r="135" spans="1:12">
      <c r="A135">
        <v>120</v>
      </c>
      <c r="B135" t="s">
        <v>5232</v>
      </c>
      <c r="C135" t="s">
        <v>5233</v>
      </c>
      <c r="D135" t="s">
        <v>1176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121</v>
      </c>
      <c r="B136" t="s">
        <v>5234</v>
      </c>
      <c r="C136" t="s">
        <v>5235</v>
      </c>
      <c r="D136" t="s">
        <v>1176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122</v>
      </c>
      <c r="B137" t="s">
        <v>1235</v>
      </c>
      <c r="C137" t="s">
        <v>5236</v>
      </c>
      <c r="D137" t="s">
        <v>3334</v>
      </c>
      <c r="E137">
        <v>166</v>
      </c>
      <c r="F137">
        <v>-28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138</v>
      </c>
    </row>
    <row r="138" spans="1:12">
      <c r="A138">
        <v>123</v>
      </c>
      <c r="B138" t="s">
        <v>1236</v>
      </c>
      <c r="C138" t="s">
        <v>5237</v>
      </c>
      <c r="D138" t="s">
        <v>3334</v>
      </c>
      <c r="E138">
        <v>614</v>
      </c>
      <c r="F138">
        <v>-23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591</v>
      </c>
    </row>
    <row r="139" spans="1:12">
      <c r="A139">
        <v>124</v>
      </c>
      <c r="B139" t="s">
        <v>1237</v>
      </c>
      <c r="C139" t="s">
        <v>5238</v>
      </c>
      <c r="D139" t="s">
        <v>3334</v>
      </c>
      <c r="E139">
        <v>529</v>
      </c>
      <c r="F139">
        <v>-47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482</v>
      </c>
    </row>
    <row r="140" spans="1:12">
      <c r="A140">
        <v>125</v>
      </c>
      <c r="B140" t="s">
        <v>1238</v>
      </c>
      <c r="C140" t="s">
        <v>5239</v>
      </c>
      <c r="D140" t="s">
        <v>3334</v>
      </c>
      <c r="E140">
        <v>1301</v>
      </c>
      <c r="F140">
        <v>-27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1274</v>
      </c>
    </row>
    <row r="141" spans="1:12">
      <c r="A141">
        <v>126</v>
      </c>
      <c r="B141" t="s">
        <v>1239</v>
      </c>
      <c r="C141" t="s">
        <v>5240</v>
      </c>
      <c r="D141" t="s">
        <v>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127</v>
      </c>
      <c r="B142" t="s">
        <v>1240</v>
      </c>
      <c r="C142" t="s">
        <v>5241</v>
      </c>
      <c r="D142" t="s">
        <v>3334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128</v>
      </c>
      <c r="B143" t="s">
        <v>1241</v>
      </c>
      <c r="C143" t="s">
        <v>5242</v>
      </c>
      <c r="D143" t="s">
        <v>3334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129</v>
      </c>
      <c r="B144" t="s">
        <v>1242</v>
      </c>
      <c r="C144" t="s">
        <v>5243</v>
      </c>
      <c r="D144" t="s">
        <v>3334</v>
      </c>
      <c r="E144">
        <v>111</v>
      </c>
      <c r="F144">
        <v>-20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91</v>
      </c>
    </row>
    <row r="145" spans="1:12">
      <c r="A145">
        <v>130</v>
      </c>
      <c r="B145" t="s">
        <v>1243</v>
      </c>
      <c r="C145" t="s">
        <v>5244</v>
      </c>
      <c r="D145" t="s">
        <v>1176</v>
      </c>
      <c r="E145">
        <v>899</v>
      </c>
      <c r="F145">
        <v>-22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877</v>
      </c>
    </row>
    <row r="146" spans="1:12">
      <c r="A146">
        <v>131</v>
      </c>
      <c r="B146" t="s">
        <v>1244</v>
      </c>
      <c r="C146" t="s">
        <v>5245</v>
      </c>
      <c r="D146" t="s">
        <v>1176</v>
      </c>
      <c r="E146">
        <v>939</v>
      </c>
      <c r="F146">
        <v>-24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915</v>
      </c>
    </row>
    <row r="147" spans="1:12">
      <c r="A147">
        <v>132</v>
      </c>
      <c r="B147" t="s">
        <v>1245</v>
      </c>
      <c r="C147" t="s">
        <v>5246</v>
      </c>
      <c r="D147" t="s">
        <v>1176</v>
      </c>
      <c r="E147">
        <v>1026</v>
      </c>
      <c r="F147">
        <v>-23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1003</v>
      </c>
    </row>
    <row r="148" spans="1:12">
      <c r="A148">
        <v>133</v>
      </c>
      <c r="B148" t="s">
        <v>1246</v>
      </c>
      <c r="C148" t="s">
        <v>5247</v>
      </c>
      <c r="D148" t="s">
        <v>1176</v>
      </c>
      <c r="E148">
        <v>1342</v>
      </c>
      <c r="F148">
        <v>-20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1322</v>
      </c>
    </row>
    <row r="149" spans="1:12">
      <c r="A149">
        <v>134</v>
      </c>
      <c r="B149" t="s">
        <v>1247</v>
      </c>
      <c r="C149" t="s">
        <v>5248</v>
      </c>
      <c r="D149" t="s">
        <v>1176</v>
      </c>
      <c r="E149">
        <v>601</v>
      </c>
      <c r="F149">
        <v>-20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581</v>
      </c>
    </row>
    <row r="150" spans="1:12">
      <c r="A150">
        <v>135</v>
      </c>
      <c r="B150" t="s">
        <v>1248</v>
      </c>
      <c r="C150" t="s">
        <v>5249</v>
      </c>
      <c r="D150" t="s">
        <v>1176</v>
      </c>
      <c r="E150">
        <v>945</v>
      </c>
      <c r="F150">
        <v>-36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909</v>
      </c>
    </row>
    <row r="151" spans="1:12">
      <c r="A151">
        <v>136</v>
      </c>
      <c r="B151" t="s">
        <v>1249</v>
      </c>
      <c r="C151" t="s">
        <v>5250</v>
      </c>
      <c r="D151" t="s">
        <v>1176</v>
      </c>
      <c r="E151">
        <v>945</v>
      </c>
      <c r="F151">
        <v>-20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925</v>
      </c>
    </row>
    <row r="152" spans="1:12">
      <c r="A152">
        <v>137</v>
      </c>
      <c r="B152" t="s">
        <v>1250</v>
      </c>
      <c r="C152" t="s">
        <v>5251</v>
      </c>
      <c r="D152" t="s">
        <v>1176</v>
      </c>
      <c r="E152">
        <v>183</v>
      </c>
      <c r="F152">
        <v>-20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163</v>
      </c>
    </row>
    <row r="153" spans="1:12">
      <c r="A153">
        <v>138</v>
      </c>
      <c r="B153" t="s">
        <v>1251</v>
      </c>
      <c r="C153" t="s">
        <v>5252</v>
      </c>
      <c r="D153" t="s">
        <v>1176</v>
      </c>
      <c r="E153">
        <v>539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539</v>
      </c>
    </row>
    <row r="154" spans="1:12">
      <c r="A154">
        <v>139</v>
      </c>
      <c r="B154" t="s">
        <v>1252</v>
      </c>
      <c r="C154" t="s">
        <v>5253</v>
      </c>
      <c r="D154" t="s">
        <v>1176</v>
      </c>
      <c r="E154">
        <v>74</v>
      </c>
      <c r="F154">
        <v>-20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54</v>
      </c>
    </row>
    <row r="155" spans="1:12">
      <c r="A155">
        <v>140</v>
      </c>
      <c r="B155" t="s">
        <v>1253</v>
      </c>
      <c r="C155" t="s">
        <v>5254</v>
      </c>
      <c r="D155" t="s">
        <v>1176</v>
      </c>
      <c r="E155">
        <v>803</v>
      </c>
      <c r="F155">
        <v>-20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783</v>
      </c>
    </row>
    <row r="156" spans="1:12">
      <c r="A156">
        <v>141</v>
      </c>
      <c r="B156" t="s">
        <v>1254</v>
      </c>
      <c r="C156" t="s">
        <v>5255</v>
      </c>
      <c r="D156" t="s">
        <v>1176</v>
      </c>
      <c r="E156">
        <v>654</v>
      </c>
      <c r="F156">
        <v>-20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634</v>
      </c>
    </row>
    <row r="157" spans="1:12">
      <c r="A157">
        <v>142</v>
      </c>
      <c r="B157" t="s">
        <v>1255</v>
      </c>
      <c r="C157" t="s">
        <v>5256</v>
      </c>
      <c r="D157" t="s">
        <v>3259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143</v>
      </c>
      <c r="B158" t="s">
        <v>1256</v>
      </c>
      <c r="C158" t="s">
        <v>5257</v>
      </c>
      <c r="D158" t="s">
        <v>1176</v>
      </c>
      <c r="E158">
        <v>878</v>
      </c>
      <c r="F158">
        <v>-21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857</v>
      </c>
    </row>
    <row r="159" spans="1:12">
      <c r="A159">
        <v>144</v>
      </c>
      <c r="B159" t="s">
        <v>1257</v>
      </c>
      <c r="C159" t="s">
        <v>5258</v>
      </c>
      <c r="D159" t="s">
        <v>1176</v>
      </c>
      <c r="E159">
        <v>883</v>
      </c>
      <c r="F159">
        <v>-31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852</v>
      </c>
    </row>
    <row r="160" spans="1:12">
      <c r="A160">
        <v>145</v>
      </c>
      <c r="B160" t="s">
        <v>1258</v>
      </c>
      <c r="C160" t="s">
        <v>5259</v>
      </c>
      <c r="D160" t="s">
        <v>1176</v>
      </c>
      <c r="E160">
        <v>730</v>
      </c>
      <c r="F160">
        <v>-21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709</v>
      </c>
    </row>
    <row r="161" spans="1:12">
      <c r="A161">
        <v>146</v>
      </c>
      <c r="B161" t="s">
        <v>1259</v>
      </c>
      <c r="C161" t="s">
        <v>5260</v>
      </c>
      <c r="D161" t="s">
        <v>1176</v>
      </c>
      <c r="E161">
        <v>1672</v>
      </c>
      <c r="F161">
        <v>-21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1651</v>
      </c>
    </row>
    <row r="162" spans="1:12">
      <c r="A162">
        <v>147</v>
      </c>
      <c r="B162" t="s">
        <v>1260</v>
      </c>
      <c r="C162" t="s">
        <v>5261</v>
      </c>
      <c r="D162" t="s">
        <v>1176</v>
      </c>
      <c r="E162">
        <v>1019</v>
      </c>
      <c r="F162">
        <v>-37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982</v>
      </c>
    </row>
    <row r="163" spans="1:12">
      <c r="A163">
        <v>148</v>
      </c>
      <c r="B163" t="s">
        <v>1261</v>
      </c>
      <c r="C163" t="s">
        <v>5262</v>
      </c>
      <c r="D163" t="s">
        <v>1176</v>
      </c>
      <c r="E163">
        <v>902</v>
      </c>
      <c r="F163">
        <v>-37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865</v>
      </c>
    </row>
    <row r="164" spans="1:12">
      <c r="A164">
        <v>149</v>
      </c>
      <c r="B164" t="s">
        <v>1262</v>
      </c>
      <c r="C164" t="s">
        <v>5263</v>
      </c>
      <c r="D164" t="s">
        <v>1176</v>
      </c>
      <c r="E164">
        <v>366</v>
      </c>
      <c r="F164">
        <v>-37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329</v>
      </c>
    </row>
    <row r="165" spans="1:12">
      <c r="A165">
        <v>150</v>
      </c>
      <c r="B165" t="s">
        <v>1263</v>
      </c>
      <c r="C165" t="s">
        <v>5264</v>
      </c>
      <c r="D165" t="s">
        <v>1176</v>
      </c>
      <c r="E165">
        <v>1914</v>
      </c>
      <c r="F165">
        <v>-37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1877</v>
      </c>
    </row>
    <row r="166" spans="1:12">
      <c r="A166">
        <v>151</v>
      </c>
      <c r="B166" t="s">
        <v>1264</v>
      </c>
      <c r="C166" t="s">
        <v>5265</v>
      </c>
      <c r="D166" t="s">
        <v>1176</v>
      </c>
      <c r="E166">
        <v>208</v>
      </c>
      <c r="F166">
        <v>-37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171</v>
      </c>
    </row>
    <row r="167" spans="1:12">
      <c r="A167">
        <v>152</v>
      </c>
      <c r="B167" t="s">
        <v>1265</v>
      </c>
      <c r="C167" t="s">
        <v>5266</v>
      </c>
      <c r="D167" t="s">
        <v>3259</v>
      </c>
      <c r="E167">
        <v>639</v>
      </c>
      <c r="F167">
        <v>-51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588</v>
      </c>
    </row>
    <row r="168" spans="1:12">
      <c r="A168">
        <v>153</v>
      </c>
      <c r="B168" t="s">
        <v>1266</v>
      </c>
      <c r="C168" t="s">
        <v>5267</v>
      </c>
      <c r="D168" t="s">
        <v>1176</v>
      </c>
      <c r="E168">
        <v>755</v>
      </c>
      <c r="F168">
        <v>-72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683</v>
      </c>
    </row>
    <row r="169" spans="1:12">
      <c r="A169">
        <v>154</v>
      </c>
      <c r="B169" t="s">
        <v>1267</v>
      </c>
      <c r="C169" t="s">
        <v>5268</v>
      </c>
      <c r="D169" t="s">
        <v>3259</v>
      </c>
      <c r="E169">
        <v>1100</v>
      </c>
      <c r="F169">
        <v>-3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1097</v>
      </c>
    </row>
    <row r="170" spans="1:12">
      <c r="A170">
        <v>155</v>
      </c>
      <c r="B170" t="s">
        <v>1268</v>
      </c>
      <c r="C170" t="s">
        <v>5269</v>
      </c>
      <c r="D170" t="s">
        <v>3259</v>
      </c>
      <c r="E170">
        <v>1191</v>
      </c>
      <c r="F170">
        <v>-6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1185</v>
      </c>
    </row>
    <row r="171" spans="1:12">
      <c r="A171">
        <v>156</v>
      </c>
      <c r="B171" t="s">
        <v>1269</v>
      </c>
      <c r="C171" t="s">
        <v>5270</v>
      </c>
      <c r="D171" t="s">
        <v>3259</v>
      </c>
      <c r="E171">
        <v>578</v>
      </c>
      <c r="F171">
        <v>-4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574</v>
      </c>
    </row>
    <row r="172" spans="1:12">
      <c r="A172">
        <v>157</v>
      </c>
      <c r="B172" t="s">
        <v>1270</v>
      </c>
      <c r="C172" t="s">
        <v>5271</v>
      </c>
      <c r="D172" t="s">
        <v>3259</v>
      </c>
      <c r="E172">
        <v>1118</v>
      </c>
      <c r="F172">
        <v>-4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1114</v>
      </c>
    </row>
    <row r="173" spans="1:12">
      <c r="A173">
        <v>158</v>
      </c>
      <c r="B173" t="s">
        <v>1271</v>
      </c>
      <c r="C173" t="s">
        <v>5272</v>
      </c>
      <c r="D173" t="s">
        <v>3259</v>
      </c>
      <c r="E173">
        <v>1286</v>
      </c>
      <c r="F173">
        <v>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1284</v>
      </c>
    </row>
    <row r="174" spans="1:12">
      <c r="A174">
        <v>159</v>
      </c>
      <c r="B174" t="s">
        <v>1272</v>
      </c>
      <c r="C174" t="s">
        <v>5273</v>
      </c>
      <c r="D174" t="s">
        <v>3259</v>
      </c>
      <c r="E174">
        <v>963</v>
      </c>
      <c r="F174">
        <v>-4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959</v>
      </c>
    </row>
    <row r="175" spans="1:12">
      <c r="A175">
        <v>160</v>
      </c>
      <c r="B175" t="s">
        <v>1273</v>
      </c>
      <c r="C175" t="s">
        <v>5274</v>
      </c>
      <c r="D175" t="s">
        <v>1477</v>
      </c>
      <c r="E175">
        <v>1043</v>
      </c>
      <c r="F175">
        <v>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1040</v>
      </c>
    </row>
    <row r="176" spans="1:12">
      <c r="A176">
        <v>161</v>
      </c>
      <c r="B176" t="s">
        <v>1274</v>
      </c>
      <c r="C176" t="s">
        <v>5275</v>
      </c>
      <c r="D176" t="s">
        <v>1477</v>
      </c>
      <c r="E176">
        <v>898</v>
      </c>
      <c r="F176">
        <v>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896</v>
      </c>
    </row>
    <row r="177" spans="1:12">
      <c r="A177">
        <v>162</v>
      </c>
      <c r="B177" t="s">
        <v>1275</v>
      </c>
      <c r="C177" t="s">
        <v>5276</v>
      </c>
      <c r="D177" t="s">
        <v>3259</v>
      </c>
      <c r="E177">
        <v>285</v>
      </c>
      <c r="F177">
        <v>-10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275</v>
      </c>
    </row>
    <row r="178" spans="1:12">
      <c r="A178">
        <v>163</v>
      </c>
      <c r="B178" t="s">
        <v>1276</v>
      </c>
      <c r="C178" t="s">
        <v>5277</v>
      </c>
      <c r="D178" t="s">
        <v>3259</v>
      </c>
      <c r="E178">
        <v>1222</v>
      </c>
      <c r="F178">
        <v>-11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1211</v>
      </c>
    </row>
    <row r="179" spans="1:12">
      <c r="A179">
        <v>164</v>
      </c>
      <c r="B179" t="s">
        <v>1277</v>
      </c>
      <c r="C179" t="s">
        <v>5278</v>
      </c>
      <c r="D179" t="s">
        <v>3259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165</v>
      </c>
      <c r="B180" t="s">
        <v>1278</v>
      </c>
      <c r="C180" t="s">
        <v>5279</v>
      </c>
      <c r="D180" t="s">
        <v>3259</v>
      </c>
      <c r="E180">
        <v>155</v>
      </c>
      <c r="F180">
        <v>-10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145</v>
      </c>
    </row>
    <row r="181" spans="1:12">
      <c r="A181">
        <v>166</v>
      </c>
      <c r="B181" t="s">
        <v>1279</v>
      </c>
      <c r="C181" t="s">
        <v>5280</v>
      </c>
      <c r="D181" t="s">
        <v>3259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167</v>
      </c>
      <c r="B182" t="s">
        <v>1280</v>
      </c>
      <c r="C182" t="s">
        <v>5281</v>
      </c>
      <c r="D182" t="s">
        <v>3259</v>
      </c>
      <c r="E182">
        <v>1204</v>
      </c>
      <c r="F182">
        <v>-10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1194</v>
      </c>
    </row>
    <row r="183" spans="1:12">
      <c r="A183">
        <v>168</v>
      </c>
      <c r="B183" t="s">
        <v>1281</v>
      </c>
      <c r="C183" t="s">
        <v>5282</v>
      </c>
      <c r="D183" t="s">
        <v>1176</v>
      </c>
      <c r="E183">
        <v>11</v>
      </c>
      <c r="F183">
        <v>-11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169</v>
      </c>
      <c r="B184" t="s">
        <v>1282</v>
      </c>
      <c r="C184" t="s">
        <v>1283</v>
      </c>
      <c r="D184" t="s">
        <v>1176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170</v>
      </c>
      <c r="B185" t="s">
        <v>1284</v>
      </c>
      <c r="C185" t="s">
        <v>5283</v>
      </c>
      <c r="D185" t="s">
        <v>1176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171</v>
      </c>
      <c r="B186" t="s">
        <v>1285</v>
      </c>
      <c r="C186" t="s">
        <v>5284</v>
      </c>
      <c r="D186" t="s">
        <v>1176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172</v>
      </c>
      <c r="B187" t="s">
        <v>1286</v>
      </c>
      <c r="C187" t="s">
        <v>5285</v>
      </c>
      <c r="D187" t="s">
        <v>1176</v>
      </c>
      <c r="E187">
        <v>131</v>
      </c>
      <c r="F187">
        <v>-22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109</v>
      </c>
    </row>
    <row r="188" spans="1:12">
      <c r="A188">
        <v>173</v>
      </c>
      <c r="B188" t="s">
        <v>1287</v>
      </c>
      <c r="C188" t="s">
        <v>5286</v>
      </c>
      <c r="D188" t="s">
        <v>1176</v>
      </c>
      <c r="E188">
        <v>1135</v>
      </c>
      <c r="F188">
        <v>-29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1106</v>
      </c>
    </row>
    <row r="189" spans="1:12">
      <c r="A189">
        <v>174</v>
      </c>
      <c r="B189" t="s">
        <v>1288</v>
      </c>
      <c r="C189" t="s">
        <v>5287</v>
      </c>
      <c r="D189" t="s">
        <v>1176</v>
      </c>
      <c r="E189">
        <v>774</v>
      </c>
      <c r="F189">
        <v>-22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752</v>
      </c>
    </row>
    <row r="190" spans="1:12">
      <c r="A190">
        <v>175</v>
      </c>
      <c r="B190" t="s">
        <v>1289</v>
      </c>
      <c r="C190" t="s">
        <v>5288</v>
      </c>
      <c r="D190" t="s">
        <v>1176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176</v>
      </c>
      <c r="B191" t="s">
        <v>1290</v>
      </c>
      <c r="C191" t="s">
        <v>5289</v>
      </c>
      <c r="D191" t="s">
        <v>3259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177</v>
      </c>
      <c r="B192" t="s">
        <v>1291</v>
      </c>
      <c r="C192" t="s">
        <v>5290</v>
      </c>
      <c r="D192" t="s">
        <v>1176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178</v>
      </c>
      <c r="B193" t="s">
        <v>1292</v>
      </c>
      <c r="C193" t="s">
        <v>5291</v>
      </c>
      <c r="D193" t="s">
        <v>1176</v>
      </c>
      <c r="E193">
        <v>781</v>
      </c>
      <c r="F193">
        <v>-27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754</v>
      </c>
    </row>
    <row r="194" spans="1:12">
      <c r="A194">
        <v>179</v>
      </c>
      <c r="B194" t="s">
        <v>1293</v>
      </c>
      <c r="C194" t="s">
        <v>5292</v>
      </c>
      <c r="D194" t="s">
        <v>1176</v>
      </c>
      <c r="E194">
        <v>957</v>
      </c>
      <c r="F194">
        <v>-29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928</v>
      </c>
    </row>
    <row r="195" spans="1:12">
      <c r="A195">
        <v>180</v>
      </c>
      <c r="B195" t="s">
        <v>1294</v>
      </c>
      <c r="C195" t="s">
        <v>5293</v>
      </c>
      <c r="D195" t="s">
        <v>1176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181</v>
      </c>
      <c r="B196" t="s">
        <v>1295</v>
      </c>
      <c r="C196" t="s">
        <v>5294</v>
      </c>
      <c r="D196" t="s">
        <v>1176</v>
      </c>
      <c r="E196">
        <v>755</v>
      </c>
      <c r="F196">
        <v>-43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712</v>
      </c>
    </row>
    <row r="197" spans="1:12">
      <c r="A197">
        <v>182</v>
      </c>
      <c r="B197" t="s">
        <v>1296</v>
      </c>
      <c r="C197" t="s">
        <v>5295</v>
      </c>
      <c r="D197" t="s">
        <v>1176</v>
      </c>
      <c r="E197">
        <v>523</v>
      </c>
      <c r="F197">
        <v>-55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468</v>
      </c>
    </row>
    <row r="198" spans="1:12">
      <c r="A198">
        <v>183</v>
      </c>
      <c r="B198" t="s">
        <v>1297</v>
      </c>
      <c r="C198" t="s">
        <v>5296</v>
      </c>
      <c r="D198" t="s">
        <v>1176</v>
      </c>
      <c r="E198">
        <v>375</v>
      </c>
      <c r="F198">
        <v>-78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297</v>
      </c>
    </row>
    <row r="199" spans="1:12">
      <c r="A199">
        <v>184</v>
      </c>
      <c r="B199" t="s">
        <v>1298</v>
      </c>
      <c r="C199" t="s">
        <v>5297</v>
      </c>
      <c r="D199" t="s">
        <v>1176</v>
      </c>
      <c r="E199">
        <v>236</v>
      </c>
      <c r="F199">
        <v>-83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153</v>
      </c>
    </row>
    <row r="200" spans="1:12">
      <c r="A200">
        <v>185</v>
      </c>
      <c r="B200" t="s">
        <v>1299</v>
      </c>
      <c r="C200" t="s">
        <v>5298</v>
      </c>
      <c r="D200" t="s">
        <v>1176</v>
      </c>
      <c r="E200">
        <v>998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998</v>
      </c>
    </row>
    <row r="201" spans="1:12">
      <c r="A201">
        <v>186</v>
      </c>
      <c r="B201" t="s">
        <v>1300</v>
      </c>
      <c r="C201" t="s">
        <v>5299</v>
      </c>
      <c r="D201" t="s">
        <v>3259</v>
      </c>
      <c r="E201">
        <v>669</v>
      </c>
      <c r="F201">
        <v>-5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664</v>
      </c>
    </row>
    <row r="202" spans="1:12">
      <c r="A202">
        <v>187</v>
      </c>
      <c r="B202" t="s">
        <v>1301</v>
      </c>
      <c r="C202" t="s">
        <v>5300</v>
      </c>
      <c r="D202" t="s">
        <v>3259</v>
      </c>
      <c r="E202">
        <v>1758</v>
      </c>
      <c r="F202">
        <v>-7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1751</v>
      </c>
    </row>
    <row r="203" spans="1:12">
      <c r="A203">
        <v>188</v>
      </c>
      <c r="B203" t="s">
        <v>1302</v>
      </c>
      <c r="C203" t="s">
        <v>5301</v>
      </c>
      <c r="D203" t="s">
        <v>3259</v>
      </c>
      <c r="E203">
        <v>820</v>
      </c>
      <c r="F203">
        <v>-6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814</v>
      </c>
    </row>
    <row r="204" spans="1:12">
      <c r="A204">
        <v>189</v>
      </c>
      <c r="B204" t="s">
        <v>1303</v>
      </c>
      <c r="C204" t="s">
        <v>5302</v>
      </c>
      <c r="D204" t="s">
        <v>3259</v>
      </c>
      <c r="E204">
        <v>889</v>
      </c>
      <c r="F204">
        <v>-6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883</v>
      </c>
    </row>
    <row r="205" spans="1:12">
      <c r="A205">
        <v>190</v>
      </c>
      <c r="B205" t="s">
        <v>1304</v>
      </c>
      <c r="C205" t="s">
        <v>5303</v>
      </c>
      <c r="D205" t="s">
        <v>3259</v>
      </c>
      <c r="E205">
        <v>486</v>
      </c>
      <c r="F205">
        <v>-4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482</v>
      </c>
    </row>
    <row r="206" spans="1:12">
      <c r="A206">
        <v>191</v>
      </c>
      <c r="B206" t="s">
        <v>1305</v>
      </c>
      <c r="C206" t="s">
        <v>5304</v>
      </c>
      <c r="D206" t="s">
        <v>3259</v>
      </c>
      <c r="E206">
        <v>89</v>
      </c>
      <c r="F206">
        <v>-2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87</v>
      </c>
    </row>
    <row r="207" spans="1:12">
      <c r="A207">
        <v>192</v>
      </c>
      <c r="B207" t="s">
        <v>1306</v>
      </c>
      <c r="C207" t="s">
        <v>5305</v>
      </c>
      <c r="D207" t="s">
        <v>3259</v>
      </c>
      <c r="E207">
        <v>1372</v>
      </c>
      <c r="F207">
        <v>-7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1365</v>
      </c>
    </row>
    <row r="208" spans="1:12">
      <c r="A208">
        <v>193</v>
      </c>
      <c r="B208" t="s">
        <v>1307</v>
      </c>
      <c r="C208" t="s">
        <v>5306</v>
      </c>
      <c r="D208" t="s">
        <v>3259</v>
      </c>
      <c r="E208">
        <v>504</v>
      </c>
      <c r="F208">
        <v>-3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501</v>
      </c>
    </row>
    <row r="209" spans="1:12">
      <c r="A209">
        <v>194</v>
      </c>
      <c r="B209" t="s">
        <v>1308</v>
      </c>
      <c r="C209" t="s">
        <v>5307</v>
      </c>
      <c r="D209" t="s">
        <v>3259</v>
      </c>
      <c r="E209">
        <v>615</v>
      </c>
      <c r="F209">
        <v>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613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2"/>
  <sheetViews>
    <sheetView workbookViewId="0">
      <selection activeCell="H17" sqref="H17"/>
    </sheetView>
  </sheetViews>
  <sheetFormatPr defaultColWidth="10" defaultRowHeight="15.75"/>
  <cols>
    <col min="1" max="16384" width="10" style="78"/>
  </cols>
  <sheetData>
    <row r="1" spans="1:13" ht="20.25">
      <c r="A1" s="655" t="s">
        <v>5873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</row>
    <row r="2" spans="1:13">
      <c r="A2" s="79" t="s">
        <v>5874</v>
      </c>
      <c r="B2" s="80" t="s">
        <v>5875</v>
      </c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3">
      <c r="A3" s="79" t="s">
        <v>5876</v>
      </c>
      <c r="B3" s="80" t="s">
        <v>5873</v>
      </c>
      <c r="C3" s="81"/>
      <c r="D3" s="81"/>
      <c r="E3" s="81"/>
      <c r="F3" s="81"/>
      <c r="G3" s="81"/>
      <c r="H3" s="81"/>
      <c r="I3" s="81"/>
      <c r="J3" s="81"/>
      <c r="K3" s="81"/>
      <c r="L3" s="81"/>
    </row>
    <row r="4" spans="1:13">
      <c r="A4" s="79" t="s">
        <v>5877</v>
      </c>
      <c r="B4" s="80" t="s">
        <v>5878</v>
      </c>
      <c r="C4" s="81"/>
      <c r="D4" s="81"/>
      <c r="E4" s="81"/>
      <c r="F4" s="81"/>
      <c r="G4" s="81"/>
      <c r="H4" s="81"/>
      <c r="I4" s="81"/>
      <c r="J4" s="81"/>
      <c r="K4" s="81"/>
      <c r="L4" s="81"/>
    </row>
    <row r="5" spans="1:13">
      <c r="A5" s="79" t="s">
        <v>5879</v>
      </c>
      <c r="B5" s="80" t="s">
        <v>5880</v>
      </c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3">
      <c r="A6" s="79" t="s">
        <v>5881</v>
      </c>
      <c r="B6" s="80" t="s">
        <v>5882</v>
      </c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3">
      <c r="A7" s="79" t="s">
        <v>5883</v>
      </c>
      <c r="B7" s="80" t="s">
        <v>5873</v>
      </c>
      <c r="C7" s="81"/>
      <c r="D7" s="81"/>
      <c r="E7" s="81"/>
      <c r="F7" s="81"/>
      <c r="G7" s="81"/>
      <c r="H7" s="81"/>
      <c r="I7" s="81"/>
      <c r="J7" s="81"/>
      <c r="K7" s="81"/>
      <c r="L7" s="81"/>
    </row>
    <row r="8" spans="1:13">
      <c r="A8" s="79" t="s">
        <v>5885</v>
      </c>
      <c r="B8" s="80" t="s">
        <v>5873</v>
      </c>
      <c r="C8" s="81"/>
      <c r="D8" s="81"/>
      <c r="E8" s="81"/>
      <c r="F8" s="81"/>
      <c r="G8" s="81"/>
      <c r="H8" s="81"/>
      <c r="I8" s="81"/>
      <c r="J8" s="81"/>
      <c r="K8" s="81"/>
      <c r="L8" s="81"/>
    </row>
    <row r="9" spans="1:13">
      <c r="A9" s="79" t="s">
        <v>5886</v>
      </c>
      <c r="B9" s="80" t="s">
        <v>5887</v>
      </c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3">
      <c r="A10" s="79" t="s">
        <v>5888</v>
      </c>
      <c r="B10" s="80" t="s">
        <v>5873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3">
      <c r="A11" s="79" t="s">
        <v>5889</v>
      </c>
      <c r="B11" s="80" t="s">
        <v>5873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</row>
    <row r="12" spans="1:13">
      <c r="A12" s="79" t="s">
        <v>5890</v>
      </c>
      <c r="B12" s="80" t="s">
        <v>5873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</row>
    <row r="13" spans="1:13">
      <c r="A13" s="79" t="s">
        <v>5891</v>
      </c>
      <c r="B13" s="80" t="s">
        <v>5873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3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2" t="s">
        <v>6238</v>
      </c>
    </row>
    <row r="15" spans="1:13">
      <c r="A15" s="79" t="s">
        <v>3205</v>
      </c>
      <c r="B15" s="79" t="s">
        <v>3206</v>
      </c>
      <c r="C15" s="79" t="s">
        <v>3207</v>
      </c>
      <c r="D15" s="79" t="s">
        <v>3208</v>
      </c>
      <c r="E15" s="79" t="s">
        <v>3209</v>
      </c>
      <c r="F15" s="79" t="s">
        <v>3210</v>
      </c>
      <c r="G15" s="79" t="s">
        <v>3211</v>
      </c>
      <c r="H15" s="79" t="s">
        <v>3212</v>
      </c>
      <c r="I15" s="79" t="s">
        <v>3213</v>
      </c>
      <c r="J15" s="79" t="s">
        <v>3214</v>
      </c>
      <c r="K15" s="79" t="s">
        <v>3215</v>
      </c>
      <c r="L15" s="79" t="s">
        <v>3216</v>
      </c>
      <c r="M15" s="83" t="s">
        <v>6239</v>
      </c>
    </row>
    <row r="16" spans="1:13">
      <c r="A16" s="80">
        <v>1</v>
      </c>
      <c r="B16" s="80" t="s">
        <v>6240</v>
      </c>
      <c r="C16" s="80" t="s">
        <v>6241</v>
      </c>
      <c r="D16" s="80" t="s">
        <v>1176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</row>
    <row r="17" spans="1:13">
      <c r="A17" s="80">
        <v>2</v>
      </c>
      <c r="B17" s="80" t="s">
        <v>6242</v>
      </c>
      <c r="C17" s="80" t="s">
        <v>6243</v>
      </c>
      <c r="D17" s="80" t="s">
        <v>1176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</row>
    <row r="18" spans="1:13">
      <c r="A18" s="80">
        <v>3</v>
      </c>
      <c r="B18" s="80" t="s">
        <v>6244</v>
      </c>
      <c r="C18" s="80" t="s">
        <v>6245</v>
      </c>
      <c r="D18" s="80" t="s">
        <v>1176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</row>
    <row r="19" spans="1:13">
      <c r="A19" s="80">
        <v>4</v>
      </c>
      <c r="B19" s="80" t="s">
        <v>6246</v>
      </c>
      <c r="C19" s="80" t="s">
        <v>6247</v>
      </c>
      <c r="D19" s="80" t="s">
        <v>1176</v>
      </c>
      <c r="E19" s="80">
        <v>0</v>
      </c>
      <c r="F19" s="80">
        <v>0</v>
      </c>
      <c r="G19" s="80">
        <v>80</v>
      </c>
      <c r="H19" s="80">
        <v>0</v>
      </c>
      <c r="I19" s="80">
        <v>0</v>
      </c>
      <c r="J19" s="80">
        <v>0</v>
      </c>
      <c r="K19" s="80">
        <v>0</v>
      </c>
      <c r="L19" s="80">
        <v>80</v>
      </c>
      <c r="M19" s="80">
        <v>0</v>
      </c>
    </row>
    <row r="20" spans="1:13">
      <c r="A20" s="80">
        <v>5</v>
      </c>
      <c r="B20" s="80" t="s">
        <v>115</v>
      </c>
      <c r="C20" s="80" t="s">
        <v>116</v>
      </c>
      <c r="D20" s="80" t="s">
        <v>1176</v>
      </c>
      <c r="E20" s="80">
        <v>27630</v>
      </c>
      <c r="F20" s="80">
        <v>0</v>
      </c>
      <c r="G20" s="80">
        <v>30000</v>
      </c>
      <c r="H20" s="80">
        <v>0</v>
      </c>
      <c r="I20" s="80">
        <v>0</v>
      </c>
      <c r="J20" s="80">
        <v>0</v>
      </c>
      <c r="K20" s="80">
        <v>0</v>
      </c>
      <c r="L20" s="80">
        <v>57630</v>
      </c>
      <c r="M20" s="84">
        <v>85000</v>
      </c>
    </row>
    <row r="21" spans="1:13">
      <c r="A21" s="80">
        <v>6</v>
      </c>
      <c r="B21" s="80" t="s">
        <v>6248</v>
      </c>
      <c r="C21" s="80" t="s">
        <v>6249</v>
      </c>
      <c r="D21" s="80" t="s">
        <v>1176</v>
      </c>
      <c r="E21" s="80">
        <v>2484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2484</v>
      </c>
      <c r="M21" s="80">
        <v>0</v>
      </c>
    </row>
    <row r="22" spans="1:13">
      <c r="A22" s="80">
        <v>7</v>
      </c>
      <c r="B22" s="80" t="s">
        <v>6250</v>
      </c>
      <c r="C22" s="80" t="s">
        <v>6251</v>
      </c>
      <c r="D22" s="80" t="s">
        <v>1176</v>
      </c>
      <c r="E22" s="80">
        <v>0</v>
      </c>
      <c r="F22" s="80">
        <v>0</v>
      </c>
      <c r="G22" s="80">
        <v>275</v>
      </c>
      <c r="H22" s="80">
        <v>0</v>
      </c>
      <c r="I22" s="80">
        <v>0</v>
      </c>
      <c r="J22" s="80">
        <v>0</v>
      </c>
      <c r="K22" s="80">
        <v>0</v>
      </c>
      <c r="L22" s="80">
        <v>275</v>
      </c>
      <c r="M22" s="80">
        <v>0</v>
      </c>
    </row>
    <row r="23" spans="1:13">
      <c r="A23" s="80">
        <v>8</v>
      </c>
      <c r="B23" s="80" t="s">
        <v>6252</v>
      </c>
      <c r="C23" s="80" t="s">
        <v>6253</v>
      </c>
      <c r="D23" s="80" t="s">
        <v>1176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</row>
    <row r="24" spans="1:13">
      <c r="A24" s="80">
        <v>9</v>
      </c>
      <c r="B24" s="80" t="s">
        <v>6254</v>
      </c>
      <c r="C24" s="80" t="s">
        <v>6255</v>
      </c>
      <c r="D24" s="80" t="s">
        <v>1176</v>
      </c>
      <c r="E24" s="80">
        <v>0</v>
      </c>
      <c r="F24" s="80">
        <v>0</v>
      </c>
      <c r="G24" s="80">
        <v>446</v>
      </c>
      <c r="H24" s="80">
        <v>0</v>
      </c>
      <c r="I24" s="80">
        <v>0</v>
      </c>
      <c r="J24" s="80">
        <v>0</v>
      </c>
      <c r="K24" s="80">
        <v>0</v>
      </c>
      <c r="L24" s="80">
        <v>446</v>
      </c>
      <c r="M24" s="84">
        <v>5010</v>
      </c>
    </row>
    <row r="25" spans="1:13">
      <c r="A25" s="80">
        <v>10</v>
      </c>
      <c r="B25" s="80" t="s">
        <v>6256</v>
      </c>
      <c r="C25" s="80" t="s">
        <v>6257</v>
      </c>
      <c r="D25" s="80" t="s">
        <v>1176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</row>
    <row r="26" spans="1:13">
      <c r="A26" s="80">
        <v>11</v>
      </c>
      <c r="B26" s="80" t="s">
        <v>6258</v>
      </c>
      <c r="C26" s="80" t="s">
        <v>6259</v>
      </c>
      <c r="D26" s="80" t="s">
        <v>1176</v>
      </c>
      <c r="E26" s="80">
        <v>385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385</v>
      </c>
      <c r="M26" s="80">
        <v>0</v>
      </c>
    </row>
    <row r="27" spans="1:13">
      <c r="A27" s="80">
        <v>12</v>
      </c>
      <c r="B27" s="80" t="s">
        <v>6260</v>
      </c>
      <c r="C27" s="80" t="s">
        <v>6261</v>
      </c>
      <c r="D27" s="80" t="s">
        <v>1176</v>
      </c>
      <c r="E27" s="80">
        <v>0</v>
      </c>
      <c r="F27" s="80">
        <v>0</v>
      </c>
      <c r="G27" s="80">
        <v>350</v>
      </c>
      <c r="H27" s="80">
        <v>0</v>
      </c>
      <c r="I27" s="80">
        <v>0</v>
      </c>
      <c r="J27" s="80">
        <v>0</v>
      </c>
      <c r="K27" s="80">
        <v>0</v>
      </c>
      <c r="L27" s="80">
        <v>350</v>
      </c>
      <c r="M27" s="80">
        <v>0</v>
      </c>
    </row>
    <row r="28" spans="1:13">
      <c r="A28" s="80">
        <v>13</v>
      </c>
      <c r="B28" s="80" t="s">
        <v>6262</v>
      </c>
      <c r="C28" s="80" t="s">
        <v>6263</v>
      </c>
      <c r="D28" s="80" t="s">
        <v>1176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</row>
    <row r="29" spans="1:13">
      <c r="A29" s="80">
        <v>14</v>
      </c>
      <c r="B29" s="80" t="s">
        <v>6264</v>
      </c>
      <c r="C29" s="80" t="s">
        <v>6265</v>
      </c>
      <c r="D29" s="80" t="s">
        <v>1176</v>
      </c>
      <c r="E29" s="80">
        <v>0</v>
      </c>
      <c r="F29" s="80">
        <v>0</v>
      </c>
      <c r="G29" s="80">
        <v>104</v>
      </c>
      <c r="H29" s="80">
        <v>0</v>
      </c>
      <c r="I29" s="80">
        <v>0</v>
      </c>
      <c r="J29" s="80">
        <v>0</v>
      </c>
      <c r="K29" s="80">
        <v>0</v>
      </c>
      <c r="L29" s="80">
        <v>104</v>
      </c>
      <c r="M29" s="80">
        <v>0</v>
      </c>
    </row>
    <row r="30" spans="1:13">
      <c r="A30" s="80">
        <v>15</v>
      </c>
      <c r="B30" s="80" t="s">
        <v>6266</v>
      </c>
      <c r="C30" s="80" t="s">
        <v>6267</v>
      </c>
      <c r="D30" s="80" t="s">
        <v>1176</v>
      </c>
      <c r="E30" s="80">
        <v>2640</v>
      </c>
      <c r="F30" s="80">
        <v>0</v>
      </c>
      <c r="G30" s="80">
        <v>295</v>
      </c>
      <c r="H30" s="80">
        <v>0</v>
      </c>
      <c r="I30" s="80">
        <v>0</v>
      </c>
      <c r="J30" s="80">
        <v>0</v>
      </c>
      <c r="K30" s="80">
        <v>0</v>
      </c>
      <c r="L30" s="80">
        <v>2935</v>
      </c>
      <c r="M30" s="80">
        <v>0</v>
      </c>
    </row>
    <row r="31" spans="1:13">
      <c r="A31" s="80">
        <v>16</v>
      </c>
      <c r="B31" s="80" t="s">
        <v>6268</v>
      </c>
      <c r="C31" s="80" t="s">
        <v>6269</v>
      </c>
      <c r="D31" s="80" t="s">
        <v>1176</v>
      </c>
      <c r="E31" s="80">
        <v>0</v>
      </c>
      <c r="F31" s="80">
        <v>0</v>
      </c>
      <c r="G31" s="80">
        <v>46</v>
      </c>
      <c r="H31" s="80">
        <v>0</v>
      </c>
      <c r="I31" s="80">
        <v>0</v>
      </c>
      <c r="J31" s="80">
        <v>0</v>
      </c>
      <c r="K31" s="80">
        <v>0</v>
      </c>
      <c r="L31" s="80">
        <v>46</v>
      </c>
      <c r="M31" s="80">
        <v>0</v>
      </c>
    </row>
    <row r="32" spans="1:13">
      <c r="A32" s="80">
        <v>17</v>
      </c>
      <c r="B32" s="80" t="s">
        <v>6270</v>
      </c>
      <c r="C32" s="80" t="s">
        <v>6271</v>
      </c>
      <c r="D32" s="80" t="s">
        <v>1176</v>
      </c>
      <c r="E32" s="80">
        <v>0</v>
      </c>
      <c r="F32" s="80">
        <v>0</v>
      </c>
      <c r="G32" s="80">
        <v>171</v>
      </c>
      <c r="H32" s="80">
        <v>0</v>
      </c>
      <c r="I32" s="80">
        <v>0</v>
      </c>
      <c r="J32" s="80">
        <v>0</v>
      </c>
      <c r="K32" s="80">
        <v>0</v>
      </c>
      <c r="L32" s="80">
        <v>171</v>
      </c>
      <c r="M32" s="80">
        <v>0</v>
      </c>
    </row>
    <row r="33" spans="1:13">
      <c r="A33" s="80">
        <v>18</v>
      </c>
      <c r="B33" s="80" t="s">
        <v>6272</v>
      </c>
      <c r="C33" s="80" t="s">
        <v>6273</v>
      </c>
      <c r="D33" s="80" t="s">
        <v>1176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</row>
    <row r="34" spans="1:13">
      <c r="A34" s="80">
        <v>19</v>
      </c>
      <c r="B34" s="80" t="s">
        <v>6274</v>
      </c>
      <c r="C34" s="80" t="s">
        <v>6275</v>
      </c>
      <c r="D34" s="80" t="s">
        <v>1176</v>
      </c>
      <c r="E34" s="80">
        <v>3030</v>
      </c>
      <c r="F34" s="80">
        <v>0</v>
      </c>
      <c r="G34" s="80">
        <v>13</v>
      </c>
      <c r="H34" s="80">
        <v>0</v>
      </c>
      <c r="I34" s="80">
        <v>0</v>
      </c>
      <c r="J34" s="80">
        <v>0</v>
      </c>
      <c r="K34" s="80">
        <v>0</v>
      </c>
      <c r="L34" s="80">
        <v>3043</v>
      </c>
      <c r="M34" s="80">
        <v>0</v>
      </c>
    </row>
    <row r="35" spans="1:13">
      <c r="A35" s="80">
        <v>20</v>
      </c>
      <c r="B35" s="80" t="s">
        <v>6276</v>
      </c>
      <c r="C35" s="80" t="s">
        <v>6277</v>
      </c>
      <c r="D35" s="80" t="s">
        <v>1176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</row>
    <row r="36" spans="1:13">
      <c r="A36" s="80">
        <v>21</v>
      </c>
      <c r="B36" s="80" t="s">
        <v>6278</v>
      </c>
      <c r="C36" s="80" t="s">
        <v>6279</v>
      </c>
      <c r="D36" s="80" t="s">
        <v>1176</v>
      </c>
      <c r="E36" s="80">
        <v>0</v>
      </c>
      <c r="F36" s="80">
        <v>0</v>
      </c>
      <c r="G36" s="80">
        <v>341</v>
      </c>
      <c r="H36" s="80">
        <v>0</v>
      </c>
      <c r="I36" s="80">
        <v>0</v>
      </c>
      <c r="J36" s="80">
        <v>0</v>
      </c>
      <c r="K36" s="80">
        <v>0</v>
      </c>
      <c r="L36" s="80">
        <v>341</v>
      </c>
      <c r="M36" s="80">
        <v>0</v>
      </c>
    </row>
    <row r="37" spans="1:13">
      <c r="A37" s="80">
        <v>22</v>
      </c>
      <c r="B37" s="80" t="s">
        <v>6280</v>
      </c>
      <c r="C37" s="80" t="s">
        <v>6281</v>
      </c>
      <c r="D37" s="80" t="s">
        <v>1176</v>
      </c>
      <c r="E37" s="80">
        <v>6986</v>
      </c>
      <c r="F37" s="80">
        <v>0</v>
      </c>
      <c r="G37" s="80">
        <v>487</v>
      </c>
      <c r="H37" s="80">
        <v>0</v>
      </c>
      <c r="I37" s="80">
        <v>0</v>
      </c>
      <c r="J37" s="80">
        <v>0</v>
      </c>
      <c r="K37" s="80">
        <v>0</v>
      </c>
      <c r="L37" s="80">
        <v>7473</v>
      </c>
      <c r="M37" s="80">
        <v>0</v>
      </c>
    </row>
    <row r="38" spans="1:13">
      <c r="A38" s="80">
        <v>23</v>
      </c>
      <c r="B38" s="80" t="s">
        <v>6282</v>
      </c>
      <c r="C38" s="80" t="s">
        <v>6283</v>
      </c>
      <c r="D38" s="80" t="s">
        <v>1176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</row>
    <row r="39" spans="1:13">
      <c r="A39" s="80">
        <v>24</v>
      </c>
      <c r="B39" s="80" t="s">
        <v>6284</v>
      </c>
      <c r="C39" s="80" t="s">
        <v>6285</v>
      </c>
      <c r="D39" s="80" t="s">
        <v>1176</v>
      </c>
      <c r="E39" s="80">
        <v>0</v>
      </c>
      <c r="F39" s="80">
        <v>0</v>
      </c>
      <c r="G39" s="80">
        <v>754</v>
      </c>
      <c r="H39" s="80">
        <v>0</v>
      </c>
      <c r="I39" s="80">
        <v>0</v>
      </c>
      <c r="J39" s="80">
        <v>0</v>
      </c>
      <c r="K39" s="80">
        <v>0</v>
      </c>
      <c r="L39" s="80">
        <v>754</v>
      </c>
      <c r="M39" s="80">
        <v>0</v>
      </c>
    </row>
    <row r="40" spans="1:13">
      <c r="A40" s="80">
        <v>25</v>
      </c>
      <c r="B40" s="80" t="s">
        <v>6286</v>
      </c>
      <c r="C40" s="80" t="s">
        <v>6287</v>
      </c>
      <c r="D40" s="80" t="s">
        <v>1176</v>
      </c>
      <c r="E40" s="80">
        <v>2646</v>
      </c>
      <c r="F40" s="80">
        <v>0</v>
      </c>
      <c r="G40" s="80">
        <v>15000</v>
      </c>
      <c r="H40" s="80">
        <v>0</v>
      </c>
      <c r="I40" s="80">
        <v>0</v>
      </c>
      <c r="J40" s="80">
        <v>0</v>
      </c>
      <c r="K40" s="80">
        <v>0</v>
      </c>
      <c r="L40" s="80">
        <v>17646</v>
      </c>
      <c r="M40" s="80">
        <v>0</v>
      </c>
    </row>
    <row r="41" spans="1:13">
      <c r="A41" s="80">
        <v>26</v>
      </c>
      <c r="B41" s="80" t="s">
        <v>6288</v>
      </c>
      <c r="C41" s="80" t="s">
        <v>6289</v>
      </c>
      <c r="D41" s="80" t="s">
        <v>1176</v>
      </c>
      <c r="E41" s="80">
        <v>8677</v>
      </c>
      <c r="F41" s="80">
        <v>0</v>
      </c>
      <c r="G41" s="80">
        <v>468</v>
      </c>
      <c r="H41" s="80">
        <v>0</v>
      </c>
      <c r="I41" s="80">
        <v>0</v>
      </c>
      <c r="J41" s="80">
        <v>0</v>
      </c>
      <c r="K41" s="80">
        <v>0</v>
      </c>
      <c r="L41" s="80">
        <v>9145</v>
      </c>
      <c r="M41" s="80">
        <v>0</v>
      </c>
    </row>
    <row r="42" spans="1:13">
      <c r="A42" s="80">
        <v>27</v>
      </c>
      <c r="B42" s="80" t="s">
        <v>6290</v>
      </c>
      <c r="C42" s="80" t="s">
        <v>6291</v>
      </c>
      <c r="D42" s="80" t="s">
        <v>1176</v>
      </c>
      <c r="E42" s="80">
        <v>8445</v>
      </c>
      <c r="F42" s="80">
        <v>0</v>
      </c>
      <c r="G42" s="80">
        <v>97</v>
      </c>
      <c r="H42" s="80">
        <v>0</v>
      </c>
      <c r="I42" s="80">
        <v>0</v>
      </c>
      <c r="J42" s="80">
        <v>0</v>
      </c>
      <c r="K42" s="80">
        <v>0</v>
      </c>
      <c r="L42" s="80">
        <v>8542</v>
      </c>
      <c r="M42" s="80">
        <v>0</v>
      </c>
    </row>
    <row r="43" spans="1:13">
      <c r="A43" s="80">
        <v>28</v>
      </c>
      <c r="B43" s="80" t="s">
        <v>6292</v>
      </c>
      <c r="C43" s="80" t="s">
        <v>6293</v>
      </c>
      <c r="D43" s="80" t="s">
        <v>1176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</row>
    <row r="44" spans="1:13">
      <c r="A44" s="80">
        <v>29</v>
      </c>
      <c r="B44" s="80" t="s">
        <v>6294</v>
      </c>
      <c r="C44" s="80" t="s">
        <v>6295</v>
      </c>
      <c r="D44" s="80" t="s">
        <v>1176</v>
      </c>
      <c r="E44" s="80">
        <v>0</v>
      </c>
      <c r="F44" s="80">
        <v>0</v>
      </c>
      <c r="G44" s="80">
        <v>104</v>
      </c>
      <c r="H44" s="80">
        <v>0</v>
      </c>
      <c r="I44" s="80">
        <v>0</v>
      </c>
      <c r="J44" s="80">
        <v>0</v>
      </c>
      <c r="K44" s="80">
        <v>0</v>
      </c>
      <c r="L44" s="80">
        <v>104</v>
      </c>
      <c r="M44" s="80">
        <v>0</v>
      </c>
    </row>
    <row r="45" spans="1:13">
      <c r="A45" s="80">
        <v>30</v>
      </c>
      <c r="B45" s="80" t="s">
        <v>6296</v>
      </c>
      <c r="C45" s="80" t="s">
        <v>6297</v>
      </c>
      <c r="D45" s="80" t="s">
        <v>1176</v>
      </c>
      <c r="E45" s="80">
        <v>0</v>
      </c>
      <c r="F45" s="80">
        <v>0</v>
      </c>
      <c r="G45" s="80">
        <v>280</v>
      </c>
      <c r="H45" s="80">
        <v>0</v>
      </c>
      <c r="I45" s="80">
        <v>0</v>
      </c>
      <c r="J45" s="80">
        <v>0</v>
      </c>
      <c r="K45" s="80">
        <v>0</v>
      </c>
      <c r="L45" s="80">
        <v>280</v>
      </c>
      <c r="M45" s="80">
        <v>0</v>
      </c>
    </row>
    <row r="46" spans="1:13">
      <c r="A46" s="80">
        <v>31</v>
      </c>
      <c r="B46" s="80" t="s">
        <v>6298</v>
      </c>
      <c r="C46" s="80" t="s">
        <v>6299</v>
      </c>
      <c r="D46" s="80" t="s">
        <v>1176</v>
      </c>
      <c r="E46" s="80">
        <v>0</v>
      </c>
      <c r="F46" s="80">
        <v>0</v>
      </c>
      <c r="G46" s="80">
        <v>309</v>
      </c>
      <c r="H46" s="80">
        <v>0</v>
      </c>
      <c r="I46" s="80">
        <v>0</v>
      </c>
      <c r="J46" s="80">
        <v>0</v>
      </c>
      <c r="K46" s="80">
        <v>0</v>
      </c>
      <c r="L46" s="80">
        <v>309</v>
      </c>
      <c r="M46" s="80">
        <v>0</v>
      </c>
    </row>
    <row r="47" spans="1:13">
      <c r="A47" s="80">
        <v>32</v>
      </c>
      <c r="B47" s="80" t="s">
        <v>6300</v>
      </c>
      <c r="C47" s="80" t="s">
        <v>6301</v>
      </c>
      <c r="D47" s="80" t="s">
        <v>1176</v>
      </c>
      <c r="E47" s="80">
        <v>0</v>
      </c>
      <c r="F47" s="80">
        <v>0</v>
      </c>
      <c r="G47" s="80">
        <v>20</v>
      </c>
      <c r="H47" s="80">
        <v>0</v>
      </c>
      <c r="I47" s="80">
        <v>0</v>
      </c>
      <c r="J47" s="80">
        <v>0</v>
      </c>
      <c r="K47" s="80">
        <v>0</v>
      </c>
      <c r="L47" s="80">
        <v>20</v>
      </c>
      <c r="M47" s="80">
        <v>0</v>
      </c>
    </row>
    <row r="48" spans="1:13">
      <c r="A48" s="80">
        <v>33</v>
      </c>
      <c r="B48" s="80" t="s">
        <v>6302</v>
      </c>
      <c r="C48" s="80" t="s">
        <v>6303</v>
      </c>
      <c r="D48" s="80" t="s">
        <v>1176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</row>
    <row r="49" spans="1:13">
      <c r="A49" s="80">
        <v>34</v>
      </c>
      <c r="B49" s="80" t="s">
        <v>6304</v>
      </c>
      <c r="C49" s="80" t="s">
        <v>6305</v>
      </c>
      <c r="D49" s="80" t="s">
        <v>1176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</row>
    <row r="50" spans="1:13">
      <c r="A50" s="80">
        <v>35</v>
      </c>
      <c r="B50" s="80" t="s">
        <v>6306</v>
      </c>
      <c r="C50" s="80" t="s">
        <v>6307</v>
      </c>
      <c r="D50" s="80" t="s">
        <v>1176</v>
      </c>
      <c r="E50" s="80">
        <v>54047</v>
      </c>
      <c r="F50" s="80">
        <v>0</v>
      </c>
      <c r="G50" s="80">
        <v>32129</v>
      </c>
      <c r="H50" s="80">
        <v>0</v>
      </c>
      <c r="I50" s="80">
        <v>0</v>
      </c>
      <c r="J50" s="80">
        <v>0</v>
      </c>
      <c r="K50" s="80">
        <v>0</v>
      </c>
      <c r="L50" s="80">
        <v>86176</v>
      </c>
      <c r="M50" s="84">
        <v>106404</v>
      </c>
    </row>
    <row r="51" spans="1:13">
      <c r="A51" s="80">
        <v>36</v>
      </c>
      <c r="B51" s="80" t="s">
        <v>6308</v>
      </c>
      <c r="C51" s="80" t="s">
        <v>6309</v>
      </c>
      <c r="D51" s="80" t="s">
        <v>1176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</row>
    <row r="52" spans="1:13">
      <c r="A52" s="80">
        <v>37</v>
      </c>
      <c r="B52" s="80" t="s">
        <v>724</v>
      </c>
      <c r="C52" s="80" t="s">
        <v>6310</v>
      </c>
      <c r="D52" s="80" t="s">
        <v>1176</v>
      </c>
      <c r="E52" s="80">
        <v>45097</v>
      </c>
      <c r="F52" s="80">
        <v>0</v>
      </c>
      <c r="G52" s="80">
        <v>512</v>
      </c>
      <c r="H52" s="80">
        <v>0</v>
      </c>
      <c r="I52" s="80">
        <v>0</v>
      </c>
      <c r="J52" s="80">
        <v>0</v>
      </c>
      <c r="K52" s="80">
        <v>0</v>
      </c>
      <c r="L52" s="80">
        <v>45609</v>
      </c>
      <c r="M52" s="84">
        <v>45000</v>
      </c>
    </row>
    <row r="53" spans="1:13">
      <c r="A53" s="80">
        <v>38</v>
      </c>
      <c r="B53" s="80" t="s">
        <v>167</v>
      </c>
      <c r="C53" s="80" t="s">
        <v>6311</v>
      </c>
      <c r="D53" s="80" t="s">
        <v>5400</v>
      </c>
      <c r="E53" s="80">
        <v>41573</v>
      </c>
      <c r="F53" s="80">
        <v>0</v>
      </c>
      <c r="G53" s="80">
        <v>72</v>
      </c>
      <c r="H53" s="80">
        <v>0</v>
      </c>
      <c r="I53" s="80">
        <v>0</v>
      </c>
      <c r="J53" s="80">
        <v>0</v>
      </c>
      <c r="K53" s="80">
        <v>0</v>
      </c>
      <c r="L53" s="80">
        <v>41645</v>
      </c>
      <c r="M53" s="84">
        <v>220883</v>
      </c>
    </row>
    <row r="54" spans="1:13">
      <c r="A54" s="80">
        <v>39</v>
      </c>
      <c r="B54" s="80" t="s">
        <v>6312</v>
      </c>
      <c r="C54" s="80" t="s">
        <v>6313</v>
      </c>
      <c r="D54" s="80" t="s">
        <v>1176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</row>
    <row r="55" spans="1:13">
      <c r="A55" s="80">
        <v>40</v>
      </c>
      <c r="B55" s="80" t="s">
        <v>6314</v>
      </c>
      <c r="C55" s="80" t="s">
        <v>6315</v>
      </c>
      <c r="D55" s="80" t="s">
        <v>1176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</row>
    <row r="56" spans="1:13">
      <c r="A56" s="80">
        <v>41</v>
      </c>
      <c r="B56" s="80" t="s">
        <v>6316</v>
      </c>
      <c r="C56" s="80" t="s">
        <v>6317</v>
      </c>
      <c r="D56" s="80" t="s">
        <v>1176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</row>
    <row r="57" spans="1:13">
      <c r="A57" s="80">
        <v>42</v>
      </c>
      <c r="B57" s="80" t="s">
        <v>446</v>
      </c>
      <c r="C57" s="80" t="s">
        <v>6318</v>
      </c>
      <c r="D57" s="80" t="s">
        <v>1176</v>
      </c>
      <c r="E57" s="80">
        <v>8328</v>
      </c>
      <c r="F57" s="80">
        <v>0</v>
      </c>
      <c r="G57" s="80">
        <v>10000</v>
      </c>
      <c r="H57" s="80">
        <v>0</v>
      </c>
      <c r="I57" s="80">
        <v>0</v>
      </c>
      <c r="J57" s="80">
        <v>0</v>
      </c>
      <c r="K57" s="80">
        <v>0</v>
      </c>
      <c r="L57" s="80">
        <v>18328</v>
      </c>
      <c r="M57" s="84">
        <v>50387</v>
      </c>
    </row>
    <row r="58" spans="1:13">
      <c r="A58" s="80">
        <v>43</v>
      </c>
      <c r="B58" s="80" t="s">
        <v>6319</v>
      </c>
      <c r="C58" s="80" t="s">
        <v>6320</v>
      </c>
      <c r="D58" s="80" t="s">
        <v>1176</v>
      </c>
      <c r="E58" s="80">
        <v>0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  <c r="L58" s="80">
        <v>0</v>
      </c>
      <c r="M58" s="80">
        <v>0</v>
      </c>
    </row>
    <row r="59" spans="1:13">
      <c r="A59" s="80">
        <v>44</v>
      </c>
      <c r="B59" s="80" t="s">
        <v>6321</v>
      </c>
      <c r="C59" s="80" t="s">
        <v>6322</v>
      </c>
      <c r="D59" s="80" t="s">
        <v>1176</v>
      </c>
      <c r="E59" s="80">
        <v>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  <c r="L59" s="80">
        <v>0</v>
      </c>
      <c r="M59" s="80">
        <v>0</v>
      </c>
    </row>
    <row r="60" spans="1:13">
      <c r="A60" s="80">
        <v>45</v>
      </c>
      <c r="B60" s="80" t="s">
        <v>6323</v>
      </c>
      <c r="C60" s="80" t="s">
        <v>6324</v>
      </c>
      <c r="D60" s="80" t="s">
        <v>1176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</row>
    <row r="61" spans="1:13">
      <c r="A61" s="80">
        <v>46</v>
      </c>
      <c r="B61" s="80" t="s">
        <v>6325</v>
      </c>
      <c r="C61" s="80" t="s">
        <v>6326</v>
      </c>
      <c r="D61" s="80" t="s">
        <v>1176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</row>
    <row r="62" spans="1:13">
      <c r="A62" s="80">
        <v>47</v>
      </c>
      <c r="B62" s="80" t="s">
        <v>6327</v>
      </c>
      <c r="C62" s="80" t="s">
        <v>6328</v>
      </c>
      <c r="D62" s="80" t="s">
        <v>1176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</row>
    <row r="63" spans="1:13">
      <c r="A63" s="80">
        <v>48</v>
      </c>
      <c r="B63" s="80" t="s">
        <v>6329</v>
      </c>
      <c r="C63" s="80" t="s">
        <v>6330</v>
      </c>
      <c r="D63" s="80" t="s">
        <v>1176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</row>
    <row r="64" spans="1:13">
      <c r="A64" s="80">
        <v>49</v>
      </c>
      <c r="B64" s="80" t="s">
        <v>6331</v>
      </c>
      <c r="C64" s="80" t="s">
        <v>6332</v>
      </c>
      <c r="D64" s="80" t="s">
        <v>1176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</row>
    <row r="65" spans="1:13">
      <c r="A65" s="80">
        <v>50</v>
      </c>
      <c r="B65" s="80" t="s">
        <v>6333</v>
      </c>
      <c r="C65" s="80" t="s">
        <v>6334</v>
      </c>
      <c r="D65" s="80" t="s">
        <v>1176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</row>
    <row r="66" spans="1:13">
      <c r="A66" s="80">
        <v>51</v>
      </c>
      <c r="B66" s="80" t="s">
        <v>6335</v>
      </c>
      <c r="C66" s="80" t="s">
        <v>6336</v>
      </c>
      <c r="D66" s="80" t="s">
        <v>1176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</row>
    <row r="67" spans="1:13">
      <c r="A67" s="80">
        <v>52</v>
      </c>
      <c r="B67" s="80" t="s">
        <v>6337</v>
      </c>
      <c r="C67" s="80" t="s">
        <v>6338</v>
      </c>
      <c r="D67" s="80" t="s">
        <v>1176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</row>
    <row r="68" spans="1:13">
      <c r="A68" s="80">
        <v>53</v>
      </c>
      <c r="B68" s="80" t="s">
        <v>6339</v>
      </c>
      <c r="C68" s="80" t="s">
        <v>6340</v>
      </c>
      <c r="D68" s="80" t="s">
        <v>1176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</row>
    <row r="69" spans="1:13">
      <c r="A69" s="80">
        <v>54</v>
      </c>
      <c r="B69" s="80" t="s">
        <v>6341</v>
      </c>
      <c r="C69" s="80" t="s">
        <v>6342</v>
      </c>
      <c r="D69" s="80" t="s">
        <v>1176</v>
      </c>
      <c r="E69" s="80">
        <v>0</v>
      </c>
      <c r="F69" s="80">
        <v>0</v>
      </c>
      <c r="G69" s="80">
        <v>4000</v>
      </c>
      <c r="H69" s="80">
        <v>0</v>
      </c>
      <c r="I69" s="80">
        <v>0</v>
      </c>
      <c r="J69" s="80">
        <v>0</v>
      </c>
      <c r="K69" s="80">
        <v>0</v>
      </c>
      <c r="L69" s="80">
        <v>4000</v>
      </c>
      <c r="M69" s="80">
        <v>0</v>
      </c>
    </row>
    <row r="70" spans="1:13">
      <c r="A70" s="80">
        <v>55</v>
      </c>
      <c r="B70" s="80" t="s">
        <v>6343</v>
      </c>
      <c r="C70" s="80" t="s">
        <v>6344</v>
      </c>
      <c r="D70" s="80" t="s">
        <v>1176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</row>
    <row r="71" spans="1:13">
      <c r="A71" s="80">
        <v>56</v>
      </c>
      <c r="B71" s="80" t="s">
        <v>6345</v>
      </c>
      <c r="C71" s="80" t="s">
        <v>6346</v>
      </c>
      <c r="D71" s="80" t="s">
        <v>1176</v>
      </c>
      <c r="E71" s="80">
        <v>3253</v>
      </c>
      <c r="F71" s="80">
        <v>0</v>
      </c>
      <c r="G71" s="80">
        <v>5000</v>
      </c>
      <c r="H71" s="80">
        <v>0</v>
      </c>
      <c r="I71" s="80">
        <v>0</v>
      </c>
      <c r="J71" s="80">
        <v>0</v>
      </c>
      <c r="K71" s="80">
        <v>0</v>
      </c>
      <c r="L71" s="80">
        <v>8253</v>
      </c>
      <c r="M71" s="80">
        <v>0</v>
      </c>
    </row>
    <row r="72" spans="1:13">
      <c r="A72" s="80">
        <v>57</v>
      </c>
      <c r="B72" s="80" t="s">
        <v>6347</v>
      </c>
      <c r="C72" s="80" t="s">
        <v>6348</v>
      </c>
      <c r="D72" s="80" t="s">
        <v>1176</v>
      </c>
      <c r="E72" s="80">
        <v>0</v>
      </c>
      <c r="F72" s="80">
        <v>0</v>
      </c>
      <c r="G72" s="80">
        <v>13</v>
      </c>
      <c r="H72" s="80">
        <v>0</v>
      </c>
      <c r="I72" s="80">
        <v>0</v>
      </c>
      <c r="J72" s="80">
        <v>0</v>
      </c>
      <c r="K72" s="80">
        <v>0</v>
      </c>
      <c r="L72" s="80">
        <v>13</v>
      </c>
      <c r="M72" s="80">
        <v>0</v>
      </c>
    </row>
    <row r="73" spans="1:13">
      <c r="A73" s="80">
        <v>58</v>
      </c>
      <c r="B73" s="80" t="s">
        <v>6349</v>
      </c>
      <c r="C73" s="80" t="s">
        <v>6350</v>
      </c>
      <c r="D73" s="80" t="s">
        <v>1176</v>
      </c>
      <c r="E73" s="80">
        <v>0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  <c r="L73" s="80">
        <v>0</v>
      </c>
      <c r="M73" s="80">
        <v>0</v>
      </c>
    </row>
    <row r="74" spans="1:13">
      <c r="A74" s="80">
        <v>59</v>
      </c>
      <c r="B74" s="80" t="s">
        <v>6351</v>
      </c>
      <c r="C74" s="80" t="s">
        <v>6352</v>
      </c>
      <c r="D74" s="80" t="s">
        <v>1176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</row>
    <row r="75" spans="1:13">
      <c r="A75" s="80">
        <v>60</v>
      </c>
      <c r="B75" s="80" t="s">
        <v>6353</v>
      </c>
      <c r="C75" s="80" t="s">
        <v>6354</v>
      </c>
      <c r="D75" s="80" t="s">
        <v>1176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</row>
    <row r="76" spans="1:13">
      <c r="A76" s="80">
        <v>61</v>
      </c>
      <c r="B76" s="80" t="s">
        <v>6355</v>
      </c>
      <c r="C76" s="80" t="s">
        <v>6356</v>
      </c>
      <c r="D76" s="80" t="s">
        <v>1176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</row>
    <row r="77" spans="1:13">
      <c r="A77" s="80">
        <v>62</v>
      </c>
      <c r="B77" s="80" t="s">
        <v>6357</v>
      </c>
      <c r="C77" s="80" t="s">
        <v>6358</v>
      </c>
      <c r="D77" s="80" t="s">
        <v>1176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0</v>
      </c>
    </row>
    <row r="78" spans="1:13">
      <c r="A78" s="80">
        <v>63</v>
      </c>
      <c r="B78" s="80" t="s">
        <v>467</v>
      </c>
      <c r="C78" s="80" t="s">
        <v>6359</v>
      </c>
      <c r="D78" s="80" t="s">
        <v>1176</v>
      </c>
      <c r="E78" s="80">
        <v>20314</v>
      </c>
      <c r="F78" s="80">
        <v>0</v>
      </c>
      <c r="G78" s="80">
        <v>11938</v>
      </c>
      <c r="H78" s="80">
        <v>0</v>
      </c>
      <c r="I78" s="80">
        <v>0</v>
      </c>
      <c r="J78" s="80">
        <v>0</v>
      </c>
      <c r="K78" s="80">
        <v>0</v>
      </c>
      <c r="L78" s="80">
        <v>32252</v>
      </c>
      <c r="M78" s="84">
        <v>70000</v>
      </c>
    </row>
    <row r="79" spans="1:13">
      <c r="A79" s="80">
        <v>64</v>
      </c>
      <c r="B79" s="80" t="s">
        <v>6360</v>
      </c>
      <c r="C79" s="80" t="s">
        <v>6361</v>
      </c>
      <c r="D79" s="80" t="s">
        <v>1176</v>
      </c>
      <c r="E79" s="80">
        <v>0</v>
      </c>
      <c r="F79" s="80">
        <v>0</v>
      </c>
      <c r="G79" s="80">
        <v>0</v>
      </c>
      <c r="H79" s="80">
        <v>0</v>
      </c>
      <c r="I79" s="80">
        <v>0</v>
      </c>
      <c r="J79" s="80">
        <v>0</v>
      </c>
      <c r="K79" s="80">
        <v>0</v>
      </c>
      <c r="L79" s="80">
        <v>0</v>
      </c>
      <c r="M79" s="80">
        <v>0</v>
      </c>
    </row>
    <row r="80" spans="1:13">
      <c r="A80" s="80">
        <v>65</v>
      </c>
      <c r="B80" s="80" t="s">
        <v>6362</v>
      </c>
      <c r="C80" s="80" t="s">
        <v>6363</v>
      </c>
      <c r="D80" s="80" t="s">
        <v>1176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</row>
    <row r="81" spans="1:13">
      <c r="A81" s="80">
        <v>66</v>
      </c>
      <c r="B81" s="80" t="s">
        <v>6364</v>
      </c>
      <c r="C81" s="80" t="s">
        <v>6365</v>
      </c>
      <c r="D81" s="80" t="s">
        <v>1176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</row>
    <row r="82" spans="1:13">
      <c r="A82" s="80">
        <v>67</v>
      </c>
      <c r="B82" s="80" t="s">
        <v>6366</v>
      </c>
      <c r="C82" s="80" t="s">
        <v>6367</v>
      </c>
      <c r="D82" s="80" t="s">
        <v>1176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</row>
    <row r="83" spans="1:13">
      <c r="A83" s="80">
        <v>68</v>
      </c>
      <c r="B83" s="80" t="s">
        <v>6368</v>
      </c>
      <c r="C83" s="80" t="s">
        <v>6369</v>
      </c>
      <c r="D83" s="80" t="s">
        <v>1176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</row>
    <row r="84" spans="1:13">
      <c r="A84" s="80">
        <v>69</v>
      </c>
      <c r="B84" s="80" t="s">
        <v>6370</v>
      </c>
      <c r="C84" s="80" t="s">
        <v>6371</v>
      </c>
      <c r="D84" s="80" t="s">
        <v>1176</v>
      </c>
      <c r="E84" s="80">
        <v>0</v>
      </c>
      <c r="F84" s="80">
        <v>0</v>
      </c>
      <c r="G84" s="80">
        <v>0</v>
      </c>
      <c r="H84" s="80">
        <v>0</v>
      </c>
      <c r="I84" s="80">
        <v>0</v>
      </c>
      <c r="J84" s="80">
        <v>0</v>
      </c>
      <c r="K84" s="80">
        <v>0</v>
      </c>
      <c r="L84" s="80">
        <v>0</v>
      </c>
      <c r="M84" s="80">
        <v>0</v>
      </c>
    </row>
    <row r="85" spans="1:13">
      <c r="A85" s="80">
        <v>70</v>
      </c>
      <c r="B85" s="80" t="s">
        <v>6372</v>
      </c>
      <c r="C85" s="80" t="s">
        <v>6373</v>
      </c>
      <c r="D85" s="80" t="s">
        <v>1176</v>
      </c>
      <c r="E85" s="80">
        <v>0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  <c r="L85" s="80">
        <v>0</v>
      </c>
      <c r="M85" s="80">
        <v>0</v>
      </c>
    </row>
    <row r="86" spans="1:13">
      <c r="A86" s="80">
        <v>71</v>
      </c>
      <c r="B86" s="80" t="s">
        <v>502</v>
      </c>
      <c r="C86" s="80" t="s">
        <v>503</v>
      </c>
      <c r="D86" s="80" t="s">
        <v>1176</v>
      </c>
      <c r="E86" s="80">
        <v>123982</v>
      </c>
      <c r="F86" s="80">
        <v>0</v>
      </c>
      <c r="G86" s="80">
        <v>101235</v>
      </c>
      <c r="H86" s="80">
        <v>0</v>
      </c>
      <c r="I86" s="80">
        <v>0</v>
      </c>
      <c r="J86" s="80">
        <v>0</v>
      </c>
      <c r="K86" s="80">
        <v>0</v>
      </c>
      <c r="L86" s="80">
        <v>225217</v>
      </c>
      <c r="M86" s="84">
        <v>615000</v>
      </c>
    </row>
    <row r="87" spans="1:13">
      <c r="A87" s="80">
        <v>72</v>
      </c>
      <c r="B87" s="80" t="s">
        <v>540</v>
      </c>
      <c r="C87" s="80" t="s">
        <v>541</v>
      </c>
      <c r="D87" s="80" t="s">
        <v>1176</v>
      </c>
      <c r="E87" s="80">
        <v>9492</v>
      </c>
      <c r="F87" s="80">
        <v>0</v>
      </c>
      <c r="G87" s="80">
        <v>751</v>
      </c>
      <c r="H87" s="80">
        <v>0</v>
      </c>
      <c r="I87" s="80">
        <v>0</v>
      </c>
      <c r="J87" s="80">
        <v>0</v>
      </c>
      <c r="K87" s="80">
        <v>0</v>
      </c>
      <c r="L87" s="80">
        <v>10243</v>
      </c>
      <c r="M87" s="84">
        <v>140008</v>
      </c>
    </row>
    <row r="88" spans="1:13">
      <c r="A88" s="80">
        <v>73</v>
      </c>
      <c r="B88" s="80" t="s">
        <v>591</v>
      </c>
      <c r="C88" s="80" t="s">
        <v>592</v>
      </c>
      <c r="D88" s="80" t="s">
        <v>1176</v>
      </c>
      <c r="E88" s="80">
        <v>16557</v>
      </c>
      <c r="F88" s="80">
        <v>0</v>
      </c>
      <c r="G88" s="80">
        <v>10449</v>
      </c>
      <c r="H88" s="80">
        <v>0</v>
      </c>
      <c r="I88" s="80">
        <v>0</v>
      </c>
      <c r="J88" s="80">
        <v>0</v>
      </c>
      <c r="K88" s="80">
        <v>0</v>
      </c>
      <c r="L88" s="80">
        <v>27006</v>
      </c>
      <c r="M88" s="84">
        <v>40033</v>
      </c>
    </row>
    <row r="89" spans="1:13">
      <c r="A89" s="80">
        <v>74</v>
      </c>
      <c r="B89" s="80" t="s">
        <v>518</v>
      </c>
      <c r="C89" s="80" t="s">
        <v>519</v>
      </c>
      <c r="D89" s="80" t="s">
        <v>1176</v>
      </c>
      <c r="E89" s="80">
        <v>20949</v>
      </c>
      <c r="F89" s="80">
        <v>0</v>
      </c>
      <c r="G89" s="80">
        <v>15275</v>
      </c>
      <c r="H89" s="80">
        <v>0</v>
      </c>
      <c r="I89" s="80">
        <v>0</v>
      </c>
      <c r="J89" s="80">
        <v>0</v>
      </c>
      <c r="K89" s="80">
        <v>0</v>
      </c>
      <c r="L89" s="80">
        <v>36224</v>
      </c>
      <c r="M89" s="84">
        <v>50880</v>
      </c>
    </row>
    <row r="90" spans="1:13">
      <c r="A90" s="80">
        <v>75</v>
      </c>
      <c r="B90" s="80" t="s">
        <v>561</v>
      </c>
      <c r="C90" s="80" t="s">
        <v>562</v>
      </c>
      <c r="D90" s="80" t="s">
        <v>1176</v>
      </c>
      <c r="E90" s="80">
        <v>41485</v>
      </c>
      <c r="F90" s="80">
        <v>0</v>
      </c>
      <c r="G90" s="80">
        <v>709</v>
      </c>
      <c r="H90" s="80">
        <v>0</v>
      </c>
      <c r="I90" s="80">
        <v>0</v>
      </c>
      <c r="J90" s="80">
        <v>0</v>
      </c>
      <c r="K90" s="80">
        <v>0</v>
      </c>
      <c r="L90" s="80">
        <v>42194</v>
      </c>
      <c r="M90" s="84">
        <v>90001</v>
      </c>
    </row>
    <row r="91" spans="1:13">
      <c r="A91" s="80">
        <v>76</v>
      </c>
      <c r="B91" s="80" t="s">
        <v>580</v>
      </c>
      <c r="C91" s="80" t="s">
        <v>581</v>
      </c>
      <c r="D91" s="80" t="s">
        <v>1176</v>
      </c>
      <c r="E91" s="80">
        <v>386</v>
      </c>
      <c r="F91" s="80">
        <v>0</v>
      </c>
      <c r="G91" s="80">
        <v>20276</v>
      </c>
      <c r="H91" s="80">
        <v>0</v>
      </c>
      <c r="I91" s="80">
        <v>0</v>
      </c>
      <c r="J91" s="80">
        <v>0</v>
      </c>
      <c r="K91" s="80">
        <v>0</v>
      </c>
      <c r="L91" s="80">
        <v>20662</v>
      </c>
      <c r="M91" s="84">
        <v>40000</v>
      </c>
    </row>
    <row r="92" spans="1:13">
      <c r="A92" s="80">
        <v>77</v>
      </c>
      <c r="B92" s="80" t="s">
        <v>6374</v>
      </c>
      <c r="C92" s="80" t="s">
        <v>6375</v>
      </c>
      <c r="D92" s="80" t="s">
        <v>1176</v>
      </c>
      <c r="E92" s="80">
        <v>0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  <c r="K92" s="80">
        <v>0</v>
      </c>
      <c r="L92" s="80">
        <v>0</v>
      </c>
      <c r="M92" s="80">
        <v>0</v>
      </c>
    </row>
    <row r="93" spans="1:13">
      <c r="A93" s="80">
        <v>78</v>
      </c>
      <c r="B93" s="80" t="s">
        <v>6376</v>
      </c>
      <c r="C93" s="80" t="s">
        <v>6377</v>
      </c>
      <c r="D93" s="80" t="s">
        <v>1176</v>
      </c>
      <c r="E93" s="80">
        <v>930</v>
      </c>
      <c r="F93" s="80">
        <v>0</v>
      </c>
      <c r="G93" s="80">
        <v>186684</v>
      </c>
      <c r="H93" s="80">
        <v>0</v>
      </c>
      <c r="I93" s="80">
        <v>0</v>
      </c>
      <c r="J93" s="80">
        <v>0</v>
      </c>
      <c r="K93" s="80">
        <v>0</v>
      </c>
      <c r="L93" s="80">
        <v>187614</v>
      </c>
      <c r="M93" s="84">
        <v>152316</v>
      </c>
    </row>
    <row r="94" spans="1:13">
      <c r="A94" s="80">
        <v>79</v>
      </c>
      <c r="B94" s="80" t="s">
        <v>6378</v>
      </c>
      <c r="C94" s="80" t="s">
        <v>6379</v>
      </c>
      <c r="D94" s="80" t="s">
        <v>1176</v>
      </c>
      <c r="E94" s="80">
        <v>2366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2366</v>
      </c>
      <c r="M94" s="84">
        <v>144000</v>
      </c>
    </row>
    <row r="95" spans="1:13">
      <c r="A95" s="80">
        <v>80</v>
      </c>
      <c r="B95" s="80" t="s">
        <v>6380</v>
      </c>
      <c r="C95" s="80" t="s">
        <v>6381</v>
      </c>
      <c r="D95" s="80" t="s">
        <v>1176</v>
      </c>
      <c r="E95" s="80">
        <v>453</v>
      </c>
      <c r="F95" s="80">
        <v>0</v>
      </c>
      <c r="G95" s="80">
        <v>185000</v>
      </c>
      <c r="H95" s="80">
        <v>0</v>
      </c>
      <c r="I95" s="80">
        <v>0</v>
      </c>
      <c r="J95" s="80">
        <v>0</v>
      </c>
      <c r="K95" s="80">
        <v>0</v>
      </c>
      <c r="L95" s="80">
        <v>185453</v>
      </c>
      <c r="M95" s="84">
        <v>12000</v>
      </c>
    </row>
    <row r="96" spans="1:13">
      <c r="A96" s="80">
        <v>81</v>
      </c>
      <c r="B96" s="80" t="s">
        <v>6382</v>
      </c>
      <c r="C96" s="80" t="s">
        <v>6383</v>
      </c>
      <c r="D96" s="80" t="s">
        <v>1176</v>
      </c>
      <c r="E96" s="80">
        <v>0</v>
      </c>
      <c r="F96" s="80">
        <v>0</v>
      </c>
      <c r="G96" s="80">
        <v>318828</v>
      </c>
      <c r="H96" s="80">
        <v>0</v>
      </c>
      <c r="I96" s="80">
        <v>0</v>
      </c>
      <c r="J96" s="80">
        <v>0</v>
      </c>
      <c r="K96" s="80">
        <v>0</v>
      </c>
      <c r="L96" s="80">
        <v>318828</v>
      </c>
      <c r="M96" s="84">
        <v>179180</v>
      </c>
    </row>
    <row r="97" spans="1:13">
      <c r="A97" s="80">
        <v>82</v>
      </c>
      <c r="B97" s="80" t="s">
        <v>6384</v>
      </c>
      <c r="C97" s="80" t="s">
        <v>6385</v>
      </c>
      <c r="D97" s="80" t="s">
        <v>1176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</row>
    <row r="98" spans="1:13">
      <c r="A98" s="80">
        <v>83</v>
      </c>
      <c r="B98" s="80" t="s">
        <v>6386</v>
      </c>
      <c r="C98" s="80" t="s">
        <v>6387</v>
      </c>
      <c r="D98" s="80" t="s">
        <v>1176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</row>
    <row r="99" spans="1:13">
      <c r="A99" s="80">
        <v>84</v>
      </c>
      <c r="B99" s="80" t="s">
        <v>6388</v>
      </c>
      <c r="C99" s="80" t="s">
        <v>6389</v>
      </c>
      <c r="D99" s="80" t="s">
        <v>1176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</row>
    <row r="100" spans="1:13">
      <c r="A100" s="80">
        <v>85</v>
      </c>
      <c r="B100" s="80" t="s">
        <v>6390</v>
      </c>
      <c r="C100" s="80" t="s">
        <v>6391</v>
      </c>
      <c r="D100" s="80" t="s">
        <v>1176</v>
      </c>
      <c r="E100" s="80">
        <v>0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</row>
    <row r="101" spans="1:13">
      <c r="A101" s="80">
        <v>86</v>
      </c>
      <c r="B101" s="80" t="s">
        <v>6392</v>
      </c>
      <c r="C101" s="80" t="s">
        <v>6393</v>
      </c>
      <c r="D101" s="80" t="s">
        <v>1176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</row>
    <row r="102" spans="1:13">
      <c r="A102" s="80">
        <v>87</v>
      </c>
      <c r="B102" s="80" t="s">
        <v>6394</v>
      </c>
      <c r="C102" s="80" t="s">
        <v>6395</v>
      </c>
      <c r="D102" s="80" t="s">
        <v>1176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</row>
    <row r="103" spans="1:13">
      <c r="A103" s="80">
        <v>88</v>
      </c>
      <c r="B103" s="80" t="s">
        <v>6396</v>
      </c>
      <c r="C103" s="80" t="s">
        <v>6397</v>
      </c>
      <c r="D103" s="80" t="s">
        <v>1176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</row>
    <row r="104" spans="1:13">
      <c r="A104" s="80">
        <v>89</v>
      </c>
      <c r="B104" s="80" t="s">
        <v>6398</v>
      </c>
      <c r="C104" s="80" t="s">
        <v>6399</v>
      </c>
      <c r="D104" s="80" t="s">
        <v>1176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</row>
    <row r="105" spans="1:13">
      <c r="A105" s="80">
        <v>90</v>
      </c>
      <c r="B105" s="80" t="s">
        <v>6400</v>
      </c>
      <c r="C105" s="80" t="s">
        <v>6401</v>
      </c>
      <c r="D105" s="80" t="s">
        <v>1176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</row>
    <row r="106" spans="1:13">
      <c r="A106" s="80">
        <v>91</v>
      </c>
      <c r="B106" s="80" t="s">
        <v>6402</v>
      </c>
      <c r="C106" s="80" t="s">
        <v>6403</v>
      </c>
      <c r="D106" s="80" t="s">
        <v>1176</v>
      </c>
      <c r="E106" s="80">
        <v>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</row>
    <row r="107" spans="1:13">
      <c r="A107" s="80">
        <v>92</v>
      </c>
      <c r="B107" s="80" t="s">
        <v>6404</v>
      </c>
      <c r="C107" s="80" t="s">
        <v>6405</v>
      </c>
      <c r="D107" s="80" t="s">
        <v>1176</v>
      </c>
      <c r="E107" s="80">
        <v>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80">
        <v>0</v>
      </c>
    </row>
    <row r="108" spans="1:13">
      <c r="A108" s="80">
        <v>93</v>
      </c>
      <c r="B108" s="80" t="s">
        <v>6406</v>
      </c>
      <c r="C108" s="80" t="s">
        <v>6407</v>
      </c>
      <c r="D108" s="80" t="s">
        <v>1176</v>
      </c>
      <c r="E108" s="80">
        <v>0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</row>
    <row r="109" spans="1:13">
      <c r="A109" s="80">
        <v>94</v>
      </c>
      <c r="B109" s="80" t="s">
        <v>6408</v>
      </c>
      <c r="C109" s="80" t="s">
        <v>6409</v>
      </c>
      <c r="D109" s="80" t="s">
        <v>1176</v>
      </c>
      <c r="E109" s="80">
        <v>0</v>
      </c>
      <c r="F109" s="80">
        <v>0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>
        <v>0</v>
      </c>
      <c r="M109" s="80">
        <v>0</v>
      </c>
    </row>
    <row r="110" spans="1:13">
      <c r="A110" s="80">
        <v>95</v>
      </c>
      <c r="B110" s="80" t="s">
        <v>6410</v>
      </c>
      <c r="C110" s="80" t="s">
        <v>6411</v>
      </c>
      <c r="D110" s="80" t="s">
        <v>1176</v>
      </c>
      <c r="E110" s="80">
        <v>0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</row>
    <row r="111" spans="1:13">
      <c r="A111" s="80">
        <v>96</v>
      </c>
      <c r="B111" s="80" t="s">
        <v>6412</v>
      </c>
      <c r="C111" s="80" t="s">
        <v>6413</v>
      </c>
      <c r="D111" s="80" t="s">
        <v>1176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</row>
    <row r="112" spans="1:13">
      <c r="A112" s="80">
        <v>97</v>
      </c>
      <c r="B112" s="80" t="s">
        <v>6414</v>
      </c>
      <c r="C112" s="80" t="s">
        <v>6415</v>
      </c>
      <c r="D112" s="80" t="s">
        <v>1176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</row>
    <row r="113" spans="1:13">
      <c r="A113" s="80">
        <v>98</v>
      </c>
      <c r="B113" s="80" t="s">
        <v>6416</v>
      </c>
      <c r="C113" s="80" t="s">
        <v>6417</v>
      </c>
      <c r="D113" s="80" t="s">
        <v>1176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</row>
    <row r="114" spans="1:13">
      <c r="A114" s="80">
        <v>99</v>
      </c>
      <c r="B114" s="80" t="s">
        <v>6418</v>
      </c>
      <c r="C114" s="80" t="s">
        <v>6419</v>
      </c>
      <c r="D114" s="80" t="s">
        <v>1176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  <c r="L114" s="80">
        <v>0</v>
      </c>
      <c r="M114" s="80">
        <v>0</v>
      </c>
    </row>
    <row r="115" spans="1:13">
      <c r="A115" s="80">
        <v>100</v>
      </c>
      <c r="B115" s="80" t="s">
        <v>6420</v>
      </c>
      <c r="C115" s="80" t="s">
        <v>6421</v>
      </c>
      <c r="D115" s="80" t="s">
        <v>3259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</row>
    <row r="116" spans="1:13">
      <c r="A116" s="80">
        <v>101</v>
      </c>
      <c r="B116" s="80" t="s">
        <v>6422</v>
      </c>
      <c r="C116" s="80" t="s">
        <v>6423</v>
      </c>
      <c r="D116" s="80" t="s">
        <v>3259</v>
      </c>
      <c r="E116" s="80">
        <v>0</v>
      </c>
      <c r="F116" s="80">
        <v>0</v>
      </c>
      <c r="G116" s="80">
        <v>0</v>
      </c>
      <c r="H116" s="80">
        <v>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</row>
    <row r="117" spans="1:13">
      <c r="A117" s="80">
        <v>102</v>
      </c>
      <c r="B117" s="80" t="s">
        <v>6424</v>
      </c>
      <c r="C117" s="80" t="s">
        <v>6425</v>
      </c>
      <c r="D117" s="80" t="s">
        <v>3259</v>
      </c>
      <c r="E117" s="80">
        <v>0</v>
      </c>
      <c r="F117" s="80">
        <v>0</v>
      </c>
      <c r="G117" s="80">
        <v>0</v>
      </c>
      <c r="H117" s="80">
        <v>0</v>
      </c>
      <c r="I117" s="80">
        <v>0</v>
      </c>
      <c r="J117" s="80">
        <v>0</v>
      </c>
      <c r="K117" s="80">
        <v>0</v>
      </c>
      <c r="L117" s="80">
        <v>0</v>
      </c>
      <c r="M117" s="80">
        <v>0</v>
      </c>
    </row>
    <row r="118" spans="1:13">
      <c r="A118" s="80">
        <v>103</v>
      </c>
      <c r="B118" s="80" t="s">
        <v>6426</v>
      </c>
      <c r="C118" s="80" t="s">
        <v>6427</v>
      </c>
      <c r="D118" s="80" t="s">
        <v>3259</v>
      </c>
      <c r="E118" s="80">
        <v>0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>
        <v>0</v>
      </c>
      <c r="L118" s="80">
        <v>0</v>
      </c>
      <c r="M118" s="80">
        <v>0</v>
      </c>
    </row>
    <row r="119" spans="1:13">
      <c r="A119" s="80">
        <v>104</v>
      </c>
      <c r="B119" s="80" t="s">
        <v>6428</v>
      </c>
      <c r="C119" s="80" t="s">
        <v>6429</v>
      </c>
      <c r="D119" s="80" t="s">
        <v>3259</v>
      </c>
      <c r="E119" s="80">
        <v>0</v>
      </c>
      <c r="F119" s="80">
        <v>0</v>
      </c>
      <c r="G119" s="80">
        <v>0</v>
      </c>
      <c r="H119" s="80">
        <v>0</v>
      </c>
      <c r="I119" s="80">
        <v>0</v>
      </c>
      <c r="J119" s="80">
        <v>0</v>
      </c>
      <c r="K119" s="80">
        <v>0</v>
      </c>
      <c r="L119" s="80">
        <v>0</v>
      </c>
      <c r="M119" s="80">
        <v>0</v>
      </c>
    </row>
    <row r="120" spans="1:13">
      <c r="A120" s="80">
        <v>105</v>
      </c>
      <c r="B120" s="80" t="s">
        <v>6430</v>
      </c>
      <c r="C120" s="80" t="s">
        <v>6431</v>
      </c>
      <c r="D120" s="80" t="s">
        <v>5400</v>
      </c>
      <c r="E120" s="80">
        <v>0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</row>
    <row r="121" spans="1:13">
      <c r="A121" s="80">
        <v>106</v>
      </c>
      <c r="B121" s="80" t="s">
        <v>6432</v>
      </c>
      <c r="C121" s="80" t="s">
        <v>6433</v>
      </c>
      <c r="D121" s="80" t="s">
        <v>5400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</row>
    <row r="122" spans="1:13">
      <c r="A122" s="80">
        <v>107</v>
      </c>
      <c r="B122" s="80" t="s">
        <v>6434</v>
      </c>
      <c r="C122" s="80" t="s">
        <v>6435</v>
      </c>
      <c r="D122" s="80" t="s">
        <v>5400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</row>
    <row r="123" spans="1:13">
      <c r="A123" s="80">
        <v>108</v>
      </c>
      <c r="B123" s="80" t="s">
        <v>6436</v>
      </c>
      <c r="C123" s="80" t="s">
        <v>6437</v>
      </c>
      <c r="D123" s="80" t="s">
        <v>5400</v>
      </c>
      <c r="E123" s="80">
        <v>0</v>
      </c>
      <c r="F123" s="80">
        <v>0</v>
      </c>
      <c r="G123" s="80">
        <v>0.1</v>
      </c>
      <c r="H123" s="80">
        <v>0</v>
      </c>
      <c r="I123" s="80">
        <v>0</v>
      </c>
      <c r="J123" s="80">
        <v>0</v>
      </c>
      <c r="K123" s="80">
        <v>0</v>
      </c>
      <c r="L123" s="80">
        <v>0.1</v>
      </c>
      <c r="M123" s="80">
        <v>0</v>
      </c>
    </row>
    <row r="124" spans="1:13">
      <c r="A124" s="80">
        <v>109</v>
      </c>
      <c r="B124" s="80" t="s">
        <v>960</v>
      </c>
      <c r="C124" s="80" t="s">
        <v>961</v>
      </c>
      <c r="D124" s="80" t="s">
        <v>5400</v>
      </c>
      <c r="E124" s="80">
        <v>23627</v>
      </c>
      <c r="F124" s="80">
        <v>0</v>
      </c>
      <c r="G124" s="80">
        <v>881</v>
      </c>
      <c r="H124" s="80">
        <v>0</v>
      </c>
      <c r="I124" s="80">
        <v>0</v>
      </c>
      <c r="J124" s="80">
        <v>0</v>
      </c>
      <c r="K124" s="80">
        <v>0</v>
      </c>
      <c r="L124" s="80">
        <v>24508</v>
      </c>
      <c r="M124" s="80">
        <v>0</v>
      </c>
    </row>
    <row r="125" spans="1:13">
      <c r="A125" s="80">
        <v>110</v>
      </c>
      <c r="B125" s="80" t="s">
        <v>6438</v>
      </c>
      <c r="C125" s="80" t="s">
        <v>6439</v>
      </c>
      <c r="D125" s="80" t="s">
        <v>3259</v>
      </c>
      <c r="E125" s="80">
        <v>771</v>
      </c>
      <c r="F125" s="80">
        <v>0</v>
      </c>
      <c r="G125" s="80">
        <v>4000</v>
      </c>
      <c r="H125" s="80">
        <v>0</v>
      </c>
      <c r="I125" s="80">
        <v>0</v>
      </c>
      <c r="J125" s="80">
        <v>0</v>
      </c>
      <c r="K125" s="80">
        <v>0</v>
      </c>
      <c r="L125" s="80">
        <v>4771</v>
      </c>
      <c r="M125" s="80">
        <v>0</v>
      </c>
    </row>
    <row r="126" spans="1:13">
      <c r="A126" s="80">
        <v>111</v>
      </c>
      <c r="B126" s="80" t="s">
        <v>6440</v>
      </c>
      <c r="C126" s="80" t="s">
        <v>6441</v>
      </c>
      <c r="D126" s="80" t="s">
        <v>5400</v>
      </c>
      <c r="E126" s="80">
        <v>0</v>
      </c>
      <c r="F126" s="80">
        <v>0</v>
      </c>
      <c r="G126" s="80">
        <v>0</v>
      </c>
      <c r="H126" s="80">
        <v>0</v>
      </c>
      <c r="I126" s="80">
        <v>0</v>
      </c>
      <c r="J126" s="80">
        <v>0</v>
      </c>
      <c r="K126" s="80">
        <v>0</v>
      </c>
      <c r="L126" s="80">
        <v>0</v>
      </c>
      <c r="M126" s="80">
        <v>0</v>
      </c>
    </row>
    <row r="127" spans="1:13">
      <c r="A127" s="80">
        <v>112</v>
      </c>
      <c r="B127" s="80" t="s">
        <v>357</v>
      </c>
      <c r="C127" s="80" t="s">
        <v>358</v>
      </c>
      <c r="D127" s="80" t="s">
        <v>3259</v>
      </c>
      <c r="E127" s="80">
        <v>23049</v>
      </c>
      <c r="F127" s="80">
        <v>0</v>
      </c>
      <c r="G127" s="80">
        <v>10519</v>
      </c>
      <c r="H127" s="80">
        <v>0</v>
      </c>
      <c r="I127" s="80">
        <v>0</v>
      </c>
      <c r="J127" s="80">
        <v>0</v>
      </c>
      <c r="K127" s="80">
        <v>0</v>
      </c>
      <c r="L127" s="80">
        <v>33568</v>
      </c>
      <c r="M127" s="80">
        <v>144988</v>
      </c>
    </row>
    <row r="128" spans="1:13">
      <c r="A128" s="80">
        <v>113</v>
      </c>
      <c r="B128" s="80" t="s">
        <v>382</v>
      </c>
      <c r="C128" s="80" t="s">
        <v>6092</v>
      </c>
      <c r="D128" s="80" t="s">
        <v>3259</v>
      </c>
      <c r="E128" s="80">
        <v>2813</v>
      </c>
      <c r="F128" s="80">
        <v>0</v>
      </c>
      <c r="G128" s="80">
        <v>20951</v>
      </c>
      <c r="H128" s="80">
        <v>0</v>
      </c>
      <c r="I128" s="80">
        <v>0</v>
      </c>
      <c r="J128" s="80">
        <v>0</v>
      </c>
      <c r="K128" s="80">
        <v>0</v>
      </c>
      <c r="L128" s="80">
        <v>23764</v>
      </c>
      <c r="M128" s="80">
        <v>94512</v>
      </c>
    </row>
    <row r="129" spans="1:13">
      <c r="A129" s="80">
        <v>114</v>
      </c>
      <c r="B129" s="80" t="s">
        <v>368</v>
      </c>
      <c r="C129" s="80" t="s">
        <v>369</v>
      </c>
      <c r="D129" s="80" t="s">
        <v>3259</v>
      </c>
      <c r="E129" s="80">
        <v>509</v>
      </c>
      <c r="F129" s="80">
        <v>0</v>
      </c>
      <c r="G129" s="80">
        <v>22200</v>
      </c>
      <c r="H129" s="80">
        <v>0</v>
      </c>
      <c r="I129" s="80">
        <v>0</v>
      </c>
      <c r="J129" s="80">
        <v>0</v>
      </c>
      <c r="K129" s="80">
        <v>0</v>
      </c>
      <c r="L129" s="80">
        <v>22709</v>
      </c>
      <c r="M129" s="80">
        <v>80030</v>
      </c>
    </row>
    <row r="130" spans="1:13">
      <c r="A130" s="80">
        <v>115</v>
      </c>
      <c r="B130" s="80" t="s">
        <v>394</v>
      </c>
      <c r="C130" s="80" t="s">
        <v>395</v>
      </c>
      <c r="D130" s="80" t="s">
        <v>3259</v>
      </c>
      <c r="E130" s="80">
        <v>13143</v>
      </c>
      <c r="F130" s="80">
        <v>0</v>
      </c>
      <c r="G130" s="80">
        <v>25000</v>
      </c>
      <c r="H130" s="80">
        <v>0</v>
      </c>
      <c r="I130" s="80">
        <v>0</v>
      </c>
      <c r="J130" s="80">
        <v>0</v>
      </c>
      <c r="K130" s="80">
        <v>0</v>
      </c>
      <c r="L130" s="80">
        <v>38143</v>
      </c>
      <c r="M130" s="80">
        <v>60000</v>
      </c>
    </row>
    <row r="131" spans="1:13">
      <c r="A131" s="80">
        <v>116</v>
      </c>
      <c r="B131" s="80" t="s">
        <v>408</v>
      </c>
      <c r="C131" s="80" t="s">
        <v>409</v>
      </c>
      <c r="D131" s="80" t="s">
        <v>3259</v>
      </c>
      <c r="E131" s="80">
        <v>607</v>
      </c>
      <c r="F131" s="80">
        <v>0</v>
      </c>
      <c r="G131" s="80">
        <v>290</v>
      </c>
      <c r="H131" s="80">
        <v>0</v>
      </c>
      <c r="I131" s="80">
        <v>0</v>
      </c>
      <c r="J131" s="80">
        <v>0</v>
      </c>
      <c r="K131" s="80">
        <v>0</v>
      </c>
      <c r="L131" s="80">
        <v>897</v>
      </c>
      <c r="M131" s="80">
        <v>0</v>
      </c>
    </row>
    <row r="132" spans="1:13">
      <c r="A132" s="80">
        <v>117</v>
      </c>
      <c r="B132" s="80" t="s">
        <v>6442</v>
      </c>
      <c r="C132" s="80" t="s">
        <v>6443</v>
      </c>
      <c r="D132" s="80" t="s">
        <v>3259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</row>
    <row r="133" spans="1:13">
      <c r="A133" s="80">
        <v>118</v>
      </c>
      <c r="B133" s="80" t="s">
        <v>328</v>
      </c>
      <c r="C133" s="80" t="s">
        <v>441</v>
      </c>
      <c r="D133" s="80" t="s">
        <v>3259</v>
      </c>
      <c r="E133" s="80">
        <v>34210</v>
      </c>
      <c r="F133" s="80">
        <v>0</v>
      </c>
      <c r="G133" s="80">
        <v>41794</v>
      </c>
      <c r="H133" s="80">
        <v>0</v>
      </c>
      <c r="I133" s="80">
        <v>0</v>
      </c>
      <c r="J133" s="80">
        <v>0</v>
      </c>
      <c r="K133" s="80">
        <v>0</v>
      </c>
      <c r="L133" s="80">
        <v>76004</v>
      </c>
      <c r="M133" s="80">
        <v>254809</v>
      </c>
    </row>
    <row r="134" spans="1:13">
      <c r="A134" s="80">
        <v>119</v>
      </c>
      <c r="B134" s="80" t="s">
        <v>415</v>
      </c>
      <c r="C134" s="80" t="s">
        <v>6159</v>
      </c>
      <c r="D134" s="80" t="s">
        <v>3259</v>
      </c>
      <c r="E134" s="80">
        <v>15360</v>
      </c>
      <c r="F134" s="80">
        <v>0</v>
      </c>
      <c r="G134" s="80">
        <v>384</v>
      </c>
      <c r="H134" s="80">
        <v>0</v>
      </c>
      <c r="I134" s="80">
        <v>0</v>
      </c>
      <c r="J134" s="80">
        <v>0</v>
      </c>
      <c r="K134" s="80">
        <v>0</v>
      </c>
      <c r="L134" s="80">
        <v>15744</v>
      </c>
      <c r="M134" s="80">
        <v>10444</v>
      </c>
    </row>
    <row r="135" spans="1:13">
      <c r="A135" s="80">
        <v>120</v>
      </c>
      <c r="B135" s="80" t="s">
        <v>425</v>
      </c>
      <c r="C135" s="80" t="s">
        <v>6136</v>
      </c>
      <c r="D135" s="80" t="s">
        <v>3259</v>
      </c>
      <c r="E135" s="80">
        <v>10341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  <c r="L135" s="80">
        <v>10341</v>
      </c>
      <c r="M135" s="80">
        <v>25000</v>
      </c>
    </row>
    <row r="136" spans="1:13">
      <c r="A136" s="80">
        <v>121</v>
      </c>
      <c r="B136" s="80" t="s">
        <v>6444</v>
      </c>
      <c r="C136" s="80" t="s">
        <v>6445</v>
      </c>
      <c r="D136" s="80" t="s">
        <v>5400</v>
      </c>
      <c r="E136" s="80">
        <v>0</v>
      </c>
      <c r="F136" s="80">
        <v>0</v>
      </c>
      <c r="G136" s="80">
        <v>1093</v>
      </c>
      <c r="H136" s="80">
        <v>0</v>
      </c>
      <c r="I136" s="80">
        <v>0</v>
      </c>
      <c r="J136" s="80">
        <v>0</v>
      </c>
      <c r="K136" s="80">
        <v>0</v>
      </c>
      <c r="L136" s="80">
        <v>1093</v>
      </c>
      <c r="M136" s="84">
        <v>135200</v>
      </c>
    </row>
    <row r="137" spans="1:13">
      <c r="A137" s="80">
        <v>122</v>
      </c>
      <c r="B137" s="80" t="s">
        <v>6446</v>
      </c>
      <c r="C137" s="80" t="s">
        <v>6445</v>
      </c>
      <c r="D137" s="80" t="s">
        <v>3332</v>
      </c>
      <c r="E137" s="80">
        <v>20994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  <c r="L137" s="80">
        <v>20994</v>
      </c>
      <c r="M137" s="84">
        <v>494657</v>
      </c>
    </row>
    <row r="138" spans="1:13">
      <c r="A138" s="80">
        <v>123</v>
      </c>
      <c r="B138" s="80" t="s">
        <v>6447</v>
      </c>
      <c r="C138" s="80" t="s">
        <v>6448</v>
      </c>
      <c r="D138" s="80" t="s">
        <v>5400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  <c r="L138" s="80">
        <v>0</v>
      </c>
      <c r="M138" s="80">
        <v>0</v>
      </c>
    </row>
    <row r="139" spans="1:13">
      <c r="A139" s="80">
        <v>124</v>
      </c>
      <c r="B139" s="80" t="s">
        <v>6449</v>
      </c>
      <c r="C139" s="80" t="s">
        <v>6448</v>
      </c>
      <c r="D139" s="80" t="s">
        <v>3259</v>
      </c>
      <c r="E139" s="80">
        <v>6884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80">
        <v>0</v>
      </c>
      <c r="L139" s="80">
        <v>6884</v>
      </c>
      <c r="M139" s="80">
        <v>422686</v>
      </c>
    </row>
    <row r="140" spans="1:13">
      <c r="A140" s="80">
        <v>125</v>
      </c>
      <c r="B140" s="80" t="s">
        <v>6450</v>
      </c>
      <c r="C140" s="80" t="s">
        <v>6451</v>
      </c>
      <c r="D140" s="80" t="s">
        <v>5400</v>
      </c>
      <c r="E140" s="80">
        <v>1099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  <c r="L140" s="80">
        <v>1099</v>
      </c>
      <c r="M140" s="80">
        <v>0</v>
      </c>
    </row>
    <row r="141" spans="1:13">
      <c r="A141" s="80">
        <v>126</v>
      </c>
      <c r="B141" s="80" t="s">
        <v>6452</v>
      </c>
      <c r="C141" s="80" t="s">
        <v>6453</v>
      </c>
      <c r="D141" s="80" t="s">
        <v>3259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80">
        <v>0</v>
      </c>
      <c r="L141" s="80">
        <v>0</v>
      </c>
      <c r="M141" s="80">
        <v>0</v>
      </c>
    </row>
    <row r="142" spans="1:13">
      <c r="A142" s="80">
        <v>127</v>
      </c>
      <c r="B142" s="80" t="s">
        <v>640</v>
      </c>
      <c r="C142" s="80" t="s">
        <v>641</v>
      </c>
      <c r="D142" s="80" t="s">
        <v>5400</v>
      </c>
      <c r="E142" s="80">
        <v>20</v>
      </c>
      <c r="F142" s="80">
        <v>0</v>
      </c>
      <c r="G142" s="80">
        <v>734</v>
      </c>
      <c r="H142" s="80">
        <v>0</v>
      </c>
      <c r="I142" s="80">
        <v>0</v>
      </c>
      <c r="J142" s="80">
        <v>0</v>
      </c>
      <c r="K142" s="80">
        <v>0</v>
      </c>
      <c r="L142" s="80">
        <v>754</v>
      </c>
      <c r="M142" s="84">
        <v>341351</v>
      </c>
    </row>
    <row r="143" spans="1:13">
      <c r="A143" s="80">
        <v>128</v>
      </c>
      <c r="B143" s="80" t="s">
        <v>688</v>
      </c>
      <c r="C143" s="80" t="s">
        <v>689</v>
      </c>
      <c r="D143" s="80" t="s">
        <v>5400</v>
      </c>
      <c r="E143" s="80">
        <v>2880</v>
      </c>
      <c r="F143" s="80">
        <v>0</v>
      </c>
      <c r="G143" s="80">
        <v>32222</v>
      </c>
      <c r="H143" s="80">
        <v>0</v>
      </c>
      <c r="I143" s="80">
        <v>0</v>
      </c>
      <c r="J143" s="80">
        <v>0</v>
      </c>
      <c r="K143" s="80">
        <v>0</v>
      </c>
      <c r="L143" s="80">
        <v>35102</v>
      </c>
      <c r="M143" s="84">
        <v>251051</v>
      </c>
    </row>
    <row r="144" spans="1:13">
      <c r="A144" s="80">
        <v>129</v>
      </c>
      <c r="B144" s="80" t="s">
        <v>649</v>
      </c>
      <c r="C144" s="80" t="s">
        <v>650</v>
      </c>
      <c r="D144" s="80" t="s">
        <v>5400</v>
      </c>
      <c r="E144" s="80">
        <v>10691</v>
      </c>
      <c r="F144" s="80">
        <v>0</v>
      </c>
      <c r="G144" s="80">
        <v>10052</v>
      </c>
      <c r="H144" s="80">
        <v>0</v>
      </c>
      <c r="I144" s="80">
        <v>0</v>
      </c>
      <c r="J144" s="80">
        <v>0</v>
      </c>
      <c r="K144" s="80">
        <v>0</v>
      </c>
      <c r="L144" s="80">
        <v>20743</v>
      </c>
      <c r="M144" s="84">
        <v>55594</v>
      </c>
    </row>
    <row r="145" spans="1:13">
      <c r="A145" s="80">
        <v>130</v>
      </c>
      <c r="B145" s="80" t="s">
        <v>825</v>
      </c>
      <c r="C145" s="80" t="s">
        <v>826</v>
      </c>
      <c r="D145" s="80" t="s">
        <v>5400</v>
      </c>
      <c r="E145" s="80">
        <v>10108</v>
      </c>
      <c r="F145" s="80">
        <v>0</v>
      </c>
      <c r="G145" s="80">
        <v>30072</v>
      </c>
      <c r="H145" s="80">
        <v>0</v>
      </c>
      <c r="I145" s="80">
        <v>0</v>
      </c>
      <c r="J145" s="80">
        <v>0</v>
      </c>
      <c r="K145" s="80">
        <v>0</v>
      </c>
      <c r="L145" s="80">
        <v>40180</v>
      </c>
      <c r="M145" s="84">
        <v>80322</v>
      </c>
    </row>
    <row r="146" spans="1:13">
      <c r="A146" s="80">
        <v>131</v>
      </c>
      <c r="B146" s="80" t="s">
        <v>655</v>
      </c>
      <c r="C146" s="80" t="s">
        <v>656</v>
      </c>
      <c r="D146" s="80" t="s">
        <v>5400</v>
      </c>
      <c r="E146" s="80">
        <v>10098</v>
      </c>
      <c r="F146" s="80">
        <v>0</v>
      </c>
      <c r="G146" s="80">
        <v>20064</v>
      </c>
      <c r="H146" s="80">
        <v>0</v>
      </c>
      <c r="I146" s="80">
        <v>0</v>
      </c>
      <c r="J146" s="80">
        <v>0</v>
      </c>
      <c r="K146" s="80">
        <v>0</v>
      </c>
      <c r="L146" s="80">
        <v>30162</v>
      </c>
      <c r="M146" s="84">
        <v>70848</v>
      </c>
    </row>
    <row r="147" spans="1:13">
      <c r="A147" s="80">
        <v>132</v>
      </c>
      <c r="B147" s="80" t="s">
        <v>664</v>
      </c>
      <c r="C147" s="80" t="s">
        <v>665</v>
      </c>
      <c r="D147" s="80" t="s">
        <v>5400</v>
      </c>
      <c r="E147" s="80">
        <v>10018</v>
      </c>
      <c r="F147" s="80">
        <v>0</v>
      </c>
      <c r="G147" s="80">
        <v>30256</v>
      </c>
      <c r="H147" s="80">
        <v>0</v>
      </c>
      <c r="I147" s="80">
        <v>0</v>
      </c>
      <c r="J147" s="80">
        <v>0</v>
      </c>
      <c r="K147" s="80">
        <v>0</v>
      </c>
      <c r="L147" s="80">
        <v>40274</v>
      </c>
      <c r="M147" s="84">
        <v>35168</v>
      </c>
    </row>
    <row r="148" spans="1:13">
      <c r="A148" s="80">
        <v>133</v>
      </c>
      <c r="B148" s="80" t="s">
        <v>680</v>
      </c>
      <c r="C148" s="80" t="s">
        <v>681</v>
      </c>
      <c r="D148" s="80" t="s">
        <v>5400</v>
      </c>
      <c r="E148" s="80">
        <v>4701</v>
      </c>
      <c r="F148" s="80">
        <v>0</v>
      </c>
      <c r="G148" s="80">
        <v>30409</v>
      </c>
      <c r="H148" s="80">
        <v>0</v>
      </c>
      <c r="I148" s="80">
        <v>0</v>
      </c>
      <c r="J148" s="80">
        <v>0</v>
      </c>
      <c r="K148" s="80">
        <v>0</v>
      </c>
      <c r="L148" s="80">
        <v>35110</v>
      </c>
      <c r="M148" s="84">
        <v>150215</v>
      </c>
    </row>
    <row r="149" spans="1:13">
      <c r="A149" s="80">
        <v>134</v>
      </c>
      <c r="B149" s="80" t="s">
        <v>612</v>
      </c>
      <c r="C149" s="80" t="s">
        <v>613</v>
      </c>
      <c r="D149" s="80" t="s">
        <v>3259</v>
      </c>
      <c r="E149" s="80">
        <v>41978</v>
      </c>
      <c r="F149" s="80">
        <v>0</v>
      </c>
      <c r="G149" s="80">
        <v>272</v>
      </c>
      <c r="H149" s="80">
        <v>0</v>
      </c>
      <c r="I149" s="80">
        <v>0</v>
      </c>
      <c r="J149" s="80">
        <v>0</v>
      </c>
      <c r="K149" s="80">
        <v>0</v>
      </c>
      <c r="L149" s="80">
        <v>42250</v>
      </c>
      <c r="M149" s="80">
        <v>164886</v>
      </c>
    </row>
    <row r="150" spans="1:13">
      <c r="A150" s="80">
        <v>135</v>
      </c>
      <c r="B150" s="80" t="s">
        <v>6454</v>
      </c>
      <c r="C150" s="80" t="s">
        <v>6455</v>
      </c>
      <c r="D150" s="80" t="s">
        <v>5400</v>
      </c>
      <c r="E150" s="80">
        <v>576</v>
      </c>
      <c r="F150" s="80">
        <v>0</v>
      </c>
      <c r="G150" s="80">
        <v>111000</v>
      </c>
      <c r="H150" s="80">
        <v>0</v>
      </c>
      <c r="I150" s="80">
        <v>0</v>
      </c>
      <c r="J150" s="80">
        <v>0</v>
      </c>
      <c r="K150" s="80">
        <v>0</v>
      </c>
      <c r="L150" s="80">
        <v>111576</v>
      </c>
      <c r="M150" s="84">
        <v>10500</v>
      </c>
    </row>
    <row r="151" spans="1:13">
      <c r="A151" s="80">
        <v>136</v>
      </c>
      <c r="B151" s="80" t="s">
        <v>6456</v>
      </c>
      <c r="C151" s="80" t="s">
        <v>6457</v>
      </c>
      <c r="D151" s="80" t="s">
        <v>3332</v>
      </c>
      <c r="E151" s="80">
        <v>229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80">
        <v>0</v>
      </c>
      <c r="L151" s="80">
        <v>229</v>
      </c>
      <c r="M151" s="80">
        <v>0</v>
      </c>
    </row>
    <row r="152" spans="1:13">
      <c r="A152" s="80">
        <v>137</v>
      </c>
      <c r="B152" s="80" t="s">
        <v>741</v>
      </c>
      <c r="C152" s="80" t="s">
        <v>742</v>
      </c>
      <c r="D152" s="80" t="s">
        <v>5400</v>
      </c>
      <c r="E152" s="80">
        <v>16400</v>
      </c>
      <c r="F152" s="80">
        <v>0</v>
      </c>
      <c r="G152" s="80">
        <v>111000</v>
      </c>
      <c r="H152" s="80">
        <v>0</v>
      </c>
      <c r="I152" s="80">
        <v>0</v>
      </c>
      <c r="J152" s="80">
        <v>0</v>
      </c>
      <c r="K152" s="80">
        <v>0</v>
      </c>
      <c r="L152" s="80">
        <v>127400</v>
      </c>
      <c r="M152" s="80">
        <v>0</v>
      </c>
    </row>
    <row r="153" spans="1:13">
      <c r="A153" s="80">
        <v>138</v>
      </c>
      <c r="B153" s="80" t="s">
        <v>6458</v>
      </c>
      <c r="C153" s="80" t="s">
        <v>6459</v>
      </c>
      <c r="D153" s="80" t="s">
        <v>3332</v>
      </c>
      <c r="E153" s="80">
        <v>162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80">
        <v>0</v>
      </c>
      <c r="L153" s="80">
        <v>162</v>
      </c>
      <c r="M153" s="80">
        <v>0</v>
      </c>
    </row>
    <row r="154" spans="1:13">
      <c r="A154" s="80">
        <v>139</v>
      </c>
      <c r="B154" s="80" t="s">
        <v>6460</v>
      </c>
      <c r="C154" s="80" t="s">
        <v>6461</v>
      </c>
      <c r="D154" s="80" t="s">
        <v>5400</v>
      </c>
      <c r="E154" s="80">
        <v>3446</v>
      </c>
      <c r="F154" s="80">
        <v>0</v>
      </c>
      <c r="G154" s="80">
        <v>10</v>
      </c>
      <c r="H154" s="80">
        <v>0</v>
      </c>
      <c r="I154" s="80">
        <v>0</v>
      </c>
      <c r="J154" s="80">
        <v>0</v>
      </c>
      <c r="K154" s="80">
        <v>0</v>
      </c>
      <c r="L154" s="80">
        <v>3456</v>
      </c>
      <c r="M154" s="80">
        <v>0</v>
      </c>
    </row>
    <row r="155" spans="1:13">
      <c r="A155" s="80">
        <v>140</v>
      </c>
      <c r="B155" s="80" t="s">
        <v>749</v>
      </c>
      <c r="C155" s="80" t="s">
        <v>750</v>
      </c>
      <c r="D155" s="80" t="s">
        <v>5400</v>
      </c>
      <c r="E155" s="80">
        <v>0</v>
      </c>
      <c r="F155" s="80">
        <v>0</v>
      </c>
      <c r="G155" s="80">
        <v>111156</v>
      </c>
      <c r="H155" s="80">
        <v>0</v>
      </c>
      <c r="I155" s="80">
        <v>0</v>
      </c>
      <c r="J155" s="80">
        <v>0</v>
      </c>
      <c r="K155" s="80">
        <v>0</v>
      </c>
      <c r="L155" s="80">
        <v>111156</v>
      </c>
      <c r="M155" s="84">
        <v>10500</v>
      </c>
    </row>
    <row r="156" spans="1:13">
      <c r="A156" s="80">
        <v>141</v>
      </c>
      <c r="B156" s="80" t="s">
        <v>6462</v>
      </c>
      <c r="C156" s="80" t="s">
        <v>6463</v>
      </c>
      <c r="D156" s="80" t="s">
        <v>5400</v>
      </c>
      <c r="E156" s="80">
        <v>3698</v>
      </c>
      <c r="F156" s="80">
        <v>0</v>
      </c>
      <c r="G156" s="80">
        <v>2053</v>
      </c>
      <c r="H156" s="80">
        <v>0</v>
      </c>
      <c r="I156" s="80">
        <v>0</v>
      </c>
      <c r="J156" s="80">
        <v>0</v>
      </c>
      <c r="K156" s="80">
        <v>0</v>
      </c>
      <c r="L156" s="80">
        <v>5751</v>
      </c>
      <c r="M156" s="84">
        <v>98247</v>
      </c>
    </row>
    <row r="157" spans="1:13">
      <c r="A157" s="80">
        <v>142</v>
      </c>
      <c r="B157" s="80" t="s">
        <v>6464</v>
      </c>
      <c r="C157" s="80" t="s">
        <v>6465</v>
      </c>
      <c r="D157" s="80" t="s">
        <v>5400</v>
      </c>
      <c r="E157" s="80">
        <v>0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80">
        <v>0</v>
      </c>
      <c r="L157" s="80">
        <v>0</v>
      </c>
      <c r="M157" s="80">
        <v>0</v>
      </c>
    </row>
    <row r="158" spans="1:13">
      <c r="A158" s="80">
        <v>143</v>
      </c>
      <c r="B158" s="80" t="s">
        <v>6466</v>
      </c>
      <c r="C158" s="80" t="s">
        <v>6467</v>
      </c>
      <c r="D158" s="80" t="s">
        <v>5400</v>
      </c>
      <c r="E158" s="80">
        <v>0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  <c r="K158" s="80">
        <v>0</v>
      </c>
      <c r="L158" s="80">
        <v>0</v>
      </c>
      <c r="M158" s="80">
        <v>0</v>
      </c>
    </row>
    <row r="159" spans="1:13">
      <c r="A159" s="80">
        <v>144</v>
      </c>
      <c r="B159" s="80" t="s">
        <v>6468</v>
      </c>
      <c r="C159" s="80" t="s">
        <v>6469</v>
      </c>
      <c r="D159" s="80" t="s">
        <v>5400</v>
      </c>
      <c r="E159" s="80">
        <v>0</v>
      </c>
      <c r="F159" s="80">
        <v>0</v>
      </c>
      <c r="G159" s="80">
        <v>0</v>
      </c>
      <c r="H159" s="80">
        <v>0</v>
      </c>
      <c r="I159" s="80">
        <v>0</v>
      </c>
      <c r="J159" s="80">
        <v>0</v>
      </c>
      <c r="K159" s="80">
        <v>0</v>
      </c>
      <c r="L159" s="80">
        <v>0</v>
      </c>
      <c r="M159" s="80">
        <v>0</v>
      </c>
    </row>
    <row r="160" spans="1:13">
      <c r="A160" s="80">
        <v>145</v>
      </c>
      <c r="B160" s="80" t="s">
        <v>258</v>
      </c>
      <c r="C160" s="80" t="s">
        <v>259</v>
      </c>
      <c r="D160" s="80" t="s">
        <v>5400</v>
      </c>
      <c r="E160" s="80">
        <v>72</v>
      </c>
      <c r="F160" s="80">
        <v>0</v>
      </c>
      <c r="G160" s="80">
        <v>0</v>
      </c>
      <c r="H160" s="80">
        <v>0</v>
      </c>
      <c r="I160" s="80">
        <v>0</v>
      </c>
      <c r="J160" s="80">
        <v>0</v>
      </c>
      <c r="K160" s="80">
        <v>0</v>
      </c>
      <c r="L160" s="80">
        <v>72</v>
      </c>
      <c r="M160" s="80">
        <v>0</v>
      </c>
    </row>
    <row r="161" spans="1:13">
      <c r="A161" s="80">
        <v>146</v>
      </c>
      <c r="B161" s="80" t="s">
        <v>6470</v>
      </c>
      <c r="C161" s="80" t="s">
        <v>6471</v>
      </c>
      <c r="D161" s="80" t="s">
        <v>5400</v>
      </c>
      <c r="E161" s="80">
        <v>0</v>
      </c>
      <c r="F161" s="80">
        <v>0</v>
      </c>
      <c r="G161" s="80">
        <v>0</v>
      </c>
      <c r="H161" s="80">
        <v>0</v>
      </c>
      <c r="I161" s="80">
        <v>0</v>
      </c>
      <c r="J161" s="80">
        <v>0</v>
      </c>
      <c r="K161" s="80">
        <v>0</v>
      </c>
      <c r="L161" s="80">
        <v>0</v>
      </c>
      <c r="M161" s="80">
        <v>0</v>
      </c>
    </row>
    <row r="162" spans="1:13">
      <c r="A162" s="80">
        <v>147</v>
      </c>
      <c r="B162" s="80" t="s">
        <v>272</v>
      </c>
      <c r="C162" s="80" t="s">
        <v>273</v>
      </c>
      <c r="D162" s="80" t="s">
        <v>5400</v>
      </c>
      <c r="E162" s="80">
        <v>10631</v>
      </c>
      <c r="F162" s="80">
        <v>0</v>
      </c>
      <c r="G162" s="80">
        <v>51</v>
      </c>
      <c r="H162" s="80">
        <v>0</v>
      </c>
      <c r="I162" s="80">
        <v>0</v>
      </c>
      <c r="J162" s="80">
        <v>0</v>
      </c>
      <c r="K162" s="80">
        <v>0</v>
      </c>
      <c r="L162" s="80">
        <v>10682</v>
      </c>
      <c r="M162" s="80">
        <v>0</v>
      </c>
    </row>
    <row r="163" spans="1:13">
      <c r="A163" s="80">
        <v>148</v>
      </c>
      <c r="B163" s="80" t="s">
        <v>6472</v>
      </c>
      <c r="C163" s="80" t="s">
        <v>6473</v>
      </c>
      <c r="D163" s="80" t="s">
        <v>5400</v>
      </c>
      <c r="E163" s="80">
        <v>0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0</v>
      </c>
    </row>
    <row r="164" spans="1:13">
      <c r="A164" s="80">
        <v>149</v>
      </c>
      <c r="B164" s="80" t="s">
        <v>280</v>
      </c>
      <c r="C164" s="80" t="s">
        <v>281</v>
      </c>
      <c r="D164" s="80" t="s">
        <v>5400</v>
      </c>
      <c r="E164" s="80">
        <v>3968</v>
      </c>
      <c r="F164" s="80">
        <v>0</v>
      </c>
      <c r="G164" s="80">
        <v>60</v>
      </c>
      <c r="H164" s="80">
        <v>0</v>
      </c>
      <c r="I164" s="80">
        <v>0</v>
      </c>
      <c r="J164" s="80">
        <v>0</v>
      </c>
      <c r="K164" s="80">
        <v>0</v>
      </c>
      <c r="L164" s="80">
        <v>4028</v>
      </c>
      <c r="M164" s="80">
        <v>0</v>
      </c>
    </row>
    <row r="165" spans="1:13">
      <c r="A165" s="80">
        <v>150</v>
      </c>
      <c r="B165" s="80" t="s">
        <v>6474</v>
      </c>
      <c r="C165" s="80" t="s">
        <v>6475</v>
      </c>
      <c r="D165" s="80" t="s">
        <v>5400</v>
      </c>
      <c r="E165" s="80">
        <v>0</v>
      </c>
      <c r="F165" s="80">
        <v>0</v>
      </c>
      <c r="G165" s="80">
        <v>0</v>
      </c>
      <c r="H165" s="80">
        <v>0</v>
      </c>
      <c r="I165" s="80">
        <v>0</v>
      </c>
      <c r="J165" s="80">
        <v>0</v>
      </c>
      <c r="K165" s="80">
        <v>0</v>
      </c>
      <c r="L165" s="80">
        <v>0</v>
      </c>
      <c r="M165" s="80">
        <v>0</v>
      </c>
    </row>
    <row r="166" spans="1:13">
      <c r="A166" s="80">
        <v>151</v>
      </c>
      <c r="B166" s="80" t="s">
        <v>286</v>
      </c>
      <c r="C166" s="80" t="s">
        <v>287</v>
      </c>
      <c r="D166" s="80" t="s">
        <v>5400</v>
      </c>
      <c r="E166" s="80">
        <v>4643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  <c r="K166" s="80">
        <v>0</v>
      </c>
      <c r="L166" s="80">
        <v>4643</v>
      </c>
      <c r="M166" s="80">
        <v>0</v>
      </c>
    </row>
    <row r="167" spans="1:13">
      <c r="A167" s="80">
        <v>152</v>
      </c>
      <c r="B167" s="80" t="s">
        <v>219</v>
      </c>
      <c r="C167" s="80" t="s">
        <v>220</v>
      </c>
      <c r="D167" s="80" t="s">
        <v>5400</v>
      </c>
      <c r="E167" s="80">
        <v>86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>
        <v>86</v>
      </c>
      <c r="M167" s="80">
        <v>0</v>
      </c>
    </row>
    <row r="168" spans="1:13">
      <c r="A168" s="80">
        <v>153</v>
      </c>
      <c r="B168" s="80" t="s">
        <v>313</v>
      </c>
      <c r="C168" s="80" t="s">
        <v>220</v>
      </c>
      <c r="D168" s="80" t="s">
        <v>3259</v>
      </c>
      <c r="E168" s="80">
        <v>4153</v>
      </c>
      <c r="F168" s="80">
        <v>0</v>
      </c>
      <c r="G168" s="80">
        <v>35330</v>
      </c>
      <c r="H168" s="80">
        <v>0</v>
      </c>
      <c r="I168" s="80">
        <v>0</v>
      </c>
      <c r="J168" s="80">
        <v>0</v>
      </c>
      <c r="K168" s="80">
        <v>0</v>
      </c>
      <c r="L168" s="80">
        <v>39483</v>
      </c>
      <c r="M168" s="80">
        <v>72140</v>
      </c>
    </row>
    <row r="169" spans="1:13">
      <c r="A169" s="80">
        <v>154</v>
      </c>
      <c r="B169" s="80" t="s">
        <v>241</v>
      </c>
      <c r="C169" s="80" t="s">
        <v>242</v>
      </c>
      <c r="D169" s="80" t="s">
        <v>5400</v>
      </c>
      <c r="E169" s="80">
        <v>0</v>
      </c>
      <c r="F169" s="80">
        <v>0</v>
      </c>
      <c r="G169" s="80">
        <v>0</v>
      </c>
      <c r="H169" s="80">
        <v>0</v>
      </c>
      <c r="I169" s="80">
        <v>0</v>
      </c>
      <c r="J169" s="80">
        <v>0</v>
      </c>
      <c r="K169" s="80">
        <v>0</v>
      </c>
      <c r="L169" s="80">
        <v>0</v>
      </c>
      <c r="M169" s="80">
        <v>0</v>
      </c>
    </row>
    <row r="170" spans="1:13">
      <c r="A170" s="80">
        <v>155</v>
      </c>
      <c r="B170" s="80" t="s">
        <v>243</v>
      </c>
      <c r="C170" s="80" t="s">
        <v>244</v>
      </c>
      <c r="D170" s="80" t="s">
        <v>5400</v>
      </c>
      <c r="E170" s="80">
        <v>0</v>
      </c>
      <c r="F170" s="80">
        <v>0</v>
      </c>
      <c r="G170" s="80">
        <v>432</v>
      </c>
      <c r="H170" s="80">
        <v>0</v>
      </c>
      <c r="I170" s="80">
        <v>0</v>
      </c>
      <c r="J170" s="80">
        <v>0</v>
      </c>
      <c r="K170" s="80">
        <v>0</v>
      </c>
      <c r="L170" s="80">
        <v>432</v>
      </c>
      <c r="M170" s="80">
        <v>0</v>
      </c>
    </row>
    <row r="171" spans="1:13">
      <c r="A171" s="80">
        <v>156</v>
      </c>
      <c r="B171" s="80" t="s">
        <v>245</v>
      </c>
      <c r="C171" s="80" t="s">
        <v>246</v>
      </c>
      <c r="D171" s="80" t="s">
        <v>3332</v>
      </c>
      <c r="E171" s="80">
        <v>0</v>
      </c>
      <c r="F171" s="80">
        <v>0</v>
      </c>
      <c r="G171" s="80">
        <v>0</v>
      </c>
      <c r="H171" s="80">
        <v>0</v>
      </c>
      <c r="I171" s="80">
        <v>0</v>
      </c>
      <c r="J171" s="80">
        <v>0</v>
      </c>
      <c r="K171" s="80">
        <v>0</v>
      </c>
      <c r="L171" s="80">
        <v>0</v>
      </c>
      <c r="M171" s="80">
        <v>0</v>
      </c>
    </row>
    <row r="172" spans="1:13">
      <c r="A172" s="80">
        <v>157</v>
      </c>
      <c r="B172" s="80" t="s">
        <v>6476</v>
      </c>
      <c r="C172" s="80" t="s">
        <v>6477</v>
      </c>
      <c r="D172" s="80" t="s">
        <v>5400</v>
      </c>
      <c r="E172" s="80">
        <v>0</v>
      </c>
      <c r="F172" s="80">
        <v>0</v>
      </c>
      <c r="G172" s="80">
        <v>0</v>
      </c>
      <c r="H172" s="80">
        <v>0</v>
      </c>
      <c r="I172" s="80">
        <v>0</v>
      </c>
      <c r="J172" s="80">
        <v>0</v>
      </c>
      <c r="K172" s="80">
        <v>0</v>
      </c>
      <c r="L172" s="80">
        <v>0</v>
      </c>
      <c r="M172" s="80">
        <v>0</v>
      </c>
    </row>
    <row r="173" spans="1:13">
      <c r="A173" s="80">
        <v>158</v>
      </c>
      <c r="B173" s="80" t="s">
        <v>6478</v>
      </c>
      <c r="C173" s="80" t="s">
        <v>6479</v>
      </c>
      <c r="D173" s="80" t="s">
        <v>5400</v>
      </c>
      <c r="E173" s="80">
        <v>0</v>
      </c>
      <c r="F173" s="80">
        <v>0</v>
      </c>
      <c r="G173" s="80">
        <v>0</v>
      </c>
      <c r="H173" s="80">
        <v>0</v>
      </c>
      <c r="I173" s="80">
        <v>0</v>
      </c>
      <c r="J173" s="80">
        <v>0</v>
      </c>
      <c r="K173" s="80">
        <v>0</v>
      </c>
      <c r="L173" s="80">
        <v>0</v>
      </c>
      <c r="M173" s="80">
        <v>0</v>
      </c>
    </row>
    <row r="174" spans="1:13">
      <c r="A174" s="80">
        <v>159</v>
      </c>
      <c r="B174" s="80" t="s">
        <v>6480</v>
      </c>
      <c r="C174" s="80" t="s">
        <v>6481</v>
      </c>
      <c r="D174" s="80" t="s">
        <v>5400</v>
      </c>
      <c r="E174" s="80">
        <v>0</v>
      </c>
      <c r="F174" s="80">
        <v>0</v>
      </c>
      <c r="G174" s="80">
        <v>0</v>
      </c>
      <c r="H174" s="80">
        <v>0</v>
      </c>
      <c r="I174" s="80">
        <v>0</v>
      </c>
      <c r="J174" s="80">
        <v>0</v>
      </c>
      <c r="K174" s="80">
        <v>0</v>
      </c>
      <c r="L174" s="80">
        <v>0</v>
      </c>
      <c r="M174" s="80">
        <v>0</v>
      </c>
    </row>
    <row r="175" spans="1:13">
      <c r="A175" s="80">
        <v>160</v>
      </c>
      <c r="B175" s="80" t="s">
        <v>6482</v>
      </c>
      <c r="C175" s="80" t="s">
        <v>6483</v>
      </c>
      <c r="D175" s="80" t="s">
        <v>5400</v>
      </c>
      <c r="E175" s="80">
        <v>0</v>
      </c>
      <c r="F175" s="80">
        <v>0</v>
      </c>
      <c r="G175" s="80">
        <v>0</v>
      </c>
      <c r="H175" s="80">
        <v>0</v>
      </c>
      <c r="I175" s="80">
        <v>0</v>
      </c>
      <c r="J175" s="80">
        <v>0</v>
      </c>
      <c r="K175" s="80">
        <v>0</v>
      </c>
      <c r="L175" s="80">
        <v>0</v>
      </c>
      <c r="M175" s="80">
        <v>0</v>
      </c>
    </row>
    <row r="176" spans="1:13">
      <c r="A176" s="80">
        <v>161</v>
      </c>
      <c r="B176" s="80" t="s">
        <v>6484</v>
      </c>
      <c r="C176" s="80" t="s">
        <v>6485</v>
      </c>
      <c r="D176" s="80" t="s">
        <v>5400</v>
      </c>
      <c r="E176" s="80">
        <v>0</v>
      </c>
      <c r="F176" s="80">
        <v>0</v>
      </c>
      <c r="G176" s="80">
        <v>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0">
        <v>0</v>
      </c>
    </row>
    <row r="177" spans="1:13">
      <c r="A177" s="80">
        <v>162</v>
      </c>
      <c r="B177" s="80" t="s">
        <v>6486</v>
      </c>
      <c r="C177" s="80" t="s">
        <v>6487</v>
      </c>
      <c r="D177" s="80" t="s">
        <v>5400</v>
      </c>
      <c r="E177" s="80">
        <v>0</v>
      </c>
      <c r="F177" s="80">
        <v>0</v>
      </c>
      <c r="G177" s="80">
        <v>0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0">
        <v>0</v>
      </c>
    </row>
    <row r="178" spans="1:13">
      <c r="A178" s="80">
        <v>163</v>
      </c>
      <c r="B178" s="80" t="s">
        <v>855</v>
      </c>
      <c r="C178" s="80" t="s">
        <v>856</v>
      </c>
      <c r="D178" s="80" t="s">
        <v>5400</v>
      </c>
      <c r="E178" s="80">
        <v>4555</v>
      </c>
      <c r="F178" s="80">
        <v>0</v>
      </c>
      <c r="G178" s="80">
        <v>6700</v>
      </c>
      <c r="H178" s="80">
        <v>0</v>
      </c>
      <c r="I178" s="80">
        <v>0</v>
      </c>
      <c r="J178" s="80">
        <v>0</v>
      </c>
      <c r="K178" s="80">
        <v>0</v>
      </c>
      <c r="L178" s="80">
        <v>11255</v>
      </c>
      <c r="M178" s="84">
        <v>15000</v>
      </c>
    </row>
    <row r="179" spans="1:13">
      <c r="A179" s="80">
        <v>164</v>
      </c>
      <c r="B179" s="80" t="s">
        <v>911</v>
      </c>
      <c r="C179" s="80" t="s">
        <v>912</v>
      </c>
      <c r="D179" s="80" t="s">
        <v>5400</v>
      </c>
      <c r="E179" s="80">
        <v>374</v>
      </c>
      <c r="F179" s="80">
        <v>0</v>
      </c>
      <c r="G179" s="80">
        <v>12536</v>
      </c>
      <c r="H179" s="80">
        <v>0</v>
      </c>
      <c r="I179" s="80">
        <v>0</v>
      </c>
      <c r="J179" s="80">
        <v>0</v>
      </c>
      <c r="K179" s="80">
        <v>0</v>
      </c>
      <c r="L179" s="80">
        <v>12910</v>
      </c>
      <c r="M179" s="84">
        <v>17500</v>
      </c>
    </row>
    <row r="180" spans="1:13">
      <c r="A180" s="80">
        <v>165</v>
      </c>
      <c r="B180" s="80" t="s">
        <v>846</v>
      </c>
      <c r="C180" s="80" t="s">
        <v>847</v>
      </c>
      <c r="D180" s="80" t="s">
        <v>5400</v>
      </c>
      <c r="E180" s="80">
        <v>25</v>
      </c>
      <c r="F180" s="80">
        <v>0</v>
      </c>
      <c r="G180" s="80">
        <v>15012</v>
      </c>
      <c r="H180" s="80">
        <v>0</v>
      </c>
      <c r="I180" s="80">
        <v>0</v>
      </c>
      <c r="J180" s="80">
        <v>0</v>
      </c>
      <c r="K180" s="80">
        <v>0</v>
      </c>
      <c r="L180" s="80">
        <v>15037</v>
      </c>
      <c r="M180" s="84">
        <v>42147</v>
      </c>
    </row>
    <row r="181" spans="1:13">
      <c r="A181" s="80">
        <v>166</v>
      </c>
      <c r="B181" s="80" t="s">
        <v>870</v>
      </c>
      <c r="C181" s="80" t="s">
        <v>871</v>
      </c>
      <c r="D181" s="80" t="s">
        <v>5400</v>
      </c>
      <c r="E181" s="80">
        <v>1633</v>
      </c>
      <c r="F181" s="80">
        <v>0</v>
      </c>
      <c r="G181" s="80">
        <v>10398</v>
      </c>
      <c r="H181" s="80">
        <v>0</v>
      </c>
      <c r="I181" s="80">
        <v>0</v>
      </c>
      <c r="J181" s="80">
        <v>0</v>
      </c>
      <c r="K181" s="80">
        <v>0</v>
      </c>
      <c r="L181" s="80">
        <v>12031</v>
      </c>
      <c r="M181" s="84">
        <v>26448</v>
      </c>
    </row>
    <row r="182" spans="1:13">
      <c r="A182" s="80">
        <v>167</v>
      </c>
      <c r="B182" s="80" t="s">
        <v>886</v>
      </c>
      <c r="C182" s="80" t="s">
        <v>887</v>
      </c>
      <c r="D182" s="80" t="s">
        <v>5400</v>
      </c>
      <c r="E182" s="80">
        <v>1774</v>
      </c>
      <c r="F182" s="80">
        <v>0</v>
      </c>
      <c r="G182" s="80">
        <v>15208</v>
      </c>
      <c r="H182" s="80">
        <v>0</v>
      </c>
      <c r="I182" s="80">
        <v>0</v>
      </c>
      <c r="J182" s="80">
        <v>0</v>
      </c>
      <c r="K182" s="80">
        <v>0</v>
      </c>
      <c r="L182" s="80">
        <v>16982</v>
      </c>
      <c r="M182" s="84">
        <v>12312</v>
      </c>
    </row>
    <row r="183" spans="1:13">
      <c r="A183" s="80">
        <v>168</v>
      </c>
      <c r="B183" s="80" t="s">
        <v>903</v>
      </c>
      <c r="C183" s="80" t="s">
        <v>904</v>
      </c>
      <c r="D183" s="80" t="s">
        <v>5400</v>
      </c>
      <c r="E183" s="80">
        <v>208</v>
      </c>
      <c r="F183" s="80">
        <v>0</v>
      </c>
      <c r="G183" s="80">
        <v>11036</v>
      </c>
      <c r="H183" s="80">
        <v>0</v>
      </c>
      <c r="I183" s="80">
        <v>0</v>
      </c>
      <c r="J183" s="80">
        <v>0</v>
      </c>
      <c r="K183" s="80">
        <v>0</v>
      </c>
      <c r="L183" s="80">
        <v>11244</v>
      </c>
      <c r="M183" s="84">
        <v>13464</v>
      </c>
    </row>
    <row r="184" spans="1:13">
      <c r="A184" s="80">
        <v>169</v>
      </c>
      <c r="B184" s="80" t="s">
        <v>924</v>
      </c>
      <c r="C184" s="80" t="s">
        <v>6488</v>
      </c>
      <c r="D184" s="80" t="s">
        <v>5400</v>
      </c>
      <c r="E184" s="80">
        <v>373</v>
      </c>
      <c r="F184" s="80">
        <v>0</v>
      </c>
      <c r="G184" s="80">
        <v>10304</v>
      </c>
      <c r="H184" s="80">
        <v>0</v>
      </c>
      <c r="I184" s="80">
        <v>0</v>
      </c>
      <c r="J184" s="80">
        <v>0</v>
      </c>
      <c r="K184" s="80">
        <v>0</v>
      </c>
      <c r="L184" s="80">
        <v>10677</v>
      </c>
      <c r="M184" s="84">
        <v>6048</v>
      </c>
    </row>
    <row r="185" spans="1:13">
      <c r="A185" s="80">
        <v>170</v>
      </c>
      <c r="B185" s="80" t="s">
        <v>6489</v>
      </c>
      <c r="C185" s="80" t="s">
        <v>6490</v>
      </c>
      <c r="D185" s="80" t="s">
        <v>5400</v>
      </c>
      <c r="E185" s="80">
        <v>0</v>
      </c>
      <c r="F185" s="80">
        <v>0</v>
      </c>
      <c r="G185" s="80">
        <v>0</v>
      </c>
      <c r="H185" s="80">
        <v>0</v>
      </c>
      <c r="I185" s="80">
        <v>0</v>
      </c>
      <c r="J185" s="80">
        <v>0</v>
      </c>
      <c r="K185" s="80">
        <v>0</v>
      </c>
      <c r="L185" s="80">
        <v>0</v>
      </c>
      <c r="M185" s="80">
        <v>0</v>
      </c>
    </row>
    <row r="186" spans="1:13">
      <c r="A186" s="80">
        <v>171</v>
      </c>
      <c r="B186" s="80" t="s">
        <v>6491</v>
      </c>
      <c r="C186" s="80" t="s">
        <v>6492</v>
      </c>
      <c r="D186" s="80" t="s">
        <v>5400</v>
      </c>
      <c r="E186" s="80">
        <v>4220</v>
      </c>
      <c r="F186" s="80">
        <v>0</v>
      </c>
      <c r="G186" s="80">
        <v>310960</v>
      </c>
      <c r="H186" s="80">
        <v>0</v>
      </c>
      <c r="I186" s="80">
        <v>0</v>
      </c>
      <c r="J186" s="80">
        <v>0</v>
      </c>
      <c r="K186" s="80">
        <v>0</v>
      </c>
      <c r="L186" s="80">
        <v>315180</v>
      </c>
      <c r="M186" s="84">
        <v>60000</v>
      </c>
    </row>
    <row r="187" spans="1:13">
      <c r="A187" s="80">
        <v>172</v>
      </c>
      <c r="B187" s="80" t="s">
        <v>6493</v>
      </c>
      <c r="C187" s="80" t="s">
        <v>6494</v>
      </c>
      <c r="D187" s="80" t="s">
        <v>5400</v>
      </c>
      <c r="E187" s="80">
        <v>0</v>
      </c>
      <c r="F187" s="80">
        <v>0</v>
      </c>
      <c r="G187" s="80">
        <v>318624</v>
      </c>
      <c r="H187" s="80">
        <v>0</v>
      </c>
      <c r="I187" s="80">
        <v>0</v>
      </c>
      <c r="J187" s="80">
        <v>0</v>
      </c>
      <c r="K187" s="80">
        <v>0</v>
      </c>
      <c r="L187" s="80">
        <v>318624</v>
      </c>
      <c r="M187" s="84">
        <v>51376</v>
      </c>
    </row>
    <row r="188" spans="1:13">
      <c r="A188" s="80">
        <v>173</v>
      </c>
      <c r="B188" s="80" t="s">
        <v>6495</v>
      </c>
      <c r="C188" s="80" t="s">
        <v>6496</v>
      </c>
      <c r="D188" s="80" t="s">
        <v>5400</v>
      </c>
      <c r="E188" s="80">
        <v>0</v>
      </c>
      <c r="F188" s="80">
        <v>0</v>
      </c>
      <c r="G188" s="80">
        <v>0</v>
      </c>
      <c r="H188" s="80">
        <v>0</v>
      </c>
      <c r="I188" s="80">
        <v>0</v>
      </c>
      <c r="J188" s="80">
        <v>0</v>
      </c>
      <c r="K188" s="80">
        <v>0</v>
      </c>
      <c r="L188" s="80">
        <v>0</v>
      </c>
      <c r="M188" s="80">
        <v>0</v>
      </c>
    </row>
    <row r="189" spans="1:13">
      <c r="A189" s="80">
        <v>174</v>
      </c>
      <c r="B189" s="80" t="s">
        <v>6497</v>
      </c>
      <c r="C189" s="80" t="s">
        <v>6498</v>
      </c>
      <c r="D189" s="80" t="s">
        <v>5400</v>
      </c>
      <c r="E189" s="80">
        <v>0</v>
      </c>
      <c r="F189" s="80">
        <v>0</v>
      </c>
      <c r="G189" s="80">
        <v>0</v>
      </c>
      <c r="H189" s="80">
        <v>0</v>
      </c>
      <c r="I189" s="80">
        <v>0</v>
      </c>
      <c r="J189" s="80">
        <v>0</v>
      </c>
      <c r="K189" s="80">
        <v>0</v>
      </c>
      <c r="L189" s="80">
        <v>0</v>
      </c>
      <c r="M189" s="80">
        <v>0</v>
      </c>
    </row>
    <row r="190" spans="1:13">
      <c r="A190" s="80">
        <v>175</v>
      </c>
      <c r="B190" s="80" t="s">
        <v>6499</v>
      </c>
      <c r="C190" s="80" t="s">
        <v>6500</v>
      </c>
      <c r="D190" s="80" t="s">
        <v>5400</v>
      </c>
      <c r="E190" s="80">
        <v>0</v>
      </c>
      <c r="F190" s="80">
        <v>0</v>
      </c>
      <c r="G190" s="80">
        <v>0</v>
      </c>
      <c r="H190" s="80">
        <v>0</v>
      </c>
      <c r="I190" s="80">
        <v>0</v>
      </c>
      <c r="J190" s="80">
        <v>0</v>
      </c>
      <c r="K190" s="80">
        <v>0</v>
      </c>
      <c r="L190" s="80">
        <v>0</v>
      </c>
      <c r="M190" s="80">
        <v>0</v>
      </c>
    </row>
    <row r="191" spans="1:13">
      <c r="A191" s="80">
        <v>176</v>
      </c>
      <c r="B191" s="80" t="s">
        <v>6501</v>
      </c>
      <c r="C191" s="80" t="s">
        <v>6502</v>
      </c>
      <c r="D191" s="80" t="s">
        <v>5400</v>
      </c>
      <c r="E191" s="80">
        <v>17901</v>
      </c>
      <c r="F191" s="80">
        <v>0</v>
      </c>
      <c r="G191" s="80">
        <v>17100</v>
      </c>
      <c r="H191" s="80">
        <v>0</v>
      </c>
      <c r="I191" s="80">
        <v>0</v>
      </c>
      <c r="J191" s="80">
        <v>0</v>
      </c>
      <c r="K191" s="80">
        <v>0</v>
      </c>
      <c r="L191" s="80">
        <v>35001</v>
      </c>
      <c r="M191" s="84">
        <v>113280</v>
      </c>
    </row>
    <row r="192" spans="1:13">
      <c r="A192" s="80">
        <v>177</v>
      </c>
      <c r="B192" s="80" t="s">
        <v>6503</v>
      </c>
      <c r="C192" s="80" t="s">
        <v>6504</v>
      </c>
      <c r="D192" s="80" t="s">
        <v>5400</v>
      </c>
      <c r="E192" s="80">
        <v>466</v>
      </c>
      <c r="F192" s="80">
        <v>0</v>
      </c>
      <c r="G192" s="80">
        <v>180</v>
      </c>
      <c r="H192" s="80">
        <v>0</v>
      </c>
      <c r="I192" s="80">
        <v>0</v>
      </c>
      <c r="J192" s="80">
        <v>0</v>
      </c>
      <c r="K192" s="80">
        <v>0</v>
      </c>
      <c r="L192" s="80">
        <v>646</v>
      </c>
      <c r="M192" s="80">
        <v>0</v>
      </c>
    </row>
    <row r="193" spans="1:13">
      <c r="A193" s="80">
        <v>178</v>
      </c>
      <c r="B193" s="80" t="s">
        <v>6505</v>
      </c>
      <c r="C193" s="80" t="s">
        <v>6506</v>
      </c>
      <c r="D193" s="80" t="s">
        <v>5400</v>
      </c>
      <c r="E193" s="80">
        <v>0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</row>
    <row r="194" spans="1:13">
      <c r="A194" s="80">
        <v>179</v>
      </c>
      <c r="B194" s="80" t="s">
        <v>694</v>
      </c>
      <c r="C194" s="80" t="s">
        <v>695</v>
      </c>
      <c r="D194" s="80" t="s">
        <v>5400</v>
      </c>
      <c r="E194" s="80">
        <v>12446</v>
      </c>
      <c r="F194" s="80">
        <v>0</v>
      </c>
      <c r="G194" s="80">
        <v>74770</v>
      </c>
      <c r="H194" s="80">
        <v>0</v>
      </c>
      <c r="I194" s="80">
        <v>0</v>
      </c>
      <c r="J194" s="80">
        <v>0</v>
      </c>
      <c r="K194" s="80">
        <v>0</v>
      </c>
      <c r="L194" s="80">
        <v>87216</v>
      </c>
      <c r="M194" s="84">
        <v>59808</v>
      </c>
    </row>
    <row r="195" spans="1:13">
      <c r="A195" s="80">
        <v>180</v>
      </c>
      <c r="B195" s="80" t="s">
        <v>6507</v>
      </c>
      <c r="C195" s="80" t="s">
        <v>6508</v>
      </c>
      <c r="D195" s="80" t="s">
        <v>5400</v>
      </c>
      <c r="E195" s="80">
        <v>800</v>
      </c>
      <c r="F195" s="80">
        <v>0</v>
      </c>
      <c r="G195" s="80">
        <v>296992</v>
      </c>
      <c r="H195" s="80">
        <v>0</v>
      </c>
      <c r="I195" s="80">
        <v>0</v>
      </c>
      <c r="J195" s="80">
        <v>0</v>
      </c>
      <c r="K195" s="80">
        <v>0</v>
      </c>
      <c r="L195" s="80">
        <v>297792</v>
      </c>
      <c r="M195" s="84">
        <v>73008</v>
      </c>
    </row>
    <row r="196" spans="1:13">
      <c r="A196" s="80">
        <v>181</v>
      </c>
      <c r="B196" s="80" t="s">
        <v>6509</v>
      </c>
      <c r="C196" s="80" t="s">
        <v>6510</v>
      </c>
      <c r="D196" s="80" t="s">
        <v>5400</v>
      </c>
      <c r="E196" s="80">
        <v>4798</v>
      </c>
      <c r="F196" s="80">
        <v>0</v>
      </c>
      <c r="G196" s="80">
        <v>97506</v>
      </c>
      <c r="H196" s="80">
        <v>0</v>
      </c>
      <c r="I196" s="80">
        <v>0</v>
      </c>
      <c r="J196" s="80">
        <v>0</v>
      </c>
      <c r="K196" s="80">
        <v>0</v>
      </c>
      <c r="L196" s="80">
        <v>102304</v>
      </c>
      <c r="M196" s="84">
        <v>267696</v>
      </c>
    </row>
    <row r="197" spans="1:13">
      <c r="A197" s="80">
        <v>182</v>
      </c>
      <c r="B197" s="80" t="s">
        <v>6511</v>
      </c>
      <c r="C197" s="80" t="s">
        <v>6512</v>
      </c>
      <c r="D197" s="80" t="s">
        <v>5400</v>
      </c>
      <c r="E197" s="80">
        <v>1296</v>
      </c>
      <c r="F197" s="80">
        <v>0</v>
      </c>
      <c r="G197" s="80">
        <v>0</v>
      </c>
      <c r="H197" s="80">
        <v>0</v>
      </c>
      <c r="I197" s="80">
        <v>0</v>
      </c>
      <c r="J197" s="80">
        <v>0</v>
      </c>
      <c r="K197" s="80">
        <v>0</v>
      </c>
      <c r="L197" s="80">
        <v>1296</v>
      </c>
      <c r="M197" s="80">
        <v>0</v>
      </c>
    </row>
    <row r="198" spans="1:13">
      <c r="A198" s="80">
        <v>183</v>
      </c>
      <c r="B198" s="80" t="s">
        <v>452</v>
      </c>
      <c r="C198" s="80" t="s">
        <v>453</v>
      </c>
      <c r="D198" s="80" t="s">
        <v>3332</v>
      </c>
      <c r="E198" s="80">
        <v>4677</v>
      </c>
      <c r="F198" s="80">
        <v>0</v>
      </c>
      <c r="G198" s="80">
        <v>1022</v>
      </c>
      <c r="H198" s="80">
        <v>0</v>
      </c>
      <c r="I198" s="80">
        <v>0</v>
      </c>
      <c r="J198" s="80">
        <v>0</v>
      </c>
      <c r="K198" s="80">
        <v>0</v>
      </c>
      <c r="L198" s="80">
        <v>5699</v>
      </c>
      <c r="M198" s="84">
        <v>1364</v>
      </c>
    </row>
    <row r="199" spans="1:13">
      <c r="A199" s="80">
        <v>184</v>
      </c>
      <c r="B199" s="80" t="s">
        <v>6513</v>
      </c>
      <c r="C199" s="80" t="s">
        <v>6514</v>
      </c>
      <c r="D199" s="80" t="s">
        <v>3332</v>
      </c>
      <c r="E199" s="80">
        <v>0</v>
      </c>
      <c r="F199" s="80">
        <v>0</v>
      </c>
      <c r="G199" s="80">
        <v>0</v>
      </c>
      <c r="H199" s="80">
        <v>0</v>
      </c>
      <c r="I199" s="80">
        <v>0</v>
      </c>
      <c r="J199" s="80">
        <v>0</v>
      </c>
      <c r="K199" s="80">
        <v>0</v>
      </c>
      <c r="L199" s="80">
        <v>0</v>
      </c>
      <c r="M199" s="80">
        <v>0</v>
      </c>
    </row>
    <row r="200" spans="1:13">
      <c r="A200" s="80">
        <v>185</v>
      </c>
      <c r="B200" s="80" t="s">
        <v>6515</v>
      </c>
      <c r="C200" s="80" t="s">
        <v>6516</v>
      </c>
      <c r="D200" s="80" t="s">
        <v>3332</v>
      </c>
      <c r="E200" s="80">
        <v>0</v>
      </c>
      <c r="F200" s="80">
        <v>0</v>
      </c>
      <c r="G200" s="80">
        <v>0</v>
      </c>
      <c r="H200" s="80">
        <v>0</v>
      </c>
      <c r="I200" s="80">
        <v>0</v>
      </c>
      <c r="J200" s="80">
        <v>0</v>
      </c>
      <c r="K200" s="80">
        <v>0</v>
      </c>
      <c r="L200" s="80">
        <v>0</v>
      </c>
      <c r="M200" s="80">
        <v>0</v>
      </c>
    </row>
    <row r="201" spans="1:13">
      <c r="A201" s="80">
        <v>186</v>
      </c>
      <c r="B201" s="80" t="s">
        <v>6517</v>
      </c>
      <c r="C201" s="80" t="s">
        <v>6518</v>
      </c>
      <c r="D201" s="80" t="s">
        <v>3332</v>
      </c>
      <c r="E201" s="80">
        <v>0</v>
      </c>
      <c r="F201" s="80">
        <v>0</v>
      </c>
      <c r="G201" s="80">
        <v>1</v>
      </c>
      <c r="H201" s="80">
        <v>0</v>
      </c>
      <c r="I201" s="80">
        <v>0</v>
      </c>
      <c r="J201" s="80">
        <v>0</v>
      </c>
      <c r="K201" s="80">
        <v>0</v>
      </c>
      <c r="L201" s="80">
        <v>1</v>
      </c>
      <c r="M201" s="80">
        <v>0</v>
      </c>
    </row>
    <row r="202" spans="1:13">
      <c r="A202" s="80">
        <v>187</v>
      </c>
      <c r="B202" s="80" t="s">
        <v>830</v>
      </c>
      <c r="C202" s="80" t="s">
        <v>2587</v>
      </c>
      <c r="D202" s="80" t="s">
        <v>3332</v>
      </c>
      <c r="E202" s="80">
        <v>7551</v>
      </c>
      <c r="F202" s="80">
        <v>0</v>
      </c>
      <c r="G202" s="80">
        <v>10000</v>
      </c>
      <c r="H202" s="80">
        <v>0</v>
      </c>
      <c r="I202" s="80">
        <v>0</v>
      </c>
      <c r="J202" s="80">
        <v>0</v>
      </c>
      <c r="K202" s="80">
        <v>0</v>
      </c>
      <c r="L202" s="80">
        <v>17551</v>
      </c>
      <c r="M202" s="84">
        <v>100000</v>
      </c>
    </row>
    <row r="203" spans="1:13">
      <c r="A203" s="80">
        <v>188</v>
      </c>
      <c r="B203" s="80" t="s">
        <v>6519</v>
      </c>
      <c r="C203" s="80" t="s">
        <v>6520</v>
      </c>
      <c r="D203" s="80" t="s">
        <v>3332</v>
      </c>
      <c r="E203" s="80">
        <v>0</v>
      </c>
      <c r="F203" s="80">
        <v>0</v>
      </c>
      <c r="G203" s="80">
        <v>0</v>
      </c>
      <c r="H203" s="80">
        <v>0</v>
      </c>
      <c r="I203" s="80">
        <v>0</v>
      </c>
      <c r="J203" s="80">
        <v>0</v>
      </c>
      <c r="K203" s="80">
        <v>0</v>
      </c>
      <c r="L203" s="80">
        <v>0</v>
      </c>
      <c r="M203" s="80">
        <v>0</v>
      </c>
    </row>
    <row r="204" spans="1:13">
      <c r="A204" s="80">
        <v>189</v>
      </c>
      <c r="B204" s="80" t="s">
        <v>6521</v>
      </c>
      <c r="C204" s="80" t="s">
        <v>6522</v>
      </c>
      <c r="D204" s="80" t="s">
        <v>5400</v>
      </c>
      <c r="E204" s="80">
        <v>0</v>
      </c>
      <c r="F204" s="80">
        <v>0</v>
      </c>
      <c r="G204" s="80">
        <v>0</v>
      </c>
      <c r="H204" s="80">
        <v>0</v>
      </c>
      <c r="I204" s="80">
        <v>0</v>
      </c>
      <c r="J204" s="80">
        <v>0</v>
      </c>
      <c r="K204" s="80">
        <v>0</v>
      </c>
      <c r="L204" s="80">
        <v>0</v>
      </c>
      <c r="M204" s="84">
        <v>300000</v>
      </c>
    </row>
    <row r="205" spans="1:13">
      <c r="A205" s="80">
        <v>190</v>
      </c>
      <c r="B205" s="80" t="s">
        <v>6523</v>
      </c>
      <c r="C205" s="80" t="s">
        <v>6524</v>
      </c>
      <c r="D205" s="80" t="s">
        <v>3332</v>
      </c>
      <c r="E205" s="80">
        <v>2060</v>
      </c>
      <c r="F205" s="80">
        <v>0</v>
      </c>
      <c r="G205" s="80">
        <v>0</v>
      </c>
      <c r="H205" s="80">
        <v>0</v>
      </c>
      <c r="I205" s="80">
        <v>0</v>
      </c>
      <c r="J205" s="80">
        <v>0</v>
      </c>
      <c r="K205" s="80">
        <v>0</v>
      </c>
      <c r="L205" s="80">
        <v>2060</v>
      </c>
      <c r="M205" s="84">
        <v>270000</v>
      </c>
    </row>
    <row r="206" spans="1:13">
      <c r="A206" s="80">
        <v>191</v>
      </c>
      <c r="B206" s="80" t="s">
        <v>6525</v>
      </c>
      <c r="C206" s="80" t="s">
        <v>6526</v>
      </c>
      <c r="D206" s="80" t="s">
        <v>3332</v>
      </c>
      <c r="E206" s="80">
        <v>0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>
        <v>0</v>
      </c>
      <c r="L206" s="80">
        <v>0</v>
      </c>
      <c r="M206" s="80">
        <v>0</v>
      </c>
    </row>
    <row r="207" spans="1:13">
      <c r="A207" s="80">
        <v>192</v>
      </c>
      <c r="B207" s="80" t="s">
        <v>6527</v>
      </c>
      <c r="C207" s="80" t="s">
        <v>6528</v>
      </c>
      <c r="D207" s="80" t="s">
        <v>3332</v>
      </c>
      <c r="E207" s="80">
        <v>0</v>
      </c>
      <c r="F207" s="80">
        <v>0</v>
      </c>
      <c r="G207" s="80">
        <v>0</v>
      </c>
      <c r="H207" s="80">
        <v>0</v>
      </c>
      <c r="I207" s="80">
        <v>0</v>
      </c>
      <c r="J207" s="80">
        <v>0</v>
      </c>
      <c r="K207" s="80">
        <v>0</v>
      </c>
      <c r="L207" s="80">
        <v>0</v>
      </c>
      <c r="M207" s="80">
        <v>0</v>
      </c>
    </row>
    <row r="208" spans="1:13">
      <c r="A208" s="80">
        <v>193</v>
      </c>
      <c r="B208" s="80" t="s">
        <v>6529</v>
      </c>
      <c r="C208" s="80" t="s">
        <v>6530</v>
      </c>
      <c r="D208" s="80" t="s">
        <v>3332</v>
      </c>
      <c r="E208" s="80">
        <v>1094</v>
      </c>
      <c r="F208" s="80">
        <v>878</v>
      </c>
      <c r="G208" s="80">
        <v>0</v>
      </c>
      <c r="H208" s="80">
        <v>0</v>
      </c>
      <c r="I208" s="80">
        <v>0</v>
      </c>
      <c r="J208" s="80">
        <v>0</v>
      </c>
      <c r="K208" s="80">
        <v>0</v>
      </c>
      <c r="L208" s="80">
        <v>1094</v>
      </c>
      <c r="M208" s="84">
        <v>91600</v>
      </c>
    </row>
    <row r="209" spans="1:13">
      <c r="A209" s="80">
        <v>194</v>
      </c>
      <c r="B209" s="80" t="s">
        <v>6531</v>
      </c>
      <c r="C209" s="80" t="s">
        <v>6532</v>
      </c>
      <c r="D209" s="80" t="s">
        <v>3332</v>
      </c>
      <c r="E209" s="80">
        <v>0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0</v>
      </c>
      <c r="L209" s="80">
        <v>0</v>
      </c>
      <c r="M209" s="80">
        <v>0</v>
      </c>
    </row>
    <row r="210" spans="1:13">
      <c r="A210" s="80">
        <v>195</v>
      </c>
      <c r="B210" s="80" t="s">
        <v>6533</v>
      </c>
      <c r="C210" s="80" t="s">
        <v>6534</v>
      </c>
      <c r="D210" s="80" t="s">
        <v>5400</v>
      </c>
      <c r="E210" s="80">
        <v>0</v>
      </c>
      <c r="F210" s="80">
        <v>0</v>
      </c>
      <c r="G210" s="80">
        <v>0</v>
      </c>
      <c r="H210" s="80">
        <v>0</v>
      </c>
      <c r="I210" s="80">
        <v>0</v>
      </c>
      <c r="J210" s="80">
        <v>0</v>
      </c>
      <c r="K210" s="80">
        <v>0</v>
      </c>
      <c r="L210" s="80">
        <v>0</v>
      </c>
      <c r="M210" s="84">
        <v>307800</v>
      </c>
    </row>
    <row r="211" spans="1:13">
      <c r="A211" s="80">
        <v>196</v>
      </c>
      <c r="B211" s="80" t="s">
        <v>6535</v>
      </c>
      <c r="C211" s="80" t="s">
        <v>6536</v>
      </c>
      <c r="D211" s="80" t="s">
        <v>3332</v>
      </c>
      <c r="E211" s="80">
        <v>537</v>
      </c>
      <c r="F211" s="80">
        <v>0</v>
      </c>
      <c r="G211" s="80">
        <v>0</v>
      </c>
      <c r="H211" s="80">
        <v>0</v>
      </c>
      <c r="I211" s="80">
        <v>0</v>
      </c>
      <c r="J211" s="80">
        <v>0</v>
      </c>
      <c r="K211" s="80">
        <v>0</v>
      </c>
      <c r="L211" s="80">
        <v>537</v>
      </c>
      <c r="M211" s="84">
        <v>241000</v>
      </c>
    </row>
    <row r="212" spans="1:13">
      <c r="A212" s="80">
        <v>197</v>
      </c>
      <c r="B212" s="80" t="s">
        <v>6537</v>
      </c>
      <c r="C212" s="80" t="s">
        <v>6538</v>
      </c>
      <c r="D212" s="80" t="s">
        <v>3332</v>
      </c>
      <c r="E212" s="80">
        <v>25284</v>
      </c>
      <c r="F212" s="80">
        <v>0</v>
      </c>
      <c r="G212" s="80">
        <v>24587</v>
      </c>
      <c r="H212" s="80">
        <v>0</v>
      </c>
      <c r="I212" s="80">
        <v>0</v>
      </c>
      <c r="J212" s="80">
        <v>0</v>
      </c>
      <c r="K212" s="80">
        <v>0</v>
      </c>
      <c r="L212" s="80">
        <v>49871</v>
      </c>
      <c r="M212" s="84">
        <v>160000</v>
      </c>
    </row>
    <row r="213" spans="1:13">
      <c r="A213" s="80">
        <v>198</v>
      </c>
      <c r="B213" s="80" t="s">
        <v>6539</v>
      </c>
      <c r="C213" s="80" t="s">
        <v>6540</v>
      </c>
      <c r="D213" s="80" t="s">
        <v>3259</v>
      </c>
      <c r="E213" s="80">
        <v>0</v>
      </c>
      <c r="F213" s="80">
        <v>0</v>
      </c>
      <c r="G213" s="80">
        <v>0</v>
      </c>
      <c r="H213" s="80">
        <v>0</v>
      </c>
      <c r="I213" s="80">
        <v>0</v>
      </c>
      <c r="J213" s="80">
        <v>0</v>
      </c>
      <c r="K213" s="80">
        <v>0</v>
      </c>
      <c r="L213" s="80">
        <v>0</v>
      </c>
      <c r="M213" s="80">
        <v>0</v>
      </c>
    </row>
    <row r="214" spans="1:13">
      <c r="A214" s="80">
        <v>199</v>
      </c>
      <c r="B214" s="80" t="s">
        <v>84</v>
      </c>
      <c r="C214" s="80" t="s">
        <v>85</v>
      </c>
      <c r="D214" s="80" t="s">
        <v>5400</v>
      </c>
      <c r="E214" s="80">
        <v>22683</v>
      </c>
      <c r="F214" s="80">
        <v>0</v>
      </c>
      <c r="G214" s="80">
        <v>0</v>
      </c>
      <c r="H214" s="80">
        <v>0</v>
      </c>
      <c r="I214" s="80">
        <v>0</v>
      </c>
      <c r="J214" s="80">
        <v>0</v>
      </c>
      <c r="K214" s="80">
        <v>0</v>
      </c>
      <c r="L214" s="80">
        <v>22683</v>
      </c>
      <c r="M214" s="84">
        <v>40000</v>
      </c>
    </row>
    <row r="215" spans="1:13">
      <c r="A215" s="80">
        <v>200</v>
      </c>
      <c r="B215" s="80" t="s">
        <v>17</v>
      </c>
      <c r="C215" s="80" t="s">
        <v>6541</v>
      </c>
      <c r="D215" s="80" t="s">
        <v>5400</v>
      </c>
      <c r="E215" s="80">
        <v>18</v>
      </c>
      <c r="F215" s="80">
        <v>0</v>
      </c>
      <c r="G215" s="80">
        <v>80</v>
      </c>
      <c r="H215" s="80">
        <v>0</v>
      </c>
      <c r="I215" s="80">
        <v>0</v>
      </c>
      <c r="J215" s="80">
        <v>0</v>
      </c>
      <c r="K215" s="80">
        <v>0</v>
      </c>
      <c r="L215" s="80">
        <v>98</v>
      </c>
      <c r="M215" s="84">
        <v>162538</v>
      </c>
    </row>
    <row r="216" spans="1:13">
      <c r="A216" s="80">
        <v>201</v>
      </c>
      <c r="B216" s="80" t="s">
        <v>44</v>
      </c>
      <c r="C216" s="80" t="s">
        <v>6542</v>
      </c>
      <c r="D216" s="80" t="s">
        <v>5400</v>
      </c>
      <c r="E216" s="80">
        <v>3204</v>
      </c>
      <c r="F216" s="80">
        <v>0</v>
      </c>
      <c r="G216" s="80">
        <v>21014</v>
      </c>
      <c r="H216" s="80">
        <v>0</v>
      </c>
      <c r="I216" s="80">
        <v>0</v>
      </c>
      <c r="J216" s="80">
        <v>0</v>
      </c>
      <c r="K216" s="80">
        <v>0</v>
      </c>
      <c r="L216" s="80">
        <v>24218</v>
      </c>
      <c r="M216" s="84">
        <v>81731</v>
      </c>
    </row>
    <row r="217" spans="1:13">
      <c r="A217" s="80">
        <v>202</v>
      </c>
      <c r="B217" s="80" t="s">
        <v>30</v>
      </c>
      <c r="C217" s="80" t="s">
        <v>31</v>
      </c>
      <c r="D217" s="80" t="s">
        <v>5400</v>
      </c>
      <c r="E217" s="80">
        <v>897</v>
      </c>
      <c r="F217" s="80">
        <v>0</v>
      </c>
      <c r="G217" s="80">
        <v>10192</v>
      </c>
      <c r="H217" s="80">
        <v>0</v>
      </c>
      <c r="I217" s="80">
        <v>0</v>
      </c>
      <c r="J217" s="80">
        <v>0</v>
      </c>
      <c r="K217" s="80">
        <v>0</v>
      </c>
      <c r="L217" s="80">
        <v>11089</v>
      </c>
      <c r="M217" s="84">
        <v>20160</v>
      </c>
    </row>
    <row r="218" spans="1:13">
      <c r="A218" s="80">
        <v>203</v>
      </c>
      <c r="B218" s="80" t="s">
        <v>54</v>
      </c>
      <c r="C218" s="80" t="s">
        <v>6543</v>
      </c>
      <c r="D218" s="80" t="s">
        <v>5400</v>
      </c>
      <c r="E218" s="80">
        <v>15485</v>
      </c>
      <c r="F218" s="80">
        <v>0</v>
      </c>
      <c r="G218" s="80">
        <v>10208</v>
      </c>
      <c r="H218" s="80">
        <v>0</v>
      </c>
      <c r="I218" s="80">
        <v>0</v>
      </c>
      <c r="J218" s="80">
        <v>0</v>
      </c>
      <c r="K218" s="80">
        <v>0</v>
      </c>
      <c r="L218" s="80">
        <v>25693</v>
      </c>
      <c r="M218" s="84">
        <v>60032</v>
      </c>
    </row>
    <row r="219" spans="1:13">
      <c r="A219" s="80">
        <v>204</v>
      </c>
      <c r="B219" s="80" t="s">
        <v>65</v>
      </c>
      <c r="C219" s="80" t="s">
        <v>66</v>
      </c>
      <c r="D219" s="80" t="s">
        <v>5400</v>
      </c>
      <c r="E219" s="80">
        <v>75</v>
      </c>
      <c r="F219" s="80">
        <v>0</v>
      </c>
      <c r="G219" s="80">
        <v>10580</v>
      </c>
      <c r="H219" s="80">
        <v>0</v>
      </c>
      <c r="I219" s="80">
        <v>0</v>
      </c>
      <c r="J219" s="80">
        <v>0</v>
      </c>
      <c r="K219" s="80">
        <v>0</v>
      </c>
      <c r="L219" s="80">
        <v>10655</v>
      </c>
      <c r="M219" s="84">
        <v>30240</v>
      </c>
    </row>
    <row r="220" spans="1:13">
      <c r="A220" s="80">
        <v>205</v>
      </c>
      <c r="B220" s="80" t="s">
        <v>6544</v>
      </c>
      <c r="C220" s="80" t="s">
        <v>6545</v>
      </c>
      <c r="D220" s="80" t="s">
        <v>5400</v>
      </c>
      <c r="E220" s="80">
        <v>12396</v>
      </c>
      <c r="F220" s="80">
        <v>0</v>
      </c>
      <c r="G220" s="80">
        <v>0</v>
      </c>
      <c r="H220" s="80">
        <v>0</v>
      </c>
      <c r="I220" s="80">
        <v>0</v>
      </c>
      <c r="J220" s="80">
        <v>0</v>
      </c>
      <c r="K220" s="80">
        <v>0</v>
      </c>
      <c r="L220" s="80">
        <v>12396</v>
      </c>
      <c r="M220" s="84">
        <v>303649</v>
      </c>
    </row>
    <row r="221" spans="1:13">
      <c r="A221" s="80">
        <v>206</v>
      </c>
      <c r="B221" s="80" t="s">
        <v>6546</v>
      </c>
      <c r="C221" s="80" t="s">
        <v>6547</v>
      </c>
      <c r="D221" s="80" t="s">
        <v>5400</v>
      </c>
      <c r="E221" s="80">
        <v>285</v>
      </c>
      <c r="F221" s="80">
        <v>0</v>
      </c>
      <c r="G221" s="80">
        <v>0</v>
      </c>
      <c r="H221" s="80">
        <v>0</v>
      </c>
      <c r="I221" s="80">
        <v>0</v>
      </c>
      <c r="J221" s="80">
        <v>0</v>
      </c>
      <c r="K221" s="80">
        <v>0</v>
      </c>
      <c r="L221" s="80">
        <v>285</v>
      </c>
      <c r="M221" s="80">
        <v>0</v>
      </c>
    </row>
    <row r="222" spans="1:13">
      <c r="A222" s="80">
        <v>207</v>
      </c>
      <c r="B222" s="80" t="s">
        <v>6548</v>
      </c>
      <c r="C222" s="80" t="s">
        <v>6549</v>
      </c>
      <c r="D222" s="80" t="s">
        <v>5400</v>
      </c>
      <c r="E222" s="80">
        <v>0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>
        <v>0</v>
      </c>
      <c r="L222" s="80">
        <v>0</v>
      </c>
      <c r="M222" s="84">
        <v>293307</v>
      </c>
    </row>
    <row r="223" spans="1:13">
      <c r="A223" s="80">
        <v>208</v>
      </c>
      <c r="B223" s="80" t="s">
        <v>6550</v>
      </c>
      <c r="C223" s="80" t="s">
        <v>6551</v>
      </c>
      <c r="D223" s="80" t="s">
        <v>5400</v>
      </c>
      <c r="E223" s="80">
        <v>4840</v>
      </c>
      <c r="F223" s="80">
        <v>0</v>
      </c>
      <c r="G223" s="80">
        <v>2266</v>
      </c>
      <c r="H223" s="80">
        <v>0</v>
      </c>
      <c r="I223" s="80">
        <v>0</v>
      </c>
      <c r="J223" s="80">
        <v>0</v>
      </c>
      <c r="K223" s="80">
        <v>0</v>
      </c>
      <c r="L223" s="80">
        <v>7106</v>
      </c>
      <c r="M223" s="84">
        <v>91234</v>
      </c>
    </row>
    <row r="224" spans="1:13">
      <c r="A224" s="80">
        <v>209</v>
      </c>
      <c r="B224" s="80" t="s">
        <v>768</v>
      </c>
      <c r="C224" s="80" t="s">
        <v>6552</v>
      </c>
      <c r="D224" s="80" t="s">
        <v>3332</v>
      </c>
      <c r="E224" s="80">
        <v>19106</v>
      </c>
      <c r="F224" s="80">
        <v>0</v>
      </c>
      <c r="G224" s="80">
        <v>90040</v>
      </c>
      <c r="H224" s="80">
        <v>0</v>
      </c>
      <c r="I224" s="80">
        <v>0</v>
      </c>
      <c r="J224" s="80">
        <v>0</v>
      </c>
      <c r="K224" s="80">
        <v>0</v>
      </c>
      <c r="L224" s="80">
        <v>109146</v>
      </c>
      <c r="M224" s="84">
        <v>559000</v>
      </c>
    </row>
    <row r="225" spans="1:13">
      <c r="A225" s="80">
        <v>210</v>
      </c>
      <c r="B225" s="80" t="s">
        <v>6553</v>
      </c>
      <c r="C225" s="80" t="s">
        <v>6554</v>
      </c>
      <c r="D225" s="80" t="s">
        <v>3332</v>
      </c>
      <c r="E225" s="80">
        <v>31365</v>
      </c>
      <c r="F225" s="80">
        <v>0</v>
      </c>
      <c r="G225" s="80">
        <v>552</v>
      </c>
      <c r="H225" s="80">
        <v>0</v>
      </c>
      <c r="I225" s="80">
        <v>0</v>
      </c>
      <c r="J225" s="80">
        <v>0</v>
      </c>
      <c r="K225" s="80">
        <v>0</v>
      </c>
      <c r="L225" s="80">
        <v>31917</v>
      </c>
      <c r="M225" s="80">
        <v>0</v>
      </c>
    </row>
    <row r="226" spans="1:13">
      <c r="A226" s="80">
        <v>211</v>
      </c>
      <c r="B226" s="80" t="s">
        <v>6555</v>
      </c>
      <c r="C226" s="80" t="s">
        <v>6556</v>
      </c>
      <c r="D226" s="80" t="s">
        <v>3332</v>
      </c>
      <c r="E226" s="80">
        <v>23296</v>
      </c>
      <c r="F226" s="80">
        <v>0</v>
      </c>
      <c r="G226" s="80">
        <v>0</v>
      </c>
      <c r="H226" s="80">
        <v>0</v>
      </c>
      <c r="I226" s="80">
        <v>0</v>
      </c>
      <c r="J226" s="80">
        <v>0</v>
      </c>
      <c r="K226" s="80">
        <v>0</v>
      </c>
      <c r="L226" s="80">
        <v>23296</v>
      </c>
      <c r="M226" s="80">
        <v>0</v>
      </c>
    </row>
    <row r="227" spans="1:13">
      <c r="A227" s="80">
        <v>212</v>
      </c>
      <c r="B227" s="80" t="s">
        <v>6557</v>
      </c>
      <c r="C227" s="80" t="s">
        <v>6558</v>
      </c>
      <c r="D227" s="80" t="s">
        <v>3332</v>
      </c>
      <c r="E227" s="80">
        <v>0</v>
      </c>
      <c r="F227" s="80">
        <v>0</v>
      </c>
      <c r="G227" s="80">
        <v>0</v>
      </c>
      <c r="H227" s="80">
        <v>0</v>
      </c>
      <c r="I227" s="80">
        <v>0</v>
      </c>
      <c r="J227" s="80">
        <v>0</v>
      </c>
      <c r="K227" s="80">
        <v>0</v>
      </c>
      <c r="L227" s="80">
        <v>0</v>
      </c>
      <c r="M227" s="80">
        <v>0</v>
      </c>
    </row>
    <row r="228" spans="1:13">
      <c r="A228" s="80">
        <v>213</v>
      </c>
      <c r="B228" s="80" t="s">
        <v>6559</v>
      </c>
      <c r="C228" s="80" t="s">
        <v>6560</v>
      </c>
      <c r="D228" s="80" t="s">
        <v>3332</v>
      </c>
      <c r="E228" s="80">
        <v>10660</v>
      </c>
      <c r="F228" s="80">
        <v>0</v>
      </c>
      <c r="G228" s="80">
        <v>0</v>
      </c>
      <c r="H228" s="80">
        <v>0</v>
      </c>
      <c r="I228" s="80">
        <v>0</v>
      </c>
      <c r="J228" s="80">
        <v>0</v>
      </c>
      <c r="K228" s="80">
        <v>0</v>
      </c>
      <c r="L228" s="80">
        <v>10660</v>
      </c>
      <c r="M228" s="80">
        <v>0</v>
      </c>
    </row>
    <row r="229" spans="1:13">
      <c r="A229" s="80">
        <v>214</v>
      </c>
      <c r="B229" s="80" t="s">
        <v>6561</v>
      </c>
      <c r="C229" s="80" t="s">
        <v>6562</v>
      </c>
      <c r="D229" s="80" t="s">
        <v>3332</v>
      </c>
      <c r="E229" s="80">
        <v>3470</v>
      </c>
      <c r="F229" s="80">
        <v>0</v>
      </c>
      <c r="G229" s="80">
        <v>0</v>
      </c>
      <c r="H229" s="80">
        <v>0</v>
      </c>
      <c r="I229" s="80">
        <v>0</v>
      </c>
      <c r="J229" s="80">
        <v>0</v>
      </c>
      <c r="K229" s="80">
        <v>0</v>
      </c>
      <c r="L229" s="80">
        <v>3470</v>
      </c>
      <c r="M229" s="80">
        <v>0</v>
      </c>
    </row>
    <row r="230" spans="1:13">
      <c r="A230" s="80">
        <v>215</v>
      </c>
      <c r="B230" s="80" t="s">
        <v>6563</v>
      </c>
      <c r="C230" s="80" t="s">
        <v>6564</v>
      </c>
      <c r="D230" s="80" t="s">
        <v>3332</v>
      </c>
      <c r="E230" s="80">
        <v>6045</v>
      </c>
      <c r="F230" s="80">
        <v>0</v>
      </c>
      <c r="G230" s="80">
        <v>36</v>
      </c>
      <c r="H230" s="80">
        <v>0</v>
      </c>
      <c r="I230" s="80">
        <v>0</v>
      </c>
      <c r="J230" s="80">
        <v>0</v>
      </c>
      <c r="K230" s="80">
        <v>0</v>
      </c>
      <c r="L230" s="80">
        <v>6081</v>
      </c>
      <c r="M230" s="80">
        <v>0</v>
      </c>
    </row>
    <row r="231" spans="1:13">
      <c r="A231" s="80">
        <v>216</v>
      </c>
      <c r="B231" s="80" t="s">
        <v>459</v>
      </c>
      <c r="C231" s="80" t="s">
        <v>6565</v>
      </c>
      <c r="D231" s="80" t="s">
        <v>5400</v>
      </c>
      <c r="E231" s="80">
        <v>2413</v>
      </c>
      <c r="F231" s="80">
        <v>-18</v>
      </c>
      <c r="G231" s="80">
        <v>10000</v>
      </c>
      <c r="H231" s="80">
        <v>0</v>
      </c>
      <c r="I231" s="80">
        <v>0</v>
      </c>
      <c r="J231" s="80">
        <v>0</v>
      </c>
      <c r="K231" s="80">
        <v>0</v>
      </c>
      <c r="L231" s="80">
        <v>12413</v>
      </c>
      <c r="M231" s="84">
        <v>35000</v>
      </c>
    </row>
    <row r="232" spans="1:13">
      <c r="A232" s="80">
        <v>217</v>
      </c>
      <c r="B232" s="80" t="s">
        <v>6109</v>
      </c>
      <c r="C232" s="80" t="s">
        <v>6566</v>
      </c>
      <c r="D232" s="80" t="s">
        <v>5400</v>
      </c>
      <c r="E232" s="80">
        <v>8073</v>
      </c>
      <c r="F232" s="80">
        <v>0</v>
      </c>
      <c r="G232" s="80">
        <v>624</v>
      </c>
      <c r="H232" s="80">
        <v>0</v>
      </c>
      <c r="I232" s="80">
        <v>0</v>
      </c>
      <c r="J232" s="80">
        <v>0</v>
      </c>
      <c r="K232" s="80">
        <v>0</v>
      </c>
      <c r="L232" s="80">
        <v>8697</v>
      </c>
      <c r="M232" s="84">
        <v>40144</v>
      </c>
    </row>
    <row r="233" spans="1:13">
      <c r="A233" s="80">
        <v>218</v>
      </c>
      <c r="B233" s="80" t="s">
        <v>6066</v>
      </c>
      <c r="C233" s="80" t="s">
        <v>6567</v>
      </c>
      <c r="D233" s="80" t="s">
        <v>5400</v>
      </c>
      <c r="E233" s="80">
        <v>836</v>
      </c>
      <c r="F233" s="80">
        <v>0</v>
      </c>
      <c r="G233" s="80">
        <v>20750</v>
      </c>
      <c r="H233" s="80">
        <v>0</v>
      </c>
      <c r="I233" s="80">
        <v>0</v>
      </c>
      <c r="J233" s="80">
        <v>0</v>
      </c>
      <c r="K233" s="80">
        <v>0</v>
      </c>
      <c r="L233" s="80">
        <v>21586</v>
      </c>
      <c r="M233" s="84">
        <v>74385</v>
      </c>
    </row>
    <row r="234" spans="1:13">
      <c r="A234" s="80">
        <v>219</v>
      </c>
      <c r="B234" s="80" t="s">
        <v>6086</v>
      </c>
      <c r="C234" s="80" t="s">
        <v>6087</v>
      </c>
      <c r="D234" s="80" t="s">
        <v>5400</v>
      </c>
      <c r="E234" s="80">
        <v>4376</v>
      </c>
      <c r="F234" s="80">
        <v>-10080</v>
      </c>
      <c r="G234" s="80">
        <v>11992</v>
      </c>
      <c r="H234" s="80">
        <v>0</v>
      </c>
      <c r="I234" s="80">
        <v>0</v>
      </c>
      <c r="J234" s="80">
        <v>0</v>
      </c>
      <c r="K234" s="80">
        <v>0</v>
      </c>
      <c r="L234" s="80">
        <v>16368</v>
      </c>
      <c r="M234" s="84">
        <v>69440</v>
      </c>
    </row>
    <row r="235" spans="1:13">
      <c r="A235" s="80">
        <v>220</v>
      </c>
      <c r="B235" s="80" t="s">
        <v>6104</v>
      </c>
      <c r="C235" s="80" t="s">
        <v>6105</v>
      </c>
      <c r="D235" s="80" t="s">
        <v>5400</v>
      </c>
      <c r="E235" s="80">
        <v>24</v>
      </c>
      <c r="F235" s="80">
        <v>0</v>
      </c>
      <c r="G235" s="80">
        <v>10025</v>
      </c>
      <c r="H235" s="80">
        <v>0</v>
      </c>
      <c r="I235" s="80">
        <v>0</v>
      </c>
      <c r="J235" s="80">
        <v>0</v>
      </c>
      <c r="K235" s="80">
        <v>0</v>
      </c>
      <c r="L235" s="80">
        <v>10049</v>
      </c>
      <c r="M235" s="84">
        <v>20160</v>
      </c>
    </row>
    <row r="236" spans="1:13">
      <c r="A236" s="80">
        <v>221</v>
      </c>
      <c r="B236" s="80" t="s">
        <v>511</v>
      </c>
      <c r="C236" s="80" t="s">
        <v>6568</v>
      </c>
      <c r="D236" s="80" t="s">
        <v>5400</v>
      </c>
      <c r="E236" s="80">
        <v>62408</v>
      </c>
      <c r="F236" s="80">
        <v>0</v>
      </c>
      <c r="G236" s="80">
        <v>0</v>
      </c>
      <c r="H236" s="80">
        <v>0</v>
      </c>
      <c r="I236" s="80">
        <v>0</v>
      </c>
      <c r="J236" s="80">
        <v>0</v>
      </c>
      <c r="K236" s="80">
        <v>0</v>
      </c>
      <c r="L236" s="80">
        <v>62408</v>
      </c>
      <c r="M236" s="84">
        <v>250775</v>
      </c>
    </row>
    <row r="237" spans="1:13">
      <c r="A237" s="80">
        <v>222</v>
      </c>
      <c r="B237" s="80" t="s">
        <v>552</v>
      </c>
      <c r="C237" s="80" t="s">
        <v>6569</v>
      </c>
      <c r="D237" s="80" t="s">
        <v>5400</v>
      </c>
      <c r="E237" s="80">
        <v>9664</v>
      </c>
      <c r="F237" s="80">
        <v>0</v>
      </c>
      <c r="G237" s="80">
        <v>10207</v>
      </c>
      <c r="H237" s="80">
        <v>0</v>
      </c>
      <c r="I237" s="80">
        <v>0</v>
      </c>
      <c r="J237" s="80">
        <v>0</v>
      </c>
      <c r="K237" s="80">
        <v>0</v>
      </c>
      <c r="L237" s="80">
        <v>19871</v>
      </c>
      <c r="M237" s="84">
        <v>60291</v>
      </c>
    </row>
    <row r="238" spans="1:13">
      <c r="A238" s="80">
        <v>223</v>
      </c>
      <c r="B238" s="80" t="s">
        <v>6169</v>
      </c>
      <c r="C238" s="80" t="s">
        <v>6170</v>
      </c>
      <c r="D238" s="80" t="s">
        <v>5400</v>
      </c>
      <c r="E238" s="80">
        <v>19765</v>
      </c>
      <c r="F238" s="80">
        <v>0</v>
      </c>
      <c r="G238" s="80">
        <v>520</v>
      </c>
      <c r="H238" s="80">
        <v>0</v>
      </c>
      <c r="I238" s="80">
        <v>0</v>
      </c>
      <c r="J238" s="80">
        <v>0</v>
      </c>
      <c r="K238" s="80">
        <v>0</v>
      </c>
      <c r="L238" s="80">
        <v>20285</v>
      </c>
      <c r="M238" s="84">
        <v>54912</v>
      </c>
    </row>
    <row r="239" spans="1:13">
      <c r="A239" s="80">
        <v>224</v>
      </c>
      <c r="B239" s="80" t="s">
        <v>972</v>
      </c>
      <c r="C239" s="80" t="s">
        <v>6570</v>
      </c>
      <c r="D239" s="80" t="s">
        <v>5400</v>
      </c>
      <c r="E239" s="80">
        <v>1285</v>
      </c>
      <c r="F239" s="80">
        <v>-18</v>
      </c>
      <c r="G239" s="80">
        <v>321</v>
      </c>
      <c r="H239" s="80">
        <v>0</v>
      </c>
      <c r="I239" s="80">
        <v>0</v>
      </c>
      <c r="J239" s="80">
        <v>0</v>
      </c>
      <c r="K239" s="80">
        <v>0</v>
      </c>
      <c r="L239" s="80">
        <v>1606</v>
      </c>
      <c r="M239" s="84">
        <v>11781</v>
      </c>
    </row>
    <row r="240" spans="1:13">
      <c r="A240" s="80">
        <v>225</v>
      </c>
      <c r="B240" s="80" t="s">
        <v>588</v>
      </c>
      <c r="C240" s="80" t="s">
        <v>6571</v>
      </c>
      <c r="D240" s="80" t="s">
        <v>5400</v>
      </c>
      <c r="E240" s="80">
        <v>8059</v>
      </c>
      <c r="F240" s="80">
        <v>0</v>
      </c>
      <c r="G240" s="80">
        <v>10064</v>
      </c>
      <c r="H240" s="80">
        <v>0</v>
      </c>
      <c r="I240" s="80">
        <v>0</v>
      </c>
      <c r="J240" s="80">
        <v>0</v>
      </c>
      <c r="K240" s="80">
        <v>0</v>
      </c>
      <c r="L240" s="80">
        <v>18123</v>
      </c>
      <c r="M240" s="84">
        <v>36504</v>
      </c>
    </row>
    <row r="241" spans="1:13">
      <c r="A241" s="80">
        <v>226</v>
      </c>
      <c r="B241" s="80" t="s">
        <v>571</v>
      </c>
      <c r="C241" s="80" t="s">
        <v>6572</v>
      </c>
      <c r="D241" s="80" t="s">
        <v>5400</v>
      </c>
      <c r="E241" s="80">
        <v>6610</v>
      </c>
      <c r="F241" s="80">
        <v>0</v>
      </c>
      <c r="G241" s="80">
        <v>10000</v>
      </c>
      <c r="H241" s="80">
        <v>0</v>
      </c>
      <c r="I241" s="80">
        <v>0</v>
      </c>
      <c r="J241" s="80">
        <v>0</v>
      </c>
      <c r="K241" s="80">
        <v>0</v>
      </c>
      <c r="L241" s="80">
        <v>16610</v>
      </c>
      <c r="M241" s="84">
        <v>45072</v>
      </c>
    </row>
    <row r="242" spans="1:13">
      <c r="A242" s="80">
        <v>227</v>
      </c>
      <c r="B242" s="80" t="s">
        <v>530</v>
      </c>
      <c r="C242" s="80" t="s">
        <v>6573</v>
      </c>
      <c r="D242" s="80" t="s">
        <v>5400</v>
      </c>
      <c r="E242" s="80">
        <v>14246</v>
      </c>
      <c r="F242" s="80">
        <v>0</v>
      </c>
      <c r="G242" s="80">
        <v>10000</v>
      </c>
      <c r="H242" s="80">
        <v>0</v>
      </c>
      <c r="I242" s="80">
        <v>0</v>
      </c>
      <c r="J242" s="80">
        <v>0</v>
      </c>
      <c r="K242" s="80">
        <v>0</v>
      </c>
      <c r="L242" s="80">
        <v>24246</v>
      </c>
      <c r="M242" s="84">
        <v>40000</v>
      </c>
    </row>
    <row r="243" spans="1:13">
      <c r="A243" s="80">
        <v>228</v>
      </c>
      <c r="B243" s="80" t="s">
        <v>6151</v>
      </c>
      <c r="C243" s="80" t="s">
        <v>6574</v>
      </c>
      <c r="D243" s="80" t="s">
        <v>5400</v>
      </c>
      <c r="E243" s="80">
        <v>1036</v>
      </c>
      <c r="F243" s="80">
        <v>0</v>
      </c>
      <c r="G243" s="80">
        <v>5000</v>
      </c>
      <c r="H243" s="80">
        <v>0</v>
      </c>
      <c r="I243" s="80">
        <v>0</v>
      </c>
      <c r="J243" s="80">
        <v>0</v>
      </c>
      <c r="K243" s="80">
        <v>0</v>
      </c>
      <c r="L243" s="80">
        <v>6036</v>
      </c>
      <c r="M243" s="80">
        <v>0</v>
      </c>
    </row>
    <row r="244" spans="1:13">
      <c r="A244" s="80">
        <v>229</v>
      </c>
      <c r="B244" s="80" t="s">
        <v>6191</v>
      </c>
      <c r="C244" s="80" t="s">
        <v>6575</v>
      </c>
      <c r="D244" s="80" t="s">
        <v>5400</v>
      </c>
      <c r="E244" s="80">
        <v>18944</v>
      </c>
      <c r="F244" s="80">
        <v>0</v>
      </c>
      <c r="G244" s="80">
        <v>0</v>
      </c>
      <c r="H244" s="80">
        <v>0</v>
      </c>
      <c r="I244" s="80">
        <v>0</v>
      </c>
      <c r="J244" s="80">
        <v>0</v>
      </c>
      <c r="K244" s="80">
        <v>0</v>
      </c>
      <c r="L244" s="80">
        <v>18944</v>
      </c>
      <c r="M244" s="80">
        <v>0</v>
      </c>
    </row>
    <row r="245" spans="1:13">
      <c r="A245" s="80">
        <v>230</v>
      </c>
      <c r="B245" s="80" t="s">
        <v>6197</v>
      </c>
      <c r="C245" s="80" t="s">
        <v>6576</v>
      </c>
      <c r="D245" s="80" t="s">
        <v>5400</v>
      </c>
      <c r="E245" s="80">
        <v>8989</v>
      </c>
      <c r="F245" s="80">
        <v>0</v>
      </c>
      <c r="G245" s="80">
        <v>376</v>
      </c>
      <c r="H245" s="80">
        <v>0</v>
      </c>
      <c r="I245" s="80">
        <v>0</v>
      </c>
      <c r="J245" s="80">
        <v>0</v>
      </c>
      <c r="K245" s="80">
        <v>0</v>
      </c>
      <c r="L245" s="80">
        <v>9365</v>
      </c>
      <c r="M245" s="80">
        <v>0</v>
      </c>
    </row>
    <row r="246" spans="1:13">
      <c r="A246" s="80">
        <v>231</v>
      </c>
      <c r="B246" s="80" t="s">
        <v>986</v>
      </c>
      <c r="C246" s="80" t="s">
        <v>6200</v>
      </c>
      <c r="D246" s="80" t="s">
        <v>5400</v>
      </c>
      <c r="E246" s="80">
        <v>18398</v>
      </c>
      <c r="F246" s="80">
        <v>0</v>
      </c>
      <c r="G246" s="80">
        <v>0</v>
      </c>
      <c r="H246" s="80">
        <v>0</v>
      </c>
      <c r="I246" s="80">
        <v>0</v>
      </c>
      <c r="J246" s="80">
        <v>0</v>
      </c>
      <c r="K246" s="80">
        <v>0</v>
      </c>
      <c r="L246" s="80">
        <v>18398</v>
      </c>
      <c r="M246" s="84">
        <v>34188</v>
      </c>
    </row>
    <row r="247" spans="1:13">
      <c r="A247" s="80">
        <v>232</v>
      </c>
      <c r="B247" s="80" t="s">
        <v>996</v>
      </c>
      <c r="C247" s="80" t="s">
        <v>6180</v>
      </c>
      <c r="D247" s="80" t="s">
        <v>5400</v>
      </c>
      <c r="E247" s="80">
        <v>15681</v>
      </c>
      <c r="F247" s="80">
        <v>0</v>
      </c>
      <c r="G247" s="80">
        <v>462</v>
      </c>
      <c r="H247" s="80">
        <v>0</v>
      </c>
      <c r="I247" s="80">
        <v>0</v>
      </c>
      <c r="J247" s="80">
        <v>0</v>
      </c>
      <c r="K247" s="80">
        <v>0</v>
      </c>
      <c r="L247" s="80">
        <v>16143</v>
      </c>
      <c r="M247" s="84">
        <v>10000</v>
      </c>
    </row>
    <row r="248" spans="1:13">
      <c r="A248" s="80">
        <v>233</v>
      </c>
      <c r="B248" s="80" t="s">
        <v>993</v>
      </c>
      <c r="C248" s="80" t="s">
        <v>6184</v>
      </c>
      <c r="D248" s="80" t="s">
        <v>5400</v>
      </c>
      <c r="E248" s="80">
        <v>12569</v>
      </c>
      <c r="F248" s="80">
        <v>0</v>
      </c>
      <c r="G248" s="80">
        <v>470</v>
      </c>
      <c r="H248" s="80">
        <v>0</v>
      </c>
      <c r="I248" s="80">
        <v>0</v>
      </c>
      <c r="J248" s="80">
        <v>0</v>
      </c>
      <c r="K248" s="80">
        <v>0</v>
      </c>
      <c r="L248" s="80">
        <v>13039</v>
      </c>
      <c r="M248" s="84">
        <v>10000</v>
      </c>
    </row>
    <row r="249" spans="1:13">
      <c r="A249" s="80">
        <v>234</v>
      </c>
      <c r="B249" s="80" t="s">
        <v>6577</v>
      </c>
      <c r="C249" s="80" t="s">
        <v>6578</v>
      </c>
      <c r="D249" s="80" t="s">
        <v>5400</v>
      </c>
      <c r="E249" s="80">
        <v>0</v>
      </c>
      <c r="F249" s="80">
        <v>0</v>
      </c>
      <c r="G249" s="80">
        <v>48</v>
      </c>
      <c r="H249" s="80">
        <v>0</v>
      </c>
      <c r="I249" s="80">
        <v>0</v>
      </c>
      <c r="J249" s="80">
        <v>0</v>
      </c>
      <c r="K249" s="80">
        <v>0</v>
      </c>
      <c r="L249" s="80">
        <v>48</v>
      </c>
      <c r="M249" s="80">
        <v>0</v>
      </c>
    </row>
    <row r="250" spans="1:13">
      <c r="A250" s="80">
        <v>235</v>
      </c>
      <c r="B250" s="80" t="s">
        <v>6579</v>
      </c>
      <c r="C250" s="80" t="s">
        <v>6580</v>
      </c>
      <c r="D250" s="80" t="s">
        <v>5400</v>
      </c>
      <c r="E250" s="80">
        <v>0</v>
      </c>
      <c r="F250" s="80">
        <v>0</v>
      </c>
      <c r="G250" s="80">
        <v>0</v>
      </c>
      <c r="H250" s="80">
        <v>0</v>
      </c>
      <c r="I250" s="80">
        <v>0</v>
      </c>
      <c r="J250" s="80">
        <v>0</v>
      </c>
      <c r="K250" s="80">
        <v>0</v>
      </c>
      <c r="L250" s="80">
        <v>0</v>
      </c>
      <c r="M250" s="80">
        <v>0</v>
      </c>
    </row>
    <row r="251" spans="1:13">
      <c r="A251" s="80">
        <v>236</v>
      </c>
      <c r="B251" s="80" t="s">
        <v>6581</v>
      </c>
      <c r="C251" s="80" t="s">
        <v>6582</v>
      </c>
      <c r="D251" s="80" t="s">
        <v>5400</v>
      </c>
      <c r="E251" s="80">
        <v>0</v>
      </c>
      <c r="F251" s="80">
        <v>0</v>
      </c>
      <c r="G251" s="80">
        <v>0</v>
      </c>
      <c r="H251" s="80">
        <v>0</v>
      </c>
      <c r="I251" s="80">
        <v>0</v>
      </c>
      <c r="J251" s="80">
        <v>0</v>
      </c>
      <c r="K251" s="80">
        <v>0</v>
      </c>
      <c r="L251" s="80">
        <v>0</v>
      </c>
      <c r="M251" s="80">
        <v>0</v>
      </c>
    </row>
    <row r="252" spans="1:13">
      <c r="A252" s="80">
        <v>237</v>
      </c>
      <c r="B252" s="80" t="s">
        <v>6583</v>
      </c>
      <c r="C252" s="80" t="s">
        <v>6584</v>
      </c>
      <c r="D252" s="80" t="s">
        <v>3332</v>
      </c>
      <c r="E252" s="80">
        <v>2241</v>
      </c>
      <c r="F252" s="80">
        <v>0</v>
      </c>
      <c r="G252" s="80">
        <v>0</v>
      </c>
      <c r="H252" s="80">
        <v>0</v>
      </c>
      <c r="I252" s="80">
        <v>0</v>
      </c>
      <c r="J252" s="80">
        <v>0</v>
      </c>
      <c r="K252" s="80">
        <v>0</v>
      </c>
      <c r="L252" s="80">
        <v>2241</v>
      </c>
      <c r="M252" s="84">
        <v>168437</v>
      </c>
    </row>
    <row r="253" spans="1:13">
      <c r="A253" s="80">
        <v>238</v>
      </c>
      <c r="B253" s="80" t="s">
        <v>6585</v>
      </c>
      <c r="C253" s="80" t="s">
        <v>6586</v>
      </c>
      <c r="D253" s="80" t="s">
        <v>3332</v>
      </c>
      <c r="E253" s="80">
        <v>186</v>
      </c>
      <c r="F253" s="80">
        <v>0</v>
      </c>
      <c r="G253" s="80">
        <v>0</v>
      </c>
      <c r="H253" s="80">
        <v>0</v>
      </c>
      <c r="I253" s="80">
        <v>0</v>
      </c>
      <c r="J253" s="80">
        <v>0</v>
      </c>
      <c r="K253" s="80">
        <v>0</v>
      </c>
      <c r="L253" s="80">
        <v>186</v>
      </c>
      <c r="M253" s="84">
        <v>184757</v>
      </c>
    </row>
    <row r="254" spans="1:13">
      <c r="A254" s="80">
        <v>239</v>
      </c>
      <c r="B254" s="80" t="s">
        <v>6587</v>
      </c>
      <c r="C254" s="80" t="s">
        <v>6588</v>
      </c>
      <c r="D254" s="80" t="s">
        <v>3332</v>
      </c>
      <c r="E254" s="80">
        <v>1052</v>
      </c>
      <c r="F254" s="80">
        <v>0</v>
      </c>
      <c r="G254" s="80">
        <v>0</v>
      </c>
      <c r="H254" s="80">
        <v>0</v>
      </c>
      <c r="I254" s="80">
        <v>0</v>
      </c>
      <c r="J254" s="80">
        <v>0</v>
      </c>
      <c r="K254" s="80">
        <v>0</v>
      </c>
      <c r="L254" s="80">
        <v>1052</v>
      </c>
      <c r="M254" s="80">
        <v>0</v>
      </c>
    </row>
    <row r="255" spans="1:13">
      <c r="A255" s="80">
        <v>240</v>
      </c>
      <c r="B255" s="80" t="s">
        <v>6589</v>
      </c>
      <c r="C255" s="80" t="s">
        <v>6590</v>
      </c>
      <c r="D255" s="80" t="s">
        <v>3332</v>
      </c>
      <c r="E255" s="80">
        <v>543</v>
      </c>
      <c r="F255" s="80">
        <v>0</v>
      </c>
      <c r="G255" s="80">
        <v>3134</v>
      </c>
      <c r="H255" s="80">
        <v>0</v>
      </c>
      <c r="I255" s="80">
        <v>0</v>
      </c>
      <c r="J255" s="80">
        <v>0</v>
      </c>
      <c r="K255" s="80">
        <v>0</v>
      </c>
      <c r="L255" s="80">
        <v>3677</v>
      </c>
      <c r="M255" s="84">
        <v>520832</v>
      </c>
    </row>
    <row r="256" spans="1:13">
      <c r="A256" s="80">
        <v>241</v>
      </c>
      <c r="B256" s="80" t="s">
        <v>6591</v>
      </c>
      <c r="C256" s="80" t="s">
        <v>6592</v>
      </c>
      <c r="D256" s="80" t="s">
        <v>3332</v>
      </c>
      <c r="E256" s="80">
        <v>2250</v>
      </c>
      <c r="F256" s="80">
        <v>0</v>
      </c>
      <c r="G256" s="80">
        <v>0</v>
      </c>
      <c r="H256" s="80">
        <v>0</v>
      </c>
      <c r="I256" s="80">
        <v>0</v>
      </c>
      <c r="J256" s="80">
        <v>0</v>
      </c>
      <c r="K256" s="80">
        <v>0</v>
      </c>
      <c r="L256" s="80">
        <v>2250</v>
      </c>
      <c r="M256" s="84">
        <v>301700</v>
      </c>
    </row>
    <row r="257" spans="1:13">
      <c r="A257" s="80">
        <v>242</v>
      </c>
      <c r="B257" s="80" t="s">
        <v>6593</v>
      </c>
      <c r="C257" s="80" t="s">
        <v>6594</v>
      </c>
      <c r="D257" s="80" t="s">
        <v>3332</v>
      </c>
      <c r="E257" s="80">
        <v>0</v>
      </c>
      <c r="F257" s="80">
        <v>0</v>
      </c>
      <c r="G257" s="80">
        <v>0</v>
      </c>
      <c r="H257" s="80">
        <v>0</v>
      </c>
      <c r="I257" s="80">
        <v>0</v>
      </c>
      <c r="J257" s="80">
        <v>0</v>
      </c>
      <c r="K257" s="80">
        <v>0</v>
      </c>
      <c r="L257" s="80">
        <v>0</v>
      </c>
      <c r="M257" s="80">
        <v>0</v>
      </c>
    </row>
    <row r="258" spans="1:13">
      <c r="A258" s="80">
        <v>243</v>
      </c>
      <c r="B258" s="80" t="s">
        <v>6595</v>
      </c>
      <c r="C258" s="80" t="s">
        <v>6596</v>
      </c>
      <c r="D258" s="80" t="s">
        <v>3332</v>
      </c>
      <c r="E258" s="80">
        <v>50090</v>
      </c>
      <c r="F258" s="80">
        <v>0</v>
      </c>
      <c r="G258" s="80">
        <v>57450</v>
      </c>
      <c r="H258" s="80">
        <v>0</v>
      </c>
      <c r="I258" s="80">
        <v>0</v>
      </c>
      <c r="J258" s="80">
        <v>0</v>
      </c>
      <c r="K258" s="80">
        <v>0</v>
      </c>
      <c r="L258" s="80">
        <v>107540</v>
      </c>
      <c r="M258" s="84">
        <v>166100</v>
      </c>
    </row>
    <row r="259" spans="1:13">
      <c r="A259" s="80">
        <v>244</v>
      </c>
      <c r="B259" s="80" t="s">
        <v>6597</v>
      </c>
      <c r="C259" s="80" t="s">
        <v>6598</v>
      </c>
      <c r="D259" s="80" t="s">
        <v>3332</v>
      </c>
      <c r="E259" s="80">
        <v>9532</v>
      </c>
      <c r="F259" s="80">
        <v>0</v>
      </c>
      <c r="G259" s="80">
        <v>0</v>
      </c>
      <c r="H259" s="80">
        <v>0</v>
      </c>
      <c r="I259" s="80">
        <v>0</v>
      </c>
      <c r="J259" s="80">
        <v>0</v>
      </c>
      <c r="K259" s="80">
        <v>0</v>
      </c>
      <c r="L259" s="80">
        <v>9532</v>
      </c>
      <c r="M259" s="84">
        <v>30000</v>
      </c>
    </row>
    <row r="260" spans="1:13">
      <c r="A260" s="80">
        <v>245</v>
      </c>
      <c r="B260" s="80" t="s">
        <v>6599</v>
      </c>
      <c r="C260" s="80" t="s">
        <v>6600</v>
      </c>
      <c r="D260" s="80" t="s">
        <v>3332</v>
      </c>
      <c r="E260" s="80">
        <v>8848</v>
      </c>
      <c r="F260" s="80">
        <v>0</v>
      </c>
      <c r="G260" s="80">
        <v>22980</v>
      </c>
      <c r="H260" s="80">
        <v>0</v>
      </c>
      <c r="I260" s="80">
        <v>0</v>
      </c>
      <c r="J260" s="80">
        <v>0</v>
      </c>
      <c r="K260" s="80">
        <v>0</v>
      </c>
      <c r="L260" s="80">
        <v>31828</v>
      </c>
      <c r="M260" s="84">
        <v>91620</v>
      </c>
    </row>
    <row r="261" spans="1:13">
      <c r="A261" s="80">
        <v>246</v>
      </c>
      <c r="B261" s="80" t="s">
        <v>6601</v>
      </c>
      <c r="C261" s="80" t="s">
        <v>6602</v>
      </c>
      <c r="D261" s="80" t="s">
        <v>5400</v>
      </c>
      <c r="E261" s="80">
        <v>19406</v>
      </c>
      <c r="F261" s="80">
        <v>0</v>
      </c>
      <c r="G261" s="80">
        <v>0</v>
      </c>
      <c r="H261" s="80">
        <v>0</v>
      </c>
      <c r="I261" s="80">
        <v>0</v>
      </c>
      <c r="J261" s="80">
        <v>0</v>
      </c>
      <c r="K261" s="80">
        <v>0</v>
      </c>
      <c r="L261" s="80">
        <v>19406</v>
      </c>
      <c r="M261" s="80">
        <v>0</v>
      </c>
    </row>
    <row r="262" spans="1:13">
      <c r="A262" s="80">
        <v>247</v>
      </c>
      <c r="B262" s="80" t="s">
        <v>6603</v>
      </c>
      <c r="C262" s="80" t="s">
        <v>6604</v>
      </c>
      <c r="D262" s="80" t="s">
        <v>5400</v>
      </c>
      <c r="E262" s="80">
        <v>780</v>
      </c>
      <c r="F262" s="80">
        <v>0</v>
      </c>
      <c r="G262" s="80">
        <v>0</v>
      </c>
      <c r="H262" s="80">
        <v>0</v>
      </c>
      <c r="I262" s="80">
        <v>0</v>
      </c>
      <c r="J262" s="80">
        <v>0</v>
      </c>
      <c r="K262" s="80">
        <v>0</v>
      </c>
      <c r="L262" s="80">
        <v>780</v>
      </c>
      <c r="M262" s="84">
        <v>21540</v>
      </c>
    </row>
    <row r="263" spans="1:13">
      <c r="A263" s="80">
        <v>248</v>
      </c>
      <c r="B263" s="80" t="s">
        <v>6605</v>
      </c>
      <c r="C263" s="80" t="s">
        <v>6606</v>
      </c>
      <c r="D263" s="80" t="s">
        <v>5400</v>
      </c>
      <c r="E263" s="80">
        <v>756</v>
      </c>
      <c r="F263" s="80">
        <v>0</v>
      </c>
      <c r="G263" s="80">
        <v>0</v>
      </c>
      <c r="H263" s="80">
        <v>0</v>
      </c>
      <c r="I263" s="80">
        <v>0</v>
      </c>
      <c r="J263" s="80">
        <v>0</v>
      </c>
      <c r="K263" s="80">
        <v>0</v>
      </c>
      <c r="L263" s="80">
        <v>756</v>
      </c>
      <c r="M263" s="84">
        <v>21540</v>
      </c>
    </row>
    <row r="264" spans="1:13">
      <c r="A264" s="80">
        <v>249</v>
      </c>
      <c r="B264" s="80" t="s">
        <v>6607</v>
      </c>
      <c r="C264" s="80" t="s">
        <v>6608</v>
      </c>
      <c r="D264" s="80" t="s">
        <v>3332</v>
      </c>
      <c r="E264" s="80">
        <v>0</v>
      </c>
      <c r="F264" s="80">
        <v>0</v>
      </c>
      <c r="G264" s="80">
        <v>0</v>
      </c>
      <c r="H264" s="80">
        <v>0</v>
      </c>
      <c r="I264" s="80">
        <v>0</v>
      </c>
      <c r="J264" s="80">
        <v>0</v>
      </c>
      <c r="K264" s="80">
        <v>0</v>
      </c>
      <c r="L264" s="80">
        <v>0</v>
      </c>
      <c r="M264" s="84">
        <v>156500</v>
      </c>
    </row>
    <row r="265" spans="1:13">
      <c r="A265" s="80">
        <v>250</v>
      </c>
      <c r="B265" s="80" t="s">
        <v>6609</v>
      </c>
      <c r="C265" s="80" t="s">
        <v>6610</v>
      </c>
      <c r="D265" s="80" t="s">
        <v>3332</v>
      </c>
      <c r="E265" s="80">
        <v>1081</v>
      </c>
      <c r="F265" s="80">
        <v>0</v>
      </c>
      <c r="G265" s="80">
        <v>0</v>
      </c>
      <c r="H265" s="80">
        <v>0</v>
      </c>
      <c r="I265" s="80">
        <v>0</v>
      </c>
      <c r="J265" s="80">
        <v>0</v>
      </c>
      <c r="K265" s="80">
        <v>0</v>
      </c>
      <c r="L265" s="80">
        <v>1081</v>
      </c>
      <c r="M265" s="80">
        <v>0</v>
      </c>
    </row>
    <row r="266" spans="1:13">
      <c r="A266" s="80">
        <v>251</v>
      </c>
      <c r="B266" s="80" t="s">
        <v>6611</v>
      </c>
      <c r="C266" s="80" t="s">
        <v>6612</v>
      </c>
      <c r="D266" s="80" t="s">
        <v>3332</v>
      </c>
      <c r="E266" s="80">
        <v>725</v>
      </c>
      <c r="F266" s="80">
        <v>0</v>
      </c>
      <c r="G266" s="80">
        <v>5385</v>
      </c>
      <c r="H266" s="80">
        <v>0</v>
      </c>
      <c r="I266" s="80">
        <v>0</v>
      </c>
      <c r="J266" s="80">
        <v>0</v>
      </c>
      <c r="K266" s="80">
        <v>0</v>
      </c>
      <c r="L266" s="80">
        <v>6110</v>
      </c>
      <c r="M266" s="80">
        <v>0</v>
      </c>
    </row>
    <row r="267" spans="1:13">
      <c r="A267" s="80">
        <v>252</v>
      </c>
      <c r="B267" s="80" t="s">
        <v>6613</v>
      </c>
      <c r="C267" s="80" t="s">
        <v>6614</v>
      </c>
      <c r="D267" s="80" t="s">
        <v>5400</v>
      </c>
      <c r="E267" s="80">
        <v>550</v>
      </c>
      <c r="F267" s="80">
        <v>0</v>
      </c>
      <c r="G267" s="80">
        <v>0</v>
      </c>
      <c r="H267" s="80">
        <v>0</v>
      </c>
      <c r="I267" s="80">
        <v>0</v>
      </c>
      <c r="J267" s="80">
        <v>0</v>
      </c>
      <c r="K267" s="80">
        <v>0</v>
      </c>
      <c r="L267" s="80">
        <v>550</v>
      </c>
      <c r="M267" s="80">
        <v>0</v>
      </c>
    </row>
    <row r="268" spans="1:13">
      <c r="A268" s="80">
        <v>253</v>
      </c>
      <c r="B268" s="80" t="s">
        <v>6615</v>
      </c>
      <c r="C268" s="80" t="s">
        <v>6616</v>
      </c>
      <c r="D268" s="80" t="s">
        <v>3332</v>
      </c>
      <c r="E268" s="80">
        <v>0</v>
      </c>
      <c r="F268" s="80">
        <v>0</v>
      </c>
      <c r="G268" s="80">
        <v>0</v>
      </c>
      <c r="H268" s="80">
        <v>0</v>
      </c>
      <c r="I268" s="80">
        <v>0</v>
      </c>
      <c r="J268" s="80">
        <v>0</v>
      </c>
      <c r="K268" s="80">
        <v>0</v>
      </c>
      <c r="L268" s="80">
        <v>0</v>
      </c>
      <c r="M268" s="80">
        <v>0</v>
      </c>
    </row>
    <row r="269" spans="1:13">
      <c r="A269" s="80">
        <v>254</v>
      </c>
      <c r="B269" s="80" t="s">
        <v>6617</v>
      </c>
      <c r="C269" s="80" t="s">
        <v>6618</v>
      </c>
      <c r="D269" s="80" t="s">
        <v>3332</v>
      </c>
      <c r="E269" s="80">
        <v>1404</v>
      </c>
      <c r="F269" s="80">
        <v>0</v>
      </c>
      <c r="G269" s="80">
        <v>4560</v>
      </c>
      <c r="H269" s="80">
        <v>0</v>
      </c>
      <c r="I269" s="80">
        <v>0</v>
      </c>
      <c r="J269" s="80">
        <v>0</v>
      </c>
      <c r="K269" s="80">
        <v>0</v>
      </c>
      <c r="L269" s="80">
        <v>5964</v>
      </c>
      <c r="M269" s="80">
        <v>0</v>
      </c>
    </row>
    <row r="270" spans="1:13">
      <c r="A270" s="80">
        <v>255</v>
      </c>
      <c r="B270" s="80" t="s">
        <v>6619</v>
      </c>
      <c r="C270" s="80" t="s">
        <v>6620</v>
      </c>
      <c r="D270" s="80" t="s">
        <v>3332</v>
      </c>
      <c r="E270" s="80">
        <v>529</v>
      </c>
      <c r="F270" s="80">
        <v>0</v>
      </c>
      <c r="G270" s="80">
        <v>0</v>
      </c>
      <c r="H270" s="80">
        <v>0</v>
      </c>
      <c r="I270" s="80">
        <v>0</v>
      </c>
      <c r="J270" s="80">
        <v>0</v>
      </c>
      <c r="K270" s="80">
        <v>0</v>
      </c>
      <c r="L270" s="80">
        <v>529</v>
      </c>
      <c r="M270" s="84">
        <v>113500</v>
      </c>
    </row>
    <row r="271" spans="1:13">
      <c r="A271" s="80">
        <v>256</v>
      </c>
      <c r="B271" s="80" t="s">
        <v>6621</v>
      </c>
      <c r="C271" s="80" t="s">
        <v>6622</v>
      </c>
      <c r="D271" s="80" t="s">
        <v>3332</v>
      </c>
      <c r="E271" s="80">
        <v>1628</v>
      </c>
      <c r="F271" s="80">
        <v>0</v>
      </c>
      <c r="G271" s="80">
        <v>0</v>
      </c>
      <c r="H271" s="80">
        <v>0</v>
      </c>
      <c r="I271" s="80">
        <v>0</v>
      </c>
      <c r="J271" s="80">
        <v>0</v>
      </c>
      <c r="K271" s="80">
        <v>0</v>
      </c>
      <c r="L271" s="80">
        <v>1628</v>
      </c>
      <c r="M271" s="84">
        <v>112500</v>
      </c>
    </row>
    <row r="272" spans="1:13">
      <c r="A272" s="80">
        <v>257</v>
      </c>
      <c r="B272" s="80" t="s">
        <v>6623</v>
      </c>
      <c r="C272" s="80" t="s">
        <v>6624</v>
      </c>
      <c r="D272" s="80" t="s">
        <v>3332</v>
      </c>
      <c r="E272" s="80">
        <v>425</v>
      </c>
      <c r="F272" s="80">
        <v>0</v>
      </c>
      <c r="G272" s="80">
        <v>0</v>
      </c>
      <c r="H272" s="80">
        <v>0</v>
      </c>
      <c r="I272" s="80">
        <v>0</v>
      </c>
      <c r="J272" s="80">
        <v>0</v>
      </c>
      <c r="K272" s="80">
        <v>0</v>
      </c>
      <c r="L272" s="80">
        <v>425</v>
      </c>
      <c r="M272" s="80">
        <v>0</v>
      </c>
    </row>
    <row r="273" spans="1:13">
      <c r="A273" s="80">
        <v>258</v>
      </c>
      <c r="B273" s="80" t="s">
        <v>6625</v>
      </c>
      <c r="C273" s="80" t="s">
        <v>6626</v>
      </c>
      <c r="D273" s="80" t="s">
        <v>3332</v>
      </c>
      <c r="E273" s="80">
        <v>1370</v>
      </c>
      <c r="F273" s="80">
        <v>0</v>
      </c>
      <c r="G273" s="80">
        <v>0</v>
      </c>
      <c r="H273" s="80">
        <v>0</v>
      </c>
      <c r="I273" s="80">
        <v>0</v>
      </c>
      <c r="J273" s="80">
        <v>0</v>
      </c>
      <c r="K273" s="80">
        <v>0</v>
      </c>
      <c r="L273" s="80">
        <v>1370</v>
      </c>
      <c r="M273" s="80">
        <v>0</v>
      </c>
    </row>
    <row r="274" spans="1:13">
      <c r="A274" s="80">
        <v>259</v>
      </c>
      <c r="B274" s="80" t="s">
        <v>6627</v>
      </c>
      <c r="C274" s="80" t="s">
        <v>6628</v>
      </c>
      <c r="D274" s="80" t="s">
        <v>5400</v>
      </c>
      <c r="E274" s="80">
        <v>0</v>
      </c>
      <c r="F274" s="80">
        <v>0</v>
      </c>
      <c r="G274" s="80">
        <v>4865</v>
      </c>
      <c r="H274" s="80">
        <v>0</v>
      </c>
      <c r="I274" s="80">
        <v>0</v>
      </c>
      <c r="J274" s="80">
        <v>0</v>
      </c>
      <c r="K274" s="80">
        <v>0</v>
      </c>
      <c r="L274" s="80">
        <v>4865</v>
      </c>
      <c r="M274" s="80">
        <v>0</v>
      </c>
    </row>
    <row r="275" spans="1:13">
      <c r="A275" s="80">
        <v>260</v>
      </c>
      <c r="B275" s="80" t="s">
        <v>6629</v>
      </c>
      <c r="C275" s="80" t="s">
        <v>6630</v>
      </c>
      <c r="D275" s="80" t="s">
        <v>5400</v>
      </c>
      <c r="E275" s="80">
        <v>2971</v>
      </c>
      <c r="F275" s="80">
        <v>0</v>
      </c>
      <c r="G275" s="80">
        <v>0</v>
      </c>
      <c r="H275" s="80">
        <v>0</v>
      </c>
      <c r="I275" s="80">
        <v>0</v>
      </c>
      <c r="J275" s="80">
        <v>0</v>
      </c>
      <c r="K275" s="80">
        <v>0</v>
      </c>
      <c r="L275" s="80">
        <v>2971</v>
      </c>
      <c r="M275" s="80">
        <v>0</v>
      </c>
    </row>
    <row r="276" spans="1:13">
      <c r="A276" s="80">
        <v>261</v>
      </c>
      <c r="B276" s="80" t="s">
        <v>6631</v>
      </c>
      <c r="C276" s="80" t="s">
        <v>6632</v>
      </c>
      <c r="D276" s="80" t="s">
        <v>5400</v>
      </c>
      <c r="E276" s="80">
        <v>531</v>
      </c>
      <c r="F276" s="80">
        <v>0</v>
      </c>
      <c r="G276" s="80">
        <v>538</v>
      </c>
      <c r="H276" s="80">
        <v>0</v>
      </c>
      <c r="I276" s="80">
        <v>0</v>
      </c>
      <c r="J276" s="80">
        <v>0</v>
      </c>
      <c r="K276" s="80">
        <v>0</v>
      </c>
      <c r="L276" s="80">
        <v>1069</v>
      </c>
      <c r="M276" s="80">
        <v>0</v>
      </c>
    </row>
    <row r="277" spans="1:13">
      <c r="A277" s="80">
        <v>262</v>
      </c>
      <c r="B277" s="80" t="s">
        <v>6633</v>
      </c>
      <c r="C277" s="80" t="s">
        <v>6634</v>
      </c>
      <c r="D277" s="80" t="s">
        <v>5400</v>
      </c>
      <c r="E277" s="80">
        <v>203</v>
      </c>
      <c r="F277" s="80">
        <v>0</v>
      </c>
      <c r="G277" s="80">
        <v>0</v>
      </c>
      <c r="H277" s="80">
        <v>0</v>
      </c>
      <c r="I277" s="80">
        <v>0</v>
      </c>
      <c r="J277" s="80">
        <v>0</v>
      </c>
      <c r="K277" s="80">
        <v>0</v>
      </c>
      <c r="L277" s="80">
        <v>203</v>
      </c>
      <c r="M277" s="80">
        <v>0</v>
      </c>
    </row>
    <row r="278" spans="1:13">
      <c r="A278" s="80">
        <v>263</v>
      </c>
      <c r="B278" s="80" t="s">
        <v>6635</v>
      </c>
      <c r="C278" s="80" t="s">
        <v>6636</v>
      </c>
      <c r="D278" s="80" t="s">
        <v>5400</v>
      </c>
      <c r="E278" s="80">
        <v>19554</v>
      </c>
      <c r="F278" s="80">
        <v>0</v>
      </c>
      <c r="G278" s="80">
        <v>0</v>
      </c>
      <c r="H278" s="80">
        <v>0</v>
      </c>
      <c r="I278" s="80">
        <v>0</v>
      </c>
      <c r="J278" s="80">
        <v>0</v>
      </c>
      <c r="K278" s="80">
        <v>0</v>
      </c>
      <c r="L278" s="80">
        <v>19554</v>
      </c>
      <c r="M278" s="84">
        <v>10960</v>
      </c>
    </row>
    <row r="279" spans="1:13">
      <c r="A279" s="80">
        <v>264</v>
      </c>
      <c r="B279" s="80" t="s">
        <v>6637</v>
      </c>
      <c r="C279" s="80" t="s">
        <v>6638</v>
      </c>
      <c r="D279" s="80" t="s">
        <v>5400</v>
      </c>
      <c r="E279" s="80">
        <v>1333</v>
      </c>
      <c r="F279" s="80">
        <v>0</v>
      </c>
      <c r="G279" s="80">
        <v>0</v>
      </c>
      <c r="H279" s="80">
        <v>0</v>
      </c>
      <c r="I279" s="80">
        <v>0</v>
      </c>
      <c r="J279" s="80">
        <v>0</v>
      </c>
      <c r="K279" s="80">
        <v>0</v>
      </c>
      <c r="L279" s="80">
        <v>1333</v>
      </c>
      <c r="M279" s="80">
        <v>0</v>
      </c>
    </row>
    <row r="280" spans="1:13">
      <c r="A280" s="80">
        <v>265</v>
      </c>
      <c r="B280" s="80" t="s">
        <v>6639</v>
      </c>
      <c r="C280" s="80" t="s">
        <v>6640</v>
      </c>
      <c r="D280" s="80" t="s">
        <v>5400</v>
      </c>
      <c r="E280" s="80">
        <v>3608</v>
      </c>
      <c r="F280" s="80">
        <v>0</v>
      </c>
      <c r="G280" s="80">
        <v>0</v>
      </c>
      <c r="H280" s="80">
        <v>0</v>
      </c>
      <c r="I280" s="80">
        <v>0</v>
      </c>
      <c r="J280" s="80">
        <v>0</v>
      </c>
      <c r="K280" s="80">
        <v>0</v>
      </c>
      <c r="L280" s="80">
        <v>3608</v>
      </c>
      <c r="M280" s="80">
        <v>0</v>
      </c>
    </row>
    <row r="281" spans="1:13">
      <c r="A281" s="80">
        <v>266</v>
      </c>
      <c r="B281" s="80" t="s">
        <v>6641</v>
      </c>
      <c r="C281" s="80" t="s">
        <v>6642</v>
      </c>
      <c r="D281" s="80" t="s">
        <v>5400</v>
      </c>
      <c r="E281" s="80">
        <v>0</v>
      </c>
      <c r="F281" s="80">
        <v>0</v>
      </c>
      <c r="G281" s="80">
        <v>0</v>
      </c>
      <c r="H281" s="80">
        <v>0</v>
      </c>
      <c r="I281" s="80">
        <v>0</v>
      </c>
      <c r="J281" s="80">
        <v>0</v>
      </c>
      <c r="K281" s="80">
        <v>0</v>
      </c>
      <c r="L281" s="80">
        <v>0</v>
      </c>
      <c r="M281" s="80">
        <v>0</v>
      </c>
    </row>
    <row r="282" spans="1:13">
      <c r="A282" s="80">
        <v>267</v>
      </c>
      <c r="B282" s="80" t="s">
        <v>6643</v>
      </c>
      <c r="C282" s="80" t="s">
        <v>6644</v>
      </c>
      <c r="D282" s="80" t="s">
        <v>5400</v>
      </c>
      <c r="E282" s="80">
        <v>30015</v>
      </c>
      <c r="F282" s="80">
        <v>0</v>
      </c>
      <c r="G282" s="80">
        <v>0</v>
      </c>
      <c r="H282" s="80">
        <v>0</v>
      </c>
      <c r="I282" s="80">
        <v>0</v>
      </c>
      <c r="J282" s="80">
        <v>0</v>
      </c>
      <c r="K282" s="80">
        <v>0</v>
      </c>
      <c r="L282" s="80">
        <v>30015</v>
      </c>
      <c r="M282" s="80">
        <v>0</v>
      </c>
    </row>
    <row r="283" spans="1:13">
      <c r="A283" s="80">
        <v>268</v>
      </c>
      <c r="B283" s="80" t="s">
        <v>6645</v>
      </c>
      <c r="C283" s="80" t="s">
        <v>6646</v>
      </c>
      <c r="D283" s="80" t="s">
        <v>3332</v>
      </c>
      <c r="E283" s="80">
        <v>0</v>
      </c>
      <c r="F283" s="80">
        <v>0</v>
      </c>
      <c r="G283" s="80">
        <v>0</v>
      </c>
      <c r="H283" s="80">
        <v>0</v>
      </c>
      <c r="I283" s="80">
        <v>0</v>
      </c>
      <c r="J283" s="80">
        <v>0</v>
      </c>
      <c r="K283" s="80">
        <v>0</v>
      </c>
      <c r="L283" s="80">
        <v>0</v>
      </c>
      <c r="M283" s="80">
        <v>0</v>
      </c>
    </row>
    <row r="284" spans="1:13">
      <c r="A284" s="80">
        <v>269</v>
      </c>
      <c r="B284" s="80" t="s">
        <v>6647</v>
      </c>
      <c r="C284" s="80" t="s">
        <v>6648</v>
      </c>
      <c r="D284" s="80" t="s">
        <v>3332</v>
      </c>
      <c r="E284" s="80">
        <v>103</v>
      </c>
      <c r="F284" s="80">
        <v>0</v>
      </c>
      <c r="G284" s="80">
        <v>0</v>
      </c>
      <c r="H284" s="80">
        <v>0</v>
      </c>
      <c r="I284" s="80">
        <v>0</v>
      </c>
      <c r="J284" s="80">
        <v>0</v>
      </c>
      <c r="K284" s="80">
        <v>0</v>
      </c>
      <c r="L284" s="80">
        <v>103</v>
      </c>
      <c r="M284" s="80">
        <v>0</v>
      </c>
    </row>
    <row r="285" spans="1:13">
      <c r="A285" s="80">
        <v>270</v>
      </c>
      <c r="B285" s="80" t="s">
        <v>6649</v>
      </c>
      <c r="C285" s="80" t="s">
        <v>6650</v>
      </c>
      <c r="D285" s="80" t="s">
        <v>5400</v>
      </c>
      <c r="E285" s="80">
        <v>744</v>
      </c>
      <c r="F285" s="80">
        <v>0</v>
      </c>
      <c r="G285" s="80">
        <v>0</v>
      </c>
      <c r="H285" s="80">
        <v>0</v>
      </c>
      <c r="I285" s="80">
        <v>0</v>
      </c>
      <c r="J285" s="80">
        <v>0</v>
      </c>
      <c r="K285" s="80">
        <v>0</v>
      </c>
      <c r="L285" s="80">
        <v>744</v>
      </c>
      <c r="M285" s="80">
        <v>0</v>
      </c>
    </row>
    <row r="286" spans="1:13">
      <c r="A286" s="80">
        <v>271</v>
      </c>
      <c r="B286" s="80" t="s">
        <v>6651</v>
      </c>
      <c r="C286" s="80" t="s">
        <v>6652</v>
      </c>
      <c r="D286" s="80" t="s">
        <v>5400</v>
      </c>
      <c r="E286" s="80">
        <v>2061</v>
      </c>
      <c r="F286" s="80">
        <v>0</v>
      </c>
      <c r="G286" s="80">
        <v>0</v>
      </c>
      <c r="H286" s="80">
        <v>0</v>
      </c>
      <c r="I286" s="80">
        <v>0</v>
      </c>
      <c r="J286" s="80">
        <v>0</v>
      </c>
      <c r="K286" s="80">
        <v>0</v>
      </c>
      <c r="L286" s="80">
        <v>2061</v>
      </c>
      <c r="M286" s="80">
        <v>0</v>
      </c>
    </row>
    <row r="287" spans="1:13">
      <c r="A287" s="80">
        <v>272</v>
      </c>
      <c r="B287" s="80" t="s">
        <v>6653</v>
      </c>
      <c r="C287" s="80" t="s">
        <v>6654</v>
      </c>
      <c r="D287" s="80" t="s">
        <v>5400</v>
      </c>
      <c r="E287" s="80">
        <v>788</v>
      </c>
      <c r="F287" s="80">
        <v>0</v>
      </c>
      <c r="G287" s="80">
        <v>0</v>
      </c>
      <c r="H287" s="80">
        <v>0</v>
      </c>
      <c r="I287" s="80">
        <v>0</v>
      </c>
      <c r="J287" s="80">
        <v>0</v>
      </c>
      <c r="K287" s="80">
        <v>0</v>
      </c>
      <c r="L287" s="80">
        <v>788</v>
      </c>
      <c r="M287" s="80">
        <v>0</v>
      </c>
    </row>
    <row r="288" spans="1:13">
      <c r="A288" s="80">
        <v>273</v>
      </c>
      <c r="B288" s="80" t="s">
        <v>6655</v>
      </c>
      <c r="C288" s="80" t="s">
        <v>6656</v>
      </c>
      <c r="D288" s="80" t="s">
        <v>3259</v>
      </c>
      <c r="E288" s="80">
        <v>1640</v>
      </c>
      <c r="F288" s="80">
        <v>0</v>
      </c>
      <c r="G288" s="80">
        <v>0</v>
      </c>
      <c r="H288" s="80">
        <v>0</v>
      </c>
      <c r="I288" s="80">
        <v>0</v>
      </c>
      <c r="J288" s="80">
        <v>0</v>
      </c>
      <c r="K288" s="80">
        <v>0</v>
      </c>
      <c r="L288" s="80">
        <v>1640</v>
      </c>
      <c r="M288" s="80">
        <v>70000</v>
      </c>
    </row>
    <row r="289" spans="1:13">
      <c r="A289" s="80">
        <v>274</v>
      </c>
      <c r="B289" s="80" t="s">
        <v>132</v>
      </c>
      <c r="C289" s="80" t="s">
        <v>6657</v>
      </c>
      <c r="D289" s="80" t="s">
        <v>5400</v>
      </c>
      <c r="E289" s="80">
        <v>9157</v>
      </c>
      <c r="F289" s="80">
        <v>0</v>
      </c>
      <c r="G289" s="80">
        <v>60374</v>
      </c>
      <c r="H289" s="80">
        <v>0</v>
      </c>
      <c r="I289" s="80">
        <v>0</v>
      </c>
      <c r="J289" s="80">
        <v>0</v>
      </c>
      <c r="K289" s="80">
        <v>0</v>
      </c>
      <c r="L289" s="80">
        <v>69531</v>
      </c>
      <c r="M289" s="84">
        <v>219970</v>
      </c>
    </row>
    <row r="290" spans="1:13">
      <c r="A290" s="80">
        <v>275</v>
      </c>
      <c r="B290" s="80" t="s">
        <v>137</v>
      </c>
      <c r="C290" s="80" t="s">
        <v>6658</v>
      </c>
      <c r="D290" s="80" t="s">
        <v>5400</v>
      </c>
      <c r="E290" s="80">
        <v>9306</v>
      </c>
      <c r="F290" s="80">
        <v>0</v>
      </c>
      <c r="G290" s="80">
        <v>50</v>
      </c>
      <c r="H290" s="80">
        <v>0</v>
      </c>
      <c r="I290" s="80">
        <v>0</v>
      </c>
      <c r="J290" s="80">
        <v>0</v>
      </c>
      <c r="K290" s="80">
        <v>0</v>
      </c>
      <c r="L290" s="80">
        <v>9356</v>
      </c>
      <c r="M290" s="84">
        <v>180519</v>
      </c>
    </row>
    <row r="291" spans="1:13">
      <c r="A291" s="80">
        <v>276</v>
      </c>
      <c r="B291" s="80" t="s">
        <v>142</v>
      </c>
      <c r="C291" s="80" t="s">
        <v>6215</v>
      </c>
      <c r="D291" s="80" t="s">
        <v>3259</v>
      </c>
      <c r="E291" s="80">
        <v>22916</v>
      </c>
      <c r="F291" s="80">
        <v>0</v>
      </c>
      <c r="G291" s="80">
        <v>1200</v>
      </c>
      <c r="H291" s="80">
        <v>0</v>
      </c>
      <c r="I291" s="80">
        <v>0</v>
      </c>
      <c r="J291" s="80">
        <v>0</v>
      </c>
      <c r="K291" s="80">
        <v>0</v>
      </c>
      <c r="L291" s="80">
        <v>24116</v>
      </c>
      <c r="M291" s="80">
        <v>95760</v>
      </c>
    </row>
    <row r="292" spans="1:13">
      <c r="A292" s="80">
        <v>277</v>
      </c>
      <c r="B292" s="80" t="s">
        <v>147</v>
      </c>
      <c r="C292" s="80" t="s">
        <v>6220</v>
      </c>
      <c r="D292" s="80" t="s">
        <v>3259</v>
      </c>
      <c r="E292" s="80">
        <v>20609</v>
      </c>
      <c r="F292" s="80">
        <v>0</v>
      </c>
      <c r="G292" s="80">
        <v>10848</v>
      </c>
      <c r="H292" s="80">
        <v>0</v>
      </c>
      <c r="I292" s="80">
        <v>0</v>
      </c>
      <c r="J292" s="80">
        <v>0</v>
      </c>
      <c r="K292" s="80">
        <v>0</v>
      </c>
      <c r="L292" s="80">
        <v>31457</v>
      </c>
      <c r="M292" s="80">
        <v>60256</v>
      </c>
    </row>
    <row r="293" spans="1:13">
      <c r="A293" s="80">
        <v>278</v>
      </c>
      <c r="B293" s="80" t="s">
        <v>171</v>
      </c>
      <c r="C293" s="80" t="s">
        <v>6222</v>
      </c>
      <c r="D293" s="80" t="s">
        <v>3259</v>
      </c>
      <c r="E293" s="80">
        <v>22</v>
      </c>
      <c r="F293" s="80">
        <v>0</v>
      </c>
      <c r="G293" s="80">
        <v>31576</v>
      </c>
      <c r="H293" s="80">
        <v>0</v>
      </c>
      <c r="I293" s="80">
        <v>0</v>
      </c>
      <c r="J293" s="80">
        <v>0</v>
      </c>
      <c r="K293" s="80">
        <v>0</v>
      </c>
      <c r="L293" s="80">
        <v>31598</v>
      </c>
      <c r="M293" s="80">
        <v>59255</v>
      </c>
    </row>
    <row r="294" spans="1:13">
      <c r="A294" s="80">
        <v>279</v>
      </c>
      <c r="B294" s="80" t="s">
        <v>163</v>
      </c>
      <c r="C294" s="80" t="s">
        <v>6659</v>
      </c>
      <c r="D294" s="80" t="s">
        <v>5400</v>
      </c>
      <c r="E294" s="80">
        <v>38326</v>
      </c>
      <c r="F294" s="80">
        <v>0</v>
      </c>
      <c r="G294" s="80">
        <v>240</v>
      </c>
      <c r="H294" s="80">
        <v>0</v>
      </c>
      <c r="I294" s="80">
        <v>0</v>
      </c>
      <c r="J294" s="80">
        <v>0</v>
      </c>
      <c r="K294" s="80">
        <v>0</v>
      </c>
      <c r="L294" s="80">
        <v>38566</v>
      </c>
      <c r="M294" s="84">
        <v>90480</v>
      </c>
    </row>
    <row r="295" spans="1:13">
      <c r="A295" s="80">
        <v>280</v>
      </c>
      <c r="B295" s="80" t="s">
        <v>152</v>
      </c>
      <c r="C295" s="80" t="s">
        <v>6660</v>
      </c>
      <c r="D295" s="80" t="s">
        <v>3259</v>
      </c>
      <c r="E295" s="80">
        <v>47319</v>
      </c>
      <c r="F295" s="80">
        <v>0</v>
      </c>
      <c r="G295" s="80">
        <v>30000</v>
      </c>
      <c r="H295" s="80">
        <v>0</v>
      </c>
      <c r="I295" s="80">
        <v>0</v>
      </c>
      <c r="J295" s="80">
        <v>0</v>
      </c>
      <c r="K295" s="80">
        <v>0</v>
      </c>
      <c r="L295" s="80">
        <v>77319</v>
      </c>
      <c r="M295" s="80">
        <v>282519</v>
      </c>
    </row>
    <row r="296" spans="1:13">
      <c r="A296" s="80">
        <v>281</v>
      </c>
      <c r="B296" s="80" t="s">
        <v>6661</v>
      </c>
      <c r="C296" s="80" t="s">
        <v>6662</v>
      </c>
      <c r="D296" s="80" t="s">
        <v>5400</v>
      </c>
      <c r="E296" s="80">
        <v>224</v>
      </c>
      <c r="F296" s="80">
        <v>0</v>
      </c>
      <c r="G296" s="80">
        <v>0</v>
      </c>
      <c r="H296" s="80">
        <v>0</v>
      </c>
      <c r="I296" s="80">
        <v>0</v>
      </c>
      <c r="J296" s="80">
        <v>0</v>
      </c>
      <c r="K296" s="80">
        <v>0</v>
      </c>
      <c r="L296" s="80">
        <v>224</v>
      </c>
      <c r="M296" s="84">
        <v>38761</v>
      </c>
    </row>
    <row r="297" spans="1:13">
      <c r="A297" s="80">
        <v>282</v>
      </c>
      <c r="B297" s="80" t="s">
        <v>6663</v>
      </c>
      <c r="C297" s="80" t="s">
        <v>6664</v>
      </c>
      <c r="D297" s="80" t="s">
        <v>5400</v>
      </c>
      <c r="E297" s="80">
        <v>677</v>
      </c>
      <c r="F297" s="80">
        <v>0</v>
      </c>
      <c r="G297" s="80">
        <v>50</v>
      </c>
      <c r="H297" s="80">
        <v>0</v>
      </c>
      <c r="I297" s="80">
        <v>0</v>
      </c>
      <c r="J297" s="80">
        <v>0</v>
      </c>
      <c r="K297" s="80">
        <v>0</v>
      </c>
      <c r="L297" s="80">
        <v>727</v>
      </c>
      <c r="M297" s="84">
        <v>38840</v>
      </c>
    </row>
    <row r="298" spans="1:13">
      <c r="A298" s="80">
        <v>283</v>
      </c>
      <c r="B298" s="80" t="s">
        <v>6665</v>
      </c>
      <c r="C298" s="80" t="s">
        <v>6666</v>
      </c>
      <c r="D298" s="80" t="s">
        <v>5400</v>
      </c>
      <c r="E298" s="80">
        <v>3412</v>
      </c>
      <c r="F298" s="80">
        <v>0</v>
      </c>
      <c r="G298" s="80">
        <v>0</v>
      </c>
      <c r="H298" s="80">
        <v>0</v>
      </c>
      <c r="I298" s="80">
        <v>0</v>
      </c>
      <c r="J298" s="80">
        <v>0</v>
      </c>
      <c r="K298" s="80">
        <v>0</v>
      </c>
      <c r="L298" s="80">
        <v>3412</v>
      </c>
      <c r="M298" s="80">
        <v>0</v>
      </c>
    </row>
    <row r="299" spans="1:13">
      <c r="A299" s="80">
        <v>284</v>
      </c>
      <c r="B299" s="80" t="s">
        <v>6667</v>
      </c>
      <c r="C299" s="80" t="s">
        <v>6668</v>
      </c>
      <c r="D299" s="80" t="s">
        <v>3332</v>
      </c>
      <c r="E299" s="80">
        <v>1074</v>
      </c>
      <c r="F299" s="80">
        <v>0</v>
      </c>
      <c r="G299" s="80">
        <v>0</v>
      </c>
      <c r="H299" s="80">
        <v>0</v>
      </c>
      <c r="I299" s="80">
        <v>0</v>
      </c>
      <c r="J299" s="80">
        <v>0</v>
      </c>
      <c r="K299" s="80">
        <v>0</v>
      </c>
      <c r="L299" s="80">
        <v>1074</v>
      </c>
      <c r="M299" s="80">
        <v>0</v>
      </c>
    </row>
    <row r="300" spans="1:13">
      <c r="A300" s="80">
        <v>285</v>
      </c>
      <c r="B300" s="80" t="s">
        <v>6669</v>
      </c>
      <c r="C300" s="80" t="s">
        <v>6670</v>
      </c>
      <c r="D300" s="80" t="s">
        <v>3332</v>
      </c>
      <c r="E300" s="80">
        <v>0</v>
      </c>
      <c r="F300" s="80">
        <v>0</v>
      </c>
      <c r="G300" s="80">
        <v>0</v>
      </c>
      <c r="H300" s="80">
        <v>0</v>
      </c>
      <c r="I300" s="80">
        <v>0</v>
      </c>
      <c r="J300" s="80">
        <v>0</v>
      </c>
      <c r="K300" s="80">
        <v>0</v>
      </c>
      <c r="L300" s="80">
        <v>0</v>
      </c>
      <c r="M300" s="80">
        <v>0</v>
      </c>
    </row>
    <row r="301" spans="1:13">
      <c r="A301" s="80">
        <v>286</v>
      </c>
      <c r="B301" s="80" t="s">
        <v>196</v>
      </c>
      <c r="C301" s="80" t="s">
        <v>6671</v>
      </c>
      <c r="D301" s="80" t="s">
        <v>3332</v>
      </c>
      <c r="E301" s="80">
        <v>834</v>
      </c>
      <c r="F301" s="80">
        <v>0</v>
      </c>
      <c r="G301" s="80">
        <v>10000</v>
      </c>
      <c r="H301" s="80">
        <v>0</v>
      </c>
      <c r="I301" s="80">
        <v>0</v>
      </c>
      <c r="J301" s="80">
        <v>0</v>
      </c>
      <c r="K301" s="80">
        <v>0</v>
      </c>
      <c r="L301" s="80">
        <v>10834</v>
      </c>
      <c r="M301" s="84">
        <v>40023</v>
      </c>
    </row>
    <row r="302" spans="1:13">
      <c r="A302" s="80">
        <v>287</v>
      </c>
      <c r="B302" s="80" t="s">
        <v>6234</v>
      </c>
      <c r="C302" s="80" t="s">
        <v>191</v>
      </c>
      <c r="D302" s="80" t="s">
        <v>3332</v>
      </c>
      <c r="E302" s="80">
        <v>5586</v>
      </c>
      <c r="F302" s="80">
        <v>0</v>
      </c>
      <c r="G302" s="80">
        <v>0</v>
      </c>
      <c r="H302" s="80">
        <v>0</v>
      </c>
      <c r="I302" s="80">
        <v>0</v>
      </c>
      <c r="J302" s="80">
        <v>0</v>
      </c>
      <c r="K302" s="80">
        <v>0</v>
      </c>
      <c r="L302" s="80">
        <v>5586</v>
      </c>
      <c r="M302" s="84">
        <v>20000</v>
      </c>
    </row>
    <row r="303" spans="1:13">
      <c r="A303" s="80">
        <v>288</v>
      </c>
      <c r="B303" s="80" t="s">
        <v>6232</v>
      </c>
      <c r="C303" s="80" t="s">
        <v>182</v>
      </c>
      <c r="D303" s="80" t="s">
        <v>3332</v>
      </c>
      <c r="E303" s="80">
        <v>4094</v>
      </c>
      <c r="F303" s="80">
        <v>0</v>
      </c>
      <c r="G303" s="80">
        <v>5000</v>
      </c>
      <c r="H303" s="80">
        <v>0</v>
      </c>
      <c r="I303" s="80">
        <v>0</v>
      </c>
      <c r="J303" s="80">
        <v>0</v>
      </c>
      <c r="K303" s="80">
        <v>0</v>
      </c>
      <c r="L303" s="80">
        <v>9094</v>
      </c>
      <c r="M303" s="84">
        <v>25000</v>
      </c>
    </row>
    <row r="304" spans="1:13">
      <c r="A304" s="80">
        <v>289</v>
      </c>
      <c r="B304" s="80" t="s">
        <v>6236</v>
      </c>
      <c r="C304" s="80" t="s">
        <v>201</v>
      </c>
      <c r="D304" s="80" t="s">
        <v>3332</v>
      </c>
      <c r="E304" s="80">
        <v>3230</v>
      </c>
      <c r="F304" s="80">
        <v>0</v>
      </c>
      <c r="G304" s="80">
        <v>10000</v>
      </c>
      <c r="H304" s="80">
        <v>0</v>
      </c>
      <c r="I304" s="80">
        <v>0</v>
      </c>
      <c r="J304" s="80">
        <v>0</v>
      </c>
      <c r="K304" s="80">
        <v>0</v>
      </c>
      <c r="L304" s="80">
        <v>13230</v>
      </c>
      <c r="M304" s="84">
        <v>25143</v>
      </c>
    </row>
    <row r="305" spans="1:13">
      <c r="A305" s="80">
        <v>290</v>
      </c>
      <c r="B305" s="80" t="s">
        <v>6672</v>
      </c>
      <c r="C305" s="80" t="s">
        <v>6673</v>
      </c>
      <c r="D305" s="80" t="s">
        <v>3332</v>
      </c>
      <c r="E305" s="80">
        <v>33000</v>
      </c>
      <c r="F305" s="80">
        <v>0</v>
      </c>
      <c r="G305" s="80">
        <v>0</v>
      </c>
      <c r="H305" s="80">
        <v>0</v>
      </c>
      <c r="I305" s="80">
        <v>0</v>
      </c>
      <c r="J305" s="80">
        <v>0</v>
      </c>
      <c r="K305" s="80">
        <v>0</v>
      </c>
      <c r="L305" s="80">
        <v>33000</v>
      </c>
      <c r="M305" s="80">
        <v>0</v>
      </c>
    </row>
    <row r="306" spans="1:13">
      <c r="A306" s="80">
        <v>291</v>
      </c>
      <c r="B306" s="80" t="s">
        <v>6674</v>
      </c>
      <c r="C306" s="80" t="s">
        <v>6675</v>
      </c>
      <c r="D306" s="80" t="s">
        <v>3332</v>
      </c>
      <c r="E306" s="80">
        <v>27000</v>
      </c>
      <c r="F306" s="80">
        <v>0</v>
      </c>
      <c r="G306" s="80">
        <v>0</v>
      </c>
      <c r="H306" s="80">
        <v>0</v>
      </c>
      <c r="I306" s="80">
        <v>0</v>
      </c>
      <c r="J306" s="80">
        <v>0</v>
      </c>
      <c r="K306" s="80">
        <v>0</v>
      </c>
      <c r="L306" s="80">
        <v>27000</v>
      </c>
      <c r="M306" s="80">
        <v>0</v>
      </c>
    </row>
    <row r="307" spans="1:13">
      <c r="A307" s="80">
        <v>292</v>
      </c>
      <c r="B307" s="80" t="s">
        <v>6676</v>
      </c>
      <c r="C307" s="80" t="s">
        <v>6677</v>
      </c>
      <c r="D307" s="80" t="s">
        <v>5400</v>
      </c>
      <c r="E307" s="80">
        <v>0</v>
      </c>
      <c r="F307" s="80">
        <v>0</v>
      </c>
      <c r="G307" s="80">
        <v>370000</v>
      </c>
      <c r="H307" s="80">
        <v>0</v>
      </c>
      <c r="I307" s="80">
        <v>0</v>
      </c>
      <c r="J307" s="80">
        <v>0</v>
      </c>
      <c r="K307" s="80">
        <v>0</v>
      </c>
      <c r="L307" s="80">
        <v>370000</v>
      </c>
      <c r="M307" s="80">
        <v>0</v>
      </c>
    </row>
    <row r="308" spans="1:13">
      <c r="A308" s="80">
        <v>293</v>
      </c>
      <c r="B308" s="80" t="s">
        <v>6678</v>
      </c>
      <c r="C308" s="80" t="s">
        <v>6679</v>
      </c>
      <c r="D308" s="80" t="s">
        <v>5400</v>
      </c>
      <c r="E308" s="80">
        <v>8609</v>
      </c>
      <c r="F308" s="80">
        <v>-24</v>
      </c>
      <c r="G308" s="80">
        <v>0</v>
      </c>
      <c r="H308" s="80">
        <v>0</v>
      </c>
      <c r="I308" s="80">
        <v>0</v>
      </c>
      <c r="J308" s="80">
        <v>0</v>
      </c>
      <c r="K308" s="80">
        <v>0</v>
      </c>
      <c r="L308" s="80">
        <v>8609</v>
      </c>
      <c r="M308" s="80">
        <v>0</v>
      </c>
    </row>
    <row r="309" spans="1:13">
      <c r="A309" s="80">
        <v>294</v>
      </c>
      <c r="B309" s="80" t="s">
        <v>6680</v>
      </c>
      <c r="C309" s="80" t="s">
        <v>6681</v>
      </c>
      <c r="D309" s="80" t="s">
        <v>5400</v>
      </c>
      <c r="E309" s="80">
        <v>8698</v>
      </c>
      <c r="F309" s="80">
        <v>-24</v>
      </c>
      <c r="G309" s="80">
        <v>0</v>
      </c>
      <c r="H309" s="80">
        <v>0</v>
      </c>
      <c r="I309" s="80">
        <v>0</v>
      </c>
      <c r="J309" s="80">
        <v>0</v>
      </c>
      <c r="K309" s="80">
        <v>0</v>
      </c>
      <c r="L309" s="80">
        <v>8698</v>
      </c>
      <c r="M309" s="80">
        <v>0</v>
      </c>
    </row>
    <row r="310" spans="1:13">
      <c r="A310" s="80">
        <v>295</v>
      </c>
      <c r="B310" s="80" t="s">
        <v>6682</v>
      </c>
      <c r="C310" s="80" t="s">
        <v>6683</v>
      </c>
      <c r="D310" s="80" t="s">
        <v>5400</v>
      </c>
      <c r="E310" s="80">
        <v>8718</v>
      </c>
      <c r="F310" s="80">
        <v>-24</v>
      </c>
      <c r="G310" s="80">
        <v>0</v>
      </c>
      <c r="H310" s="80">
        <v>0</v>
      </c>
      <c r="I310" s="80">
        <v>0</v>
      </c>
      <c r="J310" s="80">
        <v>0</v>
      </c>
      <c r="K310" s="80">
        <v>0</v>
      </c>
      <c r="L310" s="80">
        <v>8718</v>
      </c>
      <c r="M310" s="80">
        <v>0</v>
      </c>
    </row>
    <row r="311" spans="1:13">
      <c r="A311" s="80">
        <v>296</v>
      </c>
      <c r="B311" s="80" t="s">
        <v>6684</v>
      </c>
      <c r="C311" s="80" t="s">
        <v>6685</v>
      </c>
      <c r="D311" s="80" t="s">
        <v>5400</v>
      </c>
      <c r="E311" s="80">
        <v>8627</v>
      </c>
      <c r="F311" s="80">
        <v>-24</v>
      </c>
      <c r="G311" s="80">
        <v>0</v>
      </c>
      <c r="H311" s="80">
        <v>0</v>
      </c>
      <c r="I311" s="80">
        <v>0</v>
      </c>
      <c r="J311" s="80">
        <v>0</v>
      </c>
      <c r="K311" s="80">
        <v>0</v>
      </c>
      <c r="L311" s="80">
        <v>8627</v>
      </c>
      <c r="M311" s="80">
        <v>0</v>
      </c>
    </row>
    <row r="312" spans="1:13">
      <c r="A312" s="80">
        <v>297</v>
      </c>
      <c r="B312" s="80" t="s">
        <v>6686</v>
      </c>
      <c r="C312" s="80" t="s">
        <v>6687</v>
      </c>
      <c r="D312" s="80" t="s">
        <v>5400</v>
      </c>
      <c r="E312" s="80">
        <v>207</v>
      </c>
      <c r="F312" s="80">
        <v>0</v>
      </c>
      <c r="G312" s="80">
        <v>1168</v>
      </c>
      <c r="H312" s="80">
        <v>0</v>
      </c>
      <c r="I312" s="80">
        <v>0</v>
      </c>
      <c r="J312" s="80">
        <v>0</v>
      </c>
      <c r="K312" s="80">
        <v>0</v>
      </c>
      <c r="L312" s="80">
        <v>1375</v>
      </c>
      <c r="M312" s="84">
        <v>285732</v>
      </c>
    </row>
    <row r="313" spans="1:13">
      <c r="A313" s="80">
        <v>298</v>
      </c>
      <c r="B313" s="80" t="s">
        <v>6688</v>
      </c>
      <c r="C313" s="80" t="s">
        <v>6689</v>
      </c>
      <c r="D313" s="80" t="s">
        <v>5400</v>
      </c>
      <c r="E313" s="80">
        <v>0</v>
      </c>
      <c r="F313" s="80">
        <v>0</v>
      </c>
      <c r="G313" s="80">
        <v>0</v>
      </c>
      <c r="H313" s="80">
        <v>0</v>
      </c>
      <c r="I313" s="80">
        <v>0</v>
      </c>
      <c r="J313" s="80">
        <v>0</v>
      </c>
      <c r="K313" s="80">
        <v>0</v>
      </c>
      <c r="L313" s="80">
        <v>0</v>
      </c>
      <c r="M313" s="80">
        <v>0</v>
      </c>
    </row>
    <row r="314" spans="1:13">
      <c r="A314" s="80">
        <v>299</v>
      </c>
      <c r="B314" s="80" t="s">
        <v>6690</v>
      </c>
      <c r="C314" s="80" t="s">
        <v>6691</v>
      </c>
      <c r="D314" s="80" t="s">
        <v>5400</v>
      </c>
      <c r="E314" s="80">
        <v>629</v>
      </c>
      <c r="F314" s="80">
        <v>0</v>
      </c>
      <c r="G314" s="80">
        <v>129</v>
      </c>
      <c r="H314" s="80">
        <v>0</v>
      </c>
      <c r="I314" s="80">
        <v>0</v>
      </c>
      <c r="J314" s="80">
        <v>0</v>
      </c>
      <c r="K314" s="80">
        <v>0</v>
      </c>
      <c r="L314" s="80">
        <v>758</v>
      </c>
      <c r="M314" s="84">
        <v>286771</v>
      </c>
    </row>
    <row r="315" spans="1:13">
      <c r="A315" s="80">
        <v>300</v>
      </c>
      <c r="B315" s="80" t="s">
        <v>6692</v>
      </c>
      <c r="C315" s="80" t="s">
        <v>6693</v>
      </c>
      <c r="D315" s="80" t="s">
        <v>3332</v>
      </c>
      <c r="E315" s="80">
        <v>636</v>
      </c>
      <c r="F315" s="80">
        <v>0</v>
      </c>
      <c r="G315" s="80">
        <v>0</v>
      </c>
      <c r="H315" s="80">
        <v>0</v>
      </c>
      <c r="I315" s="80">
        <v>0</v>
      </c>
      <c r="J315" s="80">
        <v>0</v>
      </c>
      <c r="K315" s="80">
        <v>0</v>
      </c>
      <c r="L315" s="80">
        <v>636</v>
      </c>
      <c r="M315" s="84">
        <v>23760</v>
      </c>
    </row>
    <row r="316" spans="1:13">
      <c r="A316" s="80">
        <v>301</v>
      </c>
      <c r="B316" s="80" t="s">
        <v>6694</v>
      </c>
      <c r="C316" s="80" t="s">
        <v>6695</v>
      </c>
      <c r="D316" s="80" t="s">
        <v>5400</v>
      </c>
      <c r="E316" s="80">
        <v>36669</v>
      </c>
      <c r="F316" s="80">
        <v>0</v>
      </c>
      <c r="G316" s="80">
        <v>0</v>
      </c>
      <c r="H316" s="80">
        <v>0</v>
      </c>
      <c r="I316" s="80">
        <v>0</v>
      </c>
      <c r="J316" s="80">
        <v>0</v>
      </c>
      <c r="K316" s="80">
        <v>0</v>
      </c>
      <c r="L316" s="80">
        <v>36669</v>
      </c>
      <c r="M316" s="84">
        <v>158400</v>
      </c>
    </row>
    <row r="317" spans="1:13">
      <c r="A317" s="80">
        <v>302</v>
      </c>
      <c r="B317" s="80" t="s">
        <v>6696</v>
      </c>
      <c r="C317" s="80" t="s">
        <v>6697</v>
      </c>
      <c r="D317" s="80" t="s">
        <v>3332</v>
      </c>
      <c r="E317" s="80">
        <v>0</v>
      </c>
      <c r="F317" s="80">
        <v>0</v>
      </c>
      <c r="G317" s="80">
        <v>0</v>
      </c>
      <c r="H317" s="80">
        <v>0</v>
      </c>
      <c r="I317" s="80">
        <v>0</v>
      </c>
      <c r="J317" s="80">
        <v>0</v>
      </c>
      <c r="K317" s="80">
        <v>0</v>
      </c>
      <c r="L317" s="80">
        <v>0</v>
      </c>
      <c r="M317" s="80">
        <v>0</v>
      </c>
    </row>
    <row r="318" spans="1:13">
      <c r="A318" s="80">
        <v>303</v>
      </c>
      <c r="B318" s="80" t="s">
        <v>6698</v>
      </c>
      <c r="C318" s="80" t="s">
        <v>6699</v>
      </c>
      <c r="D318" s="80" t="s">
        <v>5400</v>
      </c>
      <c r="E318" s="80">
        <v>38352</v>
      </c>
      <c r="F318" s="80">
        <v>0</v>
      </c>
      <c r="G318" s="80">
        <v>148</v>
      </c>
      <c r="H318" s="80">
        <v>0</v>
      </c>
      <c r="I318" s="80">
        <v>0</v>
      </c>
      <c r="J318" s="80">
        <v>0</v>
      </c>
      <c r="K318" s="80">
        <v>0</v>
      </c>
      <c r="L318" s="80">
        <v>38500</v>
      </c>
      <c r="M318" s="84">
        <v>98352</v>
      </c>
    </row>
    <row r="319" spans="1:13">
      <c r="A319" s="80">
        <v>304</v>
      </c>
      <c r="B319" s="80" t="s">
        <v>6700</v>
      </c>
      <c r="C319" s="80" t="s">
        <v>6701</v>
      </c>
      <c r="D319" s="80" t="s">
        <v>3332</v>
      </c>
      <c r="E319" s="80">
        <v>0</v>
      </c>
      <c r="F319" s="80">
        <v>0</v>
      </c>
      <c r="G319" s="80">
        <v>0</v>
      </c>
      <c r="H319" s="80">
        <v>0</v>
      </c>
      <c r="I319" s="80">
        <v>0</v>
      </c>
      <c r="J319" s="80">
        <v>0</v>
      </c>
      <c r="K319" s="80">
        <v>0</v>
      </c>
      <c r="L319" s="80">
        <v>0</v>
      </c>
      <c r="M319" s="84">
        <v>98500</v>
      </c>
    </row>
    <row r="320" spans="1:13">
      <c r="A320" s="80">
        <v>305</v>
      </c>
      <c r="B320" s="80" t="s">
        <v>6702</v>
      </c>
      <c r="C320" s="80" t="s">
        <v>6703</v>
      </c>
      <c r="D320" s="80" t="s">
        <v>5400</v>
      </c>
      <c r="E320" s="80">
        <v>0</v>
      </c>
      <c r="F320" s="80">
        <v>0</v>
      </c>
      <c r="G320" s="80">
        <v>152740</v>
      </c>
      <c r="H320" s="80">
        <v>0</v>
      </c>
      <c r="I320" s="80">
        <v>0</v>
      </c>
      <c r="J320" s="80">
        <v>0</v>
      </c>
      <c r="K320" s="80">
        <v>0</v>
      </c>
      <c r="L320" s="80">
        <v>152740</v>
      </c>
      <c r="M320" s="84">
        <v>32760</v>
      </c>
    </row>
    <row r="321" spans="1:13">
      <c r="A321" s="80">
        <v>306</v>
      </c>
      <c r="B321" s="80" t="s">
        <v>6704</v>
      </c>
      <c r="C321" s="80" t="s">
        <v>6705</v>
      </c>
      <c r="D321" s="80" t="s">
        <v>5400</v>
      </c>
      <c r="E321" s="80">
        <v>0</v>
      </c>
      <c r="F321" s="80">
        <v>0</v>
      </c>
      <c r="G321" s="80">
        <v>89000</v>
      </c>
      <c r="H321" s="80">
        <v>0</v>
      </c>
      <c r="I321" s="80">
        <v>0</v>
      </c>
      <c r="J321" s="80">
        <v>0</v>
      </c>
      <c r="K321" s="80">
        <v>0</v>
      </c>
      <c r="L321" s="80">
        <v>89000</v>
      </c>
      <c r="M321" s="80">
        <v>0</v>
      </c>
    </row>
    <row r="322" spans="1:13">
      <c r="A322" s="80">
        <v>307</v>
      </c>
      <c r="B322" s="80" t="s">
        <v>6706</v>
      </c>
      <c r="C322" s="80" t="s">
        <v>6707</v>
      </c>
      <c r="D322" s="80" t="s">
        <v>5400</v>
      </c>
      <c r="E322" s="80">
        <v>0</v>
      </c>
      <c r="F322" s="80">
        <v>0</v>
      </c>
      <c r="G322" s="80">
        <v>127620</v>
      </c>
      <c r="H322" s="80">
        <v>0</v>
      </c>
      <c r="I322" s="80">
        <v>0</v>
      </c>
      <c r="J322" s="80">
        <v>0</v>
      </c>
      <c r="K322" s="80">
        <v>0</v>
      </c>
      <c r="L322" s="80">
        <v>127620</v>
      </c>
      <c r="M322" s="80">
        <v>0</v>
      </c>
    </row>
    <row r="323" spans="1:13">
      <c r="A323" s="80">
        <v>308</v>
      </c>
      <c r="B323" s="80" t="s">
        <v>6708</v>
      </c>
      <c r="C323" s="80" t="s">
        <v>6709</v>
      </c>
      <c r="D323" s="80" t="s">
        <v>5400</v>
      </c>
      <c r="E323" s="80">
        <v>0</v>
      </c>
      <c r="F323" s="80">
        <v>0</v>
      </c>
      <c r="G323" s="80">
        <v>0</v>
      </c>
      <c r="H323" s="80">
        <v>0</v>
      </c>
      <c r="I323" s="80">
        <v>0</v>
      </c>
      <c r="J323" s="80">
        <v>0</v>
      </c>
      <c r="K323" s="80">
        <v>0</v>
      </c>
      <c r="L323" s="80">
        <v>0</v>
      </c>
      <c r="M323" s="80">
        <v>0</v>
      </c>
    </row>
    <row r="324" spans="1:13">
      <c r="A324" s="80">
        <v>309</v>
      </c>
      <c r="B324" s="80" t="s">
        <v>6710</v>
      </c>
      <c r="C324" s="80" t="s">
        <v>6711</v>
      </c>
      <c r="D324" s="80" t="s">
        <v>5400</v>
      </c>
      <c r="E324" s="80">
        <v>0</v>
      </c>
      <c r="F324" s="80">
        <v>0</v>
      </c>
      <c r="G324" s="80">
        <v>127620</v>
      </c>
      <c r="H324" s="80">
        <v>0</v>
      </c>
      <c r="I324" s="80">
        <v>0</v>
      </c>
      <c r="J324" s="80">
        <v>0</v>
      </c>
      <c r="K324" s="80">
        <v>0</v>
      </c>
      <c r="L324" s="80">
        <v>127620</v>
      </c>
      <c r="M324" s="80">
        <v>0</v>
      </c>
    </row>
    <row r="325" spans="1:13">
      <c r="A325" s="80">
        <v>310</v>
      </c>
      <c r="B325" s="80" t="s">
        <v>6712</v>
      </c>
      <c r="C325" s="80" t="s">
        <v>6713</v>
      </c>
      <c r="D325" s="80" t="s">
        <v>5400</v>
      </c>
      <c r="E325" s="80">
        <v>0</v>
      </c>
      <c r="F325" s="80">
        <v>0</v>
      </c>
      <c r="G325" s="80">
        <v>111800</v>
      </c>
      <c r="H325" s="80">
        <v>0</v>
      </c>
      <c r="I325" s="80">
        <v>0</v>
      </c>
      <c r="J325" s="80">
        <v>0</v>
      </c>
      <c r="K325" s="80">
        <v>0</v>
      </c>
      <c r="L325" s="80">
        <v>111800</v>
      </c>
      <c r="M325" s="80">
        <v>0</v>
      </c>
    </row>
    <row r="326" spans="1:13">
      <c r="A326" s="80">
        <v>311</v>
      </c>
      <c r="B326" s="80" t="s">
        <v>6714</v>
      </c>
      <c r="C326" s="80" t="s">
        <v>6715</v>
      </c>
      <c r="D326" s="80" t="s">
        <v>5400</v>
      </c>
      <c r="E326" s="80">
        <v>0</v>
      </c>
      <c r="F326" s="80">
        <v>0</v>
      </c>
      <c r="G326" s="80">
        <v>88800</v>
      </c>
      <c r="H326" s="80">
        <v>0</v>
      </c>
      <c r="I326" s="80">
        <v>0</v>
      </c>
      <c r="J326" s="80">
        <v>0</v>
      </c>
      <c r="K326" s="80">
        <v>0</v>
      </c>
      <c r="L326" s="80">
        <v>88800</v>
      </c>
      <c r="M326" s="80">
        <v>0</v>
      </c>
    </row>
    <row r="327" spans="1:13">
      <c r="A327" s="80">
        <v>312</v>
      </c>
      <c r="B327" s="80" t="s">
        <v>6716</v>
      </c>
      <c r="C327" s="80" t="s">
        <v>6717</v>
      </c>
      <c r="D327" s="80" t="s">
        <v>5400</v>
      </c>
      <c r="E327" s="80">
        <v>0</v>
      </c>
      <c r="F327" s="80">
        <v>0</v>
      </c>
      <c r="G327" s="80">
        <v>0</v>
      </c>
      <c r="H327" s="80">
        <v>0</v>
      </c>
      <c r="I327" s="80">
        <v>0</v>
      </c>
      <c r="J327" s="80">
        <v>0</v>
      </c>
      <c r="K327" s="80">
        <v>0</v>
      </c>
      <c r="L327" s="80">
        <v>0</v>
      </c>
      <c r="M327" s="80">
        <v>0</v>
      </c>
    </row>
    <row r="328" spans="1:13">
      <c r="A328" s="80">
        <v>313</v>
      </c>
      <c r="B328" s="80" t="s">
        <v>6718</v>
      </c>
      <c r="C328" s="80" t="s">
        <v>6719</v>
      </c>
      <c r="D328" s="80" t="s">
        <v>5400</v>
      </c>
      <c r="E328" s="80">
        <v>0</v>
      </c>
      <c r="F328" s="80">
        <v>0</v>
      </c>
      <c r="G328" s="80">
        <v>0</v>
      </c>
      <c r="H328" s="80">
        <v>0</v>
      </c>
      <c r="I328" s="80">
        <v>0</v>
      </c>
      <c r="J328" s="80">
        <v>0</v>
      </c>
      <c r="K328" s="80">
        <v>0</v>
      </c>
      <c r="L328" s="80">
        <v>0</v>
      </c>
      <c r="M328" s="80">
        <v>0</v>
      </c>
    </row>
    <row r="329" spans="1:13">
      <c r="A329" s="80">
        <v>314</v>
      </c>
      <c r="B329" s="80" t="s">
        <v>6720</v>
      </c>
      <c r="C329" s="80" t="s">
        <v>6721</v>
      </c>
      <c r="D329" s="80" t="s">
        <v>5400</v>
      </c>
      <c r="E329" s="80">
        <v>0</v>
      </c>
      <c r="F329" s="80">
        <v>0</v>
      </c>
      <c r="G329" s="80">
        <v>0</v>
      </c>
      <c r="H329" s="80">
        <v>0</v>
      </c>
      <c r="I329" s="80">
        <v>0</v>
      </c>
      <c r="J329" s="80">
        <v>0</v>
      </c>
      <c r="K329" s="80">
        <v>0</v>
      </c>
      <c r="L329" s="80">
        <v>0</v>
      </c>
      <c r="M329" s="80">
        <v>0</v>
      </c>
    </row>
    <row r="330" spans="1:13">
      <c r="A330" s="80">
        <v>315</v>
      </c>
      <c r="B330" s="80" t="s">
        <v>6722</v>
      </c>
      <c r="C330" s="80" t="s">
        <v>6723</v>
      </c>
      <c r="D330" s="80" t="s">
        <v>5400</v>
      </c>
      <c r="E330" s="80">
        <v>0</v>
      </c>
      <c r="F330" s="80">
        <v>0</v>
      </c>
      <c r="G330" s="80">
        <v>0</v>
      </c>
      <c r="H330" s="80">
        <v>0</v>
      </c>
      <c r="I330" s="80">
        <v>0</v>
      </c>
      <c r="J330" s="80">
        <v>0</v>
      </c>
      <c r="K330" s="80">
        <v>0</v>
      </c>
      <c r="L330" s="80">
        <v>0</v>
      </c>
      <c r="M330" s="80">
        <v>0</v>
      </c>
    </row>
    <row r="331" spans="1:13">
      <c r="A331" s="80">
        <v>316</v>
      </c>
      <c r="B331" s="80" t="s">
        <v>6724</v>
      </c>
      <c r="C331" s="80" t="s">
        <v>6725</v>
      </c>
      <c r="D331" s="80" t="s">
        <v>5400</v>
      </c>
      <c r="E331" s="80">
        <v>0</v>
      </c>
      <c r="F331" s="80">
        <v>0</v>
      </c>
      <c r="G331" s="80">
        <v>0</v>
      </c>
      <c r="H331" s="80">
        <v>0</v>
      </c>
      <c r="I331" s="80">
        <v>0</v>
      </c>
      <c r="J331" s="80">
        <v>0</v>
      </c>
      <c r="K331" s="80">
        <v>0</v>
      </c>
      <c r="L331" s="80">
        <v>0</v>
      </c>
      <c r="M331" s="80">
        <v>0</v>
      </c>
    </row>
    <row r="332" spans="1:13">
      <c r="A332" s="80">
        <v>317</v>
      </c>
      <c r="B332" s="80" t="s">
        <v>6726</v>
      </c>
      <c r="C332" s="80" t="s">
        <v>6727</v>
      </c>
      <c r="D332" s="80" t="s">
        <v>5400</v>
      </c>
      <c r="E332" s="80">
        <v>0</v>
      </c>
      <c r="F332" s="80">
        <v>0</v>
      </c>
      <c r="G332" s="80">
        <v>0</v>
      </c>
      <c r="H332" s="80">
        <v>0</v>
      </c>
      <c r="I332" s="80">
        <v>0</v>
      </c>
      <c r="J332" s="80">
        <v>0</v>
      </c>
      <c r="K332" s="80">
        <v>0</v>
      </c>
      <c r="L332" s="80">
        <v>0</v>
      </c>
      <c r="M332" s="80">
        <v>0</v>
      </c>
    </row>
    <row r="333" spans="1:13">
      <c r="A333" s="80">
        <v>318</v>
      </c>
      <c r="B333" s="80" t="s">
        <v>6728</v>
      </c>
      <c r="C333" s="80" t="s">
        <v>6729</v>
      </c>
      <c r="D333" s="80" t="s">
        <v>5400</v>
      </c>
      <c r="E333" s="80">
        <v>0</v>
      </c>
      <c r="F333" s="80">
        <v>0</v>
      </c>
      <c r="G333" s="80">
        <v>0</v>
      </c>
      <c r="H333" s="80">
        <v>0</v>
      </c>
      <c r="I333" s="80">
        <v>0</v>
      </c>
      <c r="J333" s="80">
        <v>0</v>
      </c>
      <c r="K333" s="80">
        <v>0</v>
      </c>
      <c r="L333" s="80">
        <v>0</v>
      </c>
      <c r="M333" s="80">
        <v>0</v>
      </c>
    </row>
    <row r="334" spans="1:13">
      <c r="A334" s="80">
        <v>319</v>
      </c>
      <c r="B334" s="80" t="s">
        <v>6730</v>
      </c>
      <c r="C334" s="80" t="s">
        <v>6731</v>
      </c>
      <c r="D334" s="80" t="s">
        <v>5400</v>
      </c>
      <c r="E334" s="80">
        <v>0</v>
      </c>
      <c r="F334" s="80">
        <v>0</v>
      </c>
      <c r="G334" s="80">
        <v>0</v>
      </c>
      <c r="H334" s="80">
        <v>0</v>
      </c>
      <c r="I334" s="80">
        <v>0</v>
      </c>
      <c r="J334" s="80">
        <v>0</v>
      </c>
      <c r="K334" s="80">
        <v>0</v>
      </c>
      <c r="L334" s="80">
        <v>0</v>
      </c>
      <c r="M334" s="80">
        <v>0</v>
      </c>
    </row>
    <row r="335" spans="1:13">
      <c r="A335" s="80">
        <v>320</v>
      </c>
      <c r="B335" s="80" t="s">
        <v>6732</v>
      </c>
      <c r="C335" s="80" t="s">
        <v>6733</v>
      </c>
      <c r="D335" s="80" t="s">
        <v>5400</v>
      </c>
      <c r="E335" s="80">
        <v>0</v>
      </c>
      <c r="F335" s="80">
        <v>0</v>
      </c>
      <c r="G335" s="80">
        <v>0</v>
      </c>
      <c r="H335" s="80">
        <v>0</v>
      </c>
      <c r="I335" s="80">
        <v>0</v>
      </c>
      <c r="J335" s="80">
        <v>0</v>
      </c>
      <c r="K335" s="80">
        <v>0</v>
      </c>
      <c r="L335" s="80">
        <v>0</v>
      </c>
      <c r="M335" s="80">
        <v>0</v>
      </c>
    </row>
    <row r="336" spans="1:13">
      <c r="A336" s="80">
        <v>321</v>
      </c>
      <c r="B336" s="80" t="s">
        <v>6734</v>
      </c>
      <c r="C336" s="80" t="s">
        <v>6735</v>
      </c>
      <c r="D336" s="80" t="s">
        <v>5400</v>
      </c>
      <c r="E336" s="80">
        <v>5102</v>
      </c>
      <c r="F336" s="80">
        <v>0</v>
      </c>
      <c r="G336" s="80">
        <v>0</v>
      </c>
      <c r="H336" s="80">
        <v>0</v>
      </c>
      <c r="I336" s="80">
        <v>0</v>
      </c>
      <c r="J336" s="80">
        <v>0</v>
      </c>
      <c r="K336" s="80">
        <v>0</v>
      </c>
      <c r="L336" s="80">
        <v>5102</v>
      </c>
      <c r="M336" s="84">
        <v>7320</v>
      </c>
    </row>
    <row r="337" spans="1:13">
      <c r="A337" s="80">
        <v>322</v>
      </c>
      <c r="B337" s="80" t="s">
        <v>6736</v>
      </c>
      <c r="C337" s="80" t="s">
        <v>6737</v>
      </c>
      <c r="D337" s="80" t="s">
        <v>5400</v>
      </c>
      <c r="E337" s="80">
        <v>0</v>
      </c>
      <c r="F337" s="80">
        <v>0</v>
      </c>
      <c r="G337" s="80">
        <v>10000</v>
      </c>
      <c r="H337" s="80">
        <v>0</v>
      </c>
      <c r="I337" s="80">
        <v>0</v>
      </c>
      <c r="J337" s="80">
        <v>0</v>
      </c>
      <c r="K337" s="80">
        <v>0</v>
      </c>
      <c r="L337" s="80">
        <v>10000</v>
      </c>
      <c r="M337" s="80">
        <v>0</v>
      </c>
    </row>
    <row r="338" spans="1:13">
      <c r="A338" s="80">
        <v>323</v>
      </c>
      <c r="B338" s="80" t="s">
        <v>6738</v>
      </c>
      <c r="C338" s="80" t="s">
        <v>6739</v>
      </c>
      <c r="D338" s="80" t="s">
        <v>5400</v>
      </c>
      <c r="E338" s="80">
        <v>0</v>
      </c>
      <c r="F338" s="80">
        <v>0</v>
      </c>
      <c r="G338" s="80">
        <v>0</v>
      </c>
      <c r="H338" s="80">
        <v>0</v>
      </c>
      <c r="I338" s="80">
        <v>0</v>
      </c>
      <c r="J338" s="80">
        <v>0</v>
      </c>
      <c r="K338" s="80">
        <v>0</v>
      </c>
      <c r="L338" s="80">
        <v>0</v>
      </c>
      <c r="M338" s="80">
        <v>0</v>
      </c>
    </row>
    <row r="339" spans="1:13">
      <c r="A339" s="80">
        <v>324</v>
      </c>
      <c r="B339" s="80" t="s">
        <v>6740</v>
      </c>
      <c r="C339" s="80" t="s">
        <v>6741</v>
      </c>
      <c r="D339" s="80" t="s">
        <v>5400</v>
      </c>
      <c r="E339" s="80">
        <v>0</v>
      </c>
      <c r="F339" s="80">
        <v>0</v>
      </c>
      <c r="G339" s="80">
        <v>7000</v>
      </c>
      <c r="H339" s="80">
        <v>0</v>
      </c>
      <c r="I339" s="80">
        <v>0</v>
      </c>
      <c r="J339" s="80">
        <v>0</v>
      </c>
      <c r="K339" s="80">
        <v>0</v>
      </c>
      <c r="L339" s="80">
        <v>7000</v>
      </c>
      <c r="M339" s="80">
        <v>0</v>
      </c>
    </row>
    <row r="340" spans="1:13">
      <c r="A340" s="80">
        <v>325</v>
      </c>
      <c r="B340" s="80" t="s">
        <v>6742</v>
      </c>
      <c r="C340" s="80" t="s">
        <v>6743</v>
      </c>
      <c r="D340" s="80" t="s">
        <v>5400</v>
      </c>
      <c r="E340" s="80">
        <v>0</v>
      </c>
      <c r="F340" s="80">
        <v>0</v>
      </c>
      <c r="G340" s="80">
        <v>0</v>
      </c>
      <c r="H340" s="80">
        <v>0</v>
      </c>
      <c r="I340" s="80">
        <v>0</v>
      </c>
      <c r="J340" s="80">
        <v>0</v>
      </c>
      <c r="K340" s="80">
        <v>0</v>
      </c>
      <c r="L340" s="80">
        <v>0</v>
      </c>
      <c r="M340" s="80">
        <v>0</v>
      </c>
    </row>
    <row r="341" spans="1:13">
      <c r="A341" s="80">
        <v>326</v>
      </c>
      <c r="B341" s="80" t="s">
        <v>6744</v>
      </c>
      <c r="C341" s="80" t="s">
        <v>6745</v>
      </c>
      <c r="D341" s="80" t="s">
        <v>5400</v>
      </c>
      <c r="E341" s="80">
        <v>0</v>
      </c>
      <c r="F341" s="80">
        <v>0</v>
      </c>
      <c r="G341" s="80">
        <v>10000</v>
      </c>
      <c r="H341" s="80">
        <v>0</v>
      </c>
      <c r="I341" s="80">
        <v>0</v>
      </c>
      <c r="J341" s="80">
        <v>0</v>
      </c>
      <c r="K341" s="80">
        <v>0</v>
      </c>
      <c r="L341" s="80">
        <v>10000</v>
      </c>
      <c r="M341" s="80">
        <v>0</v>
      </c>
    </row>
    <row r="342" spans="1:13">
      <c r="A342" s="80">
        <v>327</v>
      </c>
      <c r="B342" s="80" t="s">
        <v>6746</v>
      </c>
      <c r="C342" s="80" t="s">
        <v>6747</v>
      </c>
      <c r="D342" s="80" t="s">
        <v>5400</v>
      </c>
      <c r="E342" s="80">
        <v>930</v>
      </c>
      <c r="F342" s="80">
        <v>0</v>
      </c>
      <c r="G342" s="80">
        <v>0</v>
      </c>
      <c r="H342" s="80">
        <v>0</v>
      </c>
      <c r="I342" s="80">
        <v>0</v>
      </c>
      <c r="J342" s="80">
        <v>0</v>
      </c>
      <c r="K342" s="80">
        <v>0</v>
      </c>
      <c r="L342" s="80">
        <v>930</v>
      </c>
      <c r="M342" s="80">
        <v>0</v>
      </c>
    </row>
    <row r="343" spans="1:13">
      <c r="A343" s="80">
        <v>328</v>
      </c>
      <c r="B343" s="80" t="s">
        <v>6748</v>
      </c>
      <c r="C343" s="80" t="s">
        <v>6749</v>
      </c>
      <c r="D343" s="80" t="s">
        <v>5400</v>
      </c>
      <c r="E343" s="80">
        <v>5102</v>
      </c>
      <c r="F343" s="80">
        <v>0</v>
      </c>
      <c r="G343" s="80">
        <v>7000</v>
      </c>
      <c r="H343" s="80">
        <v>0</v>
      </c>
      <c r="I343" s="80">
        <v>0</v>
      </c>
      <c r="J343" s="80">
        <v>0</v>
      </c>
      <c r="K343" s="80">
        <v>0</v>
      </c>
      <c r="L343" s="80">
        <v>12102</v>
      </c>
      <c r="M343" s="80">
        <v>0</v>
      </c>
    </row>
    <row r="344" spans="1:13">
      <c r="A344" s="80">
        <v>329</v>
      </c>
      <c r="B344" s="80" t="s">
        <v>6750</v>
      </c>
      <c r="C344" s="80" t="s">
        <v>6751</v>
      </c>
      <c r="D344" s="80" t="s">
        <v>5400</v>
      </c>
      <c r="E344" s="80">
        <v>2283</v>
      </c>
      <c r="F344" s="80">
        <v>0</v>
      </c>
      <c r="G344" s="80">
        <v>0</v>
      </c>
      <c r="H344" s="80">
        <v>0</v>
      </c>
      <c r="I344" s="80">
        <v>0</v>
      </c>
      <c r="J344" s="80">
        <v>0</v>
      </c>
      <c r="K344" s="80">
        <v>0</v>
      </c>
      <c r="L344" s="80">
        <v>2283</v>
      </c>
      <c r="M344" s="80">
        <v>0</v>
      </c>
    </row>
    <row r="345" spans="1:13">
      <c r="A345" s="80">
        <v>330</v>
      </c>
      <c r="B345" s="80" t="s">
        <v>6752</v>
      </c>
      <c r="C345" s="80" t="s">
        <v>6753</v>
      </c>
      <c r="D345" s="80" t="s">
        <v>3259</v>
      </c>
      <c r="E345" s="80">
        <v>0</v>
      </c>
      <c r="F345" s="80">
        <v>0</v>
      </c>
      <c r="G345" s="80">
        <v>0</v>
      </c>
      <c r="H345" s="80">
        <v>0</v>
      </c>
      <c r="I345" s="80">
        <v>0</v>
      </c>
      <c r="J345" s="80">
        <v>0</v>
      </c>
      <c r="K345" s="80">
        <v>0</v>
      </c>
      <c r="L345" s="80">
        <v>0</v>
      </c>
      <c r="M345" s="80">
        <v>0</v>
      </c>
    </row>
    <row r="346" spans="1:13">
      <c r="A346" s="80">
        <v>331</v>
      </c>
      <c r="B346" s="80" t="s">
        <v>6754</v>
      </c>
      <c r="C346" s="80" t="s">
        <v>6755</v>
      </c>
      <c r="D346" s="80" t="s">
        <v>5400</v>
      </c>
      <c r="E346" s="80">
        <v>0</v>
      </c>
      <c r="F346" s="80">
        <v>0</v>
      </c>
      <c r="G346" s="80">
        <v>0</v>
      </c>
      <c r="H346" s="80">
        <v>0</v>
      </c>
      <c r="I346" s="80">
        <v>0</v>
      </c>
      <c r="J346" s="80">
        <v>0</v>
      </c>
      <c r="K346" s="80">
        <v>0</v>
      </c>
      <c r="L346" s="80">
        <v>0</v>
      </c>
      <c r="M346" s="80">
        <v>0</v>
      </c>
    </row>
    <row r="347" spans="1:13">
      <c r="A347" s="80">
        <v>332</v>
      </c>
      <c r="B347" s="80" t="s">
        <v>6756</v>
      </c>
      <c r="C347" s="80" t="s">
        <v>6757</v>
      </c>
      <c r="D347" s="80" t="s">
        <v>5400</v>
      </c>
      <c r="E347" s="80">
        <v>0</v>
      </c>
      <c r="F347" s="80">
        <v>0</v>
      </c>
      <c r="G347" s="80">
        <v>0</v>
      </c>
      <c r="H347" s="80">
        <v>0</v>
      </c>
      <c r="I347" s="80">
        <v>0</v>
      </c>
      <c r="J347" s="80">
        <v>0</v>
      </c>
      <c r="K347" s="80">
        <v>0</v>
      </c>
      <c r="L347" s="80">
        <v>0</v>
      </c>
      <c r="M347" s="80">
        <v>0</v>
      </c>
    </row>
    <row r="348" spans="1:13">
      <c r="A348" s="80">
        <v>333</v>
      </c>
      <c r="B348" s="80" t="s">
        <v>6758</v>
      </c>
      <c r="C348" s="80" t="s">
        <v>6759</v>
      </c>
      <c r="D348" s="80" t="s">
        <v>5400</v>
      </c>
      <c r="E348" s="80">
        <v>0</v>
      </c>
      <c r="F348" s="80">
        <v>0</v>
      </c>
      <c r="G348" s="80">
        <v>0</v>
      </c>
      <c r="H348" s="80">
        <v>0</v>
      </c>
      <c r="I348" s="80">
        <v>0</v>
      </c>
      <c r="J348" s="80">
        <v>0</v>
      </c>
      <c r="K348" s="80">
        <v>0</v>
      </c>
      <c r="L348" s="80">
        <v>0</v>
      </c>
      <c r="M348" s="80">
        <v>0</v>
      </c>
    </row>
    <row r="349" spans="1:13">
      <c r="A349" s="80">
        <v>334</v>
      </c>
      <c r="B349" s="80" t="s">
        <v>6760</v>
      </c>
      <c r="C349" s="80" t="s">
        <v>6761</v>
      </c>
      <c r="D349" s="80" t="s">
        <v>5400</v>
      </c>
      <c r="E349" s="80">
        <v>0</v>
      </c>
      <c r="F349" s="80">
        <v>0</v>
      </c>
      <c r="G349" s="80">
        <v>0</v>
      </c>
      <c r="H349" s="80">
        <v>0</v>
      </c>
      <c r="I349" s="80">
        <v>0</v>
      </c>
      <c r="J349" s="80">
        <v>0</v>
      </c>
      <c r="K349" s="80">
        <v>0</v>
      </c>
      <c r="L349" s="80">
        <v>0</v>
      </c>
      <c r="M349" s="80">
        <v>0</v>
      </c>
    </row>
    <row r="350" spans="1:13">
      <c r="A350" s="80">
        <v>335</v>
      </c>
      <c r="B350" s="80" t="s">
        <v>6762</v>
      </c>
      <c r="C350" s="80" t="s">
        <v>6763</v>
      </c>
      <c r="D350" s="80" t="s">
        <v>5400</v>
      </c>
      <c r="E350" s="80">
        <v>0</v>
      </c>
      <c r="F350" s="80">
        <v>0</v>
      </c>
      <c r="G350" s="80">
        <v>0</v>
      </c>
      <c r="H350" s="80">
        <v>0</v>
      </c>
      <c r="I350" s="80">
        <v>0</v>
      </c>
      <c r="J350" s="80">
        <v>0</v>
      </c>
      <c r="K350" s="80">
        <v>0</v>
      </c>
      <c r="L350" s="80">
        <v>0</v>
      </c>
      <c r="M350" s="80">
        <v>0</v>
      </c>
    </row>
    <row r="351" spans="1:13">
      <c r="A351" s="80">
        <v>336</v>
      </c>
      <c r="B351" s="80" t="s">
        <v>6764</v>
      </c>
      <c r="C351" s="80" t="s">
        <v>6765</v>
      </c>
      <c r="D351" s="80" t="s">
        <v>5400</v>
      </c>
      <c r="E351" s="80">
        <v>0</v>
      </c>
      <c r="F351" s="80">
        <v>0</v>
      </c>
      <c r="G351" s="80">
        <v>0</v>
      </c>
      <c r="H351" s="80">
        <v>0</v>
      </c>
      <c r="I351" s="80">
        <v>0</v>
      </c>
      <c r="J351" s="80">
        <v>0</v>
      </c>
      <c r="K351" s="80">
        <v>0</v>
      </c>
      <c r="L351" s="80">
        <v>0</v>
      </c>
      <c r="M351" s="80">
        <v>0</v>
      </c>
    </row>
    <row r="352" spans="1:13">
      <c r="A352" s="80">
        <v>337</v>
      </c>
      <c r="B352" s="80" t="s">
        <v>6766</v>
      </c>
      <c r="C352" s="80" t="s">
        <v>6767</v>
      </c>
      <c r="D352" s="80" t="s">
        <v>5400</v>
      </c>
      <c r="E352" s="80">
        <v>0</v>
      </c>
      <c r="F352" s="80">
        <v>0</v>
      </c>
      <c r="G352" s="80">
        <v>0</v>
      </c>
      <c r="H352" s="80">
        <v>0</v>
      </c>
      <c r="I352" s="80">
        <v>0</v>
      </c>
      <c r="J352" s="80">
        <v>0</v>
      </c>
      <c r="K352" s="80">
        <v>0</v>
      </c>
      <c r="L352" s="80">
        <v>0</v>
      </c>
      <c r="M352" s="80">
        <v>0</v>
      </c>
    </row>
    <row r="353" spans="1:13">
      <c r="A353" s="80">
        <v>338</v>
      </c>
      <c r="B353" s="80" t="s">
        <v>6768</v>
      </c>
      <c r="C353" s="80" t="s">
        <v>6769</v>
      </c>
      <c r="D353" s="80" t="s">
        <v>5400</v>
      </c>
      <c r="E353" s="80">
        <v>0</v>
      </c>
      <c r="F353" s="80">
        <v>0</v>
      </c>
      <c r="G353" s="80">
        <v>0</v>
      </c>
      <c r="H353" s="80">
        <v>0</v>
      </c>
      <c r="I353" s="80">
        <v>0</v>
      </c>
      <c r="J353" s="80">
        <v>0</v>
      </c>
      <c r="K353" s="80">
        <v>0</v>
      </c>
      <c r="L353" s="80">
        <v>0</v>
      </c>
      <c r="M353" s="80">
        <v>0</v>
      </c>
    </row>
    <row r="354" spans="1:13">
      <c r="A354" s="80">
        <v>339</v>
      </c>
      <c r="B354" s="80" t="s">
        <v>6770</v>
      </c>
      <c r="C354" s="80" t="s">
        <v>6771</v>
      </c>
      <c r="D354" s="80" t="s">
        <v>5400</v>
      </c>
      <c r="E354" s="80">
        <v>0</v>
      </c>
      <c r="F354" s="80">
        <v>0</v>
      </c>
      <c r="G354" s="80">
        <v>0</v>
      </c>
      <c r="H354" s="80">
        <v>0</v>
      </c>
      <c r="I354" s="80">
        <v>0</v>
      </c>
      <c r="J354" s="80">
        <v>0</v>
      </c>
      <c r="K354" s="80">
        <v>0</v>
      </c>
      <c r="L354" s="80">
        <v>0</v>
      </c>
      <c r="M354" s="80">
        <v>0</v>
      </c>
    </row>
    <row r="355" spans="1:13">
      <c r="A355" s="80">
        <v>340</v>
      </c>
      <c r="B355" s="80" t="s">
        <v>6772</v>
      </c>
      <c r="C355" s="80" t="s">
        <v>6773</v>
      </c>
      <c r="D355" s="80" t="s">
        <v>5400</v>
      </c>
      <c r="E355" s="80">
        <v>0</v>
      </c>
      <c r="F355" s="80">
        <v>0</v>
      </c>
      <c r="G355" s="80">
        <v>0</v>
      </c>
      <c r="H355" s="80">
        <v>0</v>
      </c>
      <c r="I355" s="80">
        <v>0</v>
      </c>
      <c r="J355" s="80">
        <v>0</v>
      </c>
      <c r="K355" s="80">
        <v>0</v>
      </c>
      <c r="L355" s="80">
        <v>0</v>
      </c>
      <c r="M355" s="80">
        <v>0</v>
      </c>
    </row>
    <row r="356" spans="1:13">
      <c r="A356" s="80">
        <v>341</v>
      </c>
      <c r="B356" s="80" t="s">
        <v>6774</v>
      </c>
      <c r="C356" s="80" t="s">
        <v>6775</v>
      </c>
      <c r="D356" s="80" t="s">
        <v>5400</v>
      </c>
      <c r="E356" s="80">
        <v>0</v>
      </c>
      <c r="F356" s="80">
        <v>0</v>
      </c>
      <c r="G356" s="80">
        <v>0</v>
      </c>
      <c r="H356" s="80">
        <v>0</v>
      </c>
      <c r="I356" s="80">
        <v>0</v>
      </c>
      <c r="J356" s="80">
        <v>0</v>
      </c>
      <c r="K356" s="80">
        <v>0</v>
      </c>
      <c r="L356" s="80">
        <v>0</v>
      </c>
      <c r="M356" s="80">
        <v>0</v>
      </c>
    </row>
    <row r="357" spans="1:13">
      <c r="A357" s="80">
        <v>342</v>
      </c>
      <c r="B357" s="80" t="s">
        <v>6776</v>
      </c>
      <c r="C357" s="80" t="s">
        <v>6777</v>
      </c>
      <c r="D357" s="80" t="s">
        <v>5400</v>
      </c>
      <c r="E357" s="80">
        <v>0</v>
      </c>
      <c r="F357" s="80">
        <v>0</v>
      </c>
      <c r="G357" s="80">
        <v>0</v>
      </c>
      <c r="H357" s="80">
        <v>0</v>
      </c>
      <c r="I357" s="80">
        <v>0</v>
      </c>
      <c r="J357" s="80">
        <v>0</v>
      </c>
      <c r="K357" s="80">
        <v>0</v>
      </c>
      <c r="L357" s="80">
        <v>0</v>
      </c>
      <c r="M357" s="80">
        <v>0</v>
      </c>
    </row>
    <row r="358" spans="1:13">
      <c r="A358" s="80">
        <v>343</v>
      </c>
      <c r="B358" s="80" t="s">
        <v>6778</v>
      </c>
      <c r="C358" s="80" t="s">
        <v>6779</v>
      </c>
      <c r="D358" s="80" t="s">
        <v>5400</v>
      </c>
      <c r="E358" s="80">
        <v>0</v>
      </c>
      <c r="F358" s="80">
        <v>0</v>
      </c>
      <c r="G358" s="80">
        <v>0</v>
      </c>
      <c r="H358" s="80">
        <v>0</v>
      </c>
      <c r="I358" s="80">
        <v>0</v>
      </c>
      <c r="J358" s="80">
        <v>0</v>
      </c>
      <c r="K358" s="80">
        <v>0</v>
      </c>
      <c r="L358" s="80">
        <v>0</v>
      </c>
      <c r="M358" s="80">
        <v>0</v>
      </c>
    </row>
    <row r="359" spans="1:13">
      <c r="A359" s="80">
        <v>344</v>
      </c>
      <c r="B359" s="80" t="s">
        <v>6780</v>
      </c>
      <c r="C359" s="80" t="s">
        <v>6781</v>
      </c>
      <c r="D359" s="80" t="s">
        <v>5400</v>
      </c>
      <c r="E359" s="80">
        <v>0</v>
      </c>
      <c r="F359" s="80">
        <v>0</v>
      </c>
      <c r="G359" s="80">
        <v>0</v>
      </c>
      <c r="H359" s="80">
        <v>0</v>
      </c>
      <c r="I359" s="80">
        <v>0</v>
      </c>
      <c r="J359" s="80">
        <v>0</v>
      </c>
      <c r="K359" s="80">
        <v>0</v>
      </c>
      <c r="L359" s="80">
        <v>0</v>
      </c>
      <c r="M359" s="80">
        <v>0</v>
      </c>
    </row>
    <row r="360" spans="1:13">
      <c r="A360" s="80">
        <v>345</v>
      </c>
      <c r="B360" s="80" t="s">
        <v>6782</v>
      </c>
      <c r="C360" s="80" t="s">
        <v>6783</v>
      </c>
      <c r="D360" s="80" t="s">
        <v>5400</v>
      </c>
      <c r="E360" s="80">
        <v>0</v>
      </c>
      <c r="F360" s="80">
        <v>0</v>
      </c>
      <c r="G360" s="80">
        <v>0</v>
      </c>
      <c r="H360" s="80">
        <v>0</v>
      </c>
      <c r="I360" s="80">
        <v>0</v>
      </c>
      <c r="J360" s="80">
        <v>0</v>
      </c>
      <c r="K360" s="80">
        <v>0</v>
      </c>
      <c r="L360" s="80">
        <v>0</v>
      </c>
      <c r="M360" s="80">
        <v>0</v>
      </c>
    </row>
    <row r="361" spans="1:13">
      <c r="A361" s="80">
        <v>346</v>
      </c>
      <c r="B361" s="80" t="s">
        <v>6784</v>
      </c>
      <c r="C361" s="80" t="s">
        <v>6785</v>
      </c>
      <c r="D361" s="80" t="s">
        <v>5400</v>
      </c>
      <c r="E361" s="80">
        <v>0</v>
      </c>
      <c r="F361" s="80">
        <v>0</v>
      </c>
      <c r="G361" s="80">
        <v>0</v>
      </c>
      <c r="H361" s="80">
        <v>0</v>
      </c>
      <c r="I361" s="80">
        <v>0</v>
      </c>
      <c r="J361" s="80">
        <v>0</v>
      </c>
      <c r="K361" s="80">
        <v>0</v>
      </c>
      <c r="L361" s="80">
        <v>0</v>
      </c>
      <c r="M361" s="80">
        <v>0</v>
      </c>
    </row>
    <row r="362" spans="1:13">
      <c r="A362" s="80">
        <v>347</v>
      </c>
      <c r="B362" s="80" t="s">
        <v>6786</v>
      </c>
      <c r="C362" s="80" t="s">
        <v>6787</v>
      </c>
      <c r="D362" s="80" t="s">
        <v>5400</v>
      </c>
      <c r="E362" s="80">
        <v>0</v>
      </c>
      <c r="F362" s="80">
        <v>0</v>
      </c>
      <c r="G362" s="80">
        <v>0</v>
      </c>
      <c r="H362" s="80">
        <v>0</v>
      </c>
      <c r="I362" s="80">
        <v>0</v>
      </c>
      <c r="J362" s="80">
        <v>0</v>
      </c>
      <c r="K362" s="80">
        <v>0</v>
      </c>
      <c r="L362" s="80">
        <v>0</v>
      </c>
      <c r="M362" s="80">
        <v>0</v>
      </c>
    </row>
    <row r="363" spans="1:13">
      <c r="A363" s="80">
        <v>348</v>
      </c>
      <c r="B363" s="80" t="s">
        <v>6788</v>
      </c>
      <c r="C363" s="80" t="s">
        <v>6789</v>
      </c>
      <c r="D363" s="80" t="s">
        <v>5400</v>
      </c>
      <c r="E363" s="80">
        <v>0</v>
      </c>
      <c r="F363" s="80">
        <v>0</v>
      </c>
      <c r="G363" s="80">
        <v>0</v>
      </c>
      <c r="H363" s="80">
        <v>0</v>
      </c>
      <c r="I363" s="80">
        <v>0</v>
      </c>
      <c r="J363" s="80">
        <v>0</v>
      </c>
      <c r="K363" s="80">
        <v>0</v>
      </c>
      <c r="L363" s="80">
        <v>0</v>
      </c>
      <c r="M363" s="80">
        <v>0</v>
      </c>
    </row>
    <row r="364" spans="1:13">
      <c r="A364" s="80">
        <v>349</v>
      </c>
      <c r="B364" s="80" t="s">
        <v>6790</v>
      </c>
      <c r="C364" s="80" t="s">
        <v>6791</v>
      </c>
      <c r="D364" s="80" t="s">
        <v>5400</v>
      </c>
      <c r="E364" s="80">
        <v>0</v>
      </c>
      <c r="F364" s="80">
        <v>0</v>
      </c>
      <c r="G364" s="80">
        <v>0</v>
      </c>
      <c r="H364" s="80">
        <v>0</v>
      </c>
      <c r="I364" s="80">
        <v>0</v>
      </c>
      <c r="J364" s="80">
        <v>0</v>
      </c>
      <c r="K364" s="80">
        <v>0</v>
      </c>
      <c r="L364" s="80">
        <v>0</v>
      </c>
      <c r="M364" s="80">
        <v>0</v>
      </c>
    </row>
    <row r="365" spans="1:13">
      <c r="A365" s="80">
        <v>350</v>
      </c>
      <c r="B365" s="80" t="s">
        <v>6792</v>
      </c>
      <c r="C365" s="80" t="s">
        <v>6793</v>
      </c>
      <c r="D365" s="80" t="s">
        <v>5400</v>
      </c>
      <c r="E365" s="80">
        <v>0</v>
      </c>
      <c r="F365" s="80">
        <v>0</v>
      </c>
      <c r="G365" s="80">
        <v>0</v>
      </c>
      <c r="H365" s="80">
        <v>0</v>
      </c>
      <c r="I365" s="80">
        <v>0</v>
      </c>
      <c r="J365" s="80">
        <v>0</v>
      </c>
      <c r="K365" s="80">
        <v>0</v>
      </c>
      <c r="L365" s="80">
        <v>0</v>
      </c>
      <c r="M365" s="80">
        <v>0</v>
      </c>
    </row>
    <row r="366" spans="1:13">
      <c r="A366" s="80">
        <v>351</v>
      </c>
      <c r="B366" s="80" t="s">
        <v>6794</v>
      </c>
      <c r="C366" s="80" t="s">
        <v>6795</v>
      </c>
      <c r="D366" s="80" t="s">
        <v>5400</v>
      </c>
      <c r="E366" s="80">
        <v>0</v>
      </c>
      <c r="F366" s="80">
        <v>0</v>
      </c>
      <c r="G366" s="80">
        <v>0</v>
      </c>
      <c r="H366" s="80">
        <v>0</v>
      </c>
      <c r="I366" s="80">
        <v>0</v>
      </c>
      <c r="J366" s="80">
        <v>0</v>
      </c>
      <c r="K366" s="80">
        <v>0</v>
      </c>
      <c r="L366" s="80">
        <v>0</v>
      </c>
      <c r="M366" s="80">
        <v>0</v>
      </c>
    </row>
    <row r="367" spans="1:13">
      <c r="A367" s="80">
        <v>352</v>
      </c>
      <c r="B367" s="80" t="s">
        <v>6796</v>
      </c>
      <c r="C367" s="80" t="s">
        <v>6797</v>
      </c>
      <c r="D367" s="80" t="s">
        <v>5400</v>
      </c>
      <c r="E367" s="80">
        <v>0</v>
      </c>
      <c r="F367" s="80">
        <v>0</v>
      </c>
      <c r="G367" s="80">
        <v>0</v>
      </c>
      <c r="H367" s="80">
        <v>0</v>
      </c>
      <c r="I367" s="80">
        <v>0</v>
      </c>
      <c r="J367" s="80">
        <v>0</v>
      </c>
      <c r="K367" s="80">
        <v>0</v>
      </c>
      <c r="L367" s="80">
        <v>0</v>
      </c>
      <c r="M367" s="80">
        <v>0</v>
      </c>
    </row>
    <row r="368" spans="1:13">
      <c r="A368" s="80">
        <v>353</v>
      </c>
      <c r="B368" s="80" t="s">
        <v>6798</v>
      </c>
      <c r="C368" s="80" t="s">
        <v>6799</v>
      </c>
      <c r="D368" s="80" t="s">
        <v>5400</v>
      </c>
      <c r="E368" s="80">
        <v>0</v>
      </c>
      <c r="F368" s="80">
        <v>0</v>
      </c>
      <c r="G368" s="80">
        <v>0</v>
      </c>
      <c r="H368" s="80">
        <v>0</v>
      </c>
      <c r="I368" s="80">
        <v>0</v>
      </c>
      <c r="J368" s="80">
        <v>0</v>
      </c>
      <c r="K368" s="80">
        <v>0</v>
      </c>
      <c r="L368" s="80">
        <v>0</v>
      </c>
      <c r="M368" s="80">
        <v>0</v>
      </c>
    </row>
    <row r="369" spans="1:13">
      <c r="A369" s="80">
        <v>354</v>
      </c>
      <c r="B369" s="80" t="s">
        <v>6800</v>
      </c>
      <c r="C369" s="80" t="s">
        <v>6801</v>
      </c>
      <c r="D369" s="80" t="s">
        <v>5400</v>
      </c>
      <c r="E369" s="80">
        <v>0</v>
      </c>
      <c r="F369" s="80">
        <v>0</v>
      </c>
      <c r="G369" s="80">
        <v>0</v>
      </c>
      <c r="H369" s="80">
        <v>0</v>
      </c>
      <c r="I369" s="80">
        <v>0</v>
      </c>
      <c r="J369" s="80">
        <v>0</v>
      </c>
      <c r="K369" s="80">
        <v>0</v>
      </c>
      <c r="L369" s="80">
        <v>0</v>
      </c>
      <c r="M369" s="80">
        <v>0</v>
      </c>
    </row>
    <row r="370" spans="1:13">
      <c r="A370" s="80">
        <v>355</v>
      </c>
      <c r="B370" s="80" t="s">
        <v>6802</v>
      </c>
      <c r="C370" s="80" t="s">
        <v>6803</v>
      </c>
      <c r="D370" s="80" t="s">
        <v>5400</v>
      </c>
      <c r="E370" s="80">
        <v>0</v>
      </c>
      <c r="F370" s="80">
        <v>0</v>
      </c>
      <c r="G370" s="80">
        <v>0</v>
      </c>
      <c r="H370" s="80">
        <v>0</v>
      </c>
      <c r="I370" s="80">
        <v>0</v>
      </c>
      <c r="J370" s="80">
        <v>0</v>
      </c>
      <c r="K370" s="80">
        <v>0</v>
      </c>
      <c r="L370" s="80">
        <v>0</v>
      </c>
      <c r="M370" s="80">
        <v>0</v>
      </c>
    </row>
    <row r="371" spans="1:13">
      <c r="A371" s="80">
        <v>356</v>
      </c>
      <c r="B371" s="80" t="s">
        <v>6804</v>
      </c>
      <c r="C371" s="80" t="s">
        <v>6805</v>
      </c>
      <c r="D371" s="80" t="s">
        <v>5400</v>
      </c>
      <c r="E371" s="80">
        <v>0</v>
      </c>
      <c r="F371" s="80">
        <v>0</v>
      </c>
      <c r="G371" s="80">
        <v>0</v>
      </c>
      <c r="H371" s="80">
        <v>0</v>
      </c>
      <c r="I371" s="80">
        <v>0</v>
      </c>
      <c r="J371" s="80">
        <v>0</v>
      </c>
      <c r="K371" s="80">
        <v>0</v>
      </c>
      <c r="L371" s="80">
        <v>0</v>
      </c>
      <c r="M371" s="80">
        <v>0</v>
      </c>
    </row>
    <row r="372" spans="1:13">
      <c r="A372" s="80">
        <v>357</v>
      </c>
      <c r="B372" s="80" t="s">
        <v>6806</v>
      </c>
      <c r="C372" s="80" t="s">
        <v>6807</v>
      </c>
      <c r="D372" s="80" t="s">
        <v>5400</v>
      </c>
      <c r="E372" s="80">
        <v>0</v>
      </c>
      <c r="F372" s="80">
        <v>0</v>
      </c>
      <c r="G372" s="80">
        <v>0</v>
      </c>
      <c r="H372" s="80">
        <v>0</v>
      </c>
      <c r="I372" s="80">
        <v>0</v>
      </c>
      <c r="J372" s="80">
        <v>0</v>
      </c>
      <c r="K372" s="80">
        <v>0</v>
      </c>
      <c r="L372" s="80">
        <v>0</v>
      </c>
      <c r="M372" s="80">
        <v>0</v>
      </c>
    </row>
    <row r="373" spans="1:13">
      <c r="A373" s="80">
        <v>358</v>
      </c>
      <c r="B373" s="80" t="s">
        <v>6808</v>
      </c>
      <c r="C373" s="80" t="s">
        <v>6809</v>
      </c>
      <c r="D373" s="80" t="s">
        <v>5400</v>
      </c>
      <c r="E373" s="80">
        <v>0</v>
      </c>
      <c r="F373" s="80">
        <v>0</v>
      </c>
      <c r="G373" s="80">
        <v>0</v>
      </c>
      <c r="H373" s="80">
        <v>0</v>
      </c>
      <c r="I373" s="80">
        <v>0</v>
      </c>
      <c r="J373" s="80">
        <v>0</v>
      </c>
      <c r="K373" s="80">
        <v>0</v>
      </c>
      <c r="L373" s="80">
        <v>0</v>
      </c>
      <c r="M373" s="80">
        <v>0</v>
      </c>
    </row>
    <row r="374" spans="1:13">
      <c r="A374" s="80">
        <v>359</v>
      </c>
      <c r="B374" s="80" t="s">
        <v>6810</v>
      </c>
      <c r="C374" s="80" t="s">
        <v>6811</v>
      </c>
      <c r="D374" s="80" t="s">
        <v>5400</v>
      </c>
      <c r="E374" s="80">
        <v>0</v>
      </c>
      <c r="F374" s="80">
        <v>0</v>
      </c>
      <c r="G374" s="80">
        <v>0</v>
      </c>
      <c r="H374" s="80">
        <v>0</v>
      </c>
      <c r="I374" s="80">
        <v>0</v>
      </c>
      <c r="J374" s="80">
        <v>0</v>
      </c>
      <c r="K374" s="80">
        <v>0</v>
      </c>
      <c r="L374" s="80">
        <v>0</v>
      </c>
      <c r="M374" s="80">
        <v>0</v>
      </c>
    </row>
    <row r="375" spans="1:13">
      <c r="A375" s="80">
        <v>360</v>
      </c>
      <c r="B375" s="80" t="s">
        <v>6812</v>
      </c>
      <c r="C375" s="80" t="s">
        <v>6813</v>
      </c>
      <c r="D375" s="80" t="s">
        <v>5400</v>
      </c>
      <c r="E375" s="80">
        <v>0</v>
      </c>
      <c r="F375" s="80">
        <v>0</v>
      </c>
      <c r="G375" s="80">
        <v>0</v>
      </c>
      <c r="H375" s="80">
        <v>0</v>
      </c>
      <c r="I375" s="80">
        <v>0</v>
      </c>
      <c r="J375" s="80">
        <v>0</v>
      </c>
      <c r="K375" s="80">
        <v>0</v>
      </c>
      <c r="L375" s="80">
        <v>0</v>
      </c>
      <c r="M375" s="80">
        <v>0</v>
      </c>
    </row>
    <row r="376" spans="1:13">
      <c r="A376" s="80">
        <v>361</v>
      </c>
      <c r="B376" s="80" t="s">
        <v>6814</v>
      </c>
      <c r="C376" s="80" t="s">
        <v>6815</v>
      </c>
      <c r="D376" s="80" t="s">
        <v>5400</v>
      </c>
      <c r="E376" s="80">
        <v>0</v>
      </c>
      <c r="F376" s="80">
        <v>0</v>
      </c>
      <c r="G376" s="80">
        <v>0</v>
      </c>
      <c r="H376" s="80">
        <v>0</v>
      </c>
      <c r="I376" s="80">
        <v>0</v>
      </c>
      <c r="J376" s="80">
        <v>0</v>
      </c>
      <c r="K376" s="80">
        <v>0</v>
      </c>
      <c r="L376" s="80">
        <v>0</v>
      </c>
      <c r="M376" s="80">
        <v>0</v>
      </c>
    </row>
    <row r="377" spans="1:13">
      <c r="A377" s="80">
        <v>362</v>
      </c>
      <c r="B377" s="80" t="s">
        <v>6816</v>
      </c>
      <c r="C377" s="80" t="s">
        <v>6817</v>
      </c>
      <c r="D377" s="80" t="s">
        <v>5400</v>
      </c>
      <c r="E377" s="80">
        <v>0</v>
      </c>
      <c r="F377" s="80">
        <v>0</v>
      </c>
      <c r="G377" s="80">
        <v>0</v>
      </c>
      <c r="H377" s="80">
        <v>0</v>
      </c>
      <c r="I377" s="80">
        <v>0</v>
      </c>
      <c r="J377" s="80">
        <v>0</v>
      </c>
      <c r="K377" s="80">
        <v>0</v>
      </c>
      <c r="L377" s="80">
        <v>0</v>
      </c>
      <c r="M377" s="80">
        <v>0</v>
      </c>
    </row>
    <row r="378" spans="1:13">
      <c r="A378" s="80">
        <v>363</v>
      </c>
      <c r="B378" s="80" t="s">
        <v>6818</v>
      </c>
      <c r="C378" s="80" t="s">
        <v>6819</v>
      </c>
      <c r="D378" s="80" t="s">
        <v>5400</v>
      </c>
      <c r="E378" s="80">
        <v>0</v>
      </c>
      <c r="F378" s="80">
        <v>0</v>
      </c>
      <c r="G378" s="80">
        <v>0</v>
      </c>
      <c r="H378" s="80">
        <v>0</v>
      </c>
      <c r="I378" s="80">
        <v>0</v>
      </c>
      <c r="J378" s="80">
        <v>0</v>
      </c>
      <c r="K378" s="80">
        <v>0</v>
      </c>
      <c r="L378" s="80">
        <v>0</v>
      </c>
      <c r="M378" s="80">
        <v>0</v>
      </c>
    </row>
    <row r="379" spans="1:13">
      <c r="A379" s="80">
        <v>364</v>
      </c>
      <c r="B379" s="80" t="s">
        <v>6820</v>
      </c>
      <c r="C379" s="80" t="s">
        <v>6821</v>
      </c>
      <c r="D379" s="80" t="s">
        <v>5400</v>
      </c>
      <c r="E379" s="80">
        <v>0</v>
      </c>
      <c r="F379" s="80">
        <v>0</v>
      </c>
      <c r="G379" s="80">
        <v>0</v>
      </c>
      <c r="H379" s="80">
        <v>0</v>
      </c>
      <c r="I379" s="80">
        <v>0</v>
      </c>
      <c r="J379" s="80">
        <v>0</v>
      </c>
      <c r="K379" s="80">
        <v>0</v>
      </c>
      <c r="L379" s="80">
        <v>0</v>
      </c>
      <c r="M379" s="80">
        <v>0</v>
      </c>
    </row>
    <row r="380" spans="1:13">
      <c r="A380" s="80">
        <v>365</v>
      </c>
      <c r="B380" s="80" t="s">
        <v>6822</v>
      </c>
      <c r="C380" s="80" t="s">
        <v>6823</v>
      </c>
      <c r="D380" s="80" t="s">
        <v>5400</v>
      </c>
      <c r="E380" s="80">
        <v>0</v>
      </c>
      <c r="F380" s="80">
        <v>0</v>
      </c>
      <c r="G380" s="80">
        <v>0</v>
      </c>
      <c r="H380" s="80">
        <v>0</v>
      </c>
      <c r="I380" s="80">
        <v>0</v>
      </c>
      <c r="J380" s="80">
        <v>0</v>
      </c>
      <c r="K380" s="80">
        <v>0</v>
      </c>
      <c r="L380" s="80">
        <v>0</v>
      </c>
      <c r="M380" s="80">
        <v>0</v>
      </c>
    </row>
    <row r="381" spans="1:13">
      <c r="A381" s="80">
        <v>366</v>
      </c>
      <c r="B381" s="80" t="s">
        <v>6824</v>
      </c>
      <c r="C381" s="80" t="s">
        <v>6825</v>
      </c>
      <c r="D381" s="80" t="s">
        <v>5400</v>
      </c>
      <c r="E381" s="80">
        <v>0</v>
      </c>
      <c r="F381" s="80">
        <v>0</v>
      </c>
      <c r="G381" s="80">
        <v>0</v>
      </c>
      <c r="H381" s="80">
        <v>0</v>
      </c>
      <c r="I381" s="80">
        <v>0</v>
      </c>
      <c r="J381" s="80">
        <v>0</v>
      </c>
      <c r="K381" s="80">
        <v>0</v>
      </c>
      <c r="L381" s="80">
        <v>0</v>
      </c>
      <c r="M381" s="80">
        <v>0</v>
      </c>
    </row>
    <row r="382" spans="1:13">
      <c r="A382" s="80">
        <v>367</v>
      </c>
      <c r="B382" s="80" t="s">
        <v>6826</v>
      </c>
      <c r="C382" s="80" t="s">
        <v>6827</v>
      </c>
      <c r="D382" s="80" t="s">
        <v>5400</v>
      </c>
      <c r="E382" s="80">
        <v>0</v>
      </c>
      <c r="F382" s="80">
        <v>0</v>
      </c>
      <c r="G382" s="80">
        <v>0</v>
      </c>
      <c r="H382" s="80">
        <v>0</v>
      </c>
      <c r="I382" s="80">
        <v>0</v>
      </c>
      <c r="J382" s="80">
        <v>0</v>
      </c>
      <c r="K382" s="80">
        <v>0</v>
      </c>
      <c r="L382" s="80">
        <v>0</v>
      </c>
      <c r="M382" s="80">
        <v>0</v>
      </c>
    </row>
    <row r="383" spans="1:13">
      <c r="A383" s="80">
        <v>368</v>
      </c>
      <c r="B383" s="80" t="s">
        <v>6828</v>
      </c>
      <c r="C383" s="80" t="s">
        <v>6829</v>
      </c>
      <c r="D383" s="80" t="s">
        <v>5400</v>
      </c>
      <c r="E383" s="80">
        <v>0</v>
      </c>
      <c r="F383" s="80">
        <v>0</v>
      </c>
      <c r="G383" s="80">
        <v>0</v>
      </c>
      <c r="H383" s="80">
        <v>0</v>
      </c>
      <c r="I383" s="80">
        <v>0</v>
      </c>
      <c r="J383" s="80">
        <v>0</v>
      </c>
      <c r="K383" s="80">
        <v>0</v>
      </c>
      <c r="L383" s="80">
        <v>0</v>
      </c>
      <c r="M383" s="80">
        <v>0</v>
      </c>
    </row>
    <row r="384" spans="1:13">
      <c r="A384" s="80">
        <v>369</v>
      </c>
      <c r="B384" s="80" t="s">
        <v>6830</v>
      </c>
      <c r="C384" s="80" t="s">
        <v>6831</v>
      </c>
      <c r="D384" s="80" t="s">
        <v>5400</v>
      </c>
      <c r="E384" s="80">
        <v>0</v>
      </c>
      <c r="F384" s="80">
        <v>0</v>
      </c>
      <c r="G384" s="80">
        <v>0</v>
      </c>
      <c r="H384" s="80">
        <v>0</v>
      </c>
      <c r="I384" s="80">
        <v>0</v>
      </c>
      <c r="J384" s="80">
        <v>0</v>
      </c>
      <c r="K384" s="80">
        <v>0</v>
      </c>
      <c r="L384" s="80">
        <v>0</v>
      </c>
      <c r="M384" s="80">
        <v>0</v>
      </c>
    </row>
    <row r="385" spans="1:13">
      <c r="A385" s="80">
        <v>370</v>
      </c>
      <c r="B385" s="80" t="s">
        <v>6832</v>
      </c>
      <c r="C385" s="80" t="s">
        <v>6833</v>
      </c>
      <c r="D385" s="80" t="s">
        <v>5400</v>
      </c>
      <c r="E385" s="80">
        <v>0</v>
      </c>
      <c r="F385" s="80">
        <v>0</v>
      </c>
      <c r="G385" s="80">
        <v>0</v>
      </c>
      <c r="H385" s="80">
        <v>0</v>
      </c>
      <c r="I385" s="80">
        <v>0</v>
      </c>
      <c r="J385" s="80">
        <v>0</v>
      </c>
      <c r="K385" s="80">
        <v>0</v>
      </c>
      <c r="L385" s="80">
        <v>0</v>
      </c>
      <c r="M385" s="80">
        <v>0</v>
      </c>
    </row>
    <row r="386" spans="1:13">
      <c r="A386" s="80">
        <v>371</v>
      </c>
      <c r="B386" s="80" t="s">
        <v>6834</v>
      </c>
      <c r="C386" s="80" t="s">
        <v>6835</v>
      </c>
      <c r="D386" s="80" t="s">
        <v>5400</v>
      </c>
      <c r="E386" s="80">
        <v>0</v>
      </c>
      <c r="F386" s="80">
        <v>0</v>
      </c>
      <c r="G386" s="80">
        <v>0</v>
      </c>
      <c r="H386" s="80">
        <v>0</v>
      </c>
      <c r="I386" s="80">
        <v>0</v>
      </c>
      <c r="J386" s="80">
        <v>0</v>
      </c>
      <c r="K386" s="80">
        <v>0</v>
      </c>
      <c r="L386" s="80">
        <v>0</v>
      </c>
      <c r="M386" s="80">
        <v>0</v>
      </c>
    </row>
    <row r="387" spans="1:13">
      <c r="A387" s="80">
        <v>372</v>
      </c>
      <c r="B387" s="80" t="s">
        <v>6836</v>
      </c>
      <c r="C387" s="80" t="s">
        <v>6837</v>
      </c>
      <c r="D387" s="80" t="s">
        <v>5400</v>
      </c>
      <c r="E387" s="80">
        <v>0</v>
      </c>
      <c r="F387" s="80">
        <v>0</v>
      </c>
      <c r="G387" s="80">
        <v>0</v>
      </c>
      <c r="H387" s="80">
        <v>0</v>
      </c>
      <c r="I387" s="80">
        <v>0</v>
      </c>
      <c r="J387" s="80">
        <v>0</v>
      </c>
      <c r="K387" s="80">
        <v>0</v>
      </c>
      <c r="L387" s="80">
        <v>0</v>
      </c>
      <c r="M387" s="80">
        <v>0</v>
      </c>
    </row>
    <row r="388" spans="1:13">
      <c r="A388" s="80">
        <v>373</v>
      </c>
      <c r="B388" s="80" t="s">
        <v>6838</v>
      </c>
      <c r="C388" s="80" t="s">
        <v>6839</v>
      </c>
      <c r="D388" s="80" t="s">
        <v>5400</v>
      </c>
      <c r="E388" s="80">
        <v>0</v>
      </c>
      <c r="F388" s="80">
        <v>0</v>
      </c>
      <c r="G388" s="80">
        <v>0</v>
      </c>
      <c r="H388" s="80">
        <v>0</v>
      </c>
      <c r="I388" s="80">
        <v>0</v>
      </c>
      <c r="J388" s="80">
        <v>0</v>
      </c>
      <c r="K388" s="80">
        <v>0</v>
      </c>
      <c r="L388" s="80">
        <v>0</v>
      </c>
      <c r="M388" s="80">
        <v>0</v>
      </c>
    </row>
    <row r="389" spans="1:13">
      <c r="A389" s="80">
        <v>374</v>
      </c>
      <c r="B389" s="80" t="s">
        <v>6840</v>
      </c>
      <c r="C389" s="80" t="s">
        <v>6841</v>
      </c>
      <c r="D389" s="80" t="s">
        <v>5400</v>
      </c>
      <c r="E389" s="80">
        <v>0</v>
      </c>
      <c r="F389" s="80">
        <v>0</v>
      </c>
      <c r="G389" s="80">
        <v>0</v>
      </c>
      <c r="H389" s="80">
        <v>0</v>
      </c>
      <c r="I389" s="80">
        <v>0</v>
      </c>
      <c r="J389" s="80">
        <v>0</v>
      </c>
      <c r="K389" s="80">
        <v>0</v>
      </c>
      <c r="L389" s="80">
        <v>0</v>
      </c>
      <c r="M389" s="80">
        <v>0</v>
      </c>
    </row>
    <row r="390" spans="1:13">
      <c r="A390" s="80">
        <v>375</v>
      </c>
      <c r="B390" s="80" t="s">
        <v>6842</v>
      </c>
      <c r="C390" s="80" t="s">
        <v>6843</v>
      </c>
      <c r="D390" s="80" t="s">
        <v>5400</v>
      </c>
      <c r="E390" s="80">
        <v>0</v>
      </c>
      <c r="F390" s="80">
        <v>0</v>
      </c>
      <c r="G390" s="80">
        <v>0</v>
      </c>
      <c r="H390" s="80">
        <v>0</v>
      </c>
      <c r="I390" s="80">
        <v>0</v>
      </c>
      <c r="J390" s="80">
        <v>0</v>
      </c>
      <c r="K390" s="80">
        <v>0</v>
      </c>
      <c r="L390" s="80">
        <v>0</v>
      </c>
      <c r="M390" s="80">
        <v>0</v>
      </c>
    </row>
    <row r="391" spans="1:13">
      <c r="A391" s="80">
        <v>376</v>
      </c>
      <c r="B391" s="80" t="s">
        <v>6844</v>
      </c>
      <c r="C391" s="80" t="s">
        <v>6845</v>
      </c>
      <c r="D391" s="80" t="s">
        <v>5400</v>
      </c>
      <c r="E391" s="80">
        <v>0</v>
      </c>
      <c r="F391" s="80">
        <v>0</v>
      </c>
      <c r="G391" s="80">
        <v>0</v>
      </c>
      <c r="H391" s="80">
        <v>0</v>
      </c>
      <c r="I391" s="80">
        <v>0</v>
      </c>
      <c r="J391" s="80">
        <v>0</v>
      </c>
      <c r="K391" s="80">
        <v>0</v>
      </c>
      <c r="L391" s="80">
        <v>0</v>
      </c>
      <c r="M391" s="80">
        <v>0</v>
      </c>
    </row>
    <row r="392" spans="1:13">
      <c r="A392" s="80">
        <v>377</v>
      </c>
      <c r="B392" s="80" t="s">
        <v>6846</v>
      </c>
      <c r="C392" s="80" t="s">
        <v>6847</v>
      </c>
      <c r="D392" s="80" t="s">
        <v>5400</v>
      </c>
      <c r="E392" s="80">
        <v>0</v>
      </c>
      <c r="F392" s="80">
        <v>0</v>
      </c>
      <c r="G392" s="80">
        <v>0</v>
      </c>
      <c r="H392" s="80">
        <v>0</v>
      </c>
      <c r="I392" s="80">
        <v>0</v>
      </c>
      <c r="J392" s="80">
        <v>0</v>
      </c>
      <c r="K392" s="80">
        <v>0</v>
      </c>
      <c r="L392" s="80">
        <v>0</v>
      </c>
      <c r="M392" s="80">
        <v>0</v>
      </c>
    </row>
    <row r="393" spans="1:13">
      <c r="A393" s="80">
        <v>378</v>
      </c>
      <c r="B393" s="80" t="s">
        <v>6848</v>
      </c>
      <c r="C393" s="80" t="s">
        <v>6849</v>
      </c>
      <c r="D393" s="80" t="s">
        <v>5400</v>
      </c>
      <c r="E393" s="80">
        <v>0</v>
      </c>
      <c r="F393" s="80">
        <v>0</v>
      </c>
      <c r="G393" s="80">
        <v>0</v>
      </c>
      <c r="H393" s="80">
        <v>0</v>
      </c>
      <c r="I393" s="80">
        <v>0</v>
      </c>
      <c r="J393" s="80">
        <v>0</v>
      </c>
      <c r="K393" s="80">
        <v>0</v>
      </c>
      <c r="L393" s="80">
        <v>0</v>
      </c>
      <c r="M393" s="80">
        <v>0</v>
      </c>
    </row>
    <row r="394" spans="1:13">
      <c r="A394" s="80">
        <v>379</v>
      </c>
      <c r="B394" s="80" t="s">
        <v>6850</v>
      </c>
      <c r="C394" s="80" t="s">
        <v>6851</v>
      </c>
      <c r="D394" s="80" t="s">
        <v>5400</v>
      </c>
      <c r="E394" s="80">
        <v>0</v>
      </c>
      <c r="F394" s="80">
        <v>0</v>
      </c>
      <c r="G394" s="80">
        <v>0</v>
      </c>
      <c r="H394" s="80">
        <v>0</v>
      </c>
      <c r="I394" s="80">
        <v>0</v>
      </c>
      <c r="J394" s="80">
        <v>0</v>
      </c>
      <c r="K394" s="80">
        <v>0</v>
      </c>
      <c r="L394" s="80">
        <v>0</v>
      </c>
      <c r="M394" s="80">
        <v>0</v>
      </c>
    </row>
    <row r="395" spans="1:13">
      <c r="A395" s="80">
        <v>380</v>
      </c>
      <c r="B395" s="80" t="s">
        <v>6852</v>
      </c>
      <c r="C395" s="80" t="s">
        <v>6853</v>
      </c>
      <c r="D395" s="80" t="s">
        <v>5400</v>
      </c>
      <c r="E395" s="80">
        <v>0</v>
      </c>
      <c r="F395" s="80">
        <v>0</v>
      </c>
      <c r="G395" s="80">
        <v>0</v>
      </c>
      <c r="H395" s="80">
        <v>0</v>
      </c>
      <c r="I395" s="80">
        <v>0</v>
      </c>
      <c r="J395" s="80">
        <v>0</v>
      </c>
      <c r="K395" s="80">
        <v>0</v>
      </c>
      <c r="L395" s="80">
        <v>0</v>
      </c>
      <c r="M395" s="80">
        <v>0</v>
      </c>
    </row>
    <row r="396" spans="1:13">
      <c r="A396" s="80">
        <v>381</v>
      </c>
      <c r="B396" s="80" t="s">
        <v>480</v>
      </c>
      <c r="C396" s="80" t="s">
        <v>481</v>
      </c>
      <c r="D396" s="80" t="s">
        <v>5400</v>
      </c>
      <c r="E396" s="80">
        <v>17144</v>
      </c>
      <c r="F396" s="80">
        <v>0</v>
      </c>
      <c r="G396" s="80">
        <v>10800</v>
      </c>
      <c r="H396" s="80">
        <v>0</v>
      </c>
      <c r="I396" s="80">
        <v>0</v>
      </c>
      <c r="J396" s="80">
        <v>0</v>
      </c>
      <c r="K396" s="80">
        <v>0</v>
      </c>
      <c r="L396" s="80">
        <v>27944</v>
      </c>
      <c r="M396" s="84">
        <v>93090</v>
      </c>
    </row>
    <row r="397" spans="1:13">
      <c r="A397" s="80">
        <v>382</v>
      </c>
      <c r="B397" s="80" t="s">
        <v>6854</v>
      </c>
      <c r="C397" s="80" t="s">
        <v>6855</v>
      </c>
      <c r="D397" s="80" t="s">
        <v>5400</v>
      </c>
      <c r="E397" s="80">
        <v>0</v>
      </c>
      <c r="F397" s="80">
        <v>0</v>
      </c>
      <c r="G397" s="80">
        <v>0</v>
      </c>
      <c r="H397" s="80">
        <v>0</v>
      </c>
      <c r="I397" s="80">
        <v>0</v>
      </c>
      <c r="J397" s="80">
        <v>0</v>
      </c>
      <c r="K397" s="80">
        <v>0</v>
      </c>
      <c r="L397" s="80">
        <v>0</v>
      </c>
      <c r="M397" s="80">
        <v>0</v>
      </c>
    </row>
    <row r="398" spans="1:13">
      <c r="A398" s="80">
        <v>383</v>
      </c>
      <c r="B398" s="80" t="s">
        <v>6856</v>
      </c>
      <c r="C398" s="80" t="s">
        <v>6855</v>
      </c>
      <c r="D398" s="80" t="s">
        <v>5400</v>
      </c>
      <c r="E398" s="80">
        <v>2070</v>
      </c>
      <c r="F398" s="80">
        <v>0</v>
      </c>
      <c r="G398" s="80">
        <v>0</v>
      </c>
      <c r="H398" s="80">
        <v>0</v>
      </c>
      <c r="I398" s="80">
        <v>0</v>
      </c>
      <c r="J398" s="80">
        <v>0</v>
      </c>
      <c r="K398" s="80">
        <v>0</v>
      </c>
      <c r="L398" s="80">
        <v>2070</v>
      </c>
      <c r="M398" s="84">
        <v>7000</v>
      </c>
    </row>
    <row r="399" spans="1:13">
      <c r="A399" s="80">
        <v>384</v>
      </c>
      <c r="B399" s="80" t="s">
        <v>6857</v>
      </c>
      <c r="C399" s="80" t="s">
        <v>6858</v>
      </c>
      <c r="D399" s="80" t="s">
        <v>5400</v>
      </c>
      <c r="E399" s="80">
        <v>0</v>
      </c>
      <c r="F399" s="80">
        <v>0</v>
      </c>
      <c r="G399" s="80">
        <v>0</v>
      </c>
      <c r="H399" s="80">
        <v>0</v>
      </c>
      <c r="I399" s="80">
        <v>0</v>
      </c>
      <c r="J399" s="80">
        <v>0</v>
      </c>
      <c r="K399" s="80">
        <v>0</v>
      </c>
      <c r="L399" s="80">
        <v>0</v>
      </c>
      <c r="M399" s="80">
        <v>0</v>
      </c>
    </row>
    <row r="400" spans="1:13">
      <c r="A400" s="80">
        <v>385</v>
      </c>
      <c r="B400" s="80" t="s">
        <v>6859</v>
      </c>
      <c r="C400" s="80" t="s">
        <v>6860</v>
      </c>
      <c r="D400" s="80" t="s">
        <v>3259</v>
      </c>
      <c r="E400" s="80">
        <v>0</v>
      </c>
      <c r="F400" s="80">
        <v>0</v>
      </c>
      <c r="G400" s="80">
        <v>0</v>
      </c>
      <c r="H400" s="80">
        <v>0</v>
      </c>
      <c r="I400" s="80">
        <v>0</v>
      </c>
      <c r="J400" s="80">
        <v>0</v>
      </c>
      <c r="K400" s="80">
        <v>0</v>
      </c>
      <c r="L400" s="80">
        <v>0</v>
      </c>
      <c r="M400" s="80">
        <v>0</v>
      </c>
    </row>
    <row r="401" spans="1:13">
      <c r="A401" s="80">
        <v>386</v>
      </c>
      <c r="B401" s="80" t="s">
        <v>6861</v>
      </c>
      <c r="C401" s="80" t="s">
        <v>6862</v>
      </c>
      <c r="D401" s="80" t="s">
        <v>3259</v>
      </c>
      <c r="E401" s="80">
        <v>0</v>
      </c>
      <c r="F401" s="80">
        <v>0</v>
      </c>
      <c r="G401" s="80">
        <v>0</v>
      </c>
      <c r="H401" s="80">
        <v>0</v>
      </c>
      <c r="I401" s="80">
        <v>0</v>
      </c>
      <c r="J401" s="80">
        <v>0</v>
      </c>
      <c r="K401" s="80">
        <v>0</v>
      </c>
      <c r="L401" s="80">
        <v>0</v>
      </c>
      <c r="M401" s="80">
        <v>0</v>
      </c>
    </row>
    <row r="402" spans="1:13">
      <c r="A402" s="80">
        <v>387</v>
      </c>
      <c r="B402" s="80" t="s">
        <v>6863</v>
      </c>
      <c r="C402" s="80" t="s">
        <v>6864</v>
      </c>
      <c r="D402" s="80" t="s">
        <v>5400</v>
      </c>
      <c r="E402" s="80">
        <v>0</v>
      </c>
      <c r="F402" s="80">
        <v>0</v>
      </c>
      <c r="G402" s="80">
        <v>0</v>
      </c>
      <c r="H402" s="80">
        <v>0</v>
      </c>
      <c r="I402" s="80">
        <v>0</v>
      </c>
      <c r="J402" s="80">
        <v>0</v>
      </c>
      <c r="K402" s="80">
        <v>0</v>
      </c>
      <c r="L402" s="80">
        <v>0</v>
      </c>
      <c r="M402" s="80">
        <v>0</v>
      </c>
    </row>
    <row r="403" spans="1:13">
      <c r="A403" s="80">
        <v>388</v>
      </c>
      <c r="B403" s="80" t="s">
        <v>6865</v>
      </c>
      <c r="C403" s="80" t="s">
        <v>6866</v>
      </c>
      <c r="D403" s="80" t="s">
        <v>3334</v>
      </c>
      <c r="E403" s="80">
        <v>0</v>
      </c>
      <c r="F403" s="80">
        <v>0</v>
      </c>
      <c r="G403" s="80">
        <v>0</v>
      </c>
      <c r="H403" s="80">
        <v>0</v>
      </c>
      <c r="I403" s="80">
        <v>0</v>
      </c>
      <c r="J403" s="80">
        <v>0</v>
      </c>
      <c r="K403" s="80">
        <v>0</v>
      </c>
      <c r="L403" s="80">
        <v>0</v>
      </c>
      <c r="M403" s="80">
        <v>0</v>
      </c>
    </row>
    <row r="404" spans="1:13">
      <c r="A404" s="80">
        <v>389</v>
      </c>
      <c r="B404" s="80" t="s">
        <v>6867</v>
      </c>
      <c r="C404" s="80" t="s">
        <v>6868</v>
      </c>
      <c r="D404" s="80" t="s">
        <v>3332</v>
      </c>
      <c r="E404" s="80">
        <v>0</v>
      </c>
      <c r="F404" s="80">
        <v>0</v>
      </c>
      <c r="G404" s="80">
        <v>0</v>
      </c>
      <c r="H404" s="80">
        <v>0</v>
      </c>
      <c r="I404" s="80">
        <v>0</v>
      </c>
      <c r="J404" s="80">
        <v>0</v>
      </c>
      <c r="K404" s="80">
        <v>0</v>
      </c>
      <c r="L404" s="80">
        <v>0</v>
      </c>
      <c r="M404" s="80">
        <v>0</v>
      </c>
    </row>
    <row r="405" spans="1:13">
      <c r="A405" s="80">
        <v>390</v>
      </c>
      <c r="B405" s="80" t="s">
        <v>6869</v>
      </c>
      <c r="C405" s="80" t="s">
        <v>6870</v>
      </c>
      <c r="D405" s="80" t="s">
        <v>5400</v>
      </c>
      <c r="E405" s="80">
        <v>0</v>
      </c>
      <c r="F405" s="80">
        <v>0</v>
      </c>
      <c r="G405" s="80">
        <v>50</v>
      </c>
      <c r="H405" s="80">
        <v>0</v>
      </c>
      <c r="I405" s="80">
        <v>0</v>
      </c>
      <c r="J405" s="80">
        <v>0</v>
      </c>
      <c r="K405" s="80">
        <v>0</v>
      </c>
      <c r="L405" s="80">
        <v>50</v>
      </c>
      <c r="M405" s="84">
        <v>100300</v>
      </c>
    </row>
    <row r="406" spans="1:13">
      <c r="A406" s="80">
        <v>391</v>
      </c>
      <c r="B406" s="80" t="s">
        <v>6871</v>
      </c>
      <c r="C406" s="80" t="s">
        <v>6872</v>
      </c>
      <c r="D406" s="80" t="s">
        <v>5400</v>
      </c>
      <c r="E406" s="80">
        <v>0</v>
      </c>
      <c r="F406" s="80">
        <v>0</v>
      </c>
      <c r="G406" s="80">
        <v>0</v>
      </c>
      <c r="H406" s="80">
        <v>0</v>
      </c>
      <c r="I406" s="80">
        <v>0</v>
      </c>
      <c r="J406" s="80">
        <v>0</v>
      </c>
      <c r="K406" s="80">
        <v>0</v>
      </c>
      <c r="L406" s="80">
        <v>0</v>
      </c>
      <c r="M406" s="80">
        <v>0</v>
      </c>
    </row>
    <row r="407" spans="1:13">
      <c r="A407" s="80">
        <v>392</v>
      </c>
      <c r="B407" s="80" t="s">
        <v>6873</v>
      </c>
      <c r="C407" s="80" t="s">
        <v>6874</v>
      </c>
      <c r="D407" s="80" t="s">
        <v>3259</v>
      </c>
      <c r="E407" s="80">
        <v>0</v>
      </c>
      <c r="F407" s="80">
        <v>0</v>
      </c>
      <c r="G407" s="80">
        <v>0</v>
      </c>
      <c r="H407" s="80">
        <v>0</v>
      </c>
      <c r="I407" s="80">
        <v>0</v>
      </c>
      <c r="J407" s="80">
        <v>0</v>
      </c>
      <c r="K407" s="80">
        <v>0</v>
      </c>
      <c r="L407" s="80">
        <v>0</v>
      </c>
      <c r="M407" s="80">
        <v>400300</v>
      </c>
    </row>
    <row r="408" spans="1:13">
      <c r="A408" s="80">
        <v>393</v>
      </c>
      <c r="B408" s="80" t="s">
        <v>6875</v>
      </c>
      <c r="C408" s="80" t="s">
        <v>6876</v>
      </c>
      <c r="D408" s="80" t="s">
        <v>3259</v>
      </c>
      <c r="E408" s="80">
        <v>0</v>
      </c>
      <c r="F408" s="80">
        <v>0</v>
      </c>
      <c r="G408" s="80">
        <v>0</v>
      </c>
      <c r="H408" s="80">
        <v>0</v>
      </c>
      <c r="I408" s="80">
        <v>0</v>
      </c>
      <c r="J408" s="80">
        <v>0</v>
      </c>
      <c r="K408" s="80">
        <v>0</v>
      </c>
      <c r="L408" s="80">
        <v>0</v>
      </c>
      <c r="M408" s="80">
        <v>0</v>
      </c>
    </row>
    <row r="409" spans="1:13">
      <c r="A409" s="80">
        <v>394</v>
      </c>
      <c r="B409" s="80" t="s">
        <v>6877</v>
      </c>
      <c r="C409" s="80" t="s">
        <v>6878</v>
      </c>
      <c r="D409" s="80" t="s">
        <v>5400</v>
      </c>
      <c r="E409" s="80">
        <v>0</v>
      </c>
      <c r="F409" s="80">
        <v>0</v>
      </c>
      <c r="G409" s="80">
        <v>0</v>
      </c>
      <c r="H409" s="80">
        <v>0</v>
      </c>
      <c r="I409" s="80">
        <v>0</v>
      </c>
      <c r="J409" s="80">
        <v>0</v>
      </c>
      <c r="K409" s="80">
        <v>0</v>
      </c>
      <c r="L409" s="80">
        <v>0</v>
      </c>
      <c r="M409" s="80">
        <v>0</v>
      </c>
    </row>
    <row r="410" spans="1:13">
      <c r="A410" s="80">
        <v>395</v>
      </c>
      <c r="B410" s="80" t="s">
        <v>344</v>
      </c>
      <c r="C410" s="80" t="s">
        <v>6879</v>
      </c>
      <c r="D410" s="80" t="s">
        <v>3334</v>
      </c>
      <c r="E410" s="80">
        <v>12927</v>
      </c>
      <c r="F410" s="80">
        <v>0</v>
      </c>
      <c r="G410" s="80">
        <v>0</v>
      </c>
      <c r="H410" s="80">
        <v>0</v>
      </c>
      <c r="I410" s="80">
        <v>0</v>
      </c>
      <c r="J410" s="80">
        <v>0</v>
      </c>
      <c r="K410" s="80">
        <v>0</v>
      </c>
      <c r="L410" s="80">
        <v>12927</v>
      </c>
      <c r="M410" s="84">
        <v>81300</v>
      </c>
    </row>
    <row r="411" spans="1:13">
      <c r="A411" s="80">
        <v>396</v>
      </c>
      <c r="B411" s="80" t="s">
        <v>632</v>
      </c>
      <c r="C411" s="80" t="s">
        <v>6880</v>
      </c>
      <c r="D411" s="80" t="s">
        <v>5400</v>
      </c>
      <c r="E411" s="80">
        <v>20782</v>
      </c>
      <c r="F411" s="80">
        <v>0</v>
      </c>
      <c r="G411" s="80">
        <v>20001</v>
      </c>
      <c r="H411" s="80">
        <v>0</v>
      </c>
      <c r="I411" s="80">
        <v>0</v>
      </c>
      <c r="J411" s="80">
        <v>0</v>
      </c>
      <c r="K411" s="80">
        <v>0</v>
      </c>
      <c r="L411" s="80">
        <v>40783</v>
      </c>
      <c r="M411" s="84">
        <v>129800</v>
      </c>
    </row>
    <row r="412" spans="1:13">
      <c r="A412" s="80">
        <v>397</v>
      </c>
      <c r="B412" s="80" t="s">
        <v>6881</v>
      </c>
      <c r="C412" s="80" t="s">
        <v>6882</v>
      </c>
      <c r="D412" s="80" t="s">
        <v>5400</v>
      </c>
      <c r="E412" s="80">
        <v>4333</v>
      </c>
      <c r="F412" s="80">
        <v>0</v>
      </c>
      <c r="G412" s="80">
        <v>0</v>
      </c>
      <c r="H412" s="80">
        <v>0</v>
      </c>
      <c r="I412" s="80">
        <v>0</v>
      </c>
      <c r="J412" s="80">
        <v>0</v>
      </c>
      <c r="K412" s="80">
        <v>0</v>
      </c>
      <c r="L412" s="80">
        <v>4333</v>
      </c>
      <c r="M412" s="84">
        <v>10500</v>
      </c>
    </row>
    <row r="413" spans="1:13">
      <c r="A413" s="80">
        <v>398</v>
      </c>
      <c r="B413" s="80" t="s">
        <v>6883</v>
      </c>
      <c r="C413" s="80" t="s">
        <v>6884</v>
      </c>
      <c r="D413" s="80" t="s">
        <v>3332</v>
      </c>
      <c r="E413" s="80">
        <v>0</v>
      </c>
      <c r="F413" s="80">
        <v>0</v>
      </c>
      <c r="G413" s="80">
        <v>0</v>
      </c>
      <c r="H413" s="80">
        <v>0</v>
      </c>
      <c r="I413" s="80">
        <v>0</v>
      </c>
      <c r="J413" s="80">
        <v>0</v>
      </c>
      <c r="K413" s="80">
        <v>0</v>
      </c>
      <c r="L413" s="80">
        <v>0</v>
      </c>
      <c r="M413" s="80">
        <v>0</v>
      </c>
    </row>
    <row r="414" spans="1:13">
      <c r="A414" s="80">
        <v>399</v>
      </c>
      <c r="B414" s="80" t="s">
        <v>755</v>
      </c>
      <c r="C414" s="80" t="s">
        <v>6885</v>
      </c>
      <c r="D414" s="80" t="s">
        <v>5400</v>
      </c>
      <c r="E414" s="80">
        <v>0</v>
      </c>
      <c r="F414" s="80">
        <v>0</v>
      </c>
      <c r="G414" s="80">
        <v>0</v>
      </c>
      <c r="H414" s="80">
        <v>0</v>
      </c>
      <c r="I414" s="80">
        <v>0</v>
      </c>
      <c r="J414" s="80">
        <v>0</v>
      </c>
      <c r="K414" s="80">
        <v>0</v>
      </c>
      <c r="L414" s="80">
        <v>0</v>
      </c>
      <c r="M414" s="80">
        <v>0</v>
      </c>
    </row>
    <row r="415" spans="1:13">
      <c r="A415" s="80">
        <v>400</v>
      </c>
      <c r="B415" s="80" t="s">
        <v>6886</v>
      </c>
      <c r="C415" s="80" t="s">
        <v>6887</v>
      </c>
      <c r="D415" s="80" t="s">
        <v>5400</v>
      </c>
      <c r="E415" s="80">
        <v>0</v>
      </c>
      <c r="F415" s="80">
        <v>0</v>
      </c>
      <c r="G415" s="80">
        <v>0</v>
      </c>
      <c r="H415" s="80">
        <v>0</v>
      </c>
      <c r="I415" s="80">
        <v>0</v>
      </c>
      <c r="J415" s="80">
        <v>0</v>
      </c>
      <c r="K415" s="80">
        <v>0</v>
      </c>
      <c r="L415" s="80">
        <v>0</v>
      </c>
      <c r="M415" s="80">
        <v>0</v>
      </c>
    </row>
    <row r="416" spans="1:13">
      <c r="A416" s="80">
        <v>401</v>
      </c>
      <c r="B416" s="80" t="s">
        <v>6888</v>
      </c>
      <c r="C416" s="80" t="s">
        <v>6889</v>
      </c>
      <c r="D416" s="80" t="s">
        <v>5400</v>
      </c>
      <c r="E416" s="80">
        <v>0</v>
      </c>
      <c r="F416" s="80">
        <v>0</v>
      </c>
      <c r="G416" s="80">
        <v>0</v>
      </c>
      <c r="H416" s="80">
        <v>0</v>
      </c>
      <c r="I416" s="80">
        <v>0</v>
      </c>
      <c r="J416" s="80">
        <v>0</v>
      </c>
      <c r="K416" s="80">
        <v>0</v>
      </c>
      <c r="L416" s="80">
        <v>0</v>
      </c>
      <c r="M416" s="80">
        <v>0</v>
      </c>
    </row>
    <row r="417" spans="1:13">
      <c r="A417" s="80">
        <v>402</v>
      </c>
      <c r="B417" s="80" t="s">
        <v>206</v>
      </c>
      <c r="C417" s="80" t="s">
        <v>207</v>
      </c>
      <c r="D417" s="80" t="s">
        <v>5400</v>
      </c>
      <c r="E417" s="80">
        <v>301</v>
      </c>
      <c r="F417" s="80">
        <v>0</v>
      </c>
      <c r="G417" s="80">
        <v>0</v>
      </c>
      <c r="H417" s="80">
        <v>0</v>
      </c>
      <c r="I417" s="80">
        <v>0</v>
      </c>
      <c r="J417" s="80">
        <v>0</v>
      </c>
      <c r="K417" s="80">
        <v>0</v>
      </c>
      <c r="L417" s="80">
        <v>301</v>
      </c>
      <c r="M417" s="80">
        <v>0</v>
      </c>
    </row>
    <row r="418" spans="1:13">
      <c r="A418" s="80">
        <v>403</v>
      </c>
      <c r="B418" s="80" t="s">
        <v>297</v>
      </c>
      <c r="C418" s="80" t="s">
        <v>6890</v>
      </c>
      <c r="D418" s="80" t="s">
        <v>3332</v>
      </c>
      <c r="E418" s="80">
        <v>4789</v>
      </c>
      <c r="F418" s="80">
        <v>0</v>
      </c>
      <c r="G418" s="80">
        <v>23770</v>
      </c>
      <c r="H418" s="80">
        <v>0</v>
      </c>
      <c r="I418" s="80">
        <v>0</v>
      </c>
      <c r="J418" s="80">
        <v>0</v>
      </c>
      <c r="K418" s="80">
        <v>0</v>
      </c>
      <c r="L418" s="80">
        <v>28559</v>
      </c>
      <c r="M418" s="84">
        <v>69750</v>
      </c>
    </row>
    <row r="419" spans="1:13">
      <c r="A419" s="80">
        <v>404</v>
      </c>
      <c r="B419" s="80" t="s">
        <v>232</v>
      </c>
      <c r="C419" s="80" t="s">
        <v>233</v>
      </c>
      <c r="D419" s="80" t="s">
        <v>5400</v>
      </c>
      <c r="E419" s="80">
        <v>341</v>
      </c>
      <c r="F419" s="80">
        <v>0</v>
      </c>
      <c r="G419" s="80">
        <v>0</v>
      </c>
      <c r="H419" s="80">
        <v>0</v>
      </c>
      <c r="I419" s="80">
        <v>0</v>
      </c>
      <c r="J419" s="80">
        <v>0</v>
      </c>
      <c r="K419" s="80">
        <v>0</v>
      </c>
      <c r="L419" s="80">
        <v>341</v>
      </c>
      <c r="M419" s="80">
        <v>0</v>
      </c>
    </row>
    <row r="420" spans="1:13">
      <c r="A420" s="80">
        <v>405</v>
      </c>
      <c r="B420" s="80" t="s">
        <v>6891</v>
      </c>
      <c r="C420" s="80" t="s">
        <v>6892</v>
      </c>
      <c r="D420" s="80" t="s">
        <v>3332</v>
      </c>
      <c r="E420" s="80">
        <v>156</v>
      </c>
      <c r="F420" s="80">
        <v>0</v>
      </c>
      <c r="G420" s="80">
        <v>170500</v>
      </c>
      <c r="H420" s="80">
        <v>0</v>
      </c>
      <c r="I420" s="80">
        <v>0</v>
      </c>
      <c r="J420" s="80">
        <v>0</v>
      </c>
      <c r="K420" s="80">
        <v>0</v>
      </c>
      <c r="L420" s="80">
        <v>170656</v>
      </c>
      <c r="M420" s="84">
        <v>151680</v>
      </c>
    </row>
    <row r="421" spans="1:13">
      <c r="A421" s="80">
        <v>406</v>
      </c>
      <c r="B421" s="80" t="s">
        <v>837</v>
      </c>
      <c r="C421" s="80" t="s">
        <v>6146</v>
      </c>
      <c r="D421" s="80" t="s">
        <v>5400</v>
      </c>
      <c r="E421" s="80">
        <v>108</v>
      </c>
      <c r="F421" s="80">
        <v>0</v>
      </c>
      <c r="G421" s="80">
        <v>10000</v>
      </c>
      <c r="H421" s="80">
        <v>0</v>
      </c>
      <c r="I421" s="80">
        <v>0</v>
      </c>
      <c r="J421" s="80">
        <v>0</v>
      </c>
      <c r="K421" s="80">
        <v>0</v>
      </c>
      <c r="L421" s="80">
        <v>10108</v>
      </c>
      <c r="M421" s="84">
        <v>33760</v>
      </c>
    </row>
    <row r="422" spans="1:13">
      <c r="A422" s="80">
        <v>407</v>
      </c>
      <c r="B422" s="80" t="s">
        <v>6893</v>
      </c>
      <c r="C422" s="80" t="s">
        <v>6894</v>
      </c>
      <c r="D422" s="80" t="s">
        <v>3334</v>
      </c>
      <c r="E422" s="80">
        <v>0</v>
      </c>
      <c r="F422" s="80">
        <v>0</v>
      </c>
      <c r="G422" s="80">
        <v>0</v>
      </c>
      <c r="H422" s="80">
        <v>0</v>
      </c>
      <c r="I422" s="80">
        <v>0</v>
      </c>
      <c r="J422" s="80">
        <v>0</v>
      </c>
      <c r="K422" s="80">
        <v>0</v>
      </c>
      <c r="L422" s="80">
        <v>0</v>
      </c>
      <c r="M422" s="80">
        <v>0</v>
      </c>
    </row>
    <row r="423" spans="1:13">
      <c r="A423" s="80">
        <v>408</v>
      </c>
      <c r="B423" s="80" t="s">
        <v>6895</v>
      </c>
      <c r="C423" s="80" t="s">
        <v>6896</v>
      </c>
      <c r="D423" s="80" t="s">
        <v>3334</v>
      </c>
      <c r="E423" s="80">
        <v>0</v>
      </c>
      <c r="F423" s="80">
        <v>0</v>
      </c>
      <c r="G423" s="80">
        <v>0</v>
      </c>
      <c r="H423" s="80">
        <v>0</v>
      </c>
      <c r="I423" s="80">
        <v>0</v>
      </c>
      <c r="J423" s="80">
        <v>0</v>
      </c>
      <c r="K423" s="80">
        <v>0</v>
      </c>
      <c r="L423" s="80">
        <v>0</v>
      </c>
      <c r="M423" s="80">
        <v>0</v>
      </c>
    </row>
    <row r="424" spans="1:13">
      <c r="A424" s="80">
        <v>409</v>
      </c>
      <c r="B424" s="80" t="s">
        <v>6897</v>
      </c>
      <c r="C424" s="80" t="s">
        <v>6898</v>
      </c>
      <c r="D424" s="80" t="s">
        <v>5400</v>
      </c>
      <c r="E424" s="80">
        <v>0</v>
      </c>
      <c r="F424" s="80">
        <v>0</v>
      </c>
      <c r="G424" s="80">
        <v>0</v>
      </c>
      <c r="H424" s="80">
        <v>0</v>
      </c>
      <c r="I424" s="80">
        <v>0</v>
      </c>
      <c r="J424" s="80">
        <v>0</v>
      </c>
      <c r="K424" s="80">
        <v>0</v>
      </c>
      <c r="L424" s="80">
        <v>0</v>
      </c>
      <c r="M424" s="80">
        <v>0</v>
      </c>
    </row>
    <row r="425" spans="1:13">
      <c r="A425" s="80">
        <v>410</v>
      </c>
      <c r="B425" s="80" t="s">
        <v>6899</v>
      </c>
      <c r="C425" s="80" t="s">
        <v>6900</v>
      </c>
      <c r="D425" s="80" t="s">
        <v>5400</v>
      </c>
      <c r="E425" s="80">
        <v>0</v>
      </c>
      <c r="F425" s="80">
        <v>0</v>
      </c>
      <c r="G425" s="80">
        <v>0</v>
      </c>
      <c r="H425" s="80">
        <v>0</v>
      </c>
      <c r="I425" s="80">
        <v>0</v>
      </c>
      <c r="J425" s="80">
        <v>0</v>
      </c>
      <c r="K425" s="80">
        <v>0</v>
      </c>
      <c r="L425" s="80">
        <v>0</v>
      </c>
      <c r="M425" s="80">
        <v>0</v>
      </c>
    </row>
    <row r="426" spans="1:13">
      <c r="A426" s="80">
        <v>411</v>
      </c>
      <c r="B426" s="80" t="s">
        <v>6901</v>
      </c>
      <c r="C426" s="80" t="s">
        <v>6902</v>
      </c>
      <c r="D426" s="80" t="s">
        <v>3334</v>
      </c>
      <c r="E426" s="80">
        <v>0</v>
      </c>
      <c r="F426" s="80">
        <v>0</v>
      </c>
      <c r="G426" s="80">
        <v>0</v>
      </c>
      <c r="H426" s="80">
        <v>0</v>
      </c>
      <c r="I426" s="80">
        <v>0</v>
      </c>
      <c r="J426" s="80">
        <v>0</v>
      </c>
      <c r="K426" s="80">
        <v>0</v>
      </c>
      <c r="L426" s="80">
        <v>0</v>
      </c>
      <c r="M426" s="80">
        <v>0</v>
      </c>
    </row>
    <row r="427" spans="1:13">
      <c r="A427" s="80">
        <v>412</v>
      </c>
      <c r="B427" s="80" t="s">
        <v>6903</v>
      </c>
      <c r="C427" s="80" t="s">
        <v>6904</v>
      </c>
      <c r="D427" s="80" t="s">
        <v>5400</v>
      </c>
      <c r="E427" s="80">
        <v>0</v>
      </c>
      <c r="F427" s="80">
        <v>0</v>
      </c>
      <c r="G427" s="80">
        <v>0</v>
      </c>
      <c r="H427" s="80">
        <v>0</v>
      </c>
      <c r="I427" s="80">
        <v>0</v>
      </c>
      <c r="J427" s="80">
        <v>0</v>
      </c>
      <c r="K427" s="80">
        <v>0</v>
      </c>
      <c r="L427" s="80">
        <v>0</v>
      </c>
      <c r="M427" s="80">
        <v>0</v>
      </c>
    </row>
    <row r="428" spans="1:13">
      <c r="A428" s="80">
        <v>413</v>
      </c>
      <c r="B428" s="80" t="s">
        <v>6905</v>
      </c>
      <c r="C428" s="80" t="s">
        <v>6906</v>
      </c>
      <c r="D428" s="80" t="s">
        <v>5400</v>
      </c>
      <c r="E428" s="80">
        <v>0</v>
      </c>
      <c r="F428" s="80">
        <v>0</v>
      </c>
      <c r="G428" s="80">
        <v>0</v>
      </c>
      <c r="H428" s="80">
        <v>0</v>
      </c>
      <c r="I428" s="80">
        <v>0</v>
      </c>
      <c r="J428" s="80">
        <v>0</v>
      </c>
      <c r="K428" s="80">
        <v>0</v>
      </c>
      <c r="L428" s="80">
        <v>0</v>
      </c>
      <c r="M428" s="80">
        <v>0</v>
      </c>
    </row>
    <row r="429" spans="1:13">
      <c r="A429" s="80">
        <v>414</v>
      </c>
      <c r="B429" s="80" t="s">
        <v>6907</v>
      </c>
      <c r="C429" s="80" t="s">
        <v>6908</v>
      </c>
      <c r="D429" s="80" t="s">
        <v>3334</v>
      </c>
      <c r="E429" s="80">
        <v>0</v>
      </c>
      <c r="F429" s="80">
        <v>0</v>
      </c>
      <c r="G429" s="80">
        <v>0</v>
      </c>
      <c r="H429" s="80">
        <v>0</v>
      </c>
      <c r="I429" s="80">
        <v>0</v>
      </c>
      <c r="J429" s="80">
        <v>0</v>
      </c>
      <c r="K429" s="80">
        <v>0</v>
      </c>
      <c r="L429" s="80">
        <v>0</v>
      </c>
      <c r="M429" s="80">
        <v>0</v>
      </c>
    </row>
    <row r="430" spans="1:13">
      <c r="A430" s="80">
        <v>415</v>
      </c>
      <c r="B430" s="80" t="s">
        <v>6909</v>
      </c>
      <c r="C430" s="80" t="s">
        <v>6910</v>
      </c>
      <c r="D430" s="80" t="s">
        <v>5400</v>
      </c>
      <c r="E430" s="80">
        <v>0</v>
      </c>
      <c r="F430" s="80">
        <v>0</v>
      </c>
      <c r="G430" s="80">
        <v>0</v>
      </c>
      <c r="H430" s="80">
        <v>0</v>
      </c>
      <c r="I430" s="80">
        <v>0</v>
      </c>
      <c r="J430" s="80">
        <v>0</v>
      </c>
      <c r="K430" s="80">
        <v>0</v>
      </c>
      <c r="L430" s="80">
        <v>0</v>
      </c>
      <c r="M430" s="80">
        <v>0</v>
      </c>
    </row>
    <row r="431" spans="1:13">
      <c r="A431" s="80">
        <v>416</v>
      </c>
      <c r="B431" s="80" t="s">
        <v>6911</v>
      </c>
      <c r="C431" s="80" t="s">
        <v>6912</v>
      </c>
      <c r="D431" s="80" t="s">
        <v>3334</v>
      </c>
      <c r="E431" s="80">
        <v>3700</v>
      </c>
      <c r="F431" s="80">
        <v>0</v>
      </c>
      <c r="G431" s="80">
        <v>0</v>
      </c>
      <c r="H431" s="80">
        <v>0</v>
      </c>
      <c r="I431" s="80">
        <v>0</v>
      </c>
      <c r="J431" s="80">
        <v>0</v>
      </c>
      <c r="K431" s="80">
        <v>0</v>
      </c>
      <c r="L431" s="80">
        <v>3700</v>
      </c>
      <c r="M431" s="80">
        <v>0</v>
      </c>
    </row>
    <row r="432" spans="1:13">
      <c r="A432" s="80">
        <v>417</v>
      </c>
      <c r="B432" s="80" t="s">
        <v>6913</v>
      </c>
      <c r="C432" s="80" t="s">
        <v>6914</v>
      </c>
      <c r="D432" s="80" t="s">
        <v>3334</v>
      </c>
      <c r="E432" s="80">
        <v>5079</v>
      </c>
      <c r="F432" s="80">
        <v>0</v>
      </c>
      <c r="G432" s="80">
        <v>45000</v>
      </c>
      <c r="H432" s="80">
        <v>0</v>
      </c>
      <c r="I432" s="80">
        <v>0</v>
      </c>
      <c r="J432" s="80">
        <v>0</v>
      </c>
      <c r="K432" s="80">
        <v>0</v>
      </c>
      <c r="L432" s="80">
        <v>50079</v>
      </c>
      <c r="M432" s="84">
        <v>320000</v>
      </c>
    </row>
    <row r="433" spans="1:13">
      <c r="A433" s="80">
        <v>418</v>
      </c>
      <c r="B433" s="80" t="s">
        <v>6915</v>
      </c>
      <c r="C433" s="80" t="s">
        <v>6916</v>
      </c>
      <c r="D433" s="80" t="s">
        <v>3332</v>
      </c>
      <c r="E433" s="80">
        <v>4341</v>
      </c>
      <c r="F433" s="80">
        <v>0</v>
      </c>
      <c r="G433" s="80">
        <v>0</v>
      </c>
      <c r="H433" s="80">
        <v>0</v>
      </c>
      <c r="I433" s="80">
        <v>0</v>
      </c>
      <c r="J433" s="80">
        <v>0</v>
      </c>
      <c r="K433" s="80">
        <v>0</v>
      </c>
      <c r="L433" s="80">
        <v>4341</v>
      </c>
      <c r="M433" s="80">
        <v>0</v>
      </c>
    </row>
    <row r="434" spans="1:13">
      <c r="A434" s="80">
        <v>419</v>
      </c>
      <c r="B434" s="80" t="s">
        <v>6917</v>
      </c>
      <c r="C434" s="80" t="s">
        <v>6918</v>
      </c>
      <c r="D434" s="80" t="s">
        <v>3332</v>
      </c>
      <c r="E434" s="80">
        <v>3445</v>
      </c>
      <c r="F434" s="80">
        <v>0</v>
      </c>
      <c r="G434" s="80">
        <v>1760</v>
      </c>
      <c r="H434" s="80">
        <v>0</v>
      </c>
      <c r="I434" s="80">
        <v>0</v>
      </c>
      <c r="J434" s="80">
        <v>0</v>
      </c>
      <c r="K434" s="80">
        <v>0</v>
      </c>
      <c r="L434" s="80">
        <v>5205</v>
      </c>
      <c r="M434" s="80">
        <v>0</v>
      </c>
    </row>
    <row r="435" spans="1:13">
      <c r="A435" s="80">
        <v>420</v>
      </c>
      <c r="B435" s="80" t="s">
        <v>6919</v>
      </c>
      <c r="C435" s="80" t="s">
        <v>6920</v>
      </c>
      <c r="D435" s="80" t="s">
        <v>3332</v>
      </c>
      <c r="E435" s="80">
        <v>7616</v>
      </c>
      <c r="F435" s="80">
        <v>0</v>
      </c>
      <c r="G435" s="80">
        <v>0</v>
      </c>
      <c r="H435" s="80">
        <v>0</v>
      </c>
      <c r="I435" s="80">
        <v>0</v>
      </c>
      <c r="J435" s="80">
        <v>0</v>
      </c>
      <c r="K435" s="80">
        <v>0</v>
      </c>
      <c r="L435" s="80">
        <v>7616</v>
      </c>
      <c r="M435" s="80">
        <v>0</v>
      </c>
    </row>
    <row r="436" spans="1:13">
      <c r="A436" s="80">
        <v>421</v>
      </c>
      <c r="B436" s="80" t="s">
        <v>6921</v>
      </c>
      <c r="C436" s="80" t="s">
        <v>6922</v>
      </c>
      <c r="D436" s="80" t="s">
        <v>3332</v>
      </c>
      <c r="E436" s="80">
        <v>5800</v>
      </c>
      <c r="F436" s="80">
        <v>0</v>
      </c>
      <c r="G436" s="80">
        <v>3718</v>
      </c>
      <c r="H436" s="80">
        <v>0</v>
      </c>
      <c r="I436" s="80">
        <v>0</v>
      </c>
      <c r="J436" s="80">
        <v>0</v>
      </c>
      <c r="K436" s="80">
        <v>0</v>
      </c>
      <c r="L436" s="80">
        <v>9518</v>
      </c>
      <c r="M436" s="80">
        <v>0</v>
      </c>
    </row>
    <row r="437" spans="1:13">
      <c r="A437" s="80">
        <v>422</v>
      </c>
      <c r="B437" s="80" t="s">
        <v>6923</v>
      </c>
      <c r="C437" s="80" t="s">
        <v>6924</v>
      </c>
      <c r="D437" s="80" t="s">
        <v>3332</v>
      </c>
      <c r="E437" s="80">
        <v>0</v>
      </c>
      <c r="F437" s="80">
        <v>0</v>
      </c>
      <c r="G437" s="80">
        <v>1800</v>
      </c>
      <c r="H437" s="80">
        <v>0</v>
      </c>
      <c r="I437" s="80">
        <v>0</v>
      </c>
      <c r="J437" s="80">
        <v>0</v>
      </c>
      <c r="K437" s="80">
        <v>0</v>
      </c>
      <c r="L437" s="80">
        <v>1800</v>
      </c>
      <c r="M437" s="80">
        <v>0</v>
      </c>
    </row>
    <row r="438" spans="1:13">
      <c r="A438" s="80">
        <v>423</v>
      </c>
      <c r="B438" s="80" t="s">
        <v>6925</v>
      </c>
      <c r="C438" s="80" t="s">
        <v>6926</v>
      </c>
      <c r="D438" s="80" t="s">
        <v>3332</v>
      </c>
      <c r="E438" s="80">
        <v>1770</v>
      </c>
      <c r="F438" s="80">
        <v>0</v>
      </c>
      <c r="G438" s="80">
        <v>3218</v>
      </c>
      <c r="H438" s="80">
        <v>0</v>
      </c>
      <c r="I438" s="80">
        <v>0</v>
      </c>
      <c r="J438" s="80">
        <v>0</v>
      </c>
      <c r="K438" s="80">
        <v>0</v>
      </c>
      <c r="L438" s="80">
        <v>4988</v>
      </c>
      <c r="M438" s="84">
        <v>10500</v>
      </c>
    </row>
    <row r="439" spans="1:13">
      <c r="A439" s="80">
        <v>424</v>
      </c>
      <c r="B439" s="80" t="s">
        <v>6927</v>
      </c>
      <c r="C439" s="80" t="s">
        <v>6928</v>
      </c>
      <c r="D439" s="80" t="s">
        <v>3332</v>
      </c>
      <c r="E439" s="80">
        <v>0</v>
      </c>
      <c r="F439" s="80">
        <v>0</v>
      </c>
      <c r="G439" s="80">
        <v>0</v>
      </c>
      <c r="H439" s="80">
        <v>0</v>
      </c>
      <c r="I439" s="80">
        <v>0</v>
      </c>
      <c r="J439" s="80">
        <v>0</v>
      </c>
      <c r="K439" s="80">
        <v>0</v>
      </c>
      <c r="L439" s="80">
        <v>0</v>
      </c>
      <c r="M439" s="84">
        <v>435835</v>
      </c>
    </row>
    <row r="440" spans="1:13">
      <c r="A440" s="80">
        <v>425</v>
      </c>
      <c r="B440" s="80" t="s">
        <v>6929</v>
      </c>
      <c r="C440" s="80" t="s">
        <v>6930</v>
      </c>
      <c r="D440" s="80" t="s">
        <v>3332</v>
      </c>
      <c r="E440" s="80">
        <v>0</v>
      </c>
      <c r="F440" s="80">
        <v>0</v>
      </c>
      <c r="G440" s="80">
        <v>0</v>
      </c>
      <c r="H440" s="80">
        <v>0</v>
      </c>
      <c r="I440" s="80">
        <v>0</v>
      </c>
      <c r="J440" s="80">
        <v>0</v>
      </c>
      <c r="K440" s="80">
        <v>0</v>
      </c>
      <c r="L440" s="80">
        <v>0</v>
      </c>
      <c r="M440" s="84">
        <v>421585</v>
      </c>
    </row>
    <row r="441" spans="1:13">
      <c r="A441" s="80">
        <v>426</v>
      </c>
      <c r="B441" s="80" t="s">
        <v>6931</v>
      </c>
      <c r="C441" s="80" t="s">
        <v>6932</v>
      </c>
      <c r="D441" s="80" t="s">
        <v>5400</v>
      </c>
      <c r="E441" s="80">
        <v>0</v>
      </c>
      <c r="F441" s="80">
        <v>0</v>
      </c>
      <c r="G441" s="80">
        <v>0</v>
      </c>
      <c r="H441" s="80">
        <v>0</v>
      </c>
      <c r="I441" s="80">
        <v>0</v>
      </c>
      <c r="J441" s="80">
        <v>0</v>
      </c>
      <c r="K441" s="80">
        <v>0</v>
      </c>
      <c r="L441" s="80">
        <v>0</v>
      </c>
      <c r="M441" s="80">
        <v>0</v>
      </c>
    </row>
    <row r="442" spans="1:13">
      <c r="A442" s="80">
        <v>427</v>
      </c>
      <c r="B442" s="80" t="s">
        <v>6933</v>
      </c>
      <c r="C442" s="80" t="s">
        <v>6934</v>
      </c>
      <c r="D442" s="80" t="s">
        <v>3332</v>
      </c>
      <c r="E442" s="80">
        <v>34500</v>
      </c>
      <c r="F442" s="80">
        <v>0</v>
      </c>
      <c r="G442" s="80">
        <v>0</v>
      </c>
      <c r="H442" s="80">
        <v>0</v>
      </c>
      <c r="I442" s="80">
        <v>0</v>
      </c>
      <c r="J442" s="80">
        <v>0</v>
      </c>
      <c r="K442" s="80">
        <v>0</v>
      </c>
      <c r="L442" s="80">
        <v>34500</v>
      </c>
      <c r="M442" s="84">
        <v>116700</v>
      </c>
    </row>
    <row r="443" spans="1:13">
      <c r="A443" s="80">
        <v>428</v>
      </c>
      <c r="B443" s="80" t="s">
        <v>6935</v>
      </c>
      <c r="C443" s="80" t="s">
        <v>6936</v>
      </c>
      <c r="D443" s="80" t="s">
        <v>3332</v>
      </c>
      <c r="E443" s="80">
        <v>2821</v>
      </c>
      <c r="F443" s="80">
        <v>0</v>
      </c>
      <c r="G443" s="80">
        <v>0</v>
      </c>
      <c r="H443" s="80">
        <v>0</v>
      </c>
      <c r="I443" s="80">
        <v>0</v>
      </c>
      <c r="J443" s="80">
        <v>0</v>
      </c>
      <c r="K443" s="80">
        <v>0</v>
      </c>
      <c r="L443" s="80">
        <v>2821</v>
      </c>
      <c r="M443" s="84">
        <v>218800</v>
      </c>
    </row>
    <row r="444" spans="1:13">
      <c r="A444" s="80">
        <v>429</v>
      </c>
      <c r="B444" s="80" t="s">
        <v>6937</v>
      </c>
      <c r="C444" s="80" t="s">
        <v>6938</v>
      </c>
      <c r="D444" s="80" t="s">
        <v>5400</v>
      </c>
      <c r="E444" s="80">
        <v>0</v>
      </c>
      <c r="F444" s="80">
        <v>0</v>
      </c>
      <c r="G444" s="80">
        <v>0</v>
      </c>
      <c r="H444" s="80">
        <v>0</v>
      </c>
      <c r="I444" s="80">
        <v>0</v>
      </c>
      <c r="J444" s="80">
        <v>0</v>
      </c>
      <c r="K444" s="80">
        <v>0</v>
      </c>
      <c r="L444" s="80">
        <v>0</v>
      </c>
      <c r="M444" s="80">
        <v>0</v>
      </c>
    </row>
    <row r="445" spans="1:13">
      <c r="A445" s="80">
        <v>430</v>
      </c>
      <c r="B445" s="80" t="s">
        <v>6939</v>
      </c>
      <c r="C445" s="80" t="s">
        <v>6940</v>
      </c>
      <c r="D445" s="80" t="s">
        <v>5400</v>
      </c>
      <c r="E445" s="80">
        <v>362</v>
      </c>
      <c r="F445" s="80">
        <v>0</v>
      </c>
      <c r="G445" s="80">
        <v>0</v>
      </c>
      <c r="H445" s="80">
        <v>0</v>
      </c>
      <c r="I445" s="80">
        <v>0</v>
      </c>
      <c r="J445" s="80">
        <v>0</v>
      </c>
      <c r="K445" s="80">
        <v>0</v>
      </c>
      <c r="L445" s="80">
        <v>362</v>
      </c>
      <c r="M445" s="80">
        <v>0</v>
      </c>
    </row>
    <row r="446" spans="1:13">
      <c r="A446" s="80">
        <v>431</v>
      </c>
      <c r="B446" s="80" t="s">
        <v>5</v>
      </c>
      <c r="C446" s="80" t="s">
        <v>6941</v>
      </c>
      <c r="D446" s="80" t="s">
        <v>5400</v>
      </c>
      <c r="E446" s="80">
        <v>12894</v>
      </c>
      <c r="F446" s="80">
        <v>0</v>
      </c>
      <c r="G446" s="80">
        <v>0</v>
      </c>
      <c r="H446" s="80">
        <v>0</v>
      </c>
      <c r="I446" s="80">
        <v>0</v>
      </c>
      <c r="J446" s="80">
        <v>0</v>
      </c>
      <c r="K446" s="80">
        <v>0</v>
      </c>
      <c r="L446" s="80">
        <v>12894</v>
      </c>
      <c r="M446" s="84">
        <v>58400</v>
      </c>
    </row>
    <row r="447" spans="1:13">
      <c r="A447" s="80">
        <v>432</v>
      </c>
      <c r="B447" s="80" t="s">
        <v>72</v>
      </c>
      <c r="C447" s="80" t="s">
        <v>73</v>
      </c>
      <c r="D447" s="80" t="s">
        <v>5400</v>
      </c>
      <c r="E447" s="80">
        <v>33262</v>
      </c>
      <c r="F447" s="80">
        <v>0</v>
      </c>
      <c r="G447" s="80">
        <v>9072</v>
      </c>
      <c r="H447" s="80">
        <v>0</v>
      </c>
      <c r="I447" s="80">
        <v>0</v>
      </c>
      <c r="J447" s="80">
        <v>0</v>
      </c>
      <c r="K447" s="80">
        <v>0</v>
      </c>
      <c r="L447" s="80">
        <v>42334</v>
      </c>
      <c r="M447" s="84">
        <v>120442</v>
      </c>
    </row>
    <row r="448" spans="1:13">
      <c r="A448" s="80">
        <v>433</v>
      </c>
      <c r="B448" s="80" t="s">
        <v>6942</v>
      </c>
      <c r="C448" s="80" t="s">
        <v>6943</v>
      </c>
      <c r="D448" s="80" t="s">
        <v>5400</v>
      </c>
      <c r="E448" s="80">
        <v>844</v>
      </c>
      <c r="F448" s="80">
        <v>0</v>
      </c>
      <c r="G448" s="80">
        <v>0</v>
      </c>
      <c r="H448" s="80">
        <v>0</v>
      </c>
      <c r="I448" s="80">
        <v>0</v>
      </c>
      <c r="J448" s="80">
        <v>0</v>
      </c>
      <c r="K448" s="80">
        <v>0</v>
      </c>
      <c r="L448" s="80">
        <v>844</v>
      </c>
      <c r="M448" s="84">
        <v>28000</v>
      </c>
    </row>
    <row r="449" spans="1:13">
      <c r="A449" s="80">
        <v>434</v>
      </c>
      <c r="B449" s="80" t="s">
        <v>6944</v>
      </c>
      <c r="C449" s="80" t="s">
        <v>6945</v>
      </c>
      <c r="D449" s="80" t="s">
        <v>3332</v>
      </c>
      <c r="E449" s="80">
        <v>1400</v>
      </c>
      <c r="F449" s="80">
        <v>0</v>
      </c>
      <c r="G449" s="80">
        <v>0</v>
      </c>
      <c r="H449" s="80">
        <v>0</v>
      </c>
      <c r="I449" s="80">
        <v>0</v>
      </c>
      <c r="J449" s="80">
        <v>0</v>
      </c>
      <c r="K449" s="80">
        <v>0</v>
      </c>
      <c r="L449" s="80">
        <v>1400</v>
      </c>
      <c r="M449" s="84">
        <v>195900</v>
      </c>
    </row>
    <row r="450" spans="1:13">
      <c r="A450" s="80">
        <v>435</v>
      </c>
      <c r="B450" s="80" t="s">
        <v>6946</v>
      </c>
      <c r="C450" s="80" t="s">
        <v>6947</v>
      </c>
      <c r="D450" s="80" t="s">
        <v>3332</v>
      </c>
      <c r="E450" s="80">
        <v>0</v>
      </c>
      <c r="F450" s="80">
        <v>0</v>
      </c>
      <c r="G450" s="80">
        <v>0</v>
      </c>
      <c r="H450" s="80">
        <v>0</v>
      </c>
      <c r="I450" s="80">
        <v>0</v>
      </c>
      <c r="J450" s="80">
        <v>0</v>
      </c>
      <c r="K450" s="80">
        <v>0</v>
      </c>
      <c r="L450" s="80">
        <v>0</v>
      </c>
      <c r="M450" s="80">
        <v>0</v>
      </c>
    </row>
    <row r="451" spans="1:13">
      <c r="A451" s="80">
        <v>436</v>
      </c>
      <c r="B451" s="80" t="s">
        <v>6948</v>
      </c>
      <c r="C451" s="80" t="s">
        <v>6949</v>
      </c>
      <c r="D451" s="80" t="s">
        <v>5400</v>
      </c>
      <c r="E451" s="80">
        <v>113</v>
      </c>
      <c r="F451" s="80">
        <v>0</v>
      </c>
      <c r="G451" s="80">
        <v>0</v>
      </c>
      <c r="H451" s="80">
        <v>0</v>
      </c>
      <c r="I451" s="80">
        <v>0</v>
      </c>
      <c r="J451" s="80">
        <v>0</v>
      </c>
      <c r="K451" s="80">
        <v>0</v>
      </c>
      <c r="L451" s="80">
        <v>113</v>
      </c>
      <c r="M451" s="80">
        <v>0</v>
      </c>
    </row>
    <row r="452" spans="1:13">
      <c r="A452" s="80">
        <v>437</v>
      </c>
      <c r="B452" s="80" t="s">
        <v>6950</v>
      </c>
      <c r="C452" s="80" t="s">
        <v>6951</v>
      </c>
      <c r="D452" s="80" t="s">
        <v>3334</v>
      </c>
      <c r="E452" s="80">
        <v>2608</v>
      </c>
      <c r="F452" s="80">
        <v>0</v>
      </c>
      <c r="G452" s="80">
        <v>0</v>
      </c>
      <c r="H452" s="80">
        <v>0</v>
      </c>
      <c r="I452" s="80">
        <v>0</v>
      </c>
      <c r="J452" s="80">
        <v>0</v>
      </c>
      <c r="K452" s="80">
        <v>0</v>
      </c>
      <c r="L452" s="80">
        <v>2608</v>
      </c>
      <c r="M452" s="80">
        <v>0</v>
      </c>
    </row>
    <row r="453" spans="1:13">
      <c r="A453" s="80">
        <v>438</v>
      </c>
      <c r="B453" s="80" t="s">
        <v>6952</v>
      </c>
      <c r="C453" s="80" t="s">
        <v>6953</v>
      </c>
      <c r="D453" s="80" t="s">
        <v>5400</v>
      </c>
      <c r="E453" s="80">
        <v>14112</v>
      </c>
      <c r="F453" s="80">
        <v>0</v>
      </c>
      <c r="G453" s="80">
        <v>0</v>
      </c>
      <c r="H453" s="80">
        <v>0</v>
      </c>
      <c r="I453" s="80">
        <v>0</v>
      </c>
      <c r="J453" s="80">
        <v>0</v>
      </c>
      <c r="K453" s="80">
        <v>0</v>
      </c>
      <c r="L453" s="80">
        <v>14112</v>
      </c>
      <c r="M453" s="80">
        <v>0</v>
      </c>
    </row>
    <row r="454" spans="1:13">
      <c r="A454" s="80">
        <v>439</v>
      </c>
      <c r="B454" s="80" t="s">
        <v>6954</v>
      </c>
      <c r="C454" s="80" t="s">
        <v>6955</v>
      </c>
      <c r="D454" s="80" t="s">
        <v>3332</v>
      </c>
      <c r="E454" s="80">
        <v>5554</v>
      </c>
      <c r="F454" s="80">
        <v>0</v>
      </c>
      <c r="G454" s="80">
        <v>0</v>
      </c>
      <c r="H454" s="80">
        <v>0</v>
      </c>
      <c r="I454" s="80">
        <v>0</v>
      </c>
      <c r="J454" s="80">
        <v>0</v>
      </c>
      <c r="K454" s="80">
        <v>0</v>
      </c>
      <c r="L454" s="80">
        <v>5554</v>
      </c>
      <c r="M454" s="80">
        <v>0</v>
      </c>
    </row>
    <row r="455" spans="1:13">
      <c r="A455" s="80">
        <v>440</v>
      </c>
      <c r="B455" s="80" t="s">
        <v>6956</v>
      </c>
      <c r="C455" s="80" t="s">
        <v>6957</v>
      </c>
      <c r="D455" s="80" t="s">
        <v>3332</v>
      </c>
      <c r="E455" s="80">
        <v>0</v>
      </c>
      <c r="F455" s="80">
        <v>0</v>
      </c>
      <c r="G455" s="80">
        <v>0</v>
      </c>
      <c r="H455" s="80">
        <v>0</v>
      </c>
      <c r="I455" s="80">
        <v>0</v>
      </c>
      <c r="J455" s="80">
        <v>0</v>
      </c>
      <c r="K455" s="80">
        <v>0</v>
      </c>
      <c r="L455" s="80">
        <v>0</v>
      </c>
      <c r="M455" s="80">
        <v>0</v>
      </c>
    </row>
    <row r="456" spans="1:13">
      <c r="A456" s="80">
        <v>441</v>
      </c>
      <c r="B456" s="80" t="s">
        <v>490</v>
      </c>
      <c r="C456" s="80" t="s">
        <v>491</v>
      </c>
      <c r="D456" s="80" t="s">
        <v>5400</v>
      </c>
      <c r="E456" s="80">
        <v>21621</v>
      </c>
      <c r="F456" s="80">
        <v>0</v>
      </c>
      <c r="G456" s="80">
        <v>200</v>
      </c>
      <c r="H456" s="80">
        <v>0</v>
      </c>
      <c r="I456" s="80">
        <v>0</v>
      </c>
      <c r="J456" s="80">
        <v>0</v>
      </c>
      <c r="K456" s="80">
        <v>0</v>
      </c>
      <c r="L456" s="80">
        <v>21821</v>
      </c>
      <c r="M456" s="84">
        <v>55800</v>
      </c>
    </row>
    <row r="457" spans="1:13">
      <c r="A457" s="80">
        <v>442</v>
      </c>
      <c r="B457" s="80" t="s">
        <v>6074</v>
      </c>
      <c r="C457" s="80" t="s">
        <v>6958</v>
      </c>
      <c r="D457" s="80" t="s">
        <v>5400</v>
      </c>
      <c r="E457" s="80">
        <v>6768</v>
      </c>
      <c r="F457" s="80">
        <v>0</v>
      </c>
      <c r="G457" s="80">
        <v>0</v>
      </c>
      <c r="H457" s="80">
        <v>0</v>
      </c>
      <c r="I457" s="80">
        <v>0</v>
      </c>
      <c r="J457" s="80">
        <v>0</v>
      </c>
      <c r="K457" s="80">
        <v>0</v>
      </c>
      <c r="L457" s="80">
        <v>6768</v>
      </c>
      <c r="M457" s="84">
        <v>93700</v>
      </c>
    </row>
    <row r="458" spans="1:13">
      <c r="A458" s="80">
        <v>443</v>
      </c>
      <c r="B458" s="80" t="s">
        <v>968</v>
      </c>
      <c r="C458" s="80" t="s">
        <v>6959</v>
      </c>
      <c r="D458" s="80" t="s">
        <v>5400</v>
      </c>
      <c r="E458" s="80">
        <v>1277</v>
      </c>
      <c r="F458" s="80">
        <v>0</v>
      </c>
      <c r="G458" s="80">
        <v>0</v>
      </c>
      <c r="H458" s="80">
        <v>0</v>
      </c>
      <c r="I458" s="80">
        <v>0</v>
      </c>
      <c r="J458" s="80">
        <v>0</v>
      </c>
      <c r="K458" s="80">
        <v>0</v>
      </c>
      <c r="L458" s="80">
        <v>1277</v>
      </c>
      <c r="M458" s="80">
        <v>0</v>
      </c>
    </row>
    <row r="459" spans="1:13">
      <c r="A459" s="80">
        <v>444</v>
      </c>
      <c r="B459" s="80" t="s">
        <v>6205</v>
      </c>
      <c r="C459" s="80" t="s">
        <v>6960</v>
      </c>
      <c r="D459" s="80" t="s">
        <v>5400</v>
      </c>
      <c r="E459" s="80">
        <v>8892</v>
      </c>
      <c r="F459" s="80">
        <v>0</v>
      </c>
      <c r="G459" s="80">
        <v>0</v>
      </c>
      <c r="H459" s="80">
        <v>0</v>
      </c>
      <c r="I459" s="80">
        <v>0</v>
      </c>
      <c r="J459" s="80">
        <v>0</v>
      </c>
      <c r="K459" s="80">
        <v>0</v>
      </c>
      <c r="L459" s="80">
        <v>8892</v>
      </c>
      <c r="M459" s="80">
        <v>0</v>
      </c>
    </row>
    <row r="460" spans="1:13">
      <c r="A460" s="80">
        <v>445</v>
      </c>
      <c r="B460" s="80" t="s">
        <v>6961</v>
      </c>
      <c r="C460" s="80" t="s">
        <v>6962</v>
      </c>
      <c r="D460" s="80" t="s">
        <v>5400</v>
      </c>
      <c r="E460" s="80">
        <v>0</v>
      </c>
      <c r="F460" s="80">
        <v>0</v>
      </c>
      <c r="G460" s="80">
        <v>0</v>
      </c>
      <c r="H460" s="80">
        <v>0</v>
      </c>
      <c r="I460" s="80">
        <v>0</v>
      </c>
      <c r="J460" s="80">
        <v>0</v>
      </c>
      <c r="K460" s="80">
        <v>0</v>
      </c>
      <c r="L460" s="80">
        <v>0</v>
      </c>
      <c r="M460" s="80">
        <v>0</v>
      </c>
    </row>
    <row r="461" spans="1:13">
      <c r="A461" s="80">
        <v>446</v>
      </c>
      <c r="B461" s="80" t="s">
        <v>6963</v>
      </c>
      <c r="C461" s="80" t="s">
        <v>6964</v>
      </c>
      <c r="D461" s="80" t="s">
        <v>5400</v>
      </c>
      <c r="E461" s="80">
        <v>2916</v>
      </c>
      <c r="F461" s="80">
        <v>0</v>
      </c>
      <c r="G461" s="80">
        <v>0</v>
      </c>
      <c r="H461" s="80">
        <v>0</v>
      </c>
      <c r="I461" s="80">
        <v>0</v>
      </c>
      <c r="J461" s="80">
        <v>0</v>
      </c>
      <c r="K461" s="80">
        <v>0</v>
      </c>
      <c r="L461" s="80">
        <v>2916</v>
      </c>
      <c r="M461" s="80">
        <v>0</v>
      </c>
    </row>
    <row r="462" spans="1:13">
      <c r="A462" s="80">
        <v>447</v>
      </c>
      <c r="B462" s="80" t="s">
        <v>6965</v>
      </c>
      <c r="C462" s="80" t="s">
        <v>6966</v>
      </c>
      <c r="D462" s="80" t="s">
        <v>5400</v>
      </c>
      <c r="E462" s="80">
        <v>0</v>
      </c>
      <c r="F462" s="80">
        <v>0</v>
      </c>
      <c r="G462" s="80">
        <v>0</v>
      </c>
      <c r="H462" s="80">
        <v>0</v>
      </c>
      <c r="I462" s="80">
        <v>0</v>
      </c>
      <c r="J462" s="80">
        <v>0</v>
      </c>
      <c r="K462" s="80">
        <v>0</v>
      </c>
      <c r="L462" s="80">
        <v>0</v>
      </c>
      <c r="M462" s="80">
        <v>0</v>
      </c>
    </row>
    <row r="463" spans="1:13">
      <c r="A463" s="80">
        <v>448</v>
      </c>
      <c r="B463" s="80" t="s">
        <v>6967</v>
      </c>
      <c r="C463" s="80" t="s">
        <v>6968</v>
      </c>
      <c r="D463" s="80" t="s">
        <v>5400</v>
      </c>
      <c r="E463" s="80">
        <v>6550</v>
      </c>
      <c r="F463" s="80">
        <v>0</v>
      </c>
      <c r="G463" s="80">
        <v>1780</v>
      </c>
      <c r="H463" s="80">
        <v>0</v>
      </c>
      <c r="I463" s="80">
        <v>0</v>
      </c>
      <c r="J463" s="80">
        <v>0</v>
      </c>
      <c r="K463" s="80">
        <v>0</v>
      </c>
      <c r="L463" s="80">
        <v>8330</v>
      </c>
      <c r="M463" s="84">
        <v>374720</v>
      </c>
    </row>
    <row r="464" spans="1:13">
      <c r="A464" s="80">
        <v>449</v>
      </c>
      <c r="B464" s="80" t="s">
        <v>6969</v>
      </c>
      <c r="C464" s="80" t="s">
        <v>6970</v>
      </c>
      <c r="D464" s="80" t="s">
        <v>5400</v>
      </c>
      <c r="E464" s="80">
        <v>20016</v>
      </c>
      <c r="F464" s="80">
        <v>0</v>
      </c>
      <c r="G464" s="80">
        <v>0</v>
      </c>
      <c r="H464" s="80">
        <v>0</v>
      </c>
      <c r="I464" s="80">
        <v>0</v>
      </c>
      <c r="J464" s="80">
        <v>0</v>
      </c>
      <c r="K464" s="80">
        <v>0</v>
      </c>
      <c r="L464" s="80">
        <v>20016</v>
      </c>
      <c r="M464" s="80">
        <v>0</v>
      </c>
    </row>
    <row r="465" spans="1:13">
      <c r="A465" s="80">
        <v>450</v>
      </c>
      <c r="B465" s="80" t="s">
        <v>6971</v>
      </c>
      <c r="C465" s="80" t="s">
        <v>6972</v>
      </c>
      <c r="D465" s="80" t="s">
        <v>5400</v>
      </c>
      <c r="E465" s="80">
        <v>4610</v>
      </c>
      <c r="F465" s="80">
        <v>0</v>
      </c>
      <c r="G465" s="80">
        <v>0</v>
      </c>
      <c r="H465" s="80">
        <v>0</v>
      </c>
      <c r="I465" s="80">
        <v>0</v>
      </c>
      <c r="J465" s="80">
        <v>0</v>
      </c>
      <c r="K465" s="80">
        <v>0</v>
      </c>
      <c r="L465" s="80">
        <v>4610</v>
      </c>
      <c r="M465" s="84">
        <v>401700</v>
      </c>
    </row>
    <row r="466" spans="1:13">
      <c r="A466" s="80">
        <v>451</v>
      </c>
      <c r="B466" s="80" t="s">
        <v>6973</v>
      </c>
      <c r="C466" s="80" t="s">
        <v>6974</v>
      </c>
      <c r="D466" s="80" t="s">
        <v>5400</v>
      </c>
      <c r="E466" s="80">
        <v>0</v>
      </c>
      <c r="F466" s="80">
        <v>0</v>
      </c>
      <c r="G466" s="80">
        <v>0</v>
      </c>
      <c r="H466" s="80">
        <v>0</v>
      </c>
      <c r="I466" s="80">
        <v>0</v>
      </c>
      <c r="J466" s="80">
        <v>0</v>
      </c>
      <c r="K466" s="80">
        <v>0</v>
      </c>
      <c r="L466" s="80">
        <v>0</v>
      </c>
      <c r="M466" s="84">
        <v>406945</v>
      </c>
    </row>
    <row r="467" spans="1:13">
      <c r="A467" s="80">
        <v>452</v>
      </c>
      <c r="B467" s="80" t="s">
        <v>6975</v>
      </c>
      <c r="C467" s="80" t="s">
        <v>6976</v>
      </c>
      <c r="D467" s="80" t="s">
        <v>5400</v>
      </c>
      <c r="E467" s="80">
        <v>4752</v>
      </c>
      <c r="F467" s="80">
        <v>0</v>
      </c>
      <c r="G467" s="80">
        <v>57450</v>
      </c>
      <c r="H467" s="80">
        <v>0</v>
      </c>
      <c r="I467" s="80">
        <v>0</v>
      </c>
      <c r="J467" s="80">
        <v>0</v>
      </c>
      <c r="K467" s="80">
        <v>0</v>
      </c>
      <c r="L467" s="80">
        <v>62202</v>
      </c>
      <c r="M467" s="84">
        <v>19000</v>
      </c>
    </row>
    <row r="468" spans="1:13">
      <c r="A468" s="80">
        <v>453</v>
      </c>
      <c r="B468" s="80" t="s">
        <v>6977</v>
      </c>
      <c r="C468" s="80" t="s">
        <v>6978</v>
      </c>
      <c r="D468" s="80" t="s">
        <v>3332</v>
      </c>
      <c r="E468" s="80">
        <v>60</v>
      </c>
      <c r="F468" s="80">
        <v>0</v>
      </c>
      <c r="G468" s="80">
        <v>0</v>
      </c>
      <c r="H468" s="80">
        <v>0</v>
      </c>
      <c r="I468" s="80">
        <v>0</v>
      </c>
      <c r="J468" s="80">
        <v>0</v>
      </c>
      <c r="K468" s="80">
        <v>0</v>
      </c>
      <c r="L468" s="80">
        <v>60</v>
      </c>
      <c r="M468" s="80">
        <v>0</v>
      </c>
    </row>
    <row r="469" spans="1:13">
      <c r="A469" s="80">
        <v>454</v>
      </c>
      <c r="B469" s="80" t="s">
        <v>125</v>
      </c>
      <c r="C469" s="80" t="s">
        <v>6979</v>
      </c>
      <c r="D469" s="80" t="s">
        <v>5400</v>
      </c>
      <c r="E469" s="80">
        <v>24930</v>
      </c>
      <c r="F469" s="80">
        <v>0</v>
      </c>
      <c r="G469" s="80">
        <v>750</v>
      </c>
      <c r="H469" s="80">
        <v>0</v>
      </c>
      <c r="I469" s="80">
        <v>0</v>
      </c>
      <c r="J469" s="80">
        <v>0</v>
      </c>
      <c r="K469" s="80">
        <v>0</v>
      </c>
      <c r="L469" s="80">
        <v>25680</v>
      </c>
      <c r="M469" s="84">
        <v>212150</v>
      </c>
    </row>
    <row r="470" spans="1:13">
      <c r="A470" s="80">
        <v>455</v>
      </c>
      <c r="B470" s="80" t="s">
        <v>176</v>
      </c>
      <c r="C470" s="80" t="s">
        <v>6227</v>
      </c>
      <c r="D470" s="80" t="s">
        <v>5400</v>
      </c>
      <c r="E470" s="80">
        <v>45548</v>
      </c>
      <c r="F470" s="80">
        <v>0</v>
      </c>
      <c r="G470" s="80">
        <v>4464</v>
      </c>
      <c r="H470" s="80">
        <v>0</v>
      </c>
      <c r="I470" s="80">
        <v>0</v>
      </c>
      <c r="J470" s="80">
        <v>0</v>
      </c>
      <c r="K470" s="80">
        <v>0</v>
      </c>
      <c r="L470" s="80">
        <v>50012</v>
      </c>
      <c r="M470" s="84">
        <v>184244</v>
      </c>
    </row>
    <row r="471" spans="1:13">
      <c r="A471" s="80">
        <v>456</v>
      </c>
      <c r="B471" s="80" t="s">
        <v>6980</v>
      </c>
      <c r="C471" s="80" t="s">
        <v>6981</v>
      </c>
      <c r="D471" s="80" t="s">
        <v>5400</v>
      </c>
      <c r="E471" s="80">
        <v>2848</v>
      </c>
      <c r="F471" s="80">
        <v>0</v>
      </c>
      <c r="G471" s="80">
        <v>0</v>
      </c>
      <c r="H471" s="80">
        <v>0</v>
      </c>
      <c r="I471" s="80">
        <v>0</v>
      </c>
      <c r="J471" s="80">
        <v>0</v>
      </c>
      <c r="K471" s="80">
        <v>0</v>
      </c>
      <c r="L471" s="80">
        <v>2848</v>
      </c>
      <c r="M471" s="84">
        <v>21540</v>
      </c>
    </row>
    <row r="472" spans="1:13">
      <c r="A472" s="80">
        <v>457</v>
      </c>
      <c r="B472" s="80" t="s">
        <v>6982</v>
      </c>
      <c r="C472" s="80" t="s">
        <v>6983</v>
      </c>
      <c r="D472" s="80" t="s">
        <v>3332</v>
      </c>
      <c r="E472" s="80">
        <v>2158</v>
      </c>
      <c r="F472" s="80">
        <v>0</v>
      </c>
      <c r="G472" s="80">
        <v>0</v>
      </c>
      <c r="H472" s="80">
        <v>0</v>
      </c>
      <c r="I472" s="80">
        <v>0</v>
      </c>
      <c r="J472" s="80">
        <v>0</v>
      </c>
      <c r="K472" s="80">
        <v>0</v>
      </c>
      <c r="L472" s="80">
        <v>2158</v>
      </c>
      <c r="M472" s="84">
        <v>157500</v>
      </c>
    </row>
    <row r="473" spans="1:13">
      <c r="A473" s="80">
        <v>458</v>
      </c>
      <c r="B473" s="80" t="s">
        <v>6984</v>
      </c>
      <c r="C473" s="80" t="s">
        <v>6985</v>
      </c>
      <c r="D473" s="80" t="s">
        <v>3332</v>
      </c>
      <c r="E473" s="80">
        <v>0</v>
      </c>
      <c r="F473" s="80">
        <v>0</v>
      </c>
      <c r="G473" s="80">
        <v>0</v>
      </c>
      <c r="H473" s="80">
        <v>0</v>
      </c>
      <c r="I473" s="80">
        <v>0</v>
      </c>
      <c r="J473" s="80">
        <v>0</v>
      </c>
      <c r="K473" s="80">
        <v>0</v>
      </c>
      <c r="L473" s="80">
        <v>0</v>
      </c>
      <c r="M473" s="80">
        <v>0</v>
      </c>
    </row>
    <row r="474" spans="1:13">
      <c r="A474" s="80">
        <v>459</v>
      </c>
      <c r="B474" s="80" t="s">
        <v>6986</v>
      </c>
      <c r="C474" s="80" t="s">
        <v>6987</v>
      </c>
      <c r="D474" s="80" t="s">
        <v>3332</v>
      </c>
      <c r="E474" s="80">
        <v>2946</v>
      </c>
      <c r="F474" s="80">
        <v>0</v>
      </c>
      <c r="G474" s="80">
        <v>0</v>
      </c>
      <c r="H474" s="80">
        <v>0</v>
      </c>
      <c r="I474" s="80">
        <v>0</v>
      </c>
      <c r="J474" s="80">
        <v>0</v>
      </c>
      <c r="K474" s="80">
        <v>0</v>
      </c>
      <c r="L474" s="80">
        <v>2946</v>
      </c>
      <c r="M474" s="84">
        <v>98500</v>
      </c>
    </row>
    <row r="475" spans="1:13">
      <c r="A475" s="80">
        <v>460</v>
      </c>
      <c r="B475" s="80" t="s">
        <v>6988</v>
      </c>
      <c r="C475" s="80" t="s">
        <v>6989</v>
      </c>
      <c r="D475" s="80" t="s">
        <v>5400</v>
      </c>
      <c r="E475" s="80">
        <v>29793</v>
      </c>
      <c r="F475" s="80">
        <v>0</v>
      </c>
      <c r="G475" s="80">
        <v>100</v>
      </c>
      <c r="H475" s="80">
        <v>0</v>
      </c>
      <c r="I475" s="80">
        <v>0</v>
      </c>
      <c r="J475" s="80">
        <v>0</v>
      </c>
      <c r="K475" s="80">
        <v>0</v>
      </c>
      <c r="L475" s="80">
        <v>29893</v>
      </c>
      <c r="M475" s="84">
        <v>414200</v>
      </c>
    </row>
    <row r="476" spans="1:13">
      <c r="A476" s="80">
        <v>461</v>
      </c>
      <c r="B476" s="80" t="s">
        <v>6990</v>
      </c>
      <c r="C476" s="80" t="s">
        <v>6991</v>
      </c>
      <c r="D476" s="80" t="s">
        <v>5400</v>
      </c>
      <c r="E476" s="80">
        <v>603</v>
      </c>
      <c r="F476" s="80">
        <v>0</v>
      </c>
      <c r="G476" s="80">
        <v>0</v>
      </c>
      <c r="H476" s="80">
        <v>0</v>
      </c>
      <c r="I476" s="80">
        <v>0</v>
      </c>
      <c r="J476" s="80">
        <v>0</v>
      </c>
      <c r="K476" s="80">
        <v>0</v>
      </c>
      <c r="L476" s="80">
        <v>603</v>
      </c>
      <c r="M476" s="80">
        <v>0</v>
      </c>
    </row>
    <row r="477" spans="1:13">
      <c r="A477" s="80">
        <v>462</v>
      </c>
      <c r="B477" s="80" t="s">
        <v>6992</v>
      </c>
      <c r="C477" s="80" t="s">
        <v>6993</v>
      </c>
      <c r="D477" s="80" t="s">
        <v>3332</v>
      </c>
      <c r="E477" s="80">
        <v>7040</v>
      </c>
      <c r="F477" s="80">
        <v>0</v>
      </c>
      <c r="G477" s="80">
        <v>0</v>
      </c>
      <c r="H477" s="80">
        <v>0</v>
      </c>
      <c r="I477" s="80">
        <v>0</v>
      </c>
      <c r="J477" s="80">
        <v>0</v>
      </c>
      <c r="K477" s="80">
        <v>0</v>
      </c>
      <c r="L477" s="80">
        <v>7040</v>
      </c>
      <c r="M477" s="80">
        <v>0</v>
      </c>
    </row>
    <row r="478" spans="1:13">
      <c r="A478" s="80">
        <v>463</v>
      </c>
      <c r="B478" s="80" t="s">
        <v>6994</v>
      </c>
      <c r="C478" s="80" t="s">
        <v>6995</v>
      </c>
      <c r="D478" s="80" t="s">
        <v>3332</v>
      </c>
      <c r="E478" s="80">
        <v>18120</v>
      </c>
      <c r="F478" s="80">
        <v>0</v>
      </c>
      <c r="G478" s="80">
        <v>0</v>
      </c>
      <c r="H478" s="80">
        <v>0</v>
      </c>
      <c r="I478" s="80">
        <v>0</v>
      </c>
      <c r="J478" s="80">
        <v>0</v>
      </c>
      <c r="K478" s="80">
        <v>0</v>
      </c>
      <c r="L478" s="80">
        <v>18120</v>
      </c>
      <c r="M478" s="80">
        <v>0</v>
      </c>
    </row>
    <row r="479" spans="1:13">
      <c r="A479" s="80">
        <v>464</v>
      </c>
      <c r="B479" s="80" t="s">
        <v>6996</v>
      </c>
      <c r="C479" s="80" t="s">
        <v>6997</v>
      </c>
      <c r="D479" s="80" t="s">
        <v>5400</v>
      </c>
      <c r="E479" s="80">
        <v>54</v>
      </c>
      <c r="F479" s="80">
        <v>0</v>
      </c>
      <c r="G479" s="80">
        <v>0</v>
      </c>
      <c r="H479" s="80">
        <v>0</v>
      </c>
      <c r="I479" s="80">
        <v>0</v>
      </c>
      <c r="J479" s="80">
        <v>0</v>
      </c>
      <c r="K479" s="80">
        <v>0</v>
      </c>
      <c r="L479" s="80">
        <v>54</v>
      </c>
      <c r="M479" s="80">
        <v>0</v>
      </c>
    </row>
    <row r="480" spans="1:13">
      <c r="A480" s="80">
        <v>465</v>
      </c>
      <c r="B480" s="80" t="s">
        <v>6998</v>
      </c>
      <c r="C480" s="80" t="s">
        <v>6999</v>
      </c>
      <c r="D480" s="80" t="s">
        <v>5400</v>
      </c>
      <c r="E480" s="80">
        <v>1967</v>
      </c>
      <c r="F480" s="80">
        <v>0</v>
      </c>
      <c r="G480" s="80">
        <v>8000</v>
      </c>
      <c r="H480" s="80">
        <v>0</v>
      </c>
      <c r="I480" s="80">
        <v>0</v>
      </c>
      <c r="J480" s="80">
        <v>0</v>
      </c>
      <c r="K480" s="80">
        <v>0</v>
      </c>
      <c r="L480" s="80">
        <v>9967</v>
      </c>
      <c r="M480" s="84">
        <v>118000</v>
      </c>
    </row>
    <row r="481" spans="1:13">
      <c r="A481" s="80">
        <v>466</v>
      </c>
      <c r="B481" s="80" t="s">
        <v>7000</v>
      </c>
      <c r="C481" s="80" t="s">
        <v>7001</v>
      </c>
      <c r="D481" s="80" t="s">
        <v>5400</v>
      </c>
      <c r="E481" s="80">
        <v>40</v>
      </c>
      <c r="F481" s="80">
        <v>0</v>
      </c>
      <c r="G481" s="80">
        <v>0</v>
      </c>
      <c r="H481" s="80">
        <v>0</v>
      </c>
      <c r="I481" s="80">
        <v>0</v>
      </c>
      <c r="J481" s="80">
        <v>0</v>
      </c>
      <c r="K481" s="80">
        <v>0</v>
      </c>
      <c r="L481" s="80">
        <v>40</v>
      </c>
      <c r="M481" s="84">
        <v>35260</v>
      </c>
    </row>
    <row r="482" spans="1:13">
      <c r="A482" s="80">
        <v>467</v>
      </c>
      <c r="B482" s="80" t="s">
        <v>7002</v>
      </c>
      <c r="C482" s="80" t="s">
        <v>7003</v>
      </c>
      <c r="D482" s="80" t="s">
        <v>3332</v>
      </c>
      <c r="E482" s="80">
        <v>0</v>
      </c>
      <c r="F482" s="80">
        <v>0</v>
      </c>
      <c r="G482" s="80">
        <v>0</v>
      </c>
      <c r="H482" s="80">
        <v>0</v>
      </c>
      <c r="I482" s="80">
        <v>0</v>
      </c>
      <c r="J482" s="80">
        <v>0</v>
      </c>
      <c r="K482" s="80">
        <v>0</v>
      </c>
      <c r="L482" s="80">
        <v>0</v>
      </c>
      <c r="M482" s="80">
        <v>0</v>
      </c>
    </row>
    <row r="483" spans="1:13">
      <c r="A483" s="80">
        <v>468</v>
      </c>
      <c r="B483" s="80" t="s">
        <v>7004</v>
      </c>
      <c r="C483" s="80" t="s">
        <v>7005</v>
      </c>
      <c r="D483" s="80" t="s">
        <v>3332</v>
      </c>
      <c r="E483" s="80">
        <v>6795</v>
      </c>
      <c r="F483" s="80">
        <v>0</v>
      </c>
      <c r="G483" s="80">
        <v>0</v>
      </c>
      <c r="H483" s="80">
        <v>0</v>
      </c>
      <c r="I483" s="80">
        <v>0</v>
      </c>
      <c r="J483" s="80">
        <v>0</v>
      </c>
      <c r="K483" s="80">
        <v>0</v>
      </c>
      <c r="L483" s="80">
        <v>6795</v>
      </c>
      <c r="M483" s="80">
        <v>0</v>
      </c>
    </row>
    <row r="484" spans="1:13">
      <c r="A484" s="80">
        <v>469</v>
      </c>
      <c r="B484" s="80" t="s">
        <v>7006</v>
      </c>
      <c r="C484" s="80" t="s">
        <v>7007</v>
      </c>
      <c r="D484" s="80" t="s">
        <v>5400</v>
      </c>
      <c r="E484" s="80">
        <v>27000</v>
      </c>
      <c r="F484" s="80">
        <v>0</v>
      </c>
      <c r="G484" s="80">
        <v>0</v>
      </c>
      <c r="H484" s="80">
        <v>0</v>
      </c>
      <c r="I484" s="80">
        <v>0</v>
      </c>
      <c r="J484" s="80">
        <v>0</v>
      </c>
      <c r="K484" s="80">
        <v>0</v>
      </c>
      <c r="L484" s="80">
        <v>27000</v>
      </c>
      <c r="M484" s="84">
        <v>264420</v>
      </c>
    </row>
    <row r="485" spans="1:13">
      <c r="A485" s="80">
        <v>470</v>
      </c>
      <c r="B485" s="80" t="s">
        <v>7008</v>
      </c>
      <c r="C485" s="80" t="s">
        <v>7009</v>
      </c>
      <c r="D485" s="80" t="s">
        <v>3332</v>
      </c>
      <c r="E485" s="80">
        <v>4182</v>
      </c>
      <c r="F485" s="80">
        <v>0</v>
      </c>
      <c r="G485" s="80">
        <v>0</v>
      </c>
      <c r="H485" s="80">
        <v>0</v>
      </c>
      <c r="I485" s="80">
        <v>0</v>
      </c>
      <c r="J485" s="80">
        <v>0</v>
      </c>
      <c r="K485" s="80">
        <v>0</v>
      </c>
      <c r="L485" s="80">
        <v>4182</v>
      </c>
      <c r="M485" s="80">
        <v>0</v>
      </c>
    </row>
    <row r="486" spans="1:13">
      <c r="A486" s="80">
        <v>471</v>
      </c>
      <c r="B486" s="80" t="s">
        <v>7010</v>
      </c>
      <c r="C486" s="80" t="s">
        <v>7011</v>
      </c>
      <c r="D486" s="80" t="s">
        <v>3332</v>
      </c>
      <c r="E486" s="80">
        <v>0</v>
      </c>
      <c r="F486" s="80">
        <v>0</v>
      </c>
      <c r="G486" s="80">
        <v>720</v>
      </c>
      <c r="H486" s="80">
        <v>0</v>
      </c>
      <c r="I486" s="80">
        <v>0</v>
      </c>
      <c r="J486" s="80">
        <v>0</v>
      </c>
      <c r="K486" s="80">
        <v>0</v>
      </c>
      <c r="L486" s="80">
        <v>720</v>
      </c>
      <c r="M486" s="84">
        <v>144000</v>
      </c>
    </row>
    <row r="487" spans="1:13">
      <c r="A487" s="80">
        <v>472</v>
      </c>
      <c r="B487" s="80" t="s">
        <v>7012</v>
      </c>
      <c r="C487" s="80" t="s">
        <v>7013</v>
      </c>
      <c r="D487" s="80" t="s">
        <v>3332</v>
      </c>
      <c r="E487" s="80">
        <v>0</v>
      </c>
      <c r="F487" s="80">
        <v>0</v>
      </c>
      <c r="G487" s="80">
        <v>0</v>
      </c>
      <c r="H487" s="80">
        <v>0</v>
      </c>
      <c r="I487" s="80">
        <v>0</v>
      </c>
      <c r="J487" s="80">
        <v>0</v>
      </c>
      <c r="K487" s="80">
        <v>0</v>
      </c>
      <c r="L487" s="80">
        <v>0</v>
      </c>
      <c r="M487" s="84">
        <v>204000</v>
      </c>
    </row>
    <row r="488" spans="1:13">
      <c r="A488" s="80">
        <v>473</v>
      </c>
      <c r="B488" s="80" t="s">
        <v>7014</v>
      </c>
      <c r="C488" s="80" t="s">
        <v>7015</v>
      </c>
      <c r="D488" s="80" t="s">
        <v>3332</v>
      </c>
      <c r="E488" s="80">
        <v>553</v>
      </c>
      <c r="F488" s="80">
        <v>0</v>
      </c>
      <c r="G488" s="80">
        <v>0</v>
      </c>
      <c r="H488" s="80">
        <v>0</v>
      </c>
      <c r="I488" s="80">
        <v>0</v>
      </c>
      <c r="J488" s="80">
        <v>0</v>
      </c>
      <c r="K488" s="80">
        <v>0</v>
      </c>
      <c r="L488" s="80">
        <v>553</v>
      </c>
      <c r="M488" s="84">
        <v>204000</v>
      </c>
    </row>
    <row r="489" spans="1:13">
      <c r="A489" s="80">
        <v>474</v>
      </c>
      <c r="B489" s="80" t="s">
        <v>7016</v>
      </c>
      <c r="C489" s="80" t="s">
        <v>7017</v>
      </c>
      <c r="D489" s="80" t="s">
        <v>3332</v>
      </c>
      <c r="E489" s="80">
        <v>0</v>
      </c>
      <c r="F489" s="80">
        <v>0</v>
      </c>
      <c r="G489" s="80">
        <v>0</v>
      </c>
      <c r="H489" s="80">
        <v>0</v>
      </c>
      <c r="I489" s="80">
        <v>0</v>
      </c>
      <c r="J489" s="80">
        <v>0</v>
      </c>
      <c r="K489" s="80">
        <v>0</v>
      </c>
      <c r="L489" s="80">
        <v>0</v>
      </c>
      <c r="M489" s="84">
        <v>204000</v>
      </c>
    </row>
    <row r="490" spans="1:13">
      <c r="A490" s="80">
        <v>475</v>
      </c>
      <c r="B490" s="80" t="s">
        <v>7018</v>
      </c>
      <c r="C490" s="80" t="s">
        <v>7019</v>
      </c>
      <c r="D490" s="80" t="s">
        <v>3332</v>
      </c>
      <c r="E490" s="80">
        <v>0</v>
      </c>
      <c r="F490" s="80">
        <v>0</v>
      </c>
      <c r="G490" s="80">
        <v>0</v>
      </c>
      <c r="H490" s="80">
        <v>0</v>
      </c>
      <c r="I490" s="80">
        <v>0</v>
      </c>
      <c r="J490" s="80">
        <v>0</v>
      </c>
      <c r="K490" s="80">
        <v>0</v>
      </c>
      <c r="L490" s="80">
        <v>0</v>
      </c>
      <c r="M490" s="80">
        <v>0</v>
      </c>
    </row>
    <row r="491" spans="1:13">
      <c r="A491" s="80">
        <v>476</v>
      </c>
      <c r="B491" s="80" t="s">
        <v>7020</v>
      </c>
      <c r="C491" s="80" t="s">
        <v>7021</v>
      </c>
      <c r="D491" s="80" t="s">
        <v>3259</v>
      </c>
      <c r="E491" s="80">
        <v>0</v>
      </c>
      <c r="F491" s="80">
        <v>0</v>
      </c>
      <c r="G491" s="80">
        <v>0</v>
      </c>
      <c r="H491" s="80">
        <v>0</v>
      </c>
      <c r="I491" s="80">
        <v>0</v>
      </c>
      <c r="J491" s="80">
        <v>0</v>
      </c>
      <c r="K491" s="80">
        <v>0</v>
      </c>
      <c r="L491" s="80">
        <v>0</v>
      </c>
      <c r="M491" s="80">
        <v>25600</v>
      </c>
    </row>
    <row r="492" spans="1:13">
      <c r="A492" s="80">
        <v>477</v>
      </c>
      <c r="B492" s="80" t="s">
        <v>7022</v>
      </c>
      <c r="C492" s="80" t="s">
        <v>7023</v>
      </c>
      <c r="D492" s="80" t="s">
        <v>3259</v>
      </c>
      <c r="E492" s="80">
        <v>0</v>
      </c>
      <c r="F492" s="80">
        <v>0</v>
      </c>
      <c r="G492" s="80">
        <v>0</v>
      </c>
      <c r="H492" s="80">
        <v>0</v>
      </c>
      <c r="I492" s="80">
        <v>0</v>
      </c>
      <c r="J492" s="80">
        <v>0</v>
      </c>
      <c r="K492" s="80">
        <v>0</v>
      </c>
      <c r="L492" s="80">
        <v>0</v>
      </c>
      <c r="M492" s="80">
        <v>25600</v>
      </c>
    </row>
    <row r="493" spans="1:13">
      <c r="A493" s="80">
        <v>478</v>
      </c>
      <c r="B493" s="80" t="s">
        <v>7024</v>
      </c>
      <c r="C493" s="80" t="s">
        <v>7025</v>
      </c>
      <c r="D493" s="80" t="s">
        <v>3259</v>
      </c>
      <c r="E493" s="80">
        <v>0</v>
      </c>
      <c r="F493" s="80">
        <v>0</v>
      </c>
      <c r="G493" s="80">
        <v>0</v>
      </c>
      <c r="H493" s="80">
        <v>0</v>
      </c>
      <c r="I493" s="80">
        <v>0</v>
      </c>
      <c r="J493" s="80">
        <v>0</v>
      </c>
      <c r="K493" s="80">
        <v>0</v>
      </c>
      <c r="L493" s="80">
        <v>0</v>
      </c>
      <c r="M493" s="80">
        <v>25600</v>
      </c>
    </row>
    <row r="494" spans="1:13">
      <c r="A494" s="80">
        <v>479</v>
      </c>
      <c r="B494" s="80" t="s">
        <v>7026</v>
      </c>
      <c r="C494" s="80" t="s">
        <v>7027</v>
      </c>
      <c r="D494" s="80" t="s">
        <v>3259</v>
      </c>
      <c r="E494" s="80">
        <v>0</v>
      </c>
      <c r="F494" s="80">
        <v>0</v>
      </c>
      <c r="G494" s="80">
        <v>0</v>
      </c>
      <c r="H494" s="80">
        <v>0</v>
      </c>
      <c r="I494" s="80">
        <v>0</v>
      </c>
      <c r="J494" s="80">
        <v>0</v>
      </c>
      <c r="K494" s="80">
        <v>0</v>
      </c>
      <c r="L494" s="80">
        <v>0</v>
      </c>
      <c r="M494" s="80">
        <v>25600</v>
      </c>
    </row>
    <row r="495" spans="1:13">
      <c r="A495" s="80">
        <v>480</v>
      </c>
      <c r="B495" s="80" t="s">
        <v>7028</v>
      </c>
      <c r="C495" s="80" t="s">
        <v>7029</v>
      </c>
      <c r="D495" s="80" t="s">
        <v>3259</v>
      </c>
      <c r="E495" s="80">
        <v>0</v>
      </c>
      <c r="F495" s="80">
        <v>0</v>
      </c>
      <c r="G495" s="80">
        <v>0</v>
      </c>
      <c r="H495" s="80">
        <v>0</v>
      </c>
      <c r="I495" s="80">
        <v>0</v>
      </c>
      <c r="J495" s="80">
        <v>0</v>
      </c>
      <c r="K495" s="80">
        <v>0</v>
      </c>
      <c r="L495" s="80">
        <v>0</v>
      </c>
      <c r="M495" s="80">
        <v>25600</v>
      </c>
    </row>
    <row r="496" spans="1:13">
      <c r="A496" s="80">
        <v>481</v>
      </c>
      <c r="B496" s="80" t="s">
        <v>7030</v>
      </c>
      <c r="C496" s="80" t="s">
        <v>7031</v>
      </c>
      <c r="D496" s="80" t="s">
        <v>3259</v>
      </c>
      <c r="E496" s="80">
        <v>0</v>
      </c>
      <c r="F496" s="80">
        <v>0</v>
      </c>
      <c r="G496" s="80">
        <v>0</v>
      </c>
      <c r="H496" s="80">
        <v>0</v>
      </c>
      <c r="I496" s="80">
        <v>0</v>
      </c>
      <c r="J496" s="80">
        <v>0</v>
      </c>
      <c r="K496" s="80">
        <v>0</v>
      </c>
      <c r="L496" s="80">
        <v>0</v>
      </c>
      <c r="M496" s="80">
        <v>25600</v>
      </c>
    </row>
    <row r="497" spans="1:13">
      <c r="A497" s="80">
        <v>482</v>
      </c>
      <c r="B497" s="80" t="s">
        <v>7032</v>
      </c>
      <c r="C497" s="80" t="s">
        <v>7033</v>
      </c>
      <c r="D497" s="80" t="s">
        <v>3259</v>
      </c>
      <c r="E497" s="80">
        <v>0</v>
      </c>
      <c r="F497" s="80">
        <v>0</v>
      </c>
      <c r="G497" s="80">
        <v>0</v>
      </c>
      <c r="H497" s="80">
        <v>0</v>
      </c>
      <c r="I497" s="80">
        <v>0</v>
      </c>
      <c r="J497" s="80">
        <v>0</v>
      </c>
      <c r="K497" s="80">
        <v>0</v>
      </c>
      <c r="L497" s="80">
        <v>0</v>
      </c>
      <c r="M497" s="80">
        <v>0</v>
      </c>
    </row>
    <row r="498" spans="1:13">
      <c r="A498" s="80">
        <v>483</v>
      </c>
      <c r="B498" s="80" t="s">
        <v>7034</v>
      </c>
      <c r="C498" s="80" t="s">
        <v>7035</v>
      </c>
      <c r="D498" s="80" t="s">
        <v>3259</v>
      </c>
      <c r="E498" s="80">
        <v>0</v>
      </c>
      <c r="F498" s="80">
        <v>0</v>
      </c>
      <c r="G498" s="80">
        <v>0</v>
      </c>
      <c r="H498" s="80">
        <v>0</v>
      </c>
      <c r="I498" s="80">
        <v>0</v>
      </c>
      <c r="J498" s="80">
        <v>0</v>
      </c>
      <c r="K498" s="80">
        <v>0</v>
      </c>
      <c r="L498" s="80">
        <v>0</v>
      </c>
      <c r="M498" s="80">
        <v>0</v>
      </c>
    </row>
    <row r="499" spans="1:13">
      <c r="A499" s="80">
        <v>484</v>
      </c>
      <c r="B499" s="80" t="s">
        <v>7036</v>
      </c>
      <c r="C499" s="80" t="s">
        <v>7037</v>
      </c>
      <c r="D499" s="80" t="s">
        <v>3259</v>
      </c>
      <c r="E499" s="80">
        <v>0</v>
      </c>
      <c r="F499" s="80">
        <v>0</v>
      </c>
      <c r="G499" s="80">
        <v>0</v>
      </c>
      <c r="H499" s="80">
        <v>0</v>
      </c>
      <c r="I499" s="80">
        <v>0</v>
      </c>
      <c r="J499" s="80">
        <v>0</v>
      </c>
      <c r="K499" s="80">
        <v>0</v>
      </c>
      <c r="L499" s="80">
        <v>0</v>
      </c>
      <c r="M499" s="80">
        <v>22800</v>
      </c>
    </row>
    <row r="500" spans="1:13">
      <c r="A500" s="80">
        <v>485</v>
      </c>
      <c r="B500" s="80" t="s">
        <v>7038</v>
      </c>
      <c r="C500" s="80" t="s">
        <v>7039</v>
      </c>
      <c r="D500" s="80" t="s">
        <v>3259</v>
      </c>
      <c r="E500" s="80">
        <v>0</v>
      </c>
      <c r="F500" s="80">
        <v>0</v>
      </c>
      <c r="G500" s="80">
        <v>0</v>
      </c>
      <c r="H500" s="80">
        <v>0</v>
      </c>
      <c r="I500" s="80">
        <v>0</v>
      </c>
      <c r="J500" s="80">
        <v>0</v>
      </c>
      <c r="K500" s="80">
        <v>0</v>
      </c>
      <c r="L500" s="80">
        <v>0</v>
      </c>
      <c r="M500" s="80">
        <v>23640</v>
      </c>
    </row>
    <row r="501" spans="1:13">
      <c r="A501" s="80">
        <v>486</v>
      </c>
      <c r="B501" s="80" t="s">
        <v>7040</v>
      </c>
      <c r="C501" s="80" t="s">
        <v>7041</v>
      </c>
      <c r="D501" s="80" t="s">
        <v>5400</v>
      </c>
      <c r="E501" s="80">
        <v>495</v>
      </c>
      <c r="F501" s="80">
        <v>0</v>
      </c>
      <c r="G501" s="80">
        <v>0</v>
      </c>
      <c r="H501" s="80">
        <v>0</v>
      </c>
      <c r="I501" s="80">
        <v>0</v>
      </c>
      <c r="J501" s="80">
        <v>0</v>
      </c>
      <c r="K501" s="80">
        <v>0</v>
      </c>
      <c r="L501" s="80">
        <v>495</v>
      </c>
      <c r="M501" s="84">
        <v>108000</v>
      </c>
    </row>
    <row r="502" spans="1:13">
      <c r="A502" s="80">
        <v>487</v>
      </c>
      <c r="B502" s="80" t="s">
        <v>294</v>
      </c>
      <c r="C502" s="80" t="s">
        <v>7042</v>
      </c>
      <c r="D502" s="80" t="s">
        <v>3332</v>
      </c>
      <c r="E502" s="80">
        <v>1849</v>
      </c>
      <c r="F502" s="80">
        <v>0</v>
      </c>
      <c r="G502" s="80">
        <v>24100</v>
      </c>
      <c r="H502" s="80">
        <v>0</v>
      </c>
      <c r="I502" s="80">
        <v>0</v>
      </c>
      <c r="J502" s="80">
        <v>0</v>
      </c>
      <c r="K502" s="80">
        <v>0</v>
      </c>
      <c r="L502" s="80">
        <v>25949</v>
      </c>
      <c r="M502" s="84">
        <v>69750</v>
      </c>
    </row>
    <row r="503" spans="1:13">
      <c r="A503" s="80">
        <v>488</v>
      </c>
      <c r="B503" s="80" t="s">
        <v>304</v>
      </c>
      <c r="C503" s="80" t="s">
        <v>7043</v>
      </c>
      <c r="D503" s="80" t="s">
        <v>3332</v>
      </c>
      <c r="E503" s="80">
        <v>5313</v>
      </c>
      <c r="F503" s="80">
        <v>0</v>
      </c>
      <c r="G503" s="80">
        <v>99270</v>
      </c>
      <c r="H503" s="80">
        <v>0</v>
      </c>
      <c r="I503" s="80">
        <v>0</v>
      </c>
      <c r="J503" s="80">
        <v>0</v>
      </c>
      <c r="K503" s="80">
        <v>0</v>
      </c>
      <c r="L503" s="80">
        <v>104583</v>
      </c>
      <c r="M503" s="84">
        <v>137095</v>
      </c>
    </row>
    <row r="504" spans="1:13">
      <c r="A504" s="80">
        <v>489</v>
      </c>
      <c r="B504" s="80" t="s">
        <v>312</v>
      </c>
      <c r="C504" s="80" t="s">
        <v>7044</v>
      </c>
      <c r="D504" s="80" t="s">
        <v>3332</v>
      </c>
      <c r="E504" s="80">
        <v>3816</v>
      </c>
      <c r="F504" s="80">
        <v>0</v>
      </c>
      <c r="G504" s="80">
        <v>35670</v>
      </c>
      <c r="H504" s="80">
        <v>0</v>
      </c>
      <c r="I504" s="80">
        <v>0</v>
      </c>
      <c r="J504" s="80">
        <v>0</v>
      </c>
      <c r="K504" s="80">
        <v>0</v>
      </c>
      <c r="L504" s="80">
        <v>39486</v>
      </c>
      <c r="M504" s="84">
        <v>72140</v>
      </c>
    </row>
    <row r="505" spans="1:13">
      <c r="A505" s="80">
        <v>490</v>
      </c>
      <c r="B505" s="80" t="s">
        <v>321</v>
      </c>
      <c r="C505" s="80" t="s">
        <v>7045</v>
      </c>
      <c r="D505" s="80" t="s">
        <v>3332</v>
      </c>
      <c r="E505" s="80">
        <v>0</v>
      </c>
      <c r="F505" s="80">
        <v>0</v>
      </c>
      <c r="G505" s="80">
        <v>170500</v>
      </c>
      <c r="H505" s="80">
        <v>0</v>
      </c>
      <c r="I505" s="80">
        <v>0</v>
      </c>
      <c r="J505" s="80">
        <v>0</v>
      </c>
      <c r="K505" s="80">
        <v>0</v>
      </c>
      <c r="L505" s="80">
        <v>170500</v>
      </c>
      <c r="M505" s="84">
        <v>151680</v>
      </c>
    </row>
    <row r="506" spans="1:13">
      <c r="A506" s="80">
        <v>491</v>
      </c>
      <c r="B506" s="80" t="s">
        <v>7046</v>
      </c>
      <c r="C506" s="80" t="s">
        <v>7047</v>
      </c>
      <c r="D506" s="80" t="s">
        <v>3332</v>
      </c>
      <c r="E506" s="80">
        <v>0</v>
      </c>
      <c r="F506" s="80">
        <v>0</v>
      </c>
      <c r="G506" s="80">
        <v>94500</v>
      </c>
      <c r="H506" s="80">
        <v>0</v>
      </c>
      <c r="I506" s="80">
        <v>0</v>
      </c>
      <c r="J506" s="80">
        <v>0</v>
      </c>
      <c r="K506" s="80">
        <v>0</v>
      </c>
      <c r="L506" s="80">
        <v>94500</v>
      </c>
      <c r="M506" s="84">
        <v>449700</v>
      </c>
    </row>
    <row r="507" spans="1:13">
      <c r="A507" s="80">
        <v>492</v>
      </c>
      <c r="B507" s="80" t="s">
        <v>7048</v>
      </c>
      <c r="C507" s="80" t="s">
        <v>7049</v>
      </c>
      <c r="D507" s="80" t="s">
        <v>3332</v>
      </c>
      <c r="E507" s="80">
        <v>0</v>
      </c>
      <c r="F507" s="80">
        <v>0</v>
      </c>
      <c r="G507" s="80">
        <v>303300</v>
      </c>
      <c r="H507" s="80">
        <v>0</v>
      </c>
      <c r="I507" s="80">
        <v>0</v>
      </c>
      <c r="J507" s="80">
        <v>0</v>
      </c>
      <c r="K507" s="80">
        <v>0</v>
      </c>
      <c r="L507" s="80">
        <v>303300</v>
      </c>
      <c r="M507" s="84">
        <v>497700</v>
      </c>
    </row>
    <row r="508" spans="1:13">
      <c r="A508" s="80">
        <v>493</v>
      </c>
      <c r="B508" s="80" t="s">
        <v>7050</v>
      </c>
      <c r="C508" s="80" t="s">
        <v>7051</v>
      </c>
      <c r="D508" s="80" t="s">
        <v>3332</v>
      </c>
      <c r="E508" s="80">
        <v>0</v>
      </c>
      <c r="F508" s="80">
        <v>0</v>
      </c>
      <c r="G508" s="80">
        <v>127350</v>
      </c>
      <c r="H508" s="80">
        <v>0</v>
      </c>
      <c r="I508" s="80">
        <v>0</v>
      </c>
      <c r="J508" s="80">
        <v>0</v>
      </c>
      <c r="K508" s="80">
        <v>0</v>
      </c>
      <c r="L508" s="80">
        <v>127350</v>
      </c>
      <c r="M508" s="84">
        <v>449700</v>
      </c>
    </row>
    <row r="509" spans="1:13">
      <c r="A509" s="80">
        <v>494</v>
      </c>
      <c r="B509" s="80" t="s">
        <v>7052</v>
      </c>
      <c r="C509" s="80" t="s">
        <v>7053</v>
      </c>
      <c r="D509" s="80" t="s">
        <v>3332</v>
      </c>
      <c r="E509" s="80">
        <v>200</v>
      </c>
      <c r="F509" s="80">
        <v>0</v>
      </c>
      <c r="G509" s="80">
        <v>502000</v>
      </c>
      <c r="H509" s="80">
        <v>0</v>
      </c>
      <c r="I509" s="80">
        <v>0</v>
      </c>
      <c r="J509" s="80">
        <v>0</v>
      </c>
      <c r="K509" s="80">
        <v>0</v>
      </c>
      <c r="L509" s="80">
        <v>502200</v>
      </c>
      <c r="M509" s="84">
        <v>545700</v>
      </c>
    </row>
    <row r="510" spans="1:13">
      <c r="A510" s="80">
        <v>495</v>
      </c>
      <c r="B510" s="80" t="s">
        <v>305</v>
      </c>
      <c r="C510" s="80" t="s">
        <v>7054</v>
      </c>
      <c r="D510" s="80" t="s">
        <v>3332</v>
      </c>
      <c r="E510" s="80">
        <v>6005</v>
      </c>
      <c r="F510" s="80">
        <v>0</v>
      </c>
      <c r="G510" s="80">
        <v>98580</v>
      </c>
      <c r="H510" s="80">
        <v>0</v>
      </c>
      <c r="I510" s="80">
        <v>0</v>
      </c>
      <c r="J510" s="80">
        <v>0</v>
      </c>
      <c r="K510" s="80">
        <v>0</v>
      </c>
      <c r="L510" s="80">
        <v>104585</v>
      </c>
      <c r="M510" s="84">
        <v>137095</v>
      </c>
    </row>
    <row r="511" spans="1:13">
      <c r="A511" s="80">
        <v>496</v>
      </c>
      <c r="B511" s="80" t="s">
        <v>7055</v>
      </c>
      <c r="C511" s="80" t="s">
        <v>7056</v>
      </c>
      <c r="D511" s="80" t="s">
        <v>3332</v>
      </c>
      <c r="E511" s="80">
        <v>1932</v>
      </c>
      <c r="F511" s="80">
        <v>0</v>
      </c>
      <c r="G511" s="80">
        <v>0</v>
      </c>
      <c r="H511" s="80">
        <v>0</v>
      </c>
      <c r="I511" s="80">
        <v>0</v>
      </c>
      <c r="J511" s="80">
        <v>0</v>
      </c>
      <c r="K511" s="80">
        <v>0</v>
      </c>
      <c r="L511" s="80">
        <v>1932</v>
      </c>
      <c r="M511" s="84">
        <v>23760</v>
      </c>
    </row>
    <row r="512" spans="1:13">
      <c r="A512" s="80">
        <v>497</v>
      </c>
      <c r="B512" s="80" t="s">
        <v>7057</v>
      </c>
      <c r="C512" s="80" t="s">
        <v>7058</v>
      </c>
      <c r="D512" s="80" t="s">
        <v>3332</v>
      </c>
      <c r="E512" s="80">
        <v>1747</v>
      </c>
      <c r="F512" s="80">
        <v>0</v>
      </c>
      <c r="G512" s="80">
        <v>0</v>
      </c>
      <c r="H512" s="80">
        <v>0</v>
      </c>
      <c r="I512" s="80">
        <v>0</v>
      </c>
      <c r="J512" s="80">
        <v>0</v>
      </c>
      <c r="K512" s="80">
        <v>0</v>
      </c>
      <c r="L512" s="80">
        <v>1747</v>
      </c>
      <c r="M512" s="84">
        <v>23760</v>
      </c>
    </row>
    <row r="513" spans="1:13">
      <c r="A513" s="80">
        <v>498</v>
      </c>
      <c r="B513" s="80" t="s">
        <v>7059</v>
      </c>
      <c r="C513" s="80" t="s">
        <v>7060</v>
      </c>
      <c r="D513" s="80" t="s">
        <v>3332</v>
      </c>
      <c r="E513" s="80">
        <v>580</v>
      </c>
      <c r="F513" s="80">
        <v>0</v>
      </c>
      <c r="G513" s="80">
        <v>0</v>
      </c>
      <c r="H513" s="80">
        <v>0</v>
      </c>
      <c r="I513" s="80">
        <v>0</v>
      </c>
      <c r="J513" s="80">
        <v>0</v>
      </c>
      <c r="K513" s="80">
        <v>0</v>
      </c>
      <c r="L513" s="80">
        <v>580</v>
      </c>
      <c r="M513" s="84">
        <v>453316</v>
      </c>
    </row>
    <row r="514" spans="1:13">
      <c r="A514" s="80">
        <v>499</v>
      </c>
      <c r="B514" s="80" t="s">
        <v>7061</v>
      </c>
      <c r="C514" s="80" t="s">
        <v>7062</v>
      </c>
      <c r="D514" s="80" t="s">
        <v>3332</v>
      </c>
      <c r="E514" s="80">
        <v>0</v>
      </c>
      <c r="F514" s="80">
        <v>0</v>
      </c>
      <c r="G514" s="80">
        <v>0</v>
      </c>
      <c r="H514" s="80">
        <v>0</v>
      </c>
      <c r="I514" s="80">
        <v>0</v>
      </c>
      <c r="J514" s="80">
        <v>0</v>
      </c>
      <c r="K514" s="80">
        <v>0</v>
      </c>
      <c r="L514" s="80">
        <v>0</v>
      </c>
      <c r="M514" s="84">
        <v>128050</v>
      </c>
    </row>
    <row r="515" spans="1:13">
      <c r="A515" s="80">
        <v>500</v>
      </c>
      <c r="B515" s="80" t="s">
        <v>7063</v>
      </c>
      <c r="C515" s="80" t="s">
        <v>7064</v>
      </c>
      <c r="D515" s="80" t="s">
        <v>5400</v>
      </c>
      <c r="E515" s="80">
        <v>0</v>
      </c>
      <c r="F515" s="80">
        <v>0</v>
      </c>
      <c r="G515" s="80">
        <v>0</v>
      </c>
      <c r="H515" s="80">
        <v>0</v>
      </c>
      <c r="I515" s="80">
        <v>0</v>
      </c>
      <c r="J515" s="80">
        <v>0</v>
      </c>
      <c r="K515" s="80">
        <v>0</v>
      </c>
      <c r="L515" s="80">
        <v>0</v>
      </c>
      <c r="M515" s="80">
        <v>0</v>
      </c>
    </row>
    <row r="516" spans="1:13">
      <c r="A516" s="80">
        <v>501</v>
      </c>
      <c r="B516" s="80" t="s">
        <v>7065</v>
      </c>
      <c r="C516" s="80" t="s">
        <v>7066</v>
      </c>
      <c r="D516" s="80" t="s">
        <v>5400</v>
      </c>
      <c r="E516" s="80">
        <v>5079</v>
      </c>
      <c r="F516" s="80">
        <v>0</v>
      </c>
      <c r="G516" s="80">
        <v>0</v>
      </c>
      <c r="H516" s="80">
        <v>0</v>
      </c>
      <c r="I516" s="80">
        <v>0</v>
      </c>
      <c r="J516" s="80">
        <v>0</v>
      </c>
      <c r="K516" s="80">
        <v>0</v>
      </c>
      <c r="L516" s="80">
        <v>5079</v>
      </c>
      <c r="M516" s="84">
        <v>7320</v>
      </c>
    </row>
    <row r="517" spans="1:13">
      <c r="A517" s="80">
        <v>502</v>
      </c>
      <c r="B517" s="80" t="s">
        <v>7067</v>
      </c>
      <c r="C517" s="80" t="s">
        <v>7068</v>
      </c>
      <c r="D517" s="80" t="s">
        <v>5400</v>
      </c>
      <c r="E517" s="80">
        <v>0</v>
      </c>
      <c r="F517" s="80">
        <v>0</v>
      </c>
      <c r="G517" s="80">
        <v>0</v>
      </c>
      <c r="H517" s="80">
        <v>0</v>
      </c>
      <c r="I517" s="80">
        <v>0</v>
      </c>
      <c r="J517" s="80">
        <v>0</v>
      </c>
      <c r="K517" s="80">
        <v>0</v>
      </c>
      <c r="L517" s="80">
        <v>0</v>
      </c>
      <c r="M517" s="80">
        <v>0</v>
      </c>
    </row>
    <row r="518" spans="1:13">
      <c r="A518" s="80">
        <v>503</v>
      </c>
      <c r="B518" s="80" t="s">
        <v>7069</v>
      </c>
      <c r="C518" s="80" t="s">
        <v>7070</v>
      </c>
      <c r="D518" s="80" t="s">
        <v>5400</v>
      </c>
      <c r="E518" s="80">
        <v>0</v>
      </c>
      <c r="F518" s="80">
        <v>0</v>
      </c>
      <c r="G518" s="80">
        <v>0</v>
      </c>
      <c r="H518" s="80">
        <v>0</v>
      </c>
      <c r="I518" s="80">
        <v>0</v>
      </c>
      <c r="J518" s="80">
        <v>0</v>
      </c>
      <c r="K518" s="80">
        <v>0</v>
      </c>
      <c r="L518" s="80">
        <v>0</v>
      </c>
      <c r="M518" s="80">
        <v>0</v>
      </c>
    </row>
    <row r="519" spans="1:13">
      <c r="A519" s="80">
        <v>504</v>
      </c>
      <c r="B519" s="80" t="s">
        <v>7071</v>
      </c>
      <c r="C519" s="80" t="s">
        <v>7072</v>
      </c>
      <c r="D519" s="80" t="s">
        <v>5400</v>
      </c>
      <c r="E519" s="80">
        <v>0</v>
      </c>
      <c r="F519" s="80">
        <v>0</v>
      </c>
      <c r="G519" s="80">
        <v>0</v>
      </c>
      <c r="H519" s="80">
        <v>0</v>
      </c>
      <c r="I519" s="80">
        <v>0</v>
      </c>
      <c r="J519" s="80">
        <v>0</v>
      </c>
      <c r="K519" s="80">
        <v>0</v>
      </c>
      <c r="L519" s="80">
        <v>0</v>
      </c>
      <c r="M519" s="80">
        <v>0</v>
      </c>
    </row>
    <row r="520" spans="1:13">
      <c r="A520" s="80">
        <v>505</v>
      </c>
      <c r="B520" s="80" t="s">
        <v>7073</v>
      </c>
      <c r="C520" s="80" t="s">
        <v>7074</v>
      </c>
      <c r="D520" s="80" t="s">
        <v>5400</v>
      </c>
      <c r="E520" s="80">
        <v>0</v>
      </c>
      <c r="F520" s="80">
        <v>0</v>
      </c>
      <c r="G520" s="80">
        <v>0</v>
      </c>
      <c r="H520" s="80">
        <v>0</v>
      </c>
      <c r="I520" s="80">
        <v>0</v>
      </c>
      <c r="J520" s="80">
        <v>0</v>
      </c>
      <c r="K520" s="80">
        <v>0</v>
      </c>
      <c r="L520" s="80">
        <v>0</v>
      </c>
      <c r="M520" s="80">
        <v>0</v>
      </c>
    </row>
    <row r="521" spans="1:13">
      <c r="A521" s="80">
        <v>506</v>
      </c>
      <c r="B521" s="80" t="s">
        <v>7075</v>
      </c>
      <c r="C521" s="80" t="s">
        <v>7076</v>
      </c>
      <c r="D521" s="80" t="s">
        <v>5400</v>
      </c>
      <c r="E521" s="80">
        <v>0</v>
      </c>
      <c r="F521" s="80">
        <v>0</v>
      </c>
      <c r="G521" s="80">
        <v>0</v>
      </c>
      <c r="H521" s="80">
        <v>0</v>
      </c>
      <c r="I521" s="80">
        <v>0</v>
      </c>
      <c r="J521" s="80">
        <v>0</v>
      </c>
      <c r="K521" s="80">
        <v>0</v>
      </c>
      <c r="L521" s="80">
        <v>0</v>
      </c>
      <c r="M521" s="80">
        <v>0</v>
      </c>
    </row>
    <row r="522" spans="1:13">
      <c r="A522" s="80">
        <v>507</v>
      </c>
      <c r="B522" s="80" t="s">
        <v>7077</v>
      </c>
      <c r="C522" s="80" t="s">
        <v>7078</v>
      </c>
      <c r="D522" s="80" t="s">
        <v>5400</v>
      </c>
      <c r="E522" s="80">
        <v>0</v>
      </c>
      <c r="F522" s="80">
        <v>0</v>
      </c>
      <c r="G522" s="80">
        <v>0</v>
      </c>
      <c r="H522" s="80">
        <v>0</v>
      </c>
      <c r="I522" s="80">
        <v>0</v>
      </c>
      <c r="J522" s="80">
        <v>0</v>
      </c>
      <c r="K522" s="80">
        <v>0</v>
      </c>
      <c r="L522" s="80">
        <v>0</v>
      </c>
      <c r="M522" s="80">
        <v>0</v>
      </c>
    </row>
    <row r="523" spans="1:13">
      <c r="A523" s="80">
        <v>508</v>
      </c>
      <c r="B523" s="80" t="s">
        <v>7079</v>
      </c>
      <c r="C523" s="80" t="s">
        <v>7080</v>
      </c>
      <c r="D523" s="80" t="s">
        <v>5400</v>
      </c>
      <c r="E523" s="80">
        <v>0</v>
      </c>
      <c r="F523" s="80">
        <v>0</v>
      </c>
      <c r="G523" s="80">
        <v>0</v>
      </c>
      <c r="H523" s="80">
        <v>0</v>
      </c>
      <c r="I523" s="80">
        <v>0</v>
      </c>
      <c r="J523" s="80">
        <v>0</v>
      </c>
      <c r="K523" s="80">
        <v>0</v>
      </c>
      <c r="L523" s="80">
        <v>0</v>
      </c>
      <c r="M523" s="80">
        <v>0</v>
      </c>
    </row>
    <row r="524" spans="1:13">
      <c r="A524" s="80">
        <v>509</v>
      </c>
      <c r="B524" s="80" t="s">
        <v>7081</v>
      </c>
      <c r="C524" s="80" t="s">
        <v>7082</v>
      </c>
      <c r="D524" s="80" t="s">
        <v>5400</v>
      </c>
      <c r="E524" s="80">
        <v>0</v>
      </c>
      <c r="F524" s="80">
        <v>0</v>
      </c>
      <c r="G524" s="80">
        <v>0</v>
      </c>
      <c r="H524" s="80">
        <v>0</v>
      </c>
      <c r="I524" s="80">
        <v>0</v>
      </c>
      <c r="J524" s="80">
        <v>0</v>
      </c>
      <c r="K524" s="80">
        <v>0</v>
      </c>
      <c r="L524" s="80">
        <v>0</v>
      </c>
      <c r="M524" s="80">
        <v>0</v>
      </c>
    </row>
    <row r="525" spans="1:13">
      <c r="A525" s="80">
        <v>510</v>
      </c>
      <c r="B525" s="80" t="s">
        <v>7083</v>
      </c>
      <c r="C525" s="80" t="s">
        <v>7084</v>
      </c>
      <c r="D525" s="80" t="s">
        <v>5400</v>
      </c>
      <c r="E525" s="80">
        <v>0</v>
      </c>
      <c r="F525" s="80">
        <v>0</v>
      </c>
      <c r="G525" s="80">
        <v>0</v>
      </c>
      <c r="H525" s="80">
        <v>0</v>
      </c>
      <c r="I525" s="80">
        <v>0</v>
      </c>
      <c r="J525" s="80">
        <v>0</v>
      </c>
      <c r="K525" s="80">
        <v>0</v>
      </c>
      <c r="L525" s="80">
        <v>0</v>
      </c>
      <c r="M525" s="80">
        <v>0</v>
      </c>
    </row>
    <row r="526" spans="1:13">
      <c r="A526" s="80">
        <v>511</v>
      </c>
      <c r="B526" s="80" t="s">
        <v>7085</v>
      </c>
      <c r="C526" s="80" t="s">
        <v>7086</v>
      </c>
      <c r="D526" s="80" t="s">
        <v>5400</v>
      </c>
      <c r="E526" s="80">
        <v>0</v>
      </c>
      <c r="F526" s="80">
        <v>0</v>
      </c>
      <c r="G526" s="80">
        <v>0</v>
      </c>
      <c r="H526" s="80">
        <v>0</v>
      </c>
      <c r="I526" s="80">
        <v>0</v>
      </c>
      <c r="J526" s="80">
        <v>0</v>
      </c>
      <c r="K526" s="80">
        <v>0</v>
      </c>
      <c r="L526" s="80">
        <v>0</v>
      </c>
      <c r="M526" s="80">
        <v>0</v>
      </c>
    </row>
    <row r="527" spans="1:13">
      <c r="A527" s="80">
        <v>512</v>
      </c>
      <c r="B527" s="80" t="s">
        <v>7087</v>
      </c>
      <c r="C527" s="80" t="s">
        <v>7088</v>
      </c>
      <c r="D527" s="80" t="s">
        <v>5400</v>
      </c>
      <c r="E527" s="80">
        <v>0</v>
      </c>
      <c r="F527" s="80">
        <v>0</v>
      </c>
      <c r="G527" s="80">
        <v>0</v>
      </c>
      <c r="H527" s="80">
        <v>0</v>
      </c>
      <c r="I527" s="80">
        <v>0</v>
      </c>
      <c r="J527" s="80">
        <v>0</v>
      </c>
      <c r="K527" s="80">
        <v>0</v>
      </c>
      <c r="L527" s="80">
        <v>0</v>
      </c>
      <c r="M527" s="80">
        <v>0</v>
      </c>
    </row>
    <row r="528" spans="1:13">
      <c r="A528" s="80">
        <v>513</v>
      </c>
      <c r="B528" s="80" t="s">
        <v>7089</v>
      </c>
      <c r="C528" s="80" t="s">
        <v>7090</v>
      </c>
      <c r="D528" s="80" t="s">
        <v>5400</v>
      </c>
      <c r="E528" s="80">
        <v>0</v>
      </c>
      <c r="F528" s="80">
        <v>0</v>
      </c>
      <c r="G528" s="80">
        <v>0</v>
      </c>
      <c r="H528" s="80">
        <v>0</v>
      </c>
      <c r="I528" s="80">
        <v>0</v>
      </c>
      <c r="J528" s="80">
        <v>0</v>
      </c>
      <c r="K528" s="80">
        <v>0</v>
      </c>
      <c r="L528" s="80">
        <v>0</v>
      </c>
      <c r="M528" s="80">
        <v>0</v>
      </c>
    </row>
    <row r="529" spans="1:13">
      <c r="A529" s="80">
        <v>514</v>
      </c>
      <c r="B529" s="80" t="s">
        <v>7091</v>
      </c>
      <c r="C529" s="80" t="s">
        <v>7092</v>
      </c>
      <c r="D529" s="80" t="s">
        <v>5400</v>
      </c>
      <c r="E529" s="80">
        <v>15707</v>
      </c>
      <c r="F529" s="80">
        <v>0</v>
      </c>
      <c r="G529" s="80">
        <v>0</v>
      </c>
      <c r="H529" s="80">
        <v>0</v>
      </c>
      <c r="I529" s="80">
        <v>0</v>
      </c>
      <c r="J529" s="80">
        <v>0</v>
      </c>
      <c r="K529" s="80">
        <v>0</v>
      </c>
      <c r="L529" s="80">
        <v>15707</v>
      </c>
      <c r="M529" s="80">
        <v>0</v>
      </c>
    </row>
    <row r="530" spans="1:13">
      <c r="A530" s="80">
        <v>515</v>
      </c>
      <c r="B530" s="80" t="s">
        <v>7093</v>
      </c>
      <c r="C530" s="80" t="s">
        <v>7094</v>
      </c>
      <c r="D530" s="80" t="s">
        <v>5400</v>
      </c>
      <c r="E530" s="80">
        <v>791</v>
      </c>
      <c r="F530" s="80">
        <v>0</v>
      </c>
      <c r="G530" s="80">
        <v>0</v>
      </c>
      <c r="H530" s="80">
        <v>0</v>
      </c>
      <c r="I530" s="80">
        <v>0</v>
      </c>
      <c r="J530" s="80">
        <v>0</v>
      </c>
      <c r="K530" s="80">
        <v>0</v>
      </c>
      <c r="L530" s="80">
        <v>791</v>
      </c>
      <c r="M530" s="80">
        <v>0</v>
      </c>
    </row>
    <row r="531" spans="1:13">
      <c r="A531" s="80">
        <v>516</v>
      </c>
      <c r="B531" s="80" t="s">
        <v>7095</v>
      </c>
      <c r="C531" s="80" t="s">
        <v>7096</v>
      </c>
      <c r="D531" s="80" t="s">
        <v>5400</v>
      </c>
      <c r="E531" s="80">
        <v>0</v>
      </c>
      <c r="F531" s="80">
        <v>0</v>
      </c>
      <c r="G531" s="80">
        <v>0</v>
      </c>
      <c r="H531" s="80">
        <v>0</v>
      </c>
      <c r="I531" s="80">
        <v>0</v>
      </c>
      <c r="J531" s="80">
        <v>0</v>
      </c>
      <c r="K531" s="80">
        <v>0</v>
      </c>
      <c r="L531" s="80">
        <v>0</v>
      </c>
      <c r="M531" s="80">
        <v>0</v>
      </c>
    </row>
    <row r="532" spans="1:13">
      <c r="A532" s="80">
        <v>517</v>
      </c>
      <c r="B532" s="80" t="s">
        <v>504</v>
      </c>
      <c r="C532" s="80" t="s">
        <v>7097</v>
      </c>
      <c r="D532" s="80" t="s">
        <v>5400</v>
      </c>
      <c r="E532" s="80">
        <v>106512</v>
      </c>
      <c r="F532" s="80">
        <v>0</v>
      </c>
      <c r="G532" s="80">
        <v>119240</v>
      </c>
      <c r="H532" s="80">
        <v>0</v>
      </c>
      <c r="I532" s="80">
        <v>0</v>
      </c>
      <c r="J532" s="80">
        <v>0</v>
      </c>
      <c r="K532" s="80">
        <v>0</v>
      </c>
      <c r="L532" s="80">
        <v>225752</v>
      </c>
      <c r="M532" s="84">
        <v>596264</v>
      </c>
    </row>
    <row r="533" spans="1:13">
      <c r="A533" s="80">
        <v>518</v>
      </c>
      <c r="B533" s="80" t="s">
        <v>370</v>
      </c>
      <c r="C533" s="80" t="s">
        <v>7098</v>
      </c>
      <c r="D533" s="80" t="s">
        <v>5400</v>
      </c>
      <c r="E533" s="80">
        <v>481</v>
      </c>
      <c r="F533" s="80">
        <v>0</v>
      </c>
      <c r="G533" s="80">
        <v>22312</v>
      </c>
      <c r="H533" s="80">
        <v>0</v>
      </c>
      <c r="I533" s="80">
        <v>0</v>
      </c>
      <c r="J533" s="80">
        <v>0</v>
      </c>
      <c r="K533" s="80">
        <v>0</v>
      </c>
      <c r="L533" s="80">
        <v>22793</v>
      </c>
      <c r="M533" s="84">
        <v>81600</v>
      </c>
    </row>
    <row r="534" spans="1:13">
      <c r="A534" s="80">
        <v>519</v>
      </c>
      <c r="B534" s="80" t="s">
        <v>7099</v>
      </c>
      <c r="C534" s="80" t="s">
        <v>7100</v>
      </c>
      <c r="D534" s="80" t="s">
        <v>5400</v>
      </c>
      <c r="E534" s="80">
        <v>0</v>
      </c>
      <c r="F534" s="80">
        <v>0</v>
      </c>
      <c r="G534" s="80">
        <v>0</v>
      </c>
      <c r="H534" s="80">
        <v>0</v>
      </c>
      <c r="I534" s="80">
        <v>0</v>
      </c>
      <c r="J534" s="80">
        <v>0</v>
      </c>
      <c r="K534" s="80">
        <v>0</v>
      </c>
      <c r="L534" s="80">
        <v>0</v>
      </c>
      <c r="M534" s="80">
        <v>0</v>
      </c>
    </row>
    <row r="535" spans="1:13">
      <c r="A535" s="80">
        <v>520</v>
      </c>
      <c r="B535" s="80" t="s">
        <v>7101</v>
      </c>
      <c r="C535" s="80" t="s">
        <v>7102</v>
      </c>
      <c r="D535" s="80" t="s">
        <v>5400</v>
      </c>
      <c r="E535" s="80">
        <v>0</v>
      </c>
      <c r="F535" s="80">
        <v>0</v>
      </c>
      <c r="G535" s="80">
        <v>0</v>
      </c>
      <c r="H535" s="80">
        <v>0</v>
      </c>
      <c r="I535" s="80">
        <v>0</v>
      </c>
      <c r="J535" s="80">
        <v>0</v>
      </c>
      <c r="K535" s="80">
        <v>0</v>
      </c>
      <c r="L535" s="80">
        <v>0</v>
      </c>
      <c r="M535" s="80">
        <v>0</v>
      </c>
    </row>
    <row r="536" spans="1:13">
      <c r="A536" s="80">
        <v>521</v>
      </c>
      <c r="B536" s="80" t="s">
        <v>7103</v>
      </c>
      <c r="C536" s="80" t="s">
        <v>7104</v>
      </c>
      <c r="D536" s="80" t="s">
        <v>5400</v>
      </c>
      <c r="E536" s="80">
        <v>0</v>
      </c>
      <c r="F536" s="80">
        <v>0</v>
      </c>
      <c r="G536" s="80">
        <v>0</v>
      </c>
      <c r="H536" s="80">
        <v>0</v>
      </c>
      <c r="I536" s="80">
        <v>0</v>
      </c>
      <c r="J536" s="80">
        <v>0</v>
      </c>
      <c r="K536" s="80">
        <v>0</v>
      </c>
      <c r="L536" s="80">
        <v>0</v>
      </c>
      <c r="M536" s="80">
        <v>0</v>
      </c>
    </row>
    <row r="537" spans="1:13">
      <c r="A537" s="80">
        <v>522</v>
      </c>
      <c r="B537" s="80" t="s">
        <v>7105</v>
      </c>
      <c r="C537" s="80" t="s">
        <v>7106</v>
      </c>
      <c r="D537" s="80" t="s">
        <v>5400</v>
      </c>
      <c r="E537" s="80">
        <v>0</v>
      </c>
      <c r="F537" s="80">
        <v>0</v>
      </c>
      <c r="G537" s="80">
        <v>0</v>
      </c>
      <c r="H537" s="80">
        <v>0</v>
      </c>
      <c r="I537" s="80">
        <v>0</v>
      </c>
      <c r="J537" s="80">
        <v>0</v>
      </c>
      <c r="K537" s="80">
        <v>0</v>
      </c>
      <c r="L537" s="80">
        <v>0</v>
      </c>
      <c r="M537" s="80">
        <v>0</v>
      </c>
    </row>
    <row r="538" spans="1:13">
      <c r="A538" s="80">
        <v>523</v>
      </c>
      <c r="B538" s="80" t="s">
        <v>563</v>
      </c>
      <c r="C538" s="80" t="s">
        <v>7107</v>
      </c>
      <c r="D538" s="80" t="s">
        <v>5400</v>
      </c>
      <c r="E538" s="80">
        <v>40019</v>
      </c>
      <c r="F538" s="80">
        <v>0</v>
      </c>
      <c r="G538" s="80">
        <v>19840</v>
      </c>
      <c r="H538" s="80">
        <v>0</v>
      </c>
      <c r="I538" s="80">
        <v>0</v>
      </c>
      <c r="J538" s="80">
        <v>0</v>
      </c>
      <c r="K538" s="80">
        <v>0</v>
      </c>
      <c r="L538" s="80">
        <v>59859</v>
      </c>
      <c r="M538" s="84">
        <v>130160</v>
      </c>
    </row>
    <row r="539" spans="1:13">
      <c r="A539" s="80">
        <v>524</v>
      </c>
      <c r="B539" s="80" t="s">
        <v>7108</v>
      </c>
      <c r="C539" s="80" t="s">
        <v>7109</v>
      </c>
      <c r="D539" s="80" t="s">
        <v>5400</v>
      </c>
      <c r="E539" s="80">
        <v>0</v>
      </c>
      <c r="F539" s="80">
        <v>0</v>
      </c>
      <c r="G539" s="80">
        <v>0</v>
      </c>
      <c r="H539" s="80">
        <v>0</v>
      </c>
      <c r="I539" s="80">
        <v>0</v>
      </c>
      <c r="J539" s="80">
        <v>0</v>
      </c>
      <c r="K539" s="80">
        <v>0</v>
      </c>
      <c r="L539" s="80">
        <v>0</v>
      </c>
      <c r="M539" s="80">
        <v>0</v>
      </c>
    </row>
    <row r="540" spans="1:13">
      <c r="A540" s="80">
        <v>525</v>
      </c>
      <c r="B540" s="80" t="s">
        <v>7110</v>
      </c>
      <c r="C540" s="80" t="s">
        <v>7111</v>
      </c>
      <c r="D540" s="80" t="s">
        <v>5400</v>
      </c>
      <c r="E540" s="80">
        <v>0</v>
      </c>
      <c r="F540" s="80">
        <v>0</v>
      </c>
      <c r="G540" s="80">
        <v>0</v>
      </c>
      <c r="H540" s="80">
        <v>0</v>
      </c>
      <c r="I540" s="80">
        <v>0</v>
      </c>
      <c r="J540" s="80">
        <v>0</v>
      </c>
      <c r="K540" s="80">
        <v>0</v>
      </c>
      <c r="L540" s="80">
        <v>0</v>
      </c>
      <c r="M540" s="80">
        <v>0</v>
      </c>
    </row>
    <row r="541" spans="1:13">
      <c r="A541" s="80">
        <v>526</v>
      </c>
      <c r="B541" s="80" t="s">
        <v>7112</v>
      </c>
      <c r="C541" s="80" t="s">
        <v>7113</v>
      </c>
      <c r="D541" s="80" t="s">
        <v>5400</v>
      </c>
      <c r="E541" s="80">
        <v>262</v>
      </c>
      <c r="F541" s="80">
        <v>0</v>
      </c>
      <c r="G541" s="80">
        <v>0</v>
      </c>
      <c r="H541" s="80">
        <v>0</v>
      </c>
      <c r="I541" s="80">
        <v>0</v>
      </c>
      <c r="J541" s="80">
        <v>0</v>
      </c>
      <c r="K541" s="80">
        <v>0</v>
      </c>
      <c r="L541" s="80">
        <v>262</v>
      </c>
      <c r="M541" s="80">
        <v>0</v>
      </c>
    </row>
    <row r="542" spans="1:13">
      <c r="A542" s="80">
        <v>527</v>
      </c>
      <c r="B542" s="80" t="s">
        <v>520</v>
      </c>
      <c r="C542" s="80" t="s">
        <v>7114</v>
      </c>
      <c r="D542" s="80" t="s">
        <v>5400</v>
      </c>
      <c r="E542" s="80">
        <v>34835</v>
      </c>
      <c r="F542" s="80">
        <v>0</v>
      </c>
      <c r="G542" s="80">
        <v>25400</v>
      </c>
      <c r="H542" s="80">
        <v>0</v>
      </c>
      <c r="I542" s="80">
        <v>0</v>
      </c>
      <c r="J542" s="80">
        <v>0</v>
      </c>
      <c r="K542" s="80">
        <v>0</v>
      </c>
      <c r="L542" s="80">
        <v>60235</v>
      </c>
      <c r="M542" s="84">
        <v>91000</v>
      </c>
    </row>
    <row r="543" spans="1:13">
      <c r="A543" s="80">
        <v>528</v>
      </c>
      <c r="B543" s="80" t="s">
        <v>542</v>
      </c>
      <c r="C543" s="80" t="s">
        <v>543</v>
      </c>
      <c r="D543" s="80" t="s">
        <v>5400</v>
      </c>
      <c r="E543" s="80">
        <v>10335</v>
      </c>
      <c r="F543" s="80">
        <v>0</v>
      </c>
      <c r="G543" s="80">
        <v>344</v>
      </c>
      <c r="H543" s="80">
        <v>0</v>
      </c>
      <c r="I543" s="80">
        <v>0</v>
      </c>
      <c r="J543" s="80">
        <v>0</v>
      </c>
      <c r="K543" s="80">
        <v>0</v>
      </c>
      <c r="L543" s="80">
        <v>10679</v>
      </c>
      <c r="M543" s="84">
        <v>146000</v>
      </c>
    </row>
    <row r="544" spans="1:13">
      <c r="A544" s="80">
        <v>529</v>
      </c>
      <c r="B544" s="80" t="s">
        <v>7115</v>
      </c>
      <c r="C544" s="80" t="s">
        <v>7116</v>
      </c>
      <c r="D544" s="80" t="s">
        <v>5400</v>
      </c>
      <c r="E544" s="80">
        <v>0</v>
      </c>
      <c r="F544" s="80">
        <v>0</v>
      </c>
      <c r="G544" s="80">
        <v>17000</v>
      </c>
      <c r="H544" s="80">
        <v>0</v>
      </c>
      <c r="I544" s="80">
        <v>0</v>
      </c>
      <c r="J544" s="80">
        <v>0</v>
      </c>
      <c r="K544" s="80">
        <v>0</v>
      </c>
      <c r="L544" s="80">
        <v>17000</v>
      </c>
      <c r="M544" s="80">
        <v>0</v>
      </c>
    </row>
    <row r="545" spans="1:13">
      <c r="A545" s="80">
        <v>530</v>
      </c>
      <c r="B545" s="80" t="s">
        <v>7117</v>
      </c>
      <c r="C545" s="80" t="s">
        <v>7118</v>
      </c>
      <c r="D545" s="80" t="s">
        <v>5400</v>
      </c>
      <c r="E545" s="80">
        <v>900</v>
      </c>
      <c r="F545" s="80">
        <v>0</v>
      </c>
      <c r="G545" s="80">
        <v>4000</v>
      </c>
      <c r="H545" s="80">
        <v>0</v>
      </c>
      <c r="I545" s="80">
        <v>0</v>
      </c>
      <c r="J545" s="80">
        <v>0</v>
      </c>
      <c r="K545" s="80">
        <v>0</v>
      </c>
      <c r="L545" s="80">
        <v>4900</v>
      </c>
      <c r="M545" s="80">
        <v>0</v>
      </c>
    </row>
    <row r="546" spans="1:13">
      <c r="A546" s="80">
        <v>531</v>
      </c>
      <c r="B546" s="80" t="s">
        <v>7119</v>
      </c>
      <c r="C546" s="80" t="s">
        <v>7120</v>
      </c>
      <c r="D546" s="80" t="s">
        <v>5400</v>
      </c>
      <c r="E546" s="80">
        <v>0</v>
      </c>
      <c r="F546" s="80">
        <v>0</v>
      </c>
      <c r="G546" s="80">
        <v>0</v>
      </c>
      <c r="H546" s="80">
        <v>0</v>
      </c>
      <c r="I546" s="80">
        <v>0</v>
      </c>
      <c r="J546" s="80">
        <v>0</v>
      </c>
      <c r="K546" s="80">
        <v>0</v>
      </c>
      <c r="L546" s="80">
        <v>0</v>
      </c>
      <c r="M546" s="80">
        <v>0</v>
      </c>
    </row>
    <row r="547" spans="1:13">
      <c r="A547" s="80">
        <v>532</v>
      </c>
      <c r="B547" s="80" t="s">
        <v>7121</v>
      </c>
      <c r="C547" s="80" t="s">
        <v>7122</v>
      </c>
      <c r="D547" s="80" t="s">
        <v>5400</v>
      </c>
      <c r="E547" s="80">
        <v>7366</v>
      </c>
      <c r="F547" s="80">
        <v>0</v>
      </c>
      <c r="G547" s="80">
        <v>188737</v>
      </c>
      <c r="H547" s="80">
        <v>0</v>
      </c>
      <c r="I547" s="80">
        <v>0</v>
      </c>
      <c r="J547" s="80">
        <v>0</v>
      </c>
      <c r="K547" s="80">
        <v>0</v>
      </c>
      <c r="L547" s="80">
        <v>196103</v>
      </c>
      <c r="M547" s="84">
        <v>394563</v>
      </c>
    </row>
    <row r="548" spans="1:13">
      <c r="A548" s="80">
        <v>533</v>
      </c>
      <c r="B548" s="80" t="s">
        <v>7123</v>
      </c>
      <c r="C548" s="80" t="s">
        <v>7124</v>
      </c>
      <c r="D548" s="80" t="s">
        <v>5400</v>
      </c>
      <c r="E548" s="80">
        <v>120397</v>
      </c>
      <c r="F548" s="80">
        <v>0</v>
      </c>
      <c r="G548" s="80">
        <v>605352</v>
      </c>
      <c r="H548" s="80">
        <v>0</v>
      </c>
      <c r="I548" s="80">
        <v>0</v>
      </c>
      <c r="J548" s="80">
        <v>0</v>
      </c>
      <c r="K548" s="80">
        <v>0</v>
      </c>
      <c r="L548" s="80">
        <v>725749</v>
      </c>
      <c r="M548" s="84">
        <v>1548602</v>
      </c>
    </row>
    <row r="549" spans="1:13">
      <c r="A549" s="80">
        <v>534</v>
      </c>
      <c r="B549" s="80" t="s">
        <v>7125</v>
      </c>
      <c r="C549" s="80" t="s">
        <v>7126</v>
      </c>
      <c r="D549" s="80" t="s">
        <v>5400</v>
      </c>
      <c r="E549" s="80">
        <v>0</v>
      </c>
      <c r="F549" s="80">
        <v>0</v>
      </c>
      <c r="G549" s="80">
        <v>0</v>
      </c>
      <c r="H549" s="80">
        <v>0</v>
      </c>
      <c r="I549" s="80">
        <v>0</v>
      </c>
      <c r="J549" s="80">
        <v>0</v>
      </c>
      <c r="K549" s="80">
        <v>0</v>
      </c>
      <c r="L549" s="80">
        <v>0</v>
      </c>
      <c r="M549" s="80">
        <v>0</v>
      </c>
    </row>
    <row r="550" spans="1:13">
      <c r="A550" s="80">
        <v>535</v>
      </c>
      <c r="B550" s="80" t="s">
        <v>7127</v>
      </c>
      <c r="C550" s="80" t="s">
        <v>7128</v>
      </c>
      <c r="D550" s="80" t="s">
        <v>5400</v>
      </c>
      <c r="E550" s="80">
        <v>0</v>
      </c>
      <c r="F550" s="80">
        <v>0</v>
      </c>
      <c r="G550" s="80">
        <v>0</v>
      </c>
      <c r="H550" s="80">
        <v>0</v>
      </c>
      <c r="I550" s="80">
        <v>0</v>
      </c>
      <c r="J550" s="80">
        <v>0</v>
      </c>
      <c r="K550" s="80">
        <v>0</v>
      </c>
      <c r="L550" s="80">
        <v>0</v>
      </c>
      <c r="M550" s="80">
        <v>0</v>
      </c>
    </row>
    <row r="551" spans="1:13">
      <c r="A551" s="80">
        <v>536</v>
      </c>
      <c r="B551" s="80" t="s">
        <v>7129</v>
      </c>
      <c r="C551" s="80" t="s">
        <v>7130</v>
      </c>
      <c r="D551" s="80" t="s">
        <v>5400</v>
      </c>
      <c r="E551" s="80">
        <v>0</v>
      </c>
      <c r="F551" s="80">
        <v>0</v>
      </c>
      <c r="G551" s="80">
        <v>10000</v>
      </c>
      <c r="H551" s="80">
        <v>0</v>
      </c>
      <c r="I551" s="80">
        <v>0</v>
      </c>
      <c r="J551" s="80">
        <v>0</v>
      </c>
      <c r="K551" s="80">
        <v>0</v>
      </c>
      <c r="L551" s="80">
        <v>10000</v>
      </c>
      <c r="M551" s="80">
        <v>0</v>
      </c>
    </row>
    <row r="552" spans="1:13">
      <c r="A552" s="80">
        <v>537</v>
      </c>
      <c r="B552" s="80" t="s">
        <v>7131</v>
      </c>
      <c r="C552" s="80" t="s">
        <v>7132</v>
      </c>
      <c r="D552" s="80" t="s">
        <v>5400</v>
      </c>
      <c r="E552" s="80">
        <v>1100</v>
      </c>
      <c r="F552" s="80">
        <v>0</v>
      </c>
      <c r="G552" s="80">
        <v>50</v>
      </c>
      <c r="H552" s="80">
        <v>0</v>
      </c>
      <c r="I552" s="80">
        <v>0</v>
      </c>
      <c r="J552" s="80">
        <v>0</v>
      </c>
      <c r="K552" s="80">
        <v>0</v>
      </c>
      <c r="L552" s="80">
        <v>1150</v>
      </c>
      <c r="M552" s="80">
        <v>0</v>
      </c>
    </row>
    <row r="553" spans="1:13">
      <c r="A553" s="80">
        <v>538</v>
      </c>
      <c r="B553" s="80" t="s">
        <v>7133</v>
      </c>
      <c r="C553" s="80" t="s">
        <v>7132</v>
      </c>
      <c r="D553" s="80" t="s">
        <v>5400</v>
      </c>
      <c r="E553" s="80">
        <v>2073</v>
      </c>
      <c r="F553" s="80">
        <v>0</v>
      </c>
      <c r="G553" s="80">
        <v>41900</v>
      </c>
      <c r="H553" s="80">
        <v>0</v>
      </c>
      <c r="I553" s="80">
        <v>0</v>
      </c>
      <c r="J553" s="80">
        <v>0</v>
      </c>
      <c r="K553" s="80">
        <v>0</v>
      </c>
      <c r="L553" s="80">
        <v>43973</v>
      </c>
      <c r="M553" s="80">
        <v>0</v>
      </c>
    </row>
    <row r="554" spans="1:13">
      <c r="A554" s="80">
        <v>539</v>
      </c>
      <c r="B554" s="80" t="s">
        <v>7134</v>
      </c>
      <c r="C554" s="80" t="s">
        <v>7135</v>
      </c>
      <c r="D554" s="80" t="s">
        <v>5400</v>
      </c>
      <c r="E554" s="80">
        <v>16401</v>
      </c>
      <c r="F554" s="80">
        <v>0</v>
      </c>
      <c r="G554" s="80">
        <v>659</v>
      </c>
      <c r="H554" s="80">
        <v>0</v>
      </c>
      <c r="I554" s="80">
        <v>0</v>
      </c>
      <c r="J554" s="80">
        <v>0</v>
      </c>
      <c r="K554" s="80">
        <v>0</v>
      </c>
      <c r="L554" s="80">
        <v>17060</v>
      </c>
      <c r="M554" s="80">
        <v>0</v>
      </c>
    </row>
    <row r="555" spans="1:13">
      <c r="A555" s="80">
        <v>540</v>
      </c>
      <c r="B555" s="80" t="s">
        <v>962</v>
      </c>
      <c r="C555" s="80" t="s">
        <v>7136</v>
      </c>
      <c r="D555" s="80" t="s">
        <v>5400</v>
      </c>
      <c r="E555" s="80">
        <v>31819</v>
      </c>
      <c r="F555" s="80">
        <v>0</v>
      </c>
      <c r="G555" s="80">
        <v>80930</v>
      </c>
      <c r="H555" s="80">
        <v>0</v>
      </c>
      <c r="I555" s="80">
        <v>0</v>
      </c>
      <c r="J555" s="80">
        <v>0</v>
      </c>
      <c r="K555" s="80">
        <v>0</v>
      </c>
      <c r="L555" s="80">
        <v>112749</v>
      </c>
      <c r="M555" s="84">
        <v>30000</v>
      </c>
    </row>
    <row r="556" spans="1:13">
      <c r="A556" s="80">
        <v>541</v>
      </c>
      <c r="B556" s="80" t="s">
        <v>7137</v>
      </c>
      <c r="C556" s="80" t="s">
        <v>7138</v>
      </c>
      <c r="D556" s="80" t="s">
        <v>5400</v>
      </c>
      <c r="E556" s="80">
        <v>0</v>
      </c>
      <c r="F556" s="80">
        <v>0</v>
      </c>
      <c r="G556" s="80">
        <v>0</v>
      </c>
      <c r="H556" s="80">
        <v>0</v>
      </c>
      <c r="I556" s="80">
        <v>0</v>
      </c>
      <c r="J556" s="80">
        <v>0</v>
      </c>
      <c r="K556" s="80">
        <v>0</v>
      </c>
      <c r="L556" s="80">
        <v>0</v>
      </c>
      <c r="M556" s="80">
        <v>0</v>
      </c>
    </row>
    <row r="557" spans="1:13">
      <c r="A557" s="80">
        <v>542</v>
      </c>
      <c r="B557" s="80" t="s">
        <v>7139</v>
      </c>
      <c r="C557" s="80" t="s">
        <v>7140</v>
      </c>
      <c r="D557" s="80" t="s">
        <v>5400</v>
      </c>
      <c r="E557" s="80">
        <v>1589</v>
      </c>
      <c r="F557" s="80">
        <v>0</v>
      </c>
      <c r="G557" s="80">
        <v>6600</v>
      </c>
      <c r="H557" s="80">
        <v>0</v>
      </c>
      <c r="I557" s="80">
        <v>0</v>
      </c>
      <c r="J557" s="80">
        <v>0</v>
      </c>
      <c r="K557" s="80">
        <v>0</v>
      </c>
      <c r="L557" s="80">
        <v>8189</v>
      </c>
      <c r="M557" s="80">
        <v>0</v>
      </c>
    </row>
    <row r="558" spans="1:13">
      <c r="A558" s="80">
        <v>543</v>
      </c>
      <c r="B558" s="80" t="s">
        <v>7141</v>
      </c>
      <c r="C558" s="80" t="s">
        <v>7142</v>
      </c>
      <c r="D558" s="80" t="s">
        <v>5400</v>
      </c>
      <c r="E558" s="80">
        <v>0</v>
      </c>
      <c r="F558" s="80">
        <v>0</v>
      </c>
      <c r="G558" s="80">
        <v>0</v>
      </c>
      <c r="H558" s="80">
        <v>0</v>
      </c>
      <c r="I558" s="80">
        <v>0</v>
      </c>
      <c r="J558" s="80">
        <v>0</v>
      </c>
      <c r="K558" s="80">
        <v>0</v>
      </c>
      <c r="L558" s="80">
        <v>0</v>
      </c>
      <c r="M558" s="80">
        <v>0</v>
      </c>
    </row>
    <row r="559" spans="1:13">
      <c r="A559" s="80">
        <v>544</v>
      </c>
      <c r="B559" s="80" t="s">
        <v>482</v>
      </c>
      <c r="C559" s="80" t="s">
        <v>7143</v>
      </c>
      <c r="D559" s="80" t="s">
        <v>5400</v>
      </c>
      <c r="E559" s="80">
        <v>16794</v>
      </c>
      <c r="F559" s="80">
        <v>0</v>
      </c>
      <c r="G559" s="80">
        <v>10400</v>
      </c>
      <c r="H559" s="80">
        <v>0</v>
      </c>
      <c r="I559" s="80">
        <v>0</v>
      </c>
      <c r="J559" s="80">
        <v>0</v>
      </c>
      <c r="K559" s="80">
        <v>0</v>
      </c>
      <c r="L559" s="80">
        <v>27194</v>
      </c>
      <c r="M559" s="84">
        <v>93090</v>
      </c>
    </row>
    <row r="560" spans="1:13">
      <c r="A560" s="80">
        <v>545</v>
      </c>
      <c r="B560" s="80" t="s">
        <v>7144</v>
      </c>
      <c r="C560" s="80" t="s">
        <v>7145</v>
      </c>
      <c r="D560" s="80" t="s">
        <v>5400</v>
      </c>
      <c r="E560" s="80">
        <v>0</v>
      </c>
      <c r="F560" s="80">
        <v>0</v>
      </c>
      <c r="G560" s="80">
        <v>0</v>
      </c>
      <c r="H560" s="80">
        <v>0</v>
      </c>
      <c r="I560" s="80">
        <v>0</v>
      </c>
      <c r="J560" s="80">
        <v>0</v>
      </c>
      <c r="K560" s="80">
        <v>0</v>
      </c>
      <c r="L560" s="80">
        <v>0</v>
      </c>
      <c r="M560" s="80">
        <v>0</v>
      </c>
    </row>
    <row r="561" spans="1:13">
      <c r="A561" s="80">
        <v>546</v>
      </c>
      <c r="B561" s="80" t="s">
        <v>7146</v>
      </c>
      <c r="C561" s="80" t="s">
        <v>7147</v>
      </c>
      <c r="D561" s="80" t="s">
        <v>5400</v>
      </c>
      <c r="E561" s="80">
        <v>0</v>
      </c>
      <c r="F561" s="80">
        <v>0</v>
      </c>
      <c r="G561" s="80">
        <v>0</v>
      </c>
      <c r="H561" s="80">
        <v>0</v>
      </c>
      <c r="I561" s="80">
        <v>0</v>
      </c>
      <c r="J561" s="80">
        <v>0</v>
      </c>
      <c r="K561" s="80">
        <v>0</v>
      </c>
      <c r="L561" s="80">
        <v>0</v>
      </c>
      <c r="M561" s="80">
        <v>0</v>
      </c>
    </row>
    <row r="562" spans="1:13">
      <c r="A562" s="80">
        <v>547</v>
      </c>
      <c r="B562" s="80" t="s">
        <v>7148</v>
      </c>
      <c r="C562" s="80" t="s">
        <v>7149</v>
      </c>
      <c r="D562" s="80" t="s">
        <v>5400</v>
      </c>
      <c r="E562" s="80">
        <v>0</v>
      </c>
      <c r="F562" s="80">
        <v>0</v>
      </c>
      <c r="G562" s="80">
        <v>0</v>
      </c>
      <c r="H562" s="80">
        <v>0</v>
      </c>
      <c r="I562" s="80">
        <v>0</v>
      </c>
      <c r="J562" s="80">
        <v>0</v>
      </c>
      <c r="K562" s="80">
        <v>0</v>
      </c>
      <c r="L562" s="80">
        <v>0</v>
      </c>
      <c r="M562" s="80">
        <v>0</v>
      </c>
    </row>
    <row r="563" spans="1:13">
      <c r="A563" s="80">
        <v>548</v>
      </c>
      <c r="B563" s="80" t="s">
        <v>7150</v>
      </c>
      <c r="C563" s="80" t="s">
        <v>7151</v>
      </c>
      <c r="D563" s="80" t="s">
        <v>5400</v>
      </c>
      <c r="E563" s="80">
        <v>0</v>
      </c>
      <c r="F563" s="80">
        <v>0</v>
      </c>
      <c r="G563" s="80">
        <v>0</v>
      </c>
      <c r="H563" s="80">
        <v>0</v>
      </c>
      <c r="I563" s="80">
        <v>0</v>
      </c>
      <c r="J563" s="80">
        <v>0</v>
      </c>
      <c r="K563" s="80">
        <v>0</v>
      </c>
      <c r="L563" s="80">
        <v>0</v>
      </c>
      <c r="M563" s="80">
        <v>0</v>
      </c>
    </row>
    <row r="564" spans="1:13">
      <c r="A564" s="80">
        <v>549</v>
      </c>
      <c r="B564" s="80" t="s">
        <v>7152</v>
      </c>
      <c r="C564" s="80" t="s">
        <v>7153</v>
      </c>
      <c r="D564" s="80" t="s">
        <v>3259</v>
      </c>
      <c r="E564" s="80">
        <v>0</v>
      </c>
      <c r="F564" s="80">
        <v>0</v>
      </c>
      <c r="G564" s="80">
        <v>0</v>
      </c>
      <c r="H564" s="80">
        <v>0</v>
      </c>
      <c r="I564" s="80">
        <v>0</v>
      </c>
      <c r="J564" s="80">
        <v>0</v>
      </c>
      <c r="K564" s="80">
        <v>0</v>
      </c>
      <c r="L564" s="80">
        <v>0</v>
      </c>
      <c r="M564" s="80">
        <v>0</v>
      </c>
    </row>
    <row r="565" spans="1:13">
      <c r="A565" s="80">
        <v>550</v>
      </c>
      <c r="B565" s="80" t="s">
        <v>7154</v>
      </c>
      <c r="C565" s="80" t="s">
        <v>7155</v>
      </c>
      <c r="D565" s="80" t="s">
        <v>5400</v>
      </c>
      <c r="E565" s="80">
        <v>0</v>
      </c>
      <c r="F565" s="80">
        <v>0</v>
      </c>
      <c r="G565" s="80">
        <v>0</v>
      </c>
      <c r="H565" s="80">
        <v>0</v>
      </c>
      <c r="I565" s="80">
        <v>0</v>
      </c>
      <c r="J565" s="80">
        <v>0</v>
      </c>
      <c r="K565" s="80">
        <v>0</v>
      </c>
      <c r="L565" s="80">
        <v>0</v>
      </c>
      <c r="M565" s="80">
        <v>0</v>
      </c>
    </row>
    <row r="566" spans="1:13">
      <c r="A566" s="80">
        <v>551</v>
      </c>
      <c r="B566" s="80" t="s">
        <v>346</v>
      </c>
      <c r="C566" s="80" t="s">
        <v>7156</v>
      </c>
      <c r="D566" s="80" t="s">
        <v>5400</v>
      </c>
      <c r="E566" s="80">
        <v>13551</v>
      </c>
      <c r="F566" s="80">
        <v>0</v>
      </c>
      <c r="G566" s="80">
        <v>0</v>
      </c>
      <c r="H566" s="80">
        <v>0</v>
      </c>
      <c r="I566" s="80">
        <v>0</v>
      </c>
      <c r="J566" s="80">
        <v>0</v>
      </c>
      <c r="K566" s="80">
        <v>0</v>
      </c>
      <c r="L566" s="80">
        <v>13551</v>
      </c>
      <c r="M566" s="84">
        <v>81300</v>
      </c>
    </row>
    <row r="567" spans="1:13">
      <c r="A567" s="80">
        <v>552</v>
      </c>
      <c r="B567" s="80" t="s">
        <v>7157</v>
      </c>
      <c r="C567" s="80" t="s">
        <v>7158</v>
      </c>
      <c r="D567" s="80" t="s">
        <v>5400</v>
      </c>
      <c r="E567" s="80">
        <v>0</v>
      </c>
      <c r="F567" s="80">
        <v>0</v>
      </c>
      <c r="G567" s="80">
        <v>0</v>
      </c>
      <c r="H567" s="80">
        <v>0</v>
      </c>
      <c r="I567" s="80">
        <v>0</v>
      </c>
      <c r="J567" s="80">
        <v>0</v>
      </c>
      <c r="K567" s="80">
        <v>0</v>
      </c>
      <c r="L567" s="80">
        <v>0</v>
      </c>
      <c r="M567" s="80">
        <v>0</v>
      </c>
    </row>
    <row r="568" spans="1:13">
      <c r="A568" s="80">
        <v>553</v>
      </c>
      <c r="B568" s="80" t="s">
        <v>848</v>
      </c>
      <c r="C568" s="80" t="s">
        <v>7159</v>
      </c>
      <c r="D568" s="80" t="s">
        <v>5400</v>
      </c>
      <c r="E568" s="80">
        <v>13009</v>
      </c>
      <c r="F568" s="80">
        <v>0</v>
      </c>
      <c r="G568" s="80">
        <v>654</v>
      </c>
      <c r="H568" s="80">
        <v>0</v>
      </c>
      <c r="I568" s="80">
        <v>0</v>
      </c>
      <c r="J568" s="80">
        <v>0</v>
      </c>
      <c r="K568" s="80">
        <v>0</v>
      </c>
      <c r="L568" s="80">
        <v>13663</v>
      </c>
      <c r="M568" s="84">
        <v>20302</v>
      </c>
    </row>
    <row r="569" spans="1:13">
      <c r="A569" s="80">
        <v>554</v>
      </c>
      <c r="B569" s="80" t="s">
        <v>872</v>
      </c>
      <c r="C569" s="80" t="s">
        <v>7160</v>
      </c>
      <c r="D569" s="80" t="s">
        <v>3332</v>
      </c>
      <c r="E569" s="80">
        <v>1759</v>
      </c>
      <c r="F569" s="80">
        <v>0</v>
      </c>
      <c r="G569" s="80">
        <v>10099</v>
      </c>
      <c r="H569" s="80">
        <v>0</v>
      </c>
      <c r="I569" s="80">
        <v>0</v>
      </c>
      <c r="J569" s="80">
        <v>0</v>
      </c>
      <c r="K569" s="80">
        <v>0</v>
      </c>
      <c r="L569" s="80">
        <v>11858</v>
      </c>
      <c r="M569" s="84">
        <v>16557</v>
      </c>
    </row>
    <row r="570" spans="1:13">
      <c r="A570" s="80">
        <v>555</v>
      </c>
      <c r="B570" s="80" t="s">
        <v>889</v>
      </c>
      <c r="C570" s="80" t="s">
        <v>7161</v>
      </c>
      <c r="D570" s="80" t="s">
        <v>5400</v>
      </c>
      <c r="E570" s="80">
        <v>9685</v>
      </c>
      <c r="F570" s="80">
        <v>0</v>
      </c>
      <c r="G570" s="80">
        <v>18504</v>
      </c>
      <c r="H570" s="80">
        <v>0</v>
      </c>
      <c r="I570" s="80">
        <v>0</v>
      </c>
      <c r="J570" s="80">
        <v>0</v>
      </c>
      <c r="K570" s="80">
        <v>0</v>
      </c>
      <c r="L570" s="80">
        <v>28189</v>
      </c>
      <c r="M570" s="84">
        <v>40764</v>
      </c>
    </row>
    <row r="571" spans="1:13">
      <c r="A571" s="80">
        <v>556</v>
      </c>
      <c r="B571" s="80" t="s">
        <v>926</v>
      </c>
      <c r="C571" s="80" t="s">
        <v>7162</v>
      </c>
      <c r="D571" s="80" t="s">
        <v>3332</v>
      </c>
      <c r="E571" s="80">
        <v>870</v>
      </c>
      <c r="F571" s="80">
        <v>0</v>
      </c>
      <c r="G571" s="80">
        <v>10000</v>
      </c>
      <c r="H571" s="80">
        <v>0</v>
      </c>
      <c r="I571" s="80">
        <v>0</v>
      </c>
      <c r="J571" s="80">
        <v>0</v>
      </c>
      <c r="K571" s="80">
        <v>0</v>
      </c>
      <c r="L571" s="80">
        <v>10870</v>
      </c>
      <c r="M571" s="84">
        <v>5000</v>
      </c>
    </row>
    <row r="572" spans="1:13">
      <c r="A572" s="80">
        <v>557</v>
      </c>
      <c r="B572" s="80" t="s">
        <v>7163</v>
      </c>
      <c r="C572" s="80" t="s">
        <v>7164</v>
      </c>
      <c r="D572" s="80" t="s">
        <v>5400</v>
      </c>
      <c r="E572" s="80">
        <v>450</v>
      </c>
      <c r="F572" s="80">
        <v>0</v>
      </c>
      <c r="G572" s="80">
        <v>630074</v>
      </c>
      <c r="H572" s="80">
        <v>0</v>
      </c>
      <c r="I572" s="80">
        <v>0</v>
      </c>
      <c r="J572" s="80">
        <v>0</v>
      </c>
      <c r="K572" s="80">
        <v>0</v>
      </c>
      <c r="L572" s="80">
        <v>630524</v>
      </c>
      <c r="M572" s="84">
        <v>111376</v>
      </c>
    </row>
    <row r="573" spans="1:13">
      <c r="A573" s="80">
        <v>558</v>
      </c>
      <c r="B573" s="80" t="s">
        <v>7165</v>
      </c>
      <c r="C573" s="80" t="s">
        <v>7166</v>
      </c>
      <c r="D573" s="80" t="s">
        <v>5400</v>
      </c>
      <c r="E573" s="80">
        <v>0</v>
      </c>
      <c r="F573" s="80">
        <v>0</v>
      </c>
      <c r="G573" s="80">
        <v>0</v>
      </c>
      <c r="H573" s="80">
        <v>0</v>
      </c>
      <c r="I573" s="80">
        <v>0</v>
      </c>
      <c r="J573" s="80">
        <v>0</v>
      </c>
      <c r="K573" s="80">
        <v>0</v>
      </c>
      <c r="L573" s="80">
        <v>0</v>
      </c>
      <c r="M573" s="80">
        <v>0</v>
      </c>
    </row>
    <row r="574" spans="1:13">
      <c r="A574" s="80">
        <v>559</v>
      </c>
      <c r="B574" s="80" t="s">
        <v>7167</v>
      </c>
      <c r="C574" s="80" t="s">
        <v>7168</v>
      </c>
      <c r="D574" s="80" t="s">
        <v>5400</v>
      </c>
      <c r="E574" s="80">
        <v>0</v>
      </c>
      <c r="F574" s="80">
        <v>0</v>
      </c>
      <c r="G574" s="80">
        <v>0</v>
      </c>
      <c r="H574" s="80">
        <v>0</v>
      </c>
      <c r="I574" s="80">
        <v>0</v>
      </c>
      <c r="J574" s="80">
        <v>0</v>
      </c>
      <c r="K574" s="80">
        <v>0</v>
      </c>
      <c r="L574" s="80">
        <v>0</v>
      </c>
      <c r="M574" s="80">
        <v>0</v>
      </c>
    </row>
    <row r="575" spans="1:13">
      <c r="A575" s="80">
        <v>560</v>
      </c>
      <c r="B575" s="80" t="s">
        <v>7169</v>
      </c>
      <c r="C575" s="80" t="s">
        <v>7170</v>
      </c>
      <c r="D575" s="80" t="s">
        <v>5400</v>
      </c>
      <c r="E575" s="80">
        <v>0</v>
      </c>
      <c r="F575" s="80">
        <v>0</v>
      </c>
      <c r="G575" s="80">
        <v>0</v>
      </c>
      <c r="H575" s="80">
        <v>0</v>
      </c>
      <c r="I575" s="80">
        <v>0</v>
      </c>
      <c r="J575" s="80">
        <v>0</v>
      </c>
      <c r="K575" s="80">
        <v>0</v>
      </c>
      <c r="L575" s="80">
        <v>0</v>
      </c>
      <c r="M575" s="80">
        <v>0</v>
      </c>
    </row>
    <row r="576" spans="1:13">
      <c r="A576" s="80">
        <v>561</v>
      </c>
      <c r="B576" s="80" t="s">
        <v>7171</v>
      </c>
      <c r="C576" s="80" t="s">
        <v>7172</v>
      </c>
      <c r="D576" s="80" t="s">
        <v>3259</v>
      </c>
      <c r="E576" s="80">
        <v>0</v>
      </c>
      <c r="F576" s="80">
        <v>0</v>
      </c>
      <c r="G576" s="80">
        <v>0</v>
      </c>
      <c r="H576" s="80">
        <v>0</v>
      </c>
      <c r="I576" s="80">
        <v>0</v>
      </c>
      <c r="J576" s="80">
        <v>0</v>
      </c>
      <c r="K576" s="80">
        <v>0</v>
      </c>
      <c r="L576" s="80">
        <v>0</v>
      </c>
      <c r="M576" s="80">
        <v>0</v>
      </c>
    </row>
    <row r="577" spans="1:13">
      <c r="A577" s="80">
        <v>562</v>
      </c>
      <c r="B577" s="80" t="s">
        <v>7173</v>
      </c>
      <c r="C577" s="80" t="s">
        <v>7174</v>
      </c>
      <c r="D577" s="80" t="s">
        <v>3259</v>
      </c>
      <c r="E577" s="80">
        <v>0</v>
      </c>
      <c r="F577" s="80">
        <v>0</v>
      </c>
      <c r="G577" s="80">
        <v>0</v>
      </c>
      <c r="H577" s="80">
        <v>0</v>
      </c>
      <c r="I577" s="80">
        <v>0</v>
      </c>
      <c r="J577" s="80">
        <v>0</v>
      </c>
      <c r="K577" s="80">
        <v>0</v>
      </c>
      <c r="L577" s="80">
        <v>0</v>
      </c>
      <c r="M577" s="80">
        <v>0</v>
      </c>
    </row>
    <row r="578" spans="1:13">
      <c r="A578" s="80">
        <v>563</v>
      </c>
      <c r="B578" s="80" t="s">
        <v>7175</v>
      </c>
      <c r="C578" s="80" t="s">
        <v>7176</v>
      </c>
      <c r="D578" s="80" t="s">
        <v>3259</v>
      </c>
      <c r="E578" s="80">
        <v>0</v>
      </c>
      <c r="F578" s="80">
        <v>0</v>
      </c>
      <c r="G578" s="80">
        <v>0</v>
      </c>
      <c r="H578" s="80">
        <v>0</v>
      </c>
      <c r="I578" s="80">
        <v>0</v>
      </c>
      <c r="J578" s="80">
        <v>0</v>
      </c>
      <c r="K578" s="80">
        <v>0</v>
      </c>
      <c r="L578" s="80">
        <v>0</v>
      </c>
      <c r="M578" s="80">
        <v>0</v>
      </c>
    </row>
    <row r="579" spans="1:13">
      <c r="A579" s="80">
        <v>564</v>
      </c>
      <c r="B579" s="80" t="s">
        <v>7177</v>
      </c>
      <c r="C579" s="80" t="s">
        <v>7178</v>
      </c>
      <c r="D579" s="80" t="s">
        <v>3259</v>
      </c>
      <c r="E579" s="80">
        <v>0</v>
      </c>
      <c r="F579" s="80">
        <v>0</v>
      </c>
      <c r="G579" s="80">
        <v>0</v>
      </c>
      <c r="H579" s="80">
        <v>0</v>
      </c>
      <c r="I579" s="80">
        <v>0</v>
      </c>
      <c r="J579" s="80">
        <v>0</v>
      </c>
      <c r="K579" s="80">
        <v>0</v>
      </c>
      <c r="L579" s="80">
        <v>0</v>
      </c>
      <c r="M579" s="80">
        <v>0</v>
      </c>
    </row>
    <row r="580" spans="1:13">
      <c r="A580" s="80">
        <v>565</v>
      </c>
      <c r="B580" s="80" t="s">
        <v>7179</v>
      </c>
      <c r="C580" s="80" t="s">
        <v>7180</v>
      </c>
      <c r="D580" s="80" t="s">
        <v>3259</v>
      </c>
      <c r="E580" s="80">
        <v>0</v>
      </c>
      <c r="F580" s="80">
        <v>0</v>
      </c>
      <c r="G580" s="80">
        <v>0</v>
      </c>
      <c r="H580" s="80">
        <v>0</v>
      </c>
      <c r="I580" s="80">
        <v>0</v>
      </c>
      <c r="J580" s="80">
        <v>0</v>
      </c>
      <c r="K580" s="80">
        <v>0</v>
      </c>
      <c r="L580" s="80">
        <v>0</v>
      </c>
      <c r="M580" s="80">
        <v>0</v>
      </c>
    </row>
    <row r="581" spans="1:13">
      <c r="A581" s="80">
        <v>566</v>
      </c>
      <c r="B581" s="80" t="s">
        <v>7181</v>
      </c>
      <c r="C581" s="80" t="s">
        <v>7182</v>
      </c>
      <c r="D581" s="80" t="s">
        <v>3259</v>
      </c>
      <c r="E581" s="80">
        <v>0</v>
      </c>
      <c r="F581" s="80">
        <v>0</v>
      </c>
      <c r="G581" s="80">
        <v>0</v>
      </c>
      <c r="H581" s="80">
        <v>0</v>
      </c>
      <c r="I581" s="80">
        <v>0</v>
      </c>
      <c r="J581" s="80">
        <v>0</v>
      </c>
      <c r="K581" s="80">
        <v>0</v>
      </c>
      <c r="L581" s="80">
        <v>0</v>
      </c>
      <c r="M581" s="80">
        <v>0</v>
      </c>
    </row>
    <row r="582" spans="1:13">
      <c r="A582" s="80">
        <v>567</v>
      </c>
      <c r="B582" s="80" t="s">
        <v>359</v>
      </c>
      <c r="C582" s="80" t="s">
        <v>360</v>
      </c>
      <c r="D582" s="80" t="s">
        <v>3259</v>
      </c>
      <c r="E582" s="80">
        <v>24968</v>
      </c>
      <c r="F582" s="80">
        <v>0</v>
      </c>
      <c r="G582" s="80">
        <v>10008</v>
      </c>
      <c r="H582" s="80">
        <v>0</v>
      </c>
      <c r="I582" s="80">
        <v>0</v>
      </c>
      <c r="J582" s="80">
        <v>0</v>
      </c>
      <c r="K582" s="80">
        <v>0</v>
      </c>
      <c r="L582" s="80">
        <v>34976</v>
      </c>
      <c r="M582" s="80">
        <v>145000</v>
      </c>
    </row>
    <row r="583" spans="1:13">
      <c r="A583" s="80">
        <v>568</v>
      </c>
      <c r="B583" s="80" t="s">
        <v>383</v>
      </c>
      <c r="C583" s="80" t="s">
        <v>6093</v>
      </c>
      <c r="D583" s="80" t="s">
        <v>3259</v>
      </c>
      <c r="E583" s="80">
        <v>3456</v>
      </c>
      <c r="F583" s="80">
        <v>0</v>
      </c>
      <c r="G583" s="80">
        <v>20000</v>
      </c>
      <c r="H583" s="80">
        <v>0</v>
      </c>
      <c r="I583" s="80">
        <v>0</v>
      </c>
      <c r="J583" s="80">
        <v>0</v>
      </c>
      <c r="K583" s="80">
        <v>0</v>
      </c>
      <c r="L583" s="80">
        <v>23456</v>
      </c>
      <c r="M583" s="80">
        <v>95000</v>
      </c>
    </row>
    <row r="584" spans="1:13">
      <c r="A584" s="80">
        <v>569</v>
      </c>
      <c r="B584" s="80" t="s">
        <v>396</v>
      </c>
      <c r="C584" s="80" t="s">
        <v>397</v>
      </c>
      <c r="D584" s="80" t="s">
        <v>3259</v>
      </c>
      <c r="E584" s="80">
        <v>13133</v>
      </c>
      <c r="F584" s="80">
        <v>-18</v>
      </c>
      <c r="G584" s="80">
        <v>35232</v>
      </c>
      <c r="H584" s="80">
        <v>0</v>
      </c>
      <c r="I584" s="80">
        <v>0</v>
      </c>
      <c r="J584" s="80">
        <v>0</v>
      </c>
      <c r="K584" s="80">
        <v>0</v>
      </c>
      <c r="L584" s="80">
        <v>48365</v>
      </c>
      <c r="M584" s="80">
        <v>95000</v>
      </c>
    </row>
    <row r="585" spans="1:13">
      <c r="A585" s="80">
        <v>570</v>
      </c>
      <c r="B585" s="80" t="s">
        <v>329</v>
      </c>
      <c r="C585" s="80" t="s">
        <v>7183</v>
      </c>
      <c r="D585" s="80" t="s">
        <v>3259</v>
      </c>
      <c r="E585" s="80">
        <v>20827</v>
      </c>
      <c r="F585" s="80">
        <v>0</v>
      </c>
      <c r="G585" s="80">
        <v>55598</v>
      </c>
      <c r="H585" s="80">
        <v>0</v>
      </c>
      <c r="I585" s="80">
        <v>0</v>
      </c>
      <c r="J585" s="80">
        <v>0</v>
      </c>
      <c r="K585" s="80">
        <v>0</v>
      </c>
      <c r="L585" s="80">
        <v>76425</v>
      </c>
      <c r="M585" s="80">
        <v>238914</v>
      </c>
    </row>
    <row r="586" spans="1:13">
      <c r="A586" s="80">
        <v>571</v>
      </c>
      <c r="B586" s="80" t="s">
        <v>6111</v>
      </c>
      <c r="C586" s="80" t="s">
        <v>7184</v>
      </c>
      <c r="D586" s="80" t="s">
        <v>3259</v>
      </c>
      <c r="E586" s="80">
        <v>8893</v>
      </c>
      <c r="F586" s="80">
        <v>0</v>
      </c>
      <c r="G586" s="80">
        <v>292</v>
      </c>
      <c r="H586" s="80">
        <v>0</v>
      </c>
      <c r="I586" s="80">
        <v>0</v>
      </c>
      <c r="J586" s="80">
        <v>0</v>
      </c>
      <c r="K586" s="80">
        <v>0</v>
      </c>
      <c r="L586" s="80">
        <v>9185</v>
      </c>
      <c r="M586" s="80">
        <v>43680</v>
      </c>
    </row>
    <row r="587" spans="1:13">
      <c r="A587" s="80">
        <v>572</v>
      </c>
      <c r="B587" s="80" t="s">
        <v>426</v>
      </c>
      <c r="C587" s="80" t="s">
        <v>6137</v>
      </c>
      <c r="D587" s="80" t="s">
        <v>3259</v>
      </c>
      <c r="E587" s="80">
        <v>11025</v>
      </c>
      <c r="F587" s="80">
        <v>0</v>
      </c>
      <c r="G587" s="80">
        <v>0</v>
      </c>
      <c r="H587" s="80">
        <v>0</v>
      </c>
      <c r="I587" s="80">
        <v>0</v>
      </c>
      <c r="J587" s="80">
        <v>0</v>
      </c>
      <c r="K587" s="80">
        <v>0</v>
      </c>
      <c r="L587" s="80">
        <v>11025</v>
      </c>
      <c r="M587" s="80">
        <v>25000</v>
      </c>
    </row>
    <row r="588" spans="1:13">
      <c r="A588" s="80">
        <v>573</v>
      </c>
      <c r="B588" s="80" t="s">
        <v>7185</v>
      </c>
      <c r="C588" s="80" t="s">
        <v>7186</v>
      </c>
      <c r="D588" s="80" t="s">
        <v>5400</v>
      </c>
      <c r="E588" s="80">
        <v>3823</v>
      </c>
      <c r="F588" s="80">
        <v>0</v>
      </c>
      <c r="G588" s="80">
        <v>0</v>
      </c>
      <c r="H588" s="80">
        <v>0</v>
      </c>
      <c r="I588" s="80">
        <v>0</v>
      </c>
      <c r="J588" s="80">
        <v>0</v>
      </c>
      <c r="K588" s="80">
        <v>0</v>
      </c>
      <c r="L588" s="80">
        <v>3823</v>
      </c>
      <c r="M588" s="80">
        <v>0</v>
      </c>
    </row>
    <row r="589" spans="1:13">
      <c r="A589" s="80">
        <v>574</v>
      </c>
      <c r="B589" s="80" t="s">
        <v>7187</v>
      </c>
      <c r="C589" s="80" t="s">
        <v>7188</v>
      </c>
      <c r="D589" s="80" t="s">
        <v>3259</v>
      </c>
      <c r="E589" s="80">
        <v>0</v>
      </c>
      <c r="F589" s="80">
        <v>0</v>
      </c>
      <c r="G589" s="80">
        <v>0</v>
      </c>
      <c r="H589" s="80">
        <v>0</v>
      </c>
      <c r="I589" s="80">
        <v>0</v>
      </c>
      <c r="J589" s="80">
        <v>0</v>
      </c>
      <c r="K589" s="80">
        <v>0</v>
      </c>
      <c r="L589" s="80">
        <v>0</v>
      </c>
      <c r="M589" s="80">
        <v>0</v>
      </c>
    </row>
    <row r="590" spans="1:13">
      <c r="A590" s="80">
        <v>575</v>
      </c>
      <c r="B590" s="80" t="s">
        <v>644</v>
      </c>
      <c r="C590" s="80" t="s">
        <v>7189</v>
      </c>
      <c r="D590" s="80" t="s">
        <v>5400</v>
      </c>
      <c r="E590" s="80">
        <v>26876</v>
      </c>
      <c r="F590" s="80">
        <v>0</v>
      </c>
      <c r="G590" s="80">
        <v>210</v>
      </c>
      <c r="H590" s="80">
        <v>0</v>
      </c>
      <c r="I590" s="80">
        <v>0</v>
      </c>
      <c r="J590" s="80">
        <v>0</v>
      </c>
      <c r="K590" s="80">
        <v>0</v>
      </c>
      <c r="L590" s="80">
        <v>27086</v>
      </c>
      <c r="M590" s="84">
        <v>357496</v>
      </c>
    </row>
    <row r="591" spans="1:13">
      <c r="A591" s="80">
        <v>576</v>
      </c>
      <c r="B591" s="80" t="s">
        <v>657</v>
      </c>
      <c r="C591" s="80" t="s">
        <v>658</v>
      </c>
      <c r="D591" s="80" t="s">
        <v>5400</v>
      </c>
      <c r="E591" s="80">
        <v>25891</v>
      </c>
      <c r="F591" s="80">
        <v>0</v>
      </c>
      <c r="G591" s="80">
        <v>40000</v>
      </c>
      <c r="H591" s="80">
        <v>0</v>
      </c>
      <c r="I591" s="80">
        <v>0</v>
      </c>
      <c r="J591" s="80">
        <v>0</v>
      </c>
      <c r="K591" s="80">
        <v>0</v>
      </c>
      <c r="L591" s="80">
        <v>65891</v>
      </c>
      <c r="M591" s="84">
        <v>115000</v>
      </c>
    </row>
    <row r="592" spans="1:13">
      <c r="A592" s="80">
        <v>577</v>
      </c>
      <c r="B592" s="80" t="s">
        <v>684</v>
      </c>
      <c r="C592" s="80" t="s">
        <v>685</v>
      </c>
      <c r="D592" s="80" t="s">
        <v>5400</v>
      </c>
      <c r="E592" s="80">
        <v>13560</v>
      </c>
      <c r="F592" s="80">
        <v>0</v>
      </c>
      <c r="G592" s="80">
        <v>30000</v>
      </c>
      <c r="H592" s="80">
        <v>0</v>
      </c>
      <c r="I592" s="80">
        <v>0</v>
      </c>
      <c r="J592" s="80">
        <v>0</v>
      </c>
      <c r="K592" s="80">
        <v>0</v>
      </c>
      <c r="L592" s="80">
        <v>43560</v>
      </c>
      <c r="M592" s="84">
        <v>159300</v>
      </c>
    </row>
    <row r="593" spans="1:13">
      <c r="A593" s="80">
        <v>578</v>
      </c>
      <c r="B593" s="80" t="s">
        <v>651</v>
      </c>
      <c r="C593" s="80" t="s">
        <v>652</v>
      </c>
      <c r="D593" s="80" t="s">
        <v>5400</v>
      </c>
      <c r="E593" s="80">
        <v>27329</v>
      </c>
      <c r="F593" s="80">
        <v>0</v>
      </c>
      <c r="G593" s="80">
        <v>34326</v>
      </c>
      <c r="H593" s="80">
        <v>0</v>
      </c>
      <c r="I593" s="80">
        <v>0</v>
      </c>
      <c r="J593" s="80">
        <v>0</v>
      </c>
      <c r="K593" s="80">
        <v>0</v>
      </c>
      <c r="L593" s="80">
        <v>61655</v>
      </c>
      <c r="M593" s="84">
        <v>150841</v>
      </c>
    </row>
    <row r="594" spans="1:13">
      <c r="A594" s="80">
        <v>579</v>
      </c>
      <c r="B594" s="80" t="s">
        <v>633</v>
      </c>
      <c r="C594" s="80" t="s">
        <v>634</v>
      </c>
      <c r="D594" s="80" t="s">
        <v>5400</v>
      </c>
      <c r="E594" s="80">
        <v>22965</v>
      </c>
      <c r="F594" s="80">
        <v>0</v>
      </c>
      <c r="G594" s="80">
        <v>20001</v>
      </c>
      <c r="H594" s="80">
        <v>0</v>
      </c>
      <c r="I594" s="80">
        <v>0</v>
      </c>
      <c r="J594" s="80">
        <v>0</v>
      </c>
      <c r="K594" s="80">
        <v>0</v>
      </c>
      <c r="L594" s="80">
        <v>42966</v>
      </c>
      <c r="M594" s="84">
        <v>129800</v>
      </c>
    </row>
    <row r="595" spans="1:13">
      <c r="A595" s="80">
        <v>580</v>
      </c>
      <c r="B595" s="80" t="s">
        <v>751</v>
      </c>
      <c r="C595" s="80" t="s">
        <v>7190</v>
      </c>
      <c r="D595" s="80" t="s">
        <v>5400</v>
      </c>
      <c r="E595" s="80">
        <v>8280</v>
      </c>
      <c r="F595" s="80">
        <v>0</v>
      </c>
      <c r="G595" s="80">
        <v>111156</v>
      </c>
      <c r="H595" s="80">
        <v>0</v>
      </c>
      <c r="I595" s="80">
        <v>0</v>
      </c>
      <c r="J595" s="80">
        <v>0</v>
      </c>
      <c r="K595" s="80">
        <v>0</v>
      </c>
      <c r="L595" s="80">
        <v>119436</v>
      </c>
      <c r="M595" s="84">
        <v>10500</v>
      </c>
    </row>
    <row r="596" spans="1:13">
      <c r="A596" s="80">
        <v>581</v>
      </c>
      <c r="B596" s="80" t="s">
        <v>745</v>
      </c>
      <c r="C596" s="80" t="s">
        <v>746</v>
      </c>
      <c r="D596" s="80" t="s">
        <v>5400</v>
      </c>
      <c r="E596" s="80">
        <v>18886</v>
      </c>
      <c r="F596" s="80">
        <v>0</v>
      </c>
      <c r="G596" s="80">
        <v>222000</v>
      </c>
      <c r="H596" s="80">
        <v>0</v>
      </c>
      <c r="I596" s="80">
        <v>0</v>
      </c>
      <c r="J596" s="80">
        <v>0</v>
      </c>
      <c r="K596" s="80">
        <v>0</v>
      </c>
      <c r="L596" s="80">
        <v>240886</v>
      </c>
      <c r="M596" s="84">
        <v>10500</v>
      </c>
    </row>
    <row r="597" spans="1:13">
      <c r="A597" s="80">
        <v>582</v>
      </c>
      <c r="B597" s="80" t="s">
        <v>7191</v>
      </c>
      <c r="C597" s="80" t="s">
        <v>746</v>
      </c>
      <c r="D597" s="80" t="s">
        <v>5400</v>
      </c>
      <c r="E597" s="80">
        <v>1367</v>
      </c>
      <c r="F597" s="80">
        <v>0</v>
      </c>
      <c r="G597" s="80">
        <v>0</v>
      </c>
      <c r="H597" s="80">
        <v>0</v>
      </c>
      <c r="I597" s="80">
        <v>0</v>
      </c>
      <c r="J597" s="80">
        <v>0</v>
      </c>
      <c r="K597" s="80">
        <v>0</v>
      </c>
      <c r="L597" s="80">
        <v>1367</v>
      </c>
      <c r="M597" s="80">
        <v>0</v>
      </c>
    </row>
    <row r="598" spans="1:13">
      <c r="A598" s="80">
        <v>583</v>
      </c>
      <c r="B598" s="80" t="s">
        <v>7192</v>
      </c>
      <c r="C598" s="80" t="s">
        <v>7193</v>
      </c>
      <c r="D598" s="80" t="s">
        <v>5400</v>
      </c>
      <c r="E598" s="80">
        <v>4333</v>
      </c>
      <c r="F598" s="80">
        <v>0</v>
      </c>
      <c r="G598" s="80">
        <v>0</v>
      </c>
      <c r="H598" s="80">
        <v>0</v>
      </c>
      <c r="I598" s="80">
        <v>0</v>
      </c>
      <c r="J598" s="80">
        <v>0</v>
      </c>
      <c r="K598" s="80">
        <v>0</v>
      </c>
      <c r="L598" s="80">
        <v>4333</v>
      </c>
      <c r="M598" s="84">
        <v>10500</v>
      </c>
    </row>
    <row r="599" spans="1:13">
      <c r="A599" s="80">
        <v>584</v>
      </c>
      <c r="B599" s="80" t="s">
        <v>7194</v>
      </c>
      <c r="C599" s="80" t="s">
        <v>7195</v>
      </c>
      <c r="D599" s="80" t="s">
        <v>5400</v>
      </c>
      <c r="E599" s="80">
        <v>0</v>
      </c>
      <c r="F599" s="80">
        <v>0</v>
      </c>
      <c r="G599" s="80">
        <v>0</v>
      </c>
      <c r="H599" s="80">
        <v>0</v>
      </c>
      <c r="I599" s="80">
        <v>0</v>
      </c>
      <c r="J599" s="80">
        <v>0</v>
      </c>
      <c r="K599" s="80">
        <v>0</v>
      </c>
      <c r="L599" s="80">
        <v>0</v>
      </c>
      <c r="M599" s="80">
        <v>0</v>
      </c>
    </row>
    <row r="600" spans="1:13">
      <c r="A600" s="80">
        <v>585</v>
      </c>
      <c r="B600" s="80" t="s">
        <v>7196</v>
      </c>
      <c r="C600" s="80" t="s">
        <v>7197</v>
      </c>
      <c r="D600" s="80" t="s">
        <v>5400</v>
      </c>
      <c r="E600" s="80">
        <v>324</v>
      </c>
      <c r="F600" s="80">
        <v>0</v>
      </c>
      <c r="G600" s="80">
        <v>0</v>
      </c>
      <c r="H600" s="80">
        <v>0</v>
      </c>
      <c r="I600" s="80">
        <v>0</v>
      </c>
      <c r="J600" s="80">
        <v>0</v>
      </c>
      <c r="K600" s="80">
        <v>0</v>
      </c>
      <c r="L600" s="80">
        <v>324</v>
      </c>
      <c r="M600" s="80">
        <v>0</v>
      </c>
    </row>
    <row r="601" spans="1:13">
      <c r="A601" s="80">
        <v>586</v>
      </c>
      <c r="B601" s="80" t="s">
        <v>7198</v>
      </c>
      <c r="C601" s="80" t="s">
        <v>7199</v>
      </c>
      <c r="D601" s="80" t="s">
        <v>5400</v>
      </c>
      <c r="E601" s="80">
        <v>0</v>
      </c>
      <c r="F601" s="80">
        <v>0</v>
      </c>
      <c r="G601" s="80">
        <v>0</v>
      </c>
      <c r="H601" s="80">
        <v>0</v>
      </c>
      <c r="I601" s="80">
        <v>0</v>
      </c>
      <c r="J601" s="80">
        <v>0</v>
      </c>
      <c r="K601" s="80">
        <v>0</v>
      </c>
      <c r="L601" s="80">
        <v>0</v>
      </c>
      <c r="M601" s="80">
        <v>0</v>
      </c>
    </row>
    <row r="602" spans="1:13">
      <c r="A602" s="80">
        <v>587</v>
      </c>
      <c r="B602" s="80" t="s">
        <v>7200</v>
      </c>
      <c r="C602" s="80" t="s">
        <v>7201</v>
      </c>
      <c r="D602" s="80" t="s">
        <v>5400</v>
      </c>
      <c r="E602" s="80">
        <v>0</v>
      </c>
      <c r="F602" s="80">
        <v>0</v>
      </c>
      <c r="G602" s="80">
        <v>0</v>
      </c>
      <c r="H602" s="80">
        <v>0</v>
      </c>
      <c r="I602" s="80">
        <v>0</v>
      </c>
      <c r="J602" s="80">
        <v>0</v>
      </c>
      <c r="K602" s="80">
        <v>0</v>
      </c>
      <c r="L602" s="80">
        <v>0</v>
      </c>
      <c r="M602" s="80">
        <v>0</v>
      </c>
    </row>
    <row r="603" spans="1:13">
      <c r="A603" s="80">
        <v>588</v>
      </c>
      <c r="B603" s="80" t="s">
        <v>260</v>
      </c>
      <c r="C603" s="80" t="s">
        <v>261</v>
      </c>
      <c r="D603" s="80" t="s">
        <v>5400</v>
      </c>
      <c r="E603" s="80">
        <v>28154</v>
      </c>
      <c r="F603" s="80">
        <v>0</v>
      </c>
      <c r="G603" s="80">
        <v>0</v>
      </c>
      <c r="H603" s="80">
        <v>0</v>
      </c>
      <c r="I603" s="80">
        <v>0</v>
      </c>
      <c r="J603" s="80">
        <v>0</v>
      </c>
      <c r="K603" s="80">
        <v>0</v>
      </c>
      <c r="L603" s="80">
        <v>28154</v>
      </c>
      <c r="M603" s="80">
        <v>0</v>
      </c>
    </row>
    <row r="604" spans="1:13">
      <c r="A604" s="80">
        <v>589</v>
      </c>
      <c r="B604" s="80" t="s">
        <v>222</v>
      </c>
      <c r="C604" s="80" t="s">
        <v>223</v>
      </c>
      <c r="D604" s="80" t="s">
        <v>5400</v>
      </c>
      <c r="E604" s="80">
        <v>255</v>
      </c>
      <c r="F604" s="80">
        <v>0</v>
      </c>
      <c r="G604" s="80">
        <v>0</v>
      </c>
      <c r="H604" s="80">
        <v>0</v>
      </c>
      <c r="I604" s="80">
        <v>0</v>
      </c>
      <c r="J604" s="80">
        <v>0</v>
      </c>
      <c r="K604" s="80">
        <v>0</v>
      </c>
      <c r="L604" s="80">
        <v>255</v>
      </c>
      <c r="M604" s="80">
        <v>0</v>
      </c>
    </row>
    <row r="605" spans="1:13">
      <c r="A605" s="80">
        <v>590</v>
      </c>
      <c r="B605" s="80" t="s">
        <v>315</v>
      </c>
      <c r="C605" s="80" t="s">
        <v>2526</v>
      </c>
      <c r="D605" s="80" t="s">
        <v>5400</v>
      </c>
      <c r="E605" s="80">
        <v>4609</v>
      </c>
      <c r="F605" s="80">
        <v>0</v>
      </c>
      <c r="G605" s="80">
        <v>35330</v>
      </c>
      <c r="H605" s="80">
        <v>0</v>
      </c>
      <c r="I605" s="80">
        <v>0</v>
      </c>
      <c r="J605" s="80">
        <v>0</v>
      </c>
      <c r="K605" s="80">
        <v>0</v>
      </c>
      <c r="L605" s="80">
        <v>39939</v>
      </c>
      <c r="M605" s="84">
        <v>72140</v>
      </c>
    </row>
    <row r="606" spans="1:13">
      <c r="A606" s="80">
        <v>591</v>
      </c>
      <c r="B606" s="80" t="s">
        <v>234</v>
      </c>
      <c r="C606" s="80" t="s">
        <v>235</v>
      </c>
      <c r="D606" s="80" t="s">
        <v>5400</v>
      </c>
      <c r="E606" s="80">
        <v>3810</v>
      </c>
      <c r="F606" s="80">
        <v>0</v>
      </c>
      <c r="G606" s="80">
        <v>0</v>
      </c>
      <c r="H606" s="80">
        <v>0</v>
      </c>
      <c r="I606" s="80">
        <v>0</v>
      </c>
      <c r="J606" s="80">
        <v>0</v>
      </c>
      <c r="K606" s="80">
        <v>0</v>
      </c>
      <c r="L606" s="80">
        <v>3810</v>
      </c>
      <c r="M606" s="80">
        <v>0</v>
      </c>
    </row>
    <row r="607" spans="1:13">
      <c r="A607" s="80">
        <v>592</v>
      </c>
      <c r="B607" s="80" t="s">
        <v>208</v>
      </c>
      <c r="C607" s="80" t="s">
        <v>209</v>
      </c>
      <c r="D607" s="80" t="s">
        <v>5400</v>
      </c>
      <c r="E607" s="80">
        <v>3429</v>
      </c>
      <c r="F607" s="80">
        <v>0</v>
      </c>
      <c r="G607" s="80">
        <v>0</v>
      </c>
      <c r="H607" s="80">
        <v>0</v>
      </c>
      <c r="I607" s="80">
        <v>0</v>
      </c>
      <c r="J607" s="80">
        <v>0</v>
      </c>
      <c r="K607" s="80">
        <v>0</v>
      </c>
      <c r="L607" s="80">
        <v>3429</v>
      </c>
      <c r="M607" s="80">
        <v>0</v>
      </c>
    </row>
    <row r="608" spans="1:13">
      <c r="A608" s="80">
        <v>593</v>
      </c>
      <c r="B608" s="80" t="s">
        <v>7202</v>
      </c>
      <c r="C608" s="80" t="s">
        <v>2524</v>
      </c>
      <c r="D608" s="80" t="s">
        <v>5400</v>
      </c>
      <c r="E608" s="80">
        <v>5201</v>
      </c>
      <c r="F608" s="80">
        <v>0</v>
      </c>
      <c r="G608" s="80">
        <v>0</v>
      </c>
      <c r="H608" s="80">
        <v>0</v>
      </c>
      <c r="I608" s="80">
        <v>0</v>
      </c>
      <c r="J608" s="80">
        <v>0</v>
      </c>
      <c r="K608" s="80">
        <v>0</v>
      </c>
      <c r="L608" s="80">
        <v>5201</v>
      </c>
      <c r="M608" s="84">
        <v>69750</v>
      </c>
    </row>
    <row r="609" spans="1:13">
      <c r="A609" s="80">
        <v>594</v>
      </c>
      <c r="B609" s="80" t="s">
        <v>247</v>
      </c>
      <c r="C609" s="80" t="s">
        <v>7203</v>
      </c>
      <c r="D609" s="80" t="s">
        <v>5400</v>
      </c>
      <c r="E609" s="80">
        <v>123</v>
      </c>
      <c r="F609" s="80">
        <v>0</v>
      </c>
      <c r="G609" s="80">
        <v>432</v>
      </c>
      <c r="H609" s="80">
        <v>0</v>
      </c>
      <c r="I609" s="80">
        <v>0</v>
      </c>
      <c r="J609" s="80">
        <v>0</v>
      </c>
      <c r="K609" s="80">
        <v>0</v>
      </c>
      <c r="L609" s="80">
        <v>555</v>
      </c>
      <c r="M609" s="80">
        <v>0</v>
      </c>
    </row>
    <row r="610" spans="1:13">
      <c r="A610" s="80">
        <v>595</v>
      </c>
      <c r="B610" s="80" t="s">
        <v>7204</v>
      </c>
      <c r="C610" s="80" t="s">
        <v>7205</v>
      </c>
      <c r="D610" s="80" t="s">
        <v>5400</v>
      </c>
      <c r="E610" s="80">
        <v>0</v>
      </c>
      <c r="F610" s="80">
        <v>0</v>
      </c>
      <c r="G610" s="80">
        <v>0</v>
      </c>
      <c r="H610" s="80">
        <v>0</v>
      </c>
      <c r="I610" s="80">
        <v>0</v>
      </c>
      <c r="J610" s="80">
        <v>0</v>
      </c>
      <c r="K610" s="80">
        <v>0</v>
      </c>
      <c r="L610" s="80">
        <v>0</v>
      </c>
      <c r="M610" s="80">
        <v>0</v>
      </c>
    </row>
    <row r="611" spans="1:13">
      <c r="A611" s="80">
        <v>596</v>
      </c>
      <c r="B611" s="80" t="s">
        <v>6147</v>
      </c>
      <c r="C611" s="80" t="s">
        <v>7206</v>
      </c>
      <c r="D611" s="80" t="s">
        <v>5400</v>
      </c>
      <c r="E611" s="80">
        <v>106</v>
      </c>
      <c r="F611" s="80">
        <v>0</v>
      </c>
      <c r="G611" s="80">
        <v>18856</v>
      </c>
      <c r="H611" s="80">
        <v>0</v>
      </c>
      <c r="I611" s="80">
        <v>0</v>
      </c>
      <c r="J611" s="80">
        <v>0</v>
      </c>
      <c r="K611" s="80">
        <v>0</v>
      </c>
      <c r="L611" s="80">
        <v>18962</v>
      </c>
      <c r="M611" s="84">
        <v>33760</v>
      </c>
    </row>
    <row r="612" spans="1:13">
      <c r="A612" s="80">
        <v>597</v>
      </c>
      <c r="B612" s="80" t="s">
        <v>913</v>
      </c>
      <c r="C612" s="80" t="s">
        <v>7207</v>
      </c>
      <c r="D612" s="80" t="s">
        <v>5400</v>
      </c>
      <c r="E612" s="80">
        <v>1960</v>
      </c>
      <c r="F612" s="80">
        <v>0</v>
      </c>
      <c r="G612" s="80">
        <v>10000</v>
      </c>
      <c r="H612" s="80">
        <v>0</v>
      </c>
      <c r="I612" s="80">
        <v>0</v>
      </c>
      <c r="J612" s="80">
        <v>0</v>
      </c>
      <c r="K612" s="80">
        <v>0</v>
      </c>
      <c r="L612" s="80">
        <v>11960</v>
      </c>
      <c r="M612" s="84">
        <v>17500</v>
      </c>
    </row>
    <row r="613" spans="1:13">
      <c r="A613" s="80">
        <v>598</v>
      </c>
      <c r="B613" s="80" t="s">
        <v>690</v>
      </c>
      <c r="C613" s="80" t="s">
        <v>691</v>
      </c>
      <c r="D613" s="80" t="s">
        <v>5400</v>
      </c>
      <c r="E613" s="80">
        <v>0</v>
      </c>
      <c r="F613" s="80">
        <v>0</v>
      </c>
      <c r="G613" s="80">
        <v>51600</v>
      </c>
      <c r="H613" s="80">
        <v>0</v>
      </c>
      <c r="I613" s="80">
        <v>0</v>
      </c>
      <c r="J613" s="80">
        <v>0</v>
      </c>
      <c r="K613" s="80">
        <v>0</v>
      </c>
      <c r="L613" s="80">
        <v>51600</v>
      </c>
      <c r="M613" s="84">
        <v>228467</v>
      </c>
    </row>
    <row r="614" spans="1:13">
      <c r="A614" s="80">
        <v>599</v>
      </c>
      <c r="B614" s="80" t="s">
        <v>7208</v>
      </c>
      <c r="C614" s="80" t="s">
        <v>7209</v>
      </c>
      <c r="D614" s="80" t="s">
        <v>5400</v>
      </c>
      <c r="E614" s="80">
        <v>0</v>
      </c>
      <c r="F614" s="80">
        <v>0</v>
      </c>
      <c r="G614" s="80">
        <v>0</v>
      </c>
      <c r="H614" s="80">
        <v>0</v>
      </c>
      <c r="I614" s="80">
        <v>0</v>
      </c>
      <c r="J614" s="80">
        <v>0</v>
      </c>
      <c r="K614" s="80">
        <v>0</v>
      </c>
      <c r="L614" s="80">
        <v>0</v>
      </c>
      <c r="M614" s="80">
        <v>0</v>
      </c>
    </row>
    <row r="615" spans="1:13">
      <c r="A615" s="80">
        <v>600</v>
      </c>
      <c r="B615" s="80" t="s">
        <v>7210</v>
      </c>
      <c r="C615" s="80" t="s">
        <v>7211</v>
      </c>
      <c r="D615" s="80" t="s">
        <v>5400</v>
      </c>
      <c r="E615" s="80">
        <v>0</v>
      </c>
      <c r="F615" s="80">
        <v>0</v>
      </c>
      <c r="G615" s="80">
        <v>220</v>
      </c>
      <c r="H615" s="80">
        <v>0</v>
      </c>
      <c r="I615" s="80">
        <v>0</v>
      </c>
      <c r="J615" s="80">
        <v>0</v>
      </c>
      <c r="K615" s="80">
        <v>0</v>
      </c>
      <c r="L615" s="80">
        <v>220</v>
      </c>
      <c r="M615" s="80">
        <v>0</v>
      </c>
    </row>
    <row r="616" spans="1:13">
      <c r="A616" s="80">
        <v>601</v>
      </c>
      <c r="B616" s="80" t="s">
        <v>7212</v>
      </c>
      <c r="C616" s="80" t="s">
        <v>7213</v>
      </c>
      <c r="D616" s="80" t="s">
        <v>5400</v>
      </c>
      <c r="E616" s="80">
        <v>0</v>
      </c>
      <c r="F616" s="80">
        <v>0</v>
      </c>
      <c r="G616" s="80">
        <v>0</v>
      </c>
      <c r="H616" s="80">
        <v>0</v>
      </c>
      <c r="I616" s="80">
        <v>0</v>
      </c>
      <c r="J616" s="80">
        <v>0</v>
      </c>
      <c r="K616" s="80">
        <v>0</v>
      </c>
      <c r="L616" s="80">
        <v>0</v>
      </c>
      <c r="M616" s="80">
        <v>0</v>
      </c>
    </row>
    <row r="617" spans="1:13">
      <c r="A617" s="80">
        <v>602</v>
      </c>
      <c r="B617" s="80" t="s">
        <v>7214</v>
      </c>
      <c r="C617" s="80" t="s">
        <v>7215</v>
      </c>
      <c r="D617" s="80" t="s">
        <v>5400</v>
      </c>
      <c r="E617" s="80">
        <v>0</v>
      </c>
      <c r="F617" s="80">
        <v>0</v>
      </c>
      <c r="G617" s="80">
        <v>0</v>
      </c>
      <c r="H617" s="80">
        <v>0</v>
      </c>
      <c r="I617" s="80">
        <v>0</v>
      </c>
      <c r="J617" s="80">
        <v>0</v>
      </c>
      <c r="K617" s="80">
        <v>0</v>
      </c>
      <c r="L617" s="80">
        <v>0</v>
      </c>
      <c r="M617" s="80">
        <v>0</v>
      </c>
    </row>
    <row r="618" spans="1:13">
      <c r="A618" s="80">
        <v>603</v>
      </c>
      <c r="B618" s="80" t="s">
        <v>7216</v>
      </c>
      <c r="C618" s="80" t="s">
        <v>7217</v>
      </c>
      <c r="D618" s="80" t="s">
        <v>5400</v>
      </c>
      <c r="E618" s="80">
        <v>17442</v>
      </c>
      <c r="F618" s="80">
        <v>0</v>
      </c>
      <c r="G618" s="80">
        <v>17100</v>
      </c>
      <c r="H618" s="80">
        <v>0</v>
      </c>
      <c r="I618" s="80">
        <v>0</v>
      </c>
      <c r="J618" s="80">
        <v>0</v>
      </c>
      <c r="K618" s="80">
        <v>0</v>
      </c>
      <c r="L618" s="80">
        <v>34542</v>
      </c>
      <c r="M618" s="84">
        <v>111194</v>
      </c>
    </row>
    <row r="619" spans="1:13">
      <c r="A619" s="80">
        <v>604</v>
      </c>
      <c r="B619" s="80" t="s">
        <v>7218</v>
      </c>
      <c r="C619" s="80" t="s">
        <v>7219</v>
      </c>
      <c r="D619" s="80" t="s">
        <v>5400</v>
      </c>
      <c r="E619" s="80">
        <v>0</v>
      </c>
      <c r="F619" s="80">
        <v>0</v>
      </c>
      <c r="G619" s="80">
        <v>0</v>
      </c>
      <c r="H619" s="80">
        <v>0</v>
      </c>
      <c r="I619" s="80">
        <v>0</v>
      </c>
      <c r="J619" s="80">
        <v>0</v>
      </c>
      <c r="K619" s="80">
        <v>0</v>
      </c>
      <c r="L619" s="80">
        <v>0</v>
      </c>
      <c r="M619" s="80">
        <v>0</v>
      </c>
    </row>
    <row r="620" spans="1:13">
      <c r="A620" s="80">
        <v>605</v>
      </c>
      <c r="B620" s="80" t="s">
        <v>696</v>
      </c>
      <c r="C620" s="80" t="s">
        <v>697</v>
      </c>
      <c r="D620" s="80" t="s">
        <v>3332</v>
      </c>
      <c r="E620" s="80">
        <v>12689</v>
      </c>
      <c r="F620" s="80">
        <v>0</v>
      </c>
      <c r="G620" s="80">
        <v>163570</v>
      </c>
      <c r="H620" s="80">
        <v>0</v>
      </c>
      <c r="I620" s="80">
        <v>0</v>
      </c>
      <c r="J620" s="80">
        <v>0</v>
      </c>
      <c r="K620" s="80">
        <v>0</v>
      </c>
      <c r="L620" s="80">
        <v>176259</v>
      </c>
      <c r="M620" s="84">
        <v>61280</v>
      </c>
    </row>
    <row r="621" spans="1:13">
      <c r="A621" s="80">
        <v>606</v>
      </c>
      <c r="B621" s="80" t="s">
        <v>7220</v>
      </c>
      <c r="C621" s="80" t="s">
        <v>7221</v>
      </c>
      <c r="D621" s="80" t="s">
        <v>5400</v>
      </c>
      <c r="E621" s="80">
        <v>79771</v>
      </c>
      <c r="F621" s="80">
        <v>0</v>
      </c>
      <c r="G621" s="80">
        <v>0</v>
      </c>
      <c r="H621" s="80">
        <v>0</v>
      </c>
      <c r="I621" s="80">
        <v>0</v>
      </c>
      <c r="J621" s="80">
        <v>0</v>
      </c>
      <c r="K621" s="80">
        <v>0</v>
      </c>
      <c r="L621" s="80">
        <v>79771</v>
      </c>
      <c r="M621" s="80">
        <v>0</v>
      </c>
    </row>
    <row r="622" spans="1:13">
      <c r="A622" s="80">
        <v>607</v>
      </c>
      <c r="B622" s="80" t="s">
        <v>7222</v>
      </c>
      <c r="C622" s="80" t="s">
        <v>7223</v>
      </c>
      <c r="D622" s="80" t="s">
        <v>5400</v>
      </c>
      <c r="E622" s="80">
        <v>1421</v>
      </c>
      <c r="F622" s="80">
        <v>0</v>
      </c>
      <c r="G622" s="80">
        <v>397875</v>
      </c>
      <c r="H622" s="80">
        <v>0</v>
      </c>
      <c r="I622" s="80">
        <v>0</v>
      </c>
      <c r="J622" s="80">
        <v>0</v>
      </c>
      <c r="K622" s="80">
        <v>0</v>
      </c>
      <c r="L622" s="80">
        <v>399296</v>
      </c>
      <c r="M622" s="84">
        <v>340704</v>
      </c>
    </row>
    <row r="623" spans="1:13">
      <c r="A623" s="80">
        <v>608</v>
      </c>
      <c r="B623" s="80" t="s">
        <v>7224</v>
      </c>
      <c r="C623" s="80" t="s">
        <v>7225</v>
      </c>
      <c r="D623" s="80" t="s">
        <v>5400</v>
      </c>
      <c r="E623" s="80">
        <v>1200</v>
      </c>
      <c r="F623" s="80">
        <v>0</v>
      </c>
      <c r="G623" s="80">
        <v>0</v>
      </c>
      <c r="H623" s="80">
        <v>0</v>
      </c>
      <c r="I623" s="80">
        <v>0</v>
      </c>
      <c r="J623" s="80">
        <v>0</v>
      </c>
      <c r="K623" s="80">
        <v>0</v>
      </c>
      <c r="L623" s="80">
        <v>1200</v>
      </c>
      <c r="M623" s="80">
        <v>0</v>
      </c>
    </row>
    <row r="624" spans="1:13">
      <c r="A624" s="80">
        <v>609</v>
      </c>
      <c r="B624" s="80" t="s">
        <v>454</v>
      </c>
      <c r="C624" s="80" t="s">
        <v>455</v>
      </c>
      <c r="D624" s="80" t="s">
        <v>5400</v>
      </c>
      <c r="E624" s="80">
        <v>4832</v>
      </c>
      <c r="F624" s="80">
        <v>0</v>
      </c>
      <c r="G624" s="80">
        <v>752</v>
      </c>
      <c r="H624" s="80">
        <v>0</v>
      </c>
      <c r="I624" s="80">
        <v>0</v>
      </c>
      <c r="J624" s="80">
        <v>0</v>
      </c>
      <c r="K624" s="80">
        <v>0</v>
      </c>
      <c r="L624" s="80">
        <v>5584</v>
      </c>
      <c r="M624" s="84">
        <v>1466</v>
      </c>
    </row>
    <row r="625" spans="1:13">
      <c r="A625" s="80">
        <v>610</v>
      </c>
      <c r="B625" s="80" t="s">
        <v>7226</v>
      </c>
      <c r="C625" s="80" t="s">
        <v>7227</v>
      </c>
      <c r="D625" s="80" t="s">
        <v>5400</v>
      </c>
      <c r="E625" s="80">
        <v>0</v>
      </c>
      <c r="F625" s="80">
        <v>0</v>
      </c>
      <c r="G625" s="80">
        <v>1800</v>
      </c>
      <c r="H625" s="80">
        <v>0</v>
      </c>
      <c r="I625" s="80">
        <v>0</v>
      </c>
      <c r="J625" s="80">
        <v>0</v>
      </c>
      <c r="K625" s="80">
        <v>0</v>
      </c>
      <c r="L625" s="80">
        <v>1800</v>
      </c>
      <c r="M625" s="80">
        <v>0</v>
      </c>
    </row>
    <row r="626" spans="1:13">
      <c r="A626" s="80">
        <v>611</v>
      </c>
      <c r="B626" s="80" t="s">
        <v>7228</v>
      </c>
      <c r="C626" s="80" t="s">
        <v>7229</v>
      </c>
      <c r="D626" s="80" t="s">
        <v>5400</v>
      </c>
      <c r="E626" s="80">
        <v>0</v>
      </c>
      <c r="F626" s="80">
        <v>0</v>
      </c>
      <c r="G626" s="80">
        <v>0</v>
      </c>
      <c r="H626" s="80">
        <v>0</v>
      </c>
      <c r="I626" s="80">
        <v>0</v>
      </c>
      <c r="J626" s="80">
        <v>0</v>
      </c>
      <c r="K626" s="80">
        <v>0</v>
      </c>
      <c r="L626" s="80">
        <v>0</v>
      </c>
      <c r="M626" s="80">
        <v>0</v>
      </c>
    </row>
    <row r="627" spans="1:13">
      <c r="A627" s="80">
        <v>612</v>
      </c>
      <c r="B627" s="80" t="s">
        <v>7230</v>
      </c>
      <c r="C627" s="80" t="s">
        <v>7231</v>
      </c>
      <c r="D627" s="80" t="s">
        <v>5400</v>
      </c>
      <c r="E627" s="80">
        <v>0</v>
      </c>
      <c r="F627" s="80">
        <v>0</v>
      </c>
      <c r="G627" s="80">
        <v>0</v>
      </c>
      <c r="H627" s="80">
        <v>0</v>
      </c>
      <c r="I627" s="80">
        <v>0</v>
      </c>
      <c r="J627" s="80">
        <v>0</v>
      </c>
      <c r="K627" s="80">
        <v>0</v>
      </c>
      <c r="L627" s="80">
        <v>0</v>
      </c>
      <c r="M627" s="80">
        <v>0</v>
      </c>
    </row>
    <row r="628" spans="1:13">
      <c r="A628" s="80">
        <v>613</v>
      </c>
      <c r="B628" s="80" t="s">
        <v>831</v>
      </c>
      <c r="C628" s="80" t="s">
        <v>832</v>
      </c>
      <c r="D628" s="80" t="s">
        <v>5400</v>
      </c>
      <c r="E628" s="80">
        <v>7450</v>
      </c>
      <c r="F628" s="80">
        <v>0</v>
      </c>
      <c r="G628" s="80">
        <v>10000</v>
      </c>
      <c r="H628" s="80">
        <v>0</v>
      </c>
      <c r="I628" s="80">
        <v>0</v>
      </c>
      <c r="J628" s="80">
        <v>0</v>
      </c>
      <c r="K628" s="80">
        <v>0</v>
      </c>
      <c r="L628" s="80">
        <v>17450</v>
      </c>
      <c r="M628" s="84">
        <v>100000</v>
      </c>
    </row>
    <row r="629" spans="1:13">
      <c r="A629" s="80">
        <v>614</v>
      </c>
      <c r="B629" s="80" t="s">
        <v>7232</v>
      </c>
      <c r="C629" s="80" t="s">
        <v>7233</v>
      </c>
      <c r="D629" s="80" t="s">
        <v>5400</v>
      </c>
      <c r="E629" s="80">
        <v>10310</v>
      </c>
      <c r="F629" s="80">
        <v>0</v>
      </c>
      <c r="G629" s="80">
        <v>0</v>
      </c>
      <c r="H629" s="80">
        <v>0</v>
      </c>
      <c r="I629" s="80">
        <v>0</v>
      </c>
      <c r="J629" s="80">
        <v>0</v>
      </c>
      <c r="K629" s="80">
        <v>0</v>
      </c>
      <c r="L629" s="80">
        <v>10310</v>
      </c>
      <c r="M629" s="80">
        <v>0</v>
      </c>
    </row>
    <row r="630" spans="1:13">
      <c r="A630" s="80">
        <v>615</v>
      </c>
      <c r="B630" s="80" t="s">
        <v>7234</v>
      </c>
      <c r="C630" s="80" t="s">
        <v>7235</v>
      </c>
      <c r="D630" s="80" t="s">
        <v>5400</v>
      </c>
      <c r="E630" s="80">
        <v>0</v>
      </c>
      <c r="F630" s="80">
        <v>0</v>
      </c>
      <c r="G630" s="80">
        <v>0</v>
      </c>
      <c r="H630" s="80">
        <v>0</v>
      </c>
      <c r="I630" s="80">
        <v>0</v>
      </c>
      <c r="J630" s="80">
        <v>0</v>
      </c>
      <c r="K630" s="80">
        <v>0</v>
      </c>
      <c r="L630" s="80">
        <v>0</v>
      </c>
      <c r="M630" s="80">
        <v>0</v>
      </c>
    </row>
    <row r="631" spans="1:13">
      <c r="A631" s="80">
        <v>616</v>
      </c>
      <c r="B631" s="80" t="s">
        <v>7236</v>
      </c>
      <c r="C631" s="80" t="s">
        <v>7237</v>
      </c>
      <c r="D631" s="80" t="s">
        <v>5400</v>
      </c>
      <c r="E631" s="80">
        <v>0</v>
      </c>
      <c r="F631" s="80">
        <v>0</v>
      </c>
      <c r="G631" s="80">
        <v>0</v>
      </c>
      <c r="H631" s="80">
        <v>0</v>
      </c>
      <c r="I631" s="80">
        <v>0</v>
      </c>
      <c r="J631" s="80">
        <v>0</v>
      </c>
      <c r="K631" s="80">
        <v>0</v>
      </c>
      <c r="L631" s="80">
        <v>0</v>
      </c>
      <c r="M631" s="84">
        <v>300000</v>
      </c>
    </row>
    <row r="632" spans="1:13">
      <c r="A632" s="80">
        <v>617</v>
      </c>
      <c r="B632" s="80" t="s">
        <v>7238</v>
      </c>
      <c r="C632" s="80" t="s">
        <v>7239</v>
      </c>
      <c r="D632" s="80" t="s">
        <v>5400</v>
      </c>
      <c r="E632" s="80">
        <v>0</v>
      </c>
      <c r="F632" s="80">
        <v>0</v>
      </c>
      <c r="G632" s="80">
        <v>0</v>
      </c>
      <c r="H632" s="80">
        <v>0</v>
      </c>
      <c r="I632" s="80">
        <v>0</v>
      </c>
      <c r="J632" s="80">
        <v>0</v>
      </c>
      <c r="K632" s="80">
        <v>0</v>
      </c>
      <c r="L632" s="80">
        <v>0</v>
      </c>
      <c r="M632" s="84">
        <v>270000</v>
      </c>
    </row>
    <row r="633" spans="1:13">
      <c r="A633" s="80">
        <v>618</v>
      </c>
      <c r="B633" s="80" t="s">
        <v>7240</v>
      </c>
      <c r="C633" s="80" t="s">
        <v>7241</v>
      </c>
      <c r="D633" s="80" t="s">
        <v>5400</v>
      </c>
      <c r="E633" s="80">
        <v>0</v>
      </c>
      <c r="F633" s="80">
        <v>0</v>
      </c>
      <c r="G633" s="80">
        <v>0</v>
      </c>
      <c r="H633" s="80">
        <v>0</v>
      </c>
      <c r="I633" s="80">
        <v>0</v>
      </c>
      <c r="J633" s="80">
        <v>0</v>
      </c>
      <c r="K633" s="80">
        <v>0</v>
      </c>
      <c r="L633" s="80">
        <v>0</v>
      </c>
      <c r="M633" s="80">
        <v>0</v>
      </c>
    </row>
    <row r="634" spans="1:13">
      <c r="A634" s="80">
        <v>619</v>
      </c>
      <c r="B634" s="80" t="s">
        <v>7242</v>
      </c>
      <c r="C634" s="80" t="s">
        <v>7243</v>
      </c>
      <c r="D634" s="80" t="s">
        <v>5400</v>
      </c>
      <c r="E634" s="80">
        <v>2954</v>
      </c>
      <c r="F634" s="80">
        <v>0</v>
      </c>
      <c r="G634" s="80">
        <v>0</v>
      </c>
      <c r="H634" s="80">
        <v>0</v>
      </c>
      <c r="I634" s="80">
        <v>0</v>
      </c>
      <c r="J634" s="80">
        <v>0</v>
      </c>
      <c r="K634" s="80">
        <v>0</v>
      </c>
      <c r="L634" s="80">
        <v>2954</v>
      </c>
      <c r="M634" s="80">
        <v>0</v>
      </c>
    </row>
    <row r="635" spans="1:13">
      <c r="A635" s="80">
        <v>620</v>
      </c>
      <c r="B635" s="80" t="s">
        <v>7244</v>
      </c>
      <c r="C635" s="80" t="s">
        <v>7245</v>
      </c>
      <c r="D635" s="80" t="s">
        <v>3332</v>
      </c>
      <c r="E635" s="80">
        <v>4966</v>
      </c>
      <c r="F635" s="80">
        <v>878</v>
      </c>
      <c r="G635" s="80">
        <v>0</v>
      </c>
      <c r="H635" s="80">
        <v>0</v>
      </c>
      <c r="I635" s="80">
        <v>0</v>
      </c>
      <c r="J635" s="80">
        <v>0</v>
      </c>
      <c r="K635" s="80">
        <v>0</v>
      </c>
      <c r="L635" s="80">
        <v>4966</v>
      </c>
      <c r="M635" s="84">
        <v>97300</v>
      </c>
    </row>
    <row r="636" spans="1:13">
      <c r="A636" s="80">
        <v>621</v>
      </c>
      <c r="B636" s="80" t="s">
        <v>7246</v>
      </c>
      <c r="C636" s="80" t="s">
        <v>7247</v>
      </c>
      <c r="D636" s="80" t="s">
        <v>5400</v>
      </c>
      <c r="E636" s="80">
        <v>34008</v>
      </c>
      <c r="F636" s="80">
        <v>0</v>
      </c>
      <c r="G636" s="80">
        <v>0</v>
      </c>
      <c r="H636" s="80">
        <v>0</v>
      </c>
      <c r="I636" s="80">
        <v>0</v>
      </c>
      <c r="J636" s="80">
        <v>0</v>
      </c>
      <c r="K636" s="80">
        <v>0</v>
      </c>
      <c r="L636" s="80">
        <v>34008</v>
      </c>
      <c r="M636" s="80">
        <v>0</v>
      </c>
    </row>
    <row r="637" spans="1:13">
      <c r="A637" s="80">
        <v>622</v>
      </c>
      <c r="B637" s="80" t="s">
        <v>7248</v>
      </c>
      <c r="C637" s="80" t="s">
        <v>7249</v>
      </c>
      <c r="D637" s="80" t="s">
        <v>5400</v>
      </c>
      <c r="E637" s="80">
        <v>0</v>
      </c>
      <c r="F637" s="80">
        <v>0</v>
      </c>
      <c r="G637" s="80">
        <v>0</v>
      </c>
      <c r="H637" s="80">
        <v>0</v>
      </c>
      <c r="I637" s="80">
        <v>0</v>
      </c>
      <c r="J637" s="80">
        <v>0</v>
      </c>
      <c r="K637" s="80">
        <v>0</v>
      </c>
      <c r="L637" s="80">
        <v>0</v>
      </c>
      <c r="M637" s="84">
        <v>308500</v>
      </c>
    </row>
    <row r="638" spans="1:13">
      <c r="A638" s="80">
        <v>623</v>
      </c>
      <c r="B638" s="80" t="s">
        <v>7250</v>
      </c>
      <c r="C638" s="80" t="s">
        <v>7251</v>
      </c>
      <c r="D638" s="80" t="s">
        <v>5400</v>
      </c>
      <c r="E638" s="80">
        <v>18907</v>
      </c>
      <c r="F638" s="80">
        <v>0</v>
      </c>
      <c r="G638" s="80">
        <v>24587</v>
      </c>
      <c r="H638" s="80">
        <v>0</v>
      </c>
      <c r="I638" s="80">
        <v>0</v>
      </c>
      <c r="J638" s="80">
        <v>0</v>
      </c>
      <c r="K638" s="80">
        <v>0</v>
      </c>
      <c r="L638" s="80">
        <v>43494</v>
      </c>
      <c r="M638" s="84">
        <v>401000</v>
      </c>
    </row>
    <row r="639" spans="1:13">
      <c r="A639" s="80">
        <v>624</v>
      </c>
      <c r="B639" s="80" t="s">
        <v>7252</v>
      </c>
      <c r="C639" s="80" t="s">
        <v>7253</v>
      </c>
      <c r="D639" s="80" t="s">
        <v>5400</v>
      </c>
      <c r="E639" s="80">
        <v>138907</v>
      </c>
      <c r="F639" s="80">
        <v>0</v>
      </c>
      <c r="G639" s="80">
        <v>30000</v>
      </c>
      <c r="H639" s="80">
        <v>0</v>
      </c>
      <c r="I639" s="80">
        <v>0</v>
      </c>
      <c r="J639" s="80">
        <v>0</v>
      </c>
      <c r="K639" s="80">
        <v>0</v>
      </c>
      <c r="L639" s="80">
        <v>168907</v>
      </c>
      <c r="M639" s="80">
        <v>0</v>
      </c>
    </row>
    <row r="640" spans="1:13">
      <c r="A640" s="80">
        <v>625</v>
      </c>
      <c r="B640" s="80" t="s">
        <v>7254</v>
      </c>
      <c r="C640" s="80" t="s">
        <v>7255</v>
      </c>
      <c r="D640" s="80" t="s">
        <v>3259</v>
      </c>
      <c r="E640" s="80">
        <v>0</v>
      </c>
      <c r="F640" s="80">
        <v>0</v>
      </c>
      <c r="G640" s="80">
        <v>0</v>
      </c>
      <c r="H640" s="80">
        <v>0</v>
      </c>
      <c r="I640" s="80">
        <v>0</v>
      </c>
      <c r="J640" s="80">
        <v>0</v>
      </c>
      <c r="K640" s="80">
        <v>0</v>
      </c>
      <c r="L640" s="80">
        <v>0</v>
      </c>
      <c r="M640" s="80">
        <v>0</v>
      </c>
    </row>
    <row r="641" spans="1:13">
      <c r="A641" s="80">
        <v>626</v>
      </c>
      <c r="B641" s="80" t="s">
        <v>7256</v>
      </c>
      <c r="C641" s="80" t="s">
        <v>7257</v>
      </c>
      <c r="D641" s="80" t="s">
        <v>5400</v>
      </c>
      <c r="E641" s="80">
        <v>0</v>
      </c>
      <c r="F641" s="80">
        <v>0</v>
      </c>
      <c r="G641" s="80">
        <v>0</v>
      </c>
      <c r="H641" s="80">
        <v>0</v>
      </c>
      <c r="I641" s="80">
        <v>0</v>
      </c>
      <c r="J641" s="80">
        <v>0</v>
      </c>
      <c r="K641" s="80">
        <v>0</v>
      </c>
      <c r="L641" s="80">
        <v>0</v>
      </c>
      <c r="M641" s="80">
        <v>0</v>
      </c>
    </row>
    <row r="642" spans="1:13">
      <c r="A642" s="80">
        <v>627</v>
      </c>
      <c r="B642" s="80" t="s">
        <v>7258</v>
      </c>
      <c r="C642" s="80" t="s">
        <v>7259</v>
      </c>
      <c r="D642" s="80" t="s">
        <v>5400</v>
      </c>
      <c r="E642" s="80">
        <v>995</v>
      </c>
      <c r="F642" s="80">
        <v>0</v>
      </c>
      <c r="G642" s="80">
        <v>0</v>
      </c>
      <c r="H642" s="80">
        <v>0</v>
      </c>
      <c r="I642" s="80">
        <v>0</v>
      </c>
      <c r="J642" s="80">
        <v>0</v>
      </c>
      <c r="K642" s="80">
        <v>0</v>
      </c>
      <c r="L642" s="80">
        <v>995</v>
      </c>
      <c r="M642" s="80">
        <v>0</v>
      </c>
    </row>
    <row r="643" spans="1:13">
      <c r="A643" s="80">
        <v>628</v>
      </c>
      <c r="B643" s="80" t="s">
        <v>74</v>
      </c>
      <c r="C643" s="80" t="s">
        <v>75</v>
      </c>
      <c r="D643" s="80" t="s">
        <v>5400</v>
      </c>
      <c r="E643" s="80">
        <v>35219</v>
      </c>
      <c r="F643" s="80">
        <v>0</v>
      </c>
      <c r="G643" s="80">
        <v>5132</v>
      </c>
      <c r="H643" s="80">
        <v>0</v>
      </c>
      <c r="I643" s="80">
        <v>0</v>
      </c>
      <c r="J643" s="80">
        <v>0</v>
      </c>
      <c r="K643" s="80">
        <v>0</v>
      </c>
      <c r="L643" s="80">
        <v>40351</v>
      </c>
      <c r="M643" s="84">
        <v>118928</v>
      </c>
    </row>
    <row r="644" spans="1:13">
      <c r="A644" s="80">
        <v>629</v>
      </c>
      <c r="B644" s="80" t="s">
        <v>6</v>
      </c>
      <c r="C644" s="80" t="s">
        <v>7260</v>
      </c>
      <c r="D644" s="80" t="s">
        <v>5400</v>
      </c>
      <c r="E644" s="80">
        <v>9183</v>
      </c>
      <c r="F644" s="80">
        <v>0</v>
      </c>
      <c r="G644" s="80">
        <v>4000</v>
      </c>
      <c r="H644" s="80">
        <v>0</v>
      </c>
      <c r="I644" s="80">
        <v>0</v>
      </c>
      <c r="J644" s="80">
        <v>0</v>
      </c>
      <c r="K644" s="80">
        <v>0</v>
      </c>
      <c r="L644" s="80">
        <v>13183</v>
      </c>
      <c r="M644" s="84">
        <v>53200</v>
      </c>
    </row>
    <row r="645" spans="1:13">
      <c r="A645" s="80">
        <v>630</v>
      </c>
      <c r="B645" s="80" t="s">
        <v>19</v>
      </c>
      <c r="C645" s="80" t="s">
        <v>7261</v>
      </c>
      <c r="D645" s="80" t="s">
        <v>5400</v>
      </c>
      <c r="E645" s="80">
        <v>1590</v>
      </c>
      <c r="F645" s="80">
        <v>0</v>
      </c>
      <c r="G645" s="80">
        <v>0</v>
      </c>
      <c r="H645" s="80">
        <v>0</v>
      </c>
      <c r="I645" s="80">
        <v>0</v>
      </c>
      <c r="J645" s="80">
        <v>0</v>
      </c>
      <c r="K645" s="80">
        <v>0</v>
      </c>
      <c r="L645" s="80">
        <v>1590</v>
      </c>
      <c r="M645" s="84">
        <v>160000</v>
      </c>
    </row>
    <row r="646" spans="1:13">
      <c r="A646" s="80">
        <v>631</v>
      </c>
      <c r="B646" s="80" t="s">
        <v>46</v>
      </c>
      <c r="C646" s="80" t="s">
        <v>2506</v>
      </c>
      <c r="D646" s="80" t="s">
        <v>5400</v>
      </c>
      <c r="E646" s="80">
        <v>3731</v>
      </c>
      <c r="F646" s="80">
        <v>0</v>
      </c>
      <c r="G646" s="80">
        <v>20401</v>
      </c>
      <c r="H646" s="80">
        <v>0</v>
      </c>
      <c r="I646" s="80">
        <v>0</v>
      </c>
      <c r="J646" s="80">
        <v>0</v>
      </c>
      <c r="K646" s="80">
        <v>0</v>
      </c>
      <c r="L646" s="80">
        <v>24132</v>
      </c>
      <c r="M646" s="84">
        <v>69629</v>
      </c>
    </row>
    <row r="647" spans="1:13">
      <c r="A647" s="80">
        <v>632</v>
      </c>
      <c r="B647" s="80" t="s">
        <v>32</v>
      </c>
      <c r="C647" s="80" t="s">
        <v>33</v>
      </c>
      <c r="D647" s="80" t="s">
        <v>5400</v>
      </c>
      <c r="E647" s="80">
        <v>10043</v>
      </c>
      <c r="F647" s="80">
        <v>0</v>
      </c>
      <c r="G647" s="80">
        <v>10867</v>
      </c>
      <c r="H647" s="80">
        <v>0</v>
      </c>
      <c r="I647" s="80">
        <v>0</v>
      </c>
      <c r="J647" s="80">
        <v>0</v>
      </c>
      <c r="K647" s="80">
        <v>0</v>
      </c>
      <c r="L647" s="80">
        <v>20910</v>
      </c>
      <c r="M647" s="84">
        <v>20000</v>
      </c>
    </row>
    <row r="648" spans="1:13">
      <c r="A648" s="80">
        <v>633</v>
      </c>
      <c r="B648" s="80" t="s">
        <v>56</v>
      </c>
      <c r="C648" s="80" t="s">
        <v>7262</v>
      </c>
      <c r="D648" s="80" t="s">
        <v>5400</v>
      </c>
      <c r="E648" s="80">
        <v>25215</v>
      </c>
      <c r="F648" s="80">
        <v>0</v>
      </c>
      <c r="G648" s="80">
        <v>10000</v>
      </c>
      <c r="H648" s="80">
        <v>0</v>
      </c>
      <c r="I648" s="80">
        <v>0</v>
      </c>
      <c r="J648" s="80">
        <v>0</v>
      </c>
      <c r="K648" s="80">
        <v>0</v>
      </c>
      <c r="L648" s="80">
        <v>35215</v>
      </c>
      <c r="M648" s="84">
        <v>90000</v>
      </c>
    </row>
    <row r="649" spans="1:13">
      <c r="A649" s="80">
        <v>634</v>
      </c>
      <c r="B649" s="80" t="s">
        <v>7263</v>
      </c>
      <c r="C649" s="80" t="s">
        <v>7264</v>
      </c>
      <c r="D649" s="80" t="s">
        <v>5400</v>
      </c>
      <c r="E649" s="80">
        <v>12876</v>
      </c>
      <c r="F649" s="80">
        <v>0</v>
      </c>
      <c r="G649" s="80">
        <v>0</v>
      </c>
      <c r="H649" s="80">
        <v>0</v>
      </c>
      <c r="I649" s="80">
        <v>0</v>
      </c>
      <c r="J649" s="80">
        <v>0</v>
      </c>
      <c r="K649" s="80">
        <v>0</v>
      </c>
      <c r="L649" s="80">
        <v>12876</v>
      </c>
      <c r="M649" s="84">
        <v>303649</v>
      </c>
    </row>
    <row r="650" spans="1:13">
      <c r="A650" s="80">
        <v>635</v>
      </c>
      <c r="B650" s="80" t="s">
        <v>7265</v>
      </c>
      <c r="C650" s="80" t="s">
        <v>7266</v>
      </c>
      <c r="D650" s="80" t="s">
        <v>5400</v>
      </c>
      <c r="E650" s="80">
        <v>5917</v>
      </c>
      <c r="F650" s="80">
        <v>0</v>
      </c>
      <c r="G650" s="80">
        <v>2266</v>
      </c>
      <c r="H650" s="80">
        <v>0</v>
      </c>
      <c r="I650" s="80">
        <v>0</v>
      </c>
      <c r="J650" s="80">
        <v>0</v>
      </c>
      <c r="K650" s="80">
        <v>0</v>
      </c>
      <c r="L650" s="80">
        <v>8183</v>
      </c>
      <c r="M650" s="84">
        <v>384389</v>
      </c>
    </row>
    <row r="651" spans="1:13">
      <c r="A651" s="80">
        <v>636</v>
      </c>
      <c r="B651" s="80" t="s">
        <v>7267</v>
      </c>
      <c r="C651" s="80" t="s">
        <v>7268</v>
      </c>
      <c r="D651" s="80" t="s">
        <v>5400</v>
      </c>
      <c r="E651" s="80">
        <v>2604</v>
      </c>
      <c r="F651" s="80">
        <v>0</v>
      </c>
      <c r="G651" s="80">
        <v>0</v>
      </c>
      <c r="H651" s="80">
        <v>0</v>
      </c>
      <c r="I651" s="80">
        <v>0</v>
      </c>
      <c r="J651" s="80">
        <v>0</v>
      </c>
      <c r="K651" s="80">
        <v>0</v>
      </c>
      <c r="L651" s="80">
        <v>2604</v>
      </c>
      <c r="M651" s="84">
        <v>28000</v>
      </c>
    </row>
    <row r="652" spans="1:13">
      <c r="A652" s="80">
        <v>637</v>
      </c>
      <c r="B652" s="80" t="s">
        <v>7269</v>
      </c>
      <c r="C652" s="80" t="s">
        <v>7270</v>
      </c>
      <c r="D652" s="80" t="s">
        <v>5400</v>
      </c>
      <c r="E652" s="80">
        <v>47</v>
      </c>
      <c r="F652" s="80">
        <v>0</v>
      </c>
      <c r="G652" s="80">
        <v>0</v>
      </c>
      <c r="H652" s="80">
        <v>0</v>
      </c>
      <c r="I652" s="80">
        <v>0</v>
      </c>
      <c r="J652" s="80">
        <v>0</v>
      </c>
      <c r="K652" s="80">
        <v>0</v>
      </c>
      <c r="L652" s="80">
        <v>47</v>
      </c>
      <c r="M652" s="84">
        <v>128000</v>
      </c>
    </row>
    <row r="653" spans="1:13">
      <c r="A653" s="80">
        <v>638</v>
      </c>
      <c r="B653" s="80" t="s">
        <v>7271</v>
      </c>
      <c r="C653" s="80" t="s">
        <v>7272</v>
      </c>
      <c r="D653" s="80" t="s">
        <v>5400</v>
      </c>
      <c r="E653" s="80">
        <v>2503</v>
      </c>
      <c r="F653" s="80">
        <v>0</v>
      </c>
      <c r="G653" s="80">
        <v>0</v>
      </c>
      <c r="H653" s="80">
        <v>0</v>
      </c>
      <c r="I653" s="80">
        <v>0</v>
      </c>
      <c r="J653" s="80">
        <v>0</v>
      </c>
      <c r="K653" s="80">
        <v>0</v>
      </c>
      <c r="L653" s="80">
        <v>2503</v>
      </c>
      <c r="M653" s="80">
        <v>0</v>
      </c>
    </row>
    <row r="654" spans="1:13">
      <c r="A654" s="80">
        <v>639</v>
      </c>
      <c r="B654" s="80" t="s">
        <v>770</v>
      </c>
      <c r="C654" s="80" t="s">
        <v>7273</v>
      </c>
      <c r="D654" s="80" t="s">
        <v>3332</v>
      </c>
      <c r="E654" s="80">
        <v>16469</v>
      </c>
      <c r="F654" s="80">
        <v>0</v>
      </c>
      <c r="G654" s="80">
        <v>90040</v>
      </c>
      <c r="H654" s="80">
        <v>0</v>
      </c>
      <c r="I654" s="80">
        <v>0</v>
      </c>
      <c r="J654" s="80">
        <v>0</v>
      </c>
      <c r="K654" s="80">
        <v>0</v>
      </c>
      <c r="L654" s="80">
        <v>106509</v>
      </c>
      <c r="M654" s="84">
        <v>559007</v>
      </c>
    </row>
    <row r="655" spans="1:13">
      <c r="A655" s="80">
        <v>640</v>
      </c>
      <c r="B655" s="80" t="s">
        <v>7274</v>
      </c>
      <c r="C655" s="80" t="s">
        <v>7275</v>
      </c>
      <c r="D655" s="80" t="s">
        <v>5400</v>
      </c>
      <c r="E655" s="80">
        <v>31968</v>
      </c>
      <c r="F655" s="80">
        <v>0</v>
      </c>
      <c r="G655" s="80">
        <v>542</v>
      </c>
      <c r="H655" s="80">
        <v>0</v>
      </c>
      <c r="I655" s="80">
        <v>0</v>
      </c>
      <c r="J655" s="80">
        <v>0</v>
      </c>
      <c r="K655" s="80">
        <v>0</v>
      </c>
      <c r="L655" s="80">
        <v>32510</v>
      </c>
      <c r="M655" s="80">
        <v>0</v>
      </c>
    </row>
    <row r="656" spans="1:13">
      <c r="A656" s="80">
        <v>641</v>
      </c>
      <c r="B656" s="80" t="s">
        <v>7276</v>
      </c>
      <c r="C656" s="80" t="s">
        <v>7275</v>
      </c>
      <c r="D656" s="80" t="s">
        <v>5400</v>
      </c>
      <c r="E656" s="80">
        <v>31226</v>
      </c>
      <c r="F656" s="80">
        <v>0</v>
      </c>
      <c r="G656" s="80">
        <v>0</v>
      </c>
      <c r="H656" s="80">
        <v>0</v>
      </c>
      <c r="I656" s="80">
        <v>0</v>
      </c>
      <c r="J656" s="80">
        <v>0</v>
      </c>
      <c r="K656" s="80">
        <v>0</v>
      </c>
      <c r="L656" s="80">
        <v>31226</v>
      </c>
      <c r="M656" s="80">
        <v>0</v>
      </c>
    </row>
    <row r="657" spans="1:13">
      <c r="A657" s="80">
        <v>642</v>
      </c>
      <c r="B657" s="80" t="s">
        <v>7277</v>
      </c>
      <c r="C657" s="80" t="s">
        <v>7278</v>
      </c>
      <c r="D657" s="80" t="s">
        <v>5400</v>
      </c>
      <c r="E657" s="80">
        <v>9545</v>
      </c>
      <c r="F657" s="80">
        <v>0</v>
      </c>
      <c r="G657" s="80">
        <v>36</v>
      </c>
      <c r="H657" s="80">
        <v>0</v>
      </c>
      <c r="I657" s="80">
        <v>0</v>
      </c>
      <c r="J657" s="80">
        <v>0</v>
      </c>
      <c r="K657" s="80">
        <v>0</v>
      </c>
      <c r="L657" s="80">
        <v>9581</v>
      </c>
      <c r="M657" s="80">
        <v>0</v>
      </c>
    </row>
    <row r="658" spans="1:13">
      <c r="A658" s="80">
        <v>643</v>
      </c>
      <c r="B658" s="80" t="s">
        <v>7279</v>
      </c>
      <c r="C658" s="80" t="s">
        <v>7280</v>
      </c>
      <c r="D658" s="80" t="s">
        <v>5400</v>
      </c>
      <c r="E658" s="80">
        <v>13905</v>
      </c>
      <c r="F658" s="80">
        <v>0</v>
      </c>
      <c r="G658" s="80">
        <v>0</v>
      </c>
      <c r="H658" s="80">
        <v>0</v>
      </c>
      <c r="I658" s="80">
        <v>0</v>
      </c>
      <c r="J658" s="80">
        <v>0</v>
      </c>
      <c r="K658" s="80">
        <v>0</v>
      </c>
      <c r="L658" s="80">
        <v>13905</v>
      </c>
      <c r="M658" s="80">
        <v>0</v>
      </c>
    </row>
    <row r="659" spans="1:13">
      <c r="A659" s="80">
        <v>644</v>
      </c>
      <c r="B659" s="80" t="s">
        <v>7281</v>
      </c>
      <c r="C659" s="80" t="s">
        <v>7282</v>
      </c>
      <c r="D659" s="80" t="s">
        <v>5400</v>
      </c>
      <c r="E659" s="80">
        <v>0</v>
      </c>
      <c r="F659" s="80">
        <v>0</v>
      </c>
      <c r="G659" s="80">
        <v>0</v>
      </c>
      <c r="H659" s="80">
        <v>0</v>
      </c>
      <c r="I659" s="80">
        <v>0</v>
      </c>
      <c r="J659" s="80">
        <v>0</v>
      </c>
      <c r="K659" s="80">
        <v>0</v>
      </c>
      <c r="L659" s="80">
        <v>0</v>
      </c>
      <c r="M659" s="80">
        <v>0</v>
      </c>
    </row>
    <row r="660" spans="1:13">
      <c r="A660" s="80">
        <v>645</v>
      </c>
      <c r="B660" s="80" t="s">
        <v>492</v>
      </c>
      <c r="C660" s="80" t="s">
        <v>2537</v>
      </c>
      <c r="D660" s="80" t="s">
        <v>5400</v>
      </c>
      <c r="E660" s="80">
        <v>22129</v>
      </c>
      <c r="F660" s="80">
        <v>0</v>
      </c>
      <c r="G660" s="80">
        <v>200</v>
      </c>
      <c r="H660" s="80">
        <v>0</v>
      </c>
      <c r="I660" s="80">
        <v>0</v>
      </c>
      <c r="J660" s="80">
        <v>0</v>
      </c>
      <c r="K660" s="80">
        <v>0</v>
      </c>
      <c r="L660" s="80">
        <v>22329</v>
      </c>
      <c r="M660" s="84">
        <v>55800</v>
      </c>
    </row>
    <row r="661" spans="1:13">
      <c r="A661" s="80">
        <v>646</v>
      </c>
      <c r="B661" s="80" t="s">
        <v>6076</v>
      </c>
      <c r="C661" s="80" t="s">
        <v>6077</v>
      </c>
      <c r="D661" s="80" t="s">
        <v>5400</v>
      </c>
      <c r="E661" s="80">
        <v>5706</v>
      </c>
      <c r="F661" s="80">
        <v>0</v>
      </c>
      <c r="G661" s="80">
        <v>87</v>
      </c>
      <c r="H661" s="80">
        <v>0</v>
      </c>
      <c r="I661" s="80">
        <v>0</v>
      </c>
      <c r="J661" s="80">
        <v>0</v>
      </c>
      <c r="K661" s="80">
        <v>0</v>
      </c>
      <c r="L661" s="80">
        <v>5793</v>
      </c>
      <c r="M661" s="84">
        <v>95413</v>
      </c>
    </row>
    <row r="662" spans="1:13">
      <c r="A662" s="80">
        <v>647</v>
      </c>
      <c r="B662" s="80" t="s">
        <v>6068</v>
      </c>
      <c r="C662" s="80" t="s">
        <v>6069</v>
      </c>
      <c r="D662" s="80" t="s">
        <v>5400</v>
      </c>
      <c r="E662" s="80">
        <v>2425</v>
      </c>
      <c r="F662" s="80">
        <v>0</v>
      </c>
      <c r="G662" s="80">
        <v>15055</v>
      </c>
      <c r="H662" s="80">
        <v>0</v>
      </c>
      <c r="I662" s="80">
        <v>0</v>
      </c>
      <c r="J662" s="80">
        <v>0</v>
      </c>
      <c r="K662" s="80">
        <v>0</v>
      </c>
      <c r="L662" s="80">
        <v>17480</v>
      </c>
      <c r="M662" s="84">
        <v>69945</v>
      </c>
    </row>
    <row r="663" spans="1:13">
      <c r="A663" s="80">
        <v>648</v>
      </c>
      <c r="B663" s="80" t="s">
        <v>109</v>
      </c>
      <c r="C663" s="80" t="s">
        <v>2515</v>
      </c>
      <c r="D663" s="80" t="s">
        <v>5400</v>
      </c>
      <c r="E663" s="80">
        <v>3859</v>
      </c>
      <c r="F663" s="80">
        <v>0</v>
      </c>
      <c r="G663" s="80">
        <v>20</v>
      </c>
      <c r="H663" s="80">
        <v>0</v>
      </c>
      <c r="I663" s="80">
        <v>0</v>
      </c>
      <c r="J663" s="80">
        <v>0</v>
      </c>
      <c r="K663" s="80">
        <v>0</v>
      </c>
      <c r="L663" s="80">
        <v>3879</v>
      </c>
      <c r="M663" s="84">
        <v>45600</v>
      </c>
    </row>
    <row r="664" spans="1:13">
      <c r="A664" s="80">
        <v>649</v>
      </c>
      <c r="B664" s="80" t="s">
        <v>6102</v>
      </c>
      <c r="C664" s="80" t="s">
        <v>6103</v>
      </c>
      <c r="D664" s="80" t="s">
        <v>5400</v>
      </c>
      <c r="E664" s="80">
        <v>380</v>
      </c>
      <c r="F664" s="80">
        <v>0</v>
      </c>
      <c r="G664" s="80">
        <v>10213</v>
      </c>
      <c r="H664" s="80">
        <v>0</v>
      </c>
      <c r="I664" s="80">
        <v>0</v>
      </c>
      <c r="J664" s="80">
        <v>0</v>
      </c>
      <c r="K664" s="80">
        <v>0</v>
      </c>
      <c r="L664" s="80">
        <v>10593</v>
      </c>
      <c r="M664" s="84">
        <v>20977</v>
      </c>
    </row>
    <row r="665" spans="1:13">
      <c r="A665" s="80">
        <v>650</v>
      </c>
      <c r="B665" s="80" t="s">
        <v>512</v>
      </c>
      <c r="C665" s="80" t="s">
        <v>7283</v>
      </c>
      <c r="D665" s="80" t="s">
        <v>5400</v>
      </c>
      <c r="E665" s="80">
        <v>62422</v>
      </c>
      <c r="F665" s="80">
        <v>0</v>
      </c>
      <c r="G665" s="80">
        <v>53</v>
      </c>
      <c r="H665" s="80">
        <v>0</v>
      </c>
      <c r="I665" s="80">
        <v>0</v>
      </c>
      <c r="J665" s="80">
        <v>0</v>
      </c>
      <c r="K665" s="80">
        <v>0</v>
      </c>
      <c r="L665" s="80">
        <v>62475</v>
      </c>
      <c r="M665" s="84">
        <v>201108</v>
      </c>
    </row>
    <row r="666" spans="1:13">
      <c r="A666" s="80">
        <v>651</v>
      </c>
      <c r="B666" s="80" t="s">
        <v>572</v>
      </c>
      <c r="C666" s="80" t="s">
        <v>7284</v>
      </c>
      <c r="D666" s="80" t="s">
        <v>5400</v>
      </c>
      <c r="E666" s="80">
        <v>22945</v>
      </c>
      <c r="F666" s="80">
        <v>0</v>
      </c>
      <c r="G666" s="80">
        <v>0</v>
      </c>
      <c r="H666" s="80">
        <v>0</v>
      </c>
      <c r="I666" s="80">
        <v>0</v>
      </c>
      <c r="J666" s="80">
        <v>0</v>
      </c>
      <c r="K666" s="80">
        <v>0</v>
      </c>
      <c r="L666" s="80">
        <v>22945</v>
      </c>
      <c r="M666" s="84">
        <v>65226</v>
      </c>
    </row>
    <row r="667" spans="1:13">
      <c r="A667" s="80">
        <v>652</v>
      </c>
      <c r="B667" s="80" t="s">
        <v>553</v>
      </c>
      <c r="C667" s="80" t="s">
        <v>7285</v>
      </c>
      <c r="D667" s="80" t="s">
        <v>5400</v>
      </c>
      <c r="E667" s="80">
        <v>9423</v>
      </c>
      <c r="F667" s="80">
        <v>0</v>
      </c>
      <c r="G667" s="80">
        <v>10232</v>
      </c>
      <c r="H667" s="80">
        <v>0</v>
      </c>
      <c r="I667" s="80">
        <v>0</v>
      </c>
      <c r="J667" s="80">
        <v>0</v>
      </c>
      <c r="K667" s="80">
        <v>0</v>
      </c>
      <c r="L667" s="80">
        <v>19655</v>
      </c>
      <c r="M667" s="84">
        <v>60022</v>
      </c>
    </row>
    <row r="668" spans="1:13">
      <c r="A668" s="80">
        <v>653</v>
      </c>
      <c r="B668" s="80" t="s">
        <v>6171</v>
      </c>
      <c r="C668" s="80" t="s">
        <v>6172</v>
      </c>
      <c r="D668" s="80" t="s">
        <v>5400</v>
      </c>
      <c r="E668" s="80">
        <v>19625</v>
      </c>
      <c r="F668" s="80">
        <v>0</v>
      </c>
      <c r="G668" s="80">
        <v>0</v>
      </c>
      <c r="H668" s="80">
        <v>0</v>
      </c>
      <c r="I668" s="80">
        <v>0</v>
      </c>
      <c r="J668" s="80">
        <v>0</v>
      </c>
      <c r="K668" s="80">
        <v>0</v>
      </c>
      <c r="L668" s="80">
        <v>19625</v>
      </c>
      <c r="M668" s="84">
        <v>40335</v>
      </c>
    </row>
    <row r="669" spans="1:13">
      <c r="A669" s="80">
        <v>654</v>
      </c>
      <c r="B669" s="80" t="s">
        <v>531</v>
      </c>
      <c r="C669" s="80" t="s">
        <v>532</v>
      </c>
      <c r="D669" s="80" t="s">
        <v>5400</v>
      </c>
      <c r="E669" s="80">
        <v>13764</v>
      </c>
      <c r="F669" s="80">
        <v>0</v>
      </c>
      <c r="G669" s="80">
        <v>10000</v>
      </c>
      <c r="H669" s="80">
        <v>0</v>
      </c>
      <c r="I669" s="80">
        <v>0</v>
      </c>
      <c r="J669" s="80">
        <v>0</v>
      </c>
      <c r="K669" s="80">
        <v>0</v>
      </c>
      <c r="L669" s="80">
        <v>23764</v>
      </c>
      <c r="M669" s="84">
        <v>40000</v>
      </c>
    </row>
    <row r="670" spans="1:13">
      <c r="A670" s="80">
        <v>655</v>
      </c>
      <c r="B670" s="80" t="s">
        <v>6166</v>
      </c>
      <c r="C670" s="80" t="s">
        <v>7286</v>
      </c>
      <c r="D670" s="80" t="s">
        <v>5400</v>
      </c>
      <c r="E670" s="80">
        <v>9872</v>
      </c>
      <c r="F670" s="80">
        <v>0</v>
      </c>
      <c r="G670" s="80">
        <v>0</v>
      </c>
      <c r="H670" s="80">
        <v>0</v>
      </c>
      <c r="I670" s="80">
        <v>0</v>
      </c>
      <c r="J670" s="80">
        <v>0</v>
      </c>
      <c r="K670" s="80">
        <v>0</v>
      </c>
      <c r="L670" s="80">
        <v>9872</v>
      </c>
      <c r="M670" s="80">
        <v>0</v>
      </c>
    </row>
    <row r="671" spans="1:13">
      <c r="A671" s="80">
        <v>656</v>
      </c>
      <c r="B671" s="80" t="s">
        <v>973</v>
      </c>
      <c r="C671" s="80" t="s">
        <v>7287</v>
      </c>
      <c r="D671" s="80" t="s">
        <v>5400</v>
      </c>
      <c r="E671" s="80">
        <v>0</v>
      </c>
      <c r="F671" s="80">
        <v>-18</v>
      </c>
      <c r="G671" s="80">
        <v>1062</v>
      </c>
      <c r="H671" s="80">
        <v>0</v>
      </c>
      <c r="I671" s="80">
        <v>0</v>
      </c>
      <c r="J671" s="80">
        <v>0</v>
      </c>
      <c r="K671" s="80">
        <v>0</v>
      </c>
      <c r="L671" s="80">
        <v>1062</v>
      </c>
      <c r="M671" s="84">
        <v>25580</v>
      </c>
    </row>
    <row r="672" spans="1:13">
      <c r="A672" s="80">
        <v>657</v>
      </c>
      <c r="B672" s="80" t="s">
        <v>979</v>
      </c>
      <c r="C672" s="80" t="s">
        <v>7288</v>
      </c>
      <c r="D672" s="80" t="s">
        <v>5400</v>
      </c>
      <c r="E672" s="80">
        <v>27960</v>
      </c>
      <c r="F672" s="80">
        <v>0</v>
      </c>
      <c r="G672" s="80">
        <v>0</v>
      </c>
      <c r="H672" s="80">
        <v>0</v>
      </c>
      <c r="I672" s="80">
        <v>0</v>
      </c>
      <c r="J672" s="80">
        <v>0</v>
      </c>
      <c r="K672" s="80">
        <v>0</v>
      </c>
      <c r="L672" s="80">
        <v>27960</v>
      </c>
      <c r="M672" s="84">
        <v>13344</v>
      </c>
    </row>
    <row r="673" spans="1:13">
      <c r="A673" s="80">
        <v>658</v>
      </c>
      <c r="B673" s="80" t="s">
        <v>976</v>
      </c>
      <c r="C673" s="80" t="s">
        <v>7289</v>
      </c>
      <c r="D673" s="80" t="s">
        <v>5400</v>
      </c>
      <c r="E673" s="80">
        <v>1029</v>
      </c>
      <c r="F673" s="80">
        <v>0</v>
      </c>
      <c r="G673" s="80">
        <v>5030</v>
      </c>
      <c r="H673" s="80">
        <v>0</v>
      </c>
      <c r="I673" s="80">
        <v>0</v>
      </c>
      <c r="J673" s="80">
        <v>0</v>
      </c>
      <c r="K673" s="80">
        <v>0</v>
      </c>
      <c r="L673" s="80">
        <v>6059</v>
      </c>
      <c r="M673" s="80">
        <v>0</v>
      </c>
    </row>
    <row r="674" spans="1:13">
      <c r="A674" s="80">
        <v>659</v>
      </c>
      <c r="B674" s="80" t="s">
        <v>6185</v>
      </c>
      <c r="C674" s="80" t="s">
        <v>7290</v>
      </c>
      <c r="D674" s="80" t="s">
        <v>5400</v>
      </c>
      <c r="E674" s="80">
        <v>13086</v>
      </c>
      <c r="F674" s="80">
        <v>0</v>
      </c>
      <c r="G674" s="80">
        <v>0</v>
      </c>
      <c r="H674" s="80">
        <v>0</v>
      </c>
      <c r="I674" s="80">
        <v>0</v>
      </c>
      <c r="J674" s="80">
        <v>0</v>
      </c>
      <c r="K674" s="80">
        <v>0</v>
      </c>
      <c r="L674" s="80">
        <v>13086</v>
      </c>
      <c r="M674" s="84">
        <v>10000</v>
      </c>
    </row>
    <row r="675" spans="1:13">
      <c r="A675" s="80">
        <v>660</v>
      </c>
      <c r="B675" s="80" t="s">
        <v>7291</v>
      </c>
      <c r="C675" s="80" t="s">
        <v>7292</v>
      </c>
      <c r="D675" s="80" t="s">
        <v>5400</v>
      </c>
      <c r="E675" s="80">
        <v>0</v>
      </c>
      <c r="F675" s="80">
        <v>0</v>
      </c>
      <c r="G675" s="80">
        <v>48</v>
      </c>
      <c r="H675" s="80">
        <v>0</v>
      </c>
      <c r="I675" s="80">
        <v>0</v>
      </c>
      <c r="J675" s="80">
        <v>0</v>
      </c>
      <c r="K675" s="80">
        <v>0</v>
      </c>
      <c r="L675" s="80">
        <v>48</v>
      </c>
      <c r="M675" s="80">
        <v>0</v>
      </c>
    </row>
    <row r="676" spans="1:13">
      <c r="A676" s="80">
        <v>661</v>
      </c>
      <c r="B676" s="80" t="s">
        <v>7293</v>
      </c>
      <c r="C676" s="80" t="s">
        <v>7294</v>
      </c>
      <c r="D676" s="80" t="s">
        <v>5400</v>
      </c>
      <c r="E676" s="80">
        <v>0</v>
      </c>
      <c r="F676" s="80">
        <v>0</v>
      </c>
      <c r="G676" s="80">
        <v>0</v>
      </c>
      <c r="H676" s="80">
        <v>0</v>
      </c>
      <c r="I676" s="80">
        <v>0</v>
      </c>
      <c r="J676" s="80">
        <v>0</v>
      </c>
      <c r="K676" s="80">
        <v>0</v>
      </c>
      <c r="L676" s="80">
        <v>0</v>
      </c>
      <c r="M676" s="80">
        <v>0</v>
      </c>
    </row>
    <row r="677" spans="1:13">
      <c r="A677" s="80">
        <v>662</v>
      </c>
      <c r="B677" s="80" t="s">
        <v>7295</v>
      </c>
      <c r="C677" s="80" t="s">
        <v>7296</v>
      </c>
      <c r="D677" s="80" t="s">
        <v>5400</v>
      </c>
      <c r="E677" s="80">
        <v>0</v>
      </c>
      <c r="F677" s="80">
        <v>0</v>
      </c>
      <c r="G677" s="80">
        <v>0</v>
      </c>
      <c r="H677" s="80">
        <v>0</v>
      </c>
      <c r="I677" s="80">
        <v>0</v>
      </c>
      <c r="J677" s="80">
        <v>0</v>
      </c>
      <c r="K677" s="80">
        <v>0</v>
      </c>
      <c r="L677" s="80">
        <v>0</v>
      </c>
      <c r="M677" s="80">
        <v>0</v>
      </c>
    </row>
    <row r="678" spans="1:13">
      <c r="A678" s="80">
        <v>663</v>
      </c>
      <c r="B678" s="80" t="s">
        <v>7297</v>
      </c>
      <c r="C678" s="80" t="s">
        <v>7298</v>
      </c>
      <c r="D678" s="80" t="s">
        <v>5400</v>
      </c>
      <c r="E678" s="80">
        <v>25529</v>
      </c>
      <c r="F678" s="80">
        <v>0</v>
      </c>
      <c r="G678" s="80">
        <v>100</v>
      </c>
      <c r="H678" s="80">
        <v>0</v>
      </c>
      <c r="I678" s="80">
        <v>0</v>
      </c>
      <c r="J678" s="80">
        <v>0</v>
      </c>
      <c r="K678" s="80">
        <v>0</v>
      </c>
      <c r="L678" s="80">
        <v>25629</v>
      </c>
      <c r="M678" s="84">
        <v>620040</v>
      </c>
    </row>
    <row r="679" spans="1:13">
      <c r="A679" s="80">
        <v>664</v>
      </c>
      <c r="B679" s="80" t="s">
        <v>7299</v>
      </c>
      <c r="C679" s="80" t="s">
        <v>7300</v>
      </c>
      <c r="D679" s="80" t="s">
        <v>5400</v>
      </c>
      <c r="E679" s="80">
        <v>18976</v>
      </c>
      <c r="F679" s="80">
        <v>0</v>
      </c>
      <c r="G679" s="80">
        <v>0</v>
      </c>
      <c r="H679" s="80">
        <v>0</v>
      </c>
      <c r="I679" s="80">
        <v>0</v>
      </c>
      <c r="J679" s="80">
        <v>0</v>
      </c>
      <c r="K679" s="80">
        <v>0</v>
      </c>
      <c r="L679" s="80">
        <v>18976</v>
      </c>
      <c r="M679" s="80">
        <v>0</v>
      </c>
    </row>
    <row r="680" spans="1:13">
      <c r="A680" s="80">
        <v>665</v>
      </c>
      <c r="B680" s="80" t="s">
        <v>7301</v>
      </c>
      <c r="C680" s="80" t="s">
        <v>7302</v>
      </c>
      <c r="D680" s="80" t="s">
        <v>5400</v>
      </c>
      <c r="E680" s="80">
        <v>0</v>
      </c>
      <c r="F680" s="80">
        <v>0</v>
      </c>
      <c r="G680" s="80">
        <v>4780</v>
      </c>
      <c r="H680" s="80">
        <v>0</v>
      </c>
      <c r="I680" s="80">
        <v>0</v>
      </c>
      <c r="J680" s="80">
        <v>0</v>
      </c>
      <c r="K680" s="80">
        <v>0</v>
      </c>
      <c r="L680" s="80">
        <v>4780</v>
      </c>
      <c r="M680" s="84">
        <v>374720</v>
      </c>
    </row>
    <row r="681" spans="1:13">
      <c r="A681" s="80">
        <v>666</v>
      </c>
      <c r="B681" s="80" t="s">
        <v>7303</v>
      </c>
      <c r="C681" s="80" t="s">
        <v>7304</v>
      </c>
      <c r="D681" s="80" t="s">
        <v>5400</v>
      </c>
      <c r="E681" s="80">
        <v>1904</v>
      </c>
      <c r="F681" s="80">
        <v>0</v>
      </c>
      <c r="G681" s="80">
        <v>0</v>
      </c>
      <c r="H681" s="80">
        <v>0</v>
      </c>
      <c r="I681" s="80">
        <v>0</v>
      </c>
      <c r="J681" s="80">
        <v>0</v>
      </c>
      <c r="K681" s="80">
        <v>0</v>
      </c>
      <c r="L681" s="80">
        <v>1904</v>
      </c>
      <c r="M681" s="80">
        <v>0</v>
      </c>
    </row>
    <row r="682" spans="1:13">
      <c r="A682" s="80">
        <v>667</v>
      </c>
      <c r="B682" s="80" t="s">
        <v>7305</v>
      </c>
      <c r="C682" s="80" t="s">
        <v>7306</v>
      </c>
      <c r="D682" s="80" t="s">
        <v>5400</v>
      </c>
      <c r="E682" s="80">
        <v>1358</v>
      </c>
      <c r="F682" s="80">
        <v>0</v>
      </c>
      <c r="G682" s="80">
        <v>0</v>
      </c>
      <c r="H682" s="80">
        <v>0</v>
      </c>
      <c r="I682" s="80">
        <v>0</v>
      </c>
      <c r="J682" s="80">
        <v>0</v>
      </c>
      <c r="K682" s="80">
        <v>0</v>
      </c>
      <c r="L682" s="80">
        <v>1358</v>
      </c>
      <c r="M682" s="84">
        <v>301700</v>
      </c>
    </row>
    <row r="683" spans="1:13">
      <c r="A683" s="80">
        <v>668</v>
      </c>
      <c r="B683" s="80" t="s">
        <v>7307</v>
      </c>
      <c r="C683" s="80" t="s">
        <v>7308</v>
      </c>
      <c r="D683" s="80" t="s">
        <v>5400</v>
      </c>
      <c r="E683" s="80">
        <v>29820</v>
      </c>
      <c r="F683" s="80">
        <v>0</v>
      </c>
      <c r="G683" s="80">
        <v>160000</v>
      </c>
      <c r="H683" s="80">
        <v>0</v>
      </c>
      <c r="I683" s="80">
        <v>0</v>
      </c>
      <c r="J683" s="80">
        <v>0</v>
      </c>
      <c r="K683" s="80">
        <v>0</v>
      </c>
      <c r="L683" s="80">
        <v>189820</v>
      </c>
      <c r="M683" s="80">
        <v>0</v>
      </c>
    </row>
    <row r="684" spans="1:13">
      <c r="A684" s="80">
        <v>669</v>
      </c>
      <c r="B684" s="80" t="s">
        <v>7309</v>
      </c>
      <c r="C684" s="80" t="s">
        <v>7310</v>
      </c>
      <c r="D684" s="80" t="s">
        <v>5400</v>
      </c>
      <c r="E684" s="80">
        <v>1824</v>
      </c>
      <c r="F684" s="80">
        <v>0</v>
      </c>
      <c r="G684" s="80">
        <v>1</v>
      </c>
      <c r="H684" s="80">
        <v>0</v>
      </c>
      <c r="I684" s="80">
        <v>0</v>
      </c>
      <c r="J684" s="80">
        <v>0</v>
      </c>
      <c r="K684" s="80">
        <v>0</v>
      </c>
      <c r="L684" s="80">
        <v>1825</v>
      </c>
      <c r="M684" s="84">
        <v>352129</v>
      </c>
    </row>
    <row r="685" spans="1:13">
      <c r="A685" s="80">
        <v>670</v>
      </c>
      <c r="B685" s="80" t="s">
        <v>7311</v>
      </c>
      <c r="C685" s="80" t="s">
        <v>7312</v>
      </c>
      <c r="D685" s="80" t="s">
        <v>5400</v>
      </c>
      <c r="E685" s="80">
        <v>0</v>
      </c>
      <c r="F685" s="80">
        <v>0</v>
      </c>
      <c r="G685" s="80">
        <v>0</v>
      </c>
      <c r="H685" s="80">
        <v>0</v>
      </c>
      <c r="I685" s="80">
        <v>0</v>
      </c>
      <c r="J685" s="80">
        <v>0</v>
      </c>
      <c r="K685" s="80">
        <v>0</v>
      </c>
      <c r="L685" s="80">
        <v>0</v>
      </c>
      <c r="M685" s="80">
        <v>0</v>
      </c>
    </row>
    <row r="686" spans="1:13">
      <c r="A686" s="80">
        <v>671</v>
      </c>
      <c r="B686" s="80" t="s">
        <v>7313</v>
      </c>
      <c r="C686" s="80" t="s">
        <v>7314</v>
      </c>
      <c r="D686" s="80" t="s">
        <v>5400</v>
      </c>
      <c r="E686" s="80">
        <v>9290</v>
      </c>
      <c r="F686" s="80">
        <v>0</v>
      </c>
      <c r="G686" s="80">
        <v>152740</v>
      </c>
      <c r="H686" s="80">
        <v>0</v>
      </c>
      <c r="I686" s="80">
        <v>0</v>
      </c>
      <c r="J686" s="80">
        <v>0</v>
      </c>
      <c r="K686" s="80">
        <v>0</v>
      </c>
      <c r="L686" s="80">
        <v>162030</v>
      </c>
      <c r="M686" s="84">
        <v>62760</v>
      </c>
    </row>
    <row r="687" spans="1:13">
      <c r="A687" s="80">
        <v>672</v>
      </c>
      <c r="B687" s="80" t="s">
        <v>7315</v>
      </c>
      <c r="C687" s="80" t="s">
        <v>7316</v>
      </c>
      <c r="D687" s="80" t="s">
        <v>5400</v>
      </c>
      <c r="E687" s="80">
        <v>34523</v>
      </c>
      <c r="F687" s="80">
        <v>0</v>
      </c>
      <c r="G687" s="80">
        <v>0</v>
      </c>
      <c r="H687" s="80">
        <v>0</v>
      </c>
      <c r="I687" s="80">
        <v>0</v>
      </c>
      <c r="J687" s="80">
        <v>0</v>
      </c>
      <c r="K687" s="80">
        <v>0</v>
      </c>
      <c r="L687" s="80">
        <v>34523</v>
      </c>
      <c r="M687" s="80">
        <v>0</v>
      </c>
    </row>
    <row r="688" spans="1:13">
      <c r="A688" s="80">
        <v>673</v>
      </c>
      <c r="B688" s="80" t="s">
        <v>7317</v>
      </c>
      <c r="C688" s="80" t="s">
        <v>7318</v>
      </c>
      <c r="D688" s="80" t="s">
        <v>5400</v>
      </c>
      <c r="E688" s="80">
        <v>133</v>
      </c>
      <c r="F688" s="80">
        <v>0</v>
      </c>
      <c r="G688" s="80">
        <v>57450</v>
      </c>
      <c r="H688" s="80">
        <v>0</v>
      </c>
      <c r="I688" s="80">
        <v>0</v>
      </c>
      <c r="J688" s="80">
        <v>0</v>
      </c>
      <c r="K688" s="80">
        <v>0</v>
      </c>
      <c r="L688" s="80">
        <v>57583</v>
      </c>
      <c r="M688" s="84">
        <v>19000</v>
      </c>
    </row>
    <row r="689" spans="1:13">
      <c r="A689" s="80">
        <v>674</v>
      </c>
      <c r="B689" s="80" t="s">
        <v>7319</v>
      </c>
      <c r="C689" s="80" t="s">
        <v>7320</v>
      </c>
      <c r="D689" s="80" t="s">
        <v>5400</v>
      </c>
      <c r="E689" s="80">
        <v>18783</v>
      </c>
      <c r="F689" s="80">
        <v>0</v>
      </c>
      <c r="G689" s="80">
        <v>0</v>
      </c>
      <c r="H689" s="80">
        <v>0</v>
      </c>
      <c r="I689" s="80">
        <v>0</v>
      </c>
      <c r="J689" s="80">
        <v>0</v>
      </c>
      <c r="K689" s="80">
        <v>0</v>
      </c>
      <c r="L689" s="80">
        <v>18783</v>
      </c>
      <c r="M689" s="84">
        <v>98500</v>
      </c>
    </row>
    <row r="690" spans="1:13">
      <c r="A690" s="80">
        <v>675</v>
      </c>
      <c r="B690" s="80" t="s">
        <v>7321</v>
      </c>
      <c r="C690" s="80" t="s">
        <v>7322</v>
      </c>
      <c r="D690" s="80" t="s">
        <v>5400</v>
      </c>
      <c r="E690" s="80">
        <v>12100</v>
      </c>
      <c r="F690" s="80">
        <v>0</v>
      </c>
      <c r="G690" s="80">
        <v>0</v>
      </c>
      <c r="H690" s="80">
        <v>0</v>
      </c>
      <c r="I690" s="80">
        <v>0</v>
      </c>
      <c r="J690" s="80">
        <v>0</v>
      </c>
      <c r="K690" s="80">
        <v>0</v>
      </c>
      <c r="L690" s="80">
        <v>12100</v>
      </c>
      <c r="M690" s="80">
        <v>0</v>
      </c>
    </row>
    <row r="691" spans="1:13">
      <c r="A691" s="80">
        <v>676</v>
      </c>
      <c r="B691" s="80" t="s">
        <v>7323</v>
      </c>
      <c r="C691" s="80" t="s">
        <v>7324</v>
      </c>
      <c r="D691" s="80" t="s">
        <v>3332</v>
      </c>
      <c r="E691" s="80">
        <v>663</v>
      </c>
      <c r="F691" s="80">
        <v>0</v>
      </c>
      <c r="G691" s="80">
        <v>0</v>
      </c>
      <c r="H691" s="80">
        <v>0</v>
      </c>
      <c r="I691" s="80">
        <v>0</v>
      </c>
      <c r="J691" s="80">
        <v>0</v>
      </c>
      <c r="K691" s="80">
        <v>0</v>
      </c>
      <c r="L691" s="80">
        <v>663</v>
      </c>
      <c r="M691" s="80">
        <v>0</v>
      </c>
    </row>
    <row r="692" spans="1:13">
      <c r="A692" s="80">
        <v>677</v>
      </c>
      <c r="B692" s="80" t="s">
        <v>7325</v>
      </c>
      <c r="C692" s="80" t="s">
        <v>7326</v>
      </c>
      <c r="D692" s="80" t="s">
        <v>5400</v>
      </c>
      <c r="E692" s="80">
        <v>0</v>
      </c>
      <c r="F692" s="80">
        <v>0</v>
      </c>
      <c r="G692" s="80">
        <v>0</v>
      </c>
      <c r="H692" s="80">
        <v>0</v>
      </c>
      <c r="I692" s="80">
        <v>0</v>
      </c>
      <c r="J692" s="80">
        <v>0</v>
      </c>
      <c r="K692" s="80">
        <v>0</v>
      </c>
      <c r="L692" s="80">
        <v>0</v>
      </c>
      <c r="M692" s="80">
        <v>0</v>
      </c>
    </row>
    <row r="693" spans="1:13">
      <c r="A693" s="80">
        <v>678</v>
      </c>
      <c r="B693" s="80" t="s">
        <v>7327</v>
      </c>
      <c r="C693" s="80" t="s">
        <v>7328</v>
      </c>
      <c r="D693" s="80" t="s">
        <v>5400</v>
      </c>
      <c r="E693" s="80">
        <v>19921</v>
      </c>
      <c r="F693" s="80">
        <v>0</v>
      </c>
      <c r="G693" s="80">
        <v>0</v>
      </c>
      <c r="H693" s="80">
        <v>0</v>
      </c>
      <c r="I693" s="80">
        <v>0</v>
      </c>
      <c r="J693" s="80">
        <v>0</v>
      </c>
      <c r="K693" s="80">
        <v>0</v>
      </c>
      <c r="L693" s="80">
        <v>19921</v>
      </c>
      <c r="M693" s="84">
        <v>156500</v>
      </c>
    </row>
    <row r="694" spans="1:13">
      <c r="A694" s="80">
        <v>679</v>
      </c>
      <c r="B694" s="80" t="s">
        <v>987</v>
      </c>
      <c r="C694" s="80" t="s">
        <v>2612</v>
      </c>
      <c r="D694" s="80" t="s">
        <v>3332</v>
      </c>
      <c r="E694" s="80">
        <v>18594</v>
      </c>
      <c r="F694" s="80">
        <v>0</v>
      </c>
      <c r="G694" s="80">
        <v>0</v>
      </c>
      <c r="H694" s="80">
        <v>0</v>
      </c>
      <c r="I694" s="80">
        <v>0</v>
      </c>
      <c r="J694" s="80">
        <v>0</v>
      </c>
      <c r="K694" s="80">
        <v>0</v>
      </c>
      <c r="L694" s="80">
        <v>18594</v>
      </c>
      <c r="M694" s="84">
        <v>34967</v>
      </c>
    </row>
    <row r="695" spans="1:13">
      <c r="A695" s="80">
        <v>680</v>
      </c>
      <c r="B695" s="80" t="s">
        <v>7329</v>
      </c>
      <c r="C695" s="80" t="s">
        <v>7330</v>
      </c>
      <c r="D695" s="80" t="s">
        <v>5400</v>
      </c>
      <c r="E695" s="80">
        <v>63</v>
      </c>
      <c r="F695" s="80">
        <v>0</v>
      </c>
      <c r="G695" s="80">
        <v>5385</v>
      </c>
      <c r="H695" s="80">
        <v>0</v>
      </c>
      <c r="I695" s="80">
        <v>0</v>
      </c>
      <c r="J695" s="80">
        <v>0</v>
      </c>
      <c r="K695" s="80">
        <v>0</v>
      </c>
      <c r="L695" s="80">
        <v>5448</v>
      </c>
      <c r="M695" s="80">
        <v>0</v>
      </c>
    </row>
    <row r="696" spans="1:13">
      <c r="A696" s="80">
        <v>681</v>
      </c>
      <c r="B696" s="80" t="s">
        <v>7331</v>
      </c>
      <c r="C696" s="80" t="s">
        <v>7332</v>
      </c>
      <c r="D696" s="80" t="s">
        <v>3332</v>
      </c>
      <c r="E696" s="80">
        <v>386</v>
      </c>
      <c r="F696" s="80">
        <v>0</v>
      </c>
      <c r="G696" s="80">
        <v>0</v>
      </c>
      <c r="H696" s="80">
        <v>0</v>
      </c>
      <c r="I696" s="80">
        <v>0</v>
      </c>
      <c r="J696" s="80">
        <v>0</v>
      </c>
      <c r="K696" s="80">
        <v>0</v>
      </c>
      <c r="L696" s="80">
        <v>386</v>
      </c>
      <c r="M696" s="80">
        <v>26</v>
      </c>
    </row>
    <row r="697" spans="1:13">
      <c r="A697" s="80">
        <v>682</v>
      </c>
      <c r="B697" s="80" t="s">
        <v>7333</v>
      </c>
      <c r="C697" s="80" t="s">
        <v>7334</v>
      </c>
      <c r="D697" s="80" t="s">
        <v>5400</v>
      </c>
      <c r="E697" s="80">
        <v>1512</v>
      </c>
      <c r="F697" s="80">
        <v>0</v>
      </c>
      <c r="G697" s="80">
        <v>4560</v>
      </c>
      <c r="H697" s="80">
        <v>0</v>
      </c>
      <c r="I697" s="80">
        <v>0</v>
      </c>
      <c r="J697" s="80">
        <v>0</v>
      </c>
      <c r="K697" s="80">
        <v>0</v>
      </c>
      <c r="L697" s="80">
        <v>6072</v>
      </c>
      <c r="M697" s="80">
        <v>0</v>
      </c>
    </row>
    <row r="698" spans="1:13">
      <c r="A698" s="80">
        <v>683</v>
      </c>
      <c r="B698" s="80" t="s">
        <v>7335</v>
      </c>
      <c r="C698" s="80" t="s">
        <v>7336</v>
      </c>
      <c r="D698" s="80" t="s">
        <v>5400</v>
      </c>
      <c r="E698" s="80">
        <v>6309</v>
      </c>
      <c r="F698" s="80">
        <v>0</v>
      </c>
      <c r="G698" s="80">
        <v>0</v>
      </c>
      <c r="H698" s="80">
        <v>0</v>
      </c>
      <c r="I698" s="80">
        <v>0</v>
      </c>
      <c r="J698" s="80">
        <v>0</v>
      </c>
      <c r="K698" s="80">
        <v>0</v>
      </c>
      <c r="L698" s="80">
        <v>6309</v>
      </c>
      <c r="M698" s="84">
        <v>118700</v>
      </c>
    </row>
    <row r="699" spans="1:13">
      <c r="A699" s="80">
        <v>684</v>
      </c>
      <c r="B699" s="80" t="s">
        <v>7337</v>
      </c>
      <c r="C699" s="80" t="s">
        <v>7338</v>
      </c>
      <c r="D699" s="80" t="s">
        <v>5400</v>
      </c>
      <c r="E699" s="80">
        <v>8900</v>
      </c>
      <c r="F699" s="80">
        <v>0</v>
      </c>
      <c r="G699" s="80">
        <v>71</v>
      </c>
      <c r="H699" s="80">
        <v>0</v>
      </c>
      <c r="I699" s="80">
        <v>0</v>
      </c>
      <c r="J699" s="80">
        <v>0</v>
      </c>
      <c r="K699" s="80">
        <v>0</v>
      </c>
      <c r="L699" s="80">
        <v>8971</v>
      </c>
      <c r="M699" s="84">
        <v>380730</v>
      </c>
    </row>
    <row r="700" spans="1:13">
      <c r="A700" s="80">
        <v>685</v>
      </c>
      <c r="B700" s="80" t="s">
        <v>7339</v>
      </c>
      <c r="C700" s="80" t="s">
        <v>7340</v>
      </c>
      <c r="D700" s="80" t="s">
        <v>5400</v>
      </c>
      <c r="E700" s="80">
        <v>154</v>
      </c>
      <c r="F700" s="80">
        <v>0</v>
      </c>
      <c r="G700" s="80">
        <v>0</v>
      </c>
      <c r="H700" s="80">
        <v>0</v>
      </c>
      <c r="I700" s="80">
        <v>0</v>
      </c>
      <c r="J700" s="80">
        <v>0</v>
      </c>
      <c r="K700" s="80">
        <v>0</v>
      </c>
      <c r="L700" s="80">
        <v>154</v>
      </c>
      <c r="M700" s="80">
        <v>0</v>
      </c>
    </row>
    <row r="701" spans="1:13">
      <c r="A701" s="80">
        <v>686</v>
      </c>
      <c r="B701" s="80" t="s">
        <v>7341</v>
      </c>
      <c r="C701" s="80" t="s">
        <v>7342</v>
      </c>
      <c r="D701" s="80" t="s">
        <v>5400</v>
      </c>
      <c r="E701" s="80">
        <v>41</v>
      </c>
      <c r="F701" s="80">
        <v>0</v>
      </c>
      <c r="G701" s="80">
        <v>0</v>
      </c>
      <c r="H701" s="80">
        <v>0</v>
      </c>
      <c r="I701" s="80">
        <v>0</v>
      </c>
      <c r="J701" s="80">
        <v>0</v>
      </c>
      <c r="K701" s="80">
        <v>0</v>
      </c>
      <c r="L701" s="80">
        <v>41</v>
      </c>
      <c r="M701" s="80">
        <v>0</v>
      </c>
    </row>
    <row r="702" spans="1:13">
      <c r="A702" s="80">
        <v>687</v>
      </c>
      <c r="B702" s="80" t="s">
        <v>7343</v>
      </c>
      <c r="C702" s="80" t="s">
        <v>7344</v>
      </c>
      <c r="D702" s="80" t="s">
        <v>5400</v>
      </c>
      <c r="E702" s="80">
        <v>16362</v>
      </c>
      <c r="F702" s="80">
        <v>0</v>
      </c>
      <c r="G702" s="80">
        <v>0</v>
      </c>
      <c r="H702" s="80">
        <v>0</v>
      </c>
      <c r="I702" s="80">
        <v>0</v>
      </c>
      <c r="J702" s="80">
        <v>0</v>
      </c>
      <c r="K702" s="80">
        <v>0</v>
      </c>
      <c r="L702" s="80">
        <v>16362</v>
      </c>
      <c r="M702" s="84">
        <v>11432</v>
      </c>
    </row>
    <row r="703" spans="1:13">
      <c r="A703" s="80">
        <v>688</v>
      </c>
      <c r="B703" s="80" t="s">
        <v>7345</v>
      </c>
      <c r="C703" s="80" t="s">
        <v>7346</v>
      </c>
      <c r="D703" s="80" t="s">
        <v>5400</v>
      </c>
      <c r="E703" s="80">
        <v>20553</v>
      </c>
      <c r="F703" s="80">
        <v>0</v>
      </c>
      <c r="G703" s="80">
        <v>20000</v>
      </c>
      <c r="H703" s="80">
        <v>0</v>
      </c>
      <c r="I703" s="80">
        <v>0</v>
      </c>
      <c r="J703" s="80">
        <v>0</v>
      </c>
      <c r="K703" s="80">
        <v>0</v>
      </c>
      <c r="L703" s="80">
        <v>40553</v>
      </c>
      <c r="M703" s="80">
        <v>0</v>
      </c>
    </row>
    <row r="704" spans="1:13">
      <c r="A704" s="80">
        <v>689</v>
      </c>
      <c r="B704" s="80" t="s">
        <v>7347</v>
      </c>
      <c r="C704" s="80" t="s">
        <v>7348</v>
      </c>
      <c r="D704" s="80" t="s">
        <v>5400</v>
      </c>
      <c r="E704" s="80">
        <v>15673</v>
      </c>
      <c r="F704" s="80">
        <v>0</v>
      </c>
      <c r="G704" s="80">
        <v>649</v>
      </c>
      <c r="H704" s="80">
        <v>0</v>
      </c>
      <c r="I704" s="80">
        <v>0</v>
      </c>
      <c r="J704" s="80">
        <v>0</v>
      </c>
      <c r="K704" s="80">
        <v>0</v>
      </c>
      <c r="L704" s="80">
        <v>16322</v>
      </c>
      <c r="M704" s="84">
        <v>9413</v>
      </c>
    </row>
    <row r="705" spans="1:13">
      <c r="A705" s="80">
        <v>690</v>
      </c>
      <c r="B705" s="80" t="s">
        <v>7349</v>
      </c>
      <c r="C705" s="80" t="s">
        <v>791</v>
      </c>
      <c r="D705" s="80" t="s">
        <v>5400</v>
      </c>
      <c r="E705" s="80">
        <v>13692</v>
      </c>
      <c r="F705" s="80">
        <v>0</v>
      </c>
      <c r="G705" s="80">
        <v>0</v>
      </c>
      <c r="H705" s="80">
        <v>0</v>
      </c>
      <c r="I705" s="80">
        <v>0</v>
      </c>
      <c r="J705" s="80">
        <v>0</v>
      </c>
      <c r="K705" s="80">
        <v>0</v>
      </c>
      <c r="L705" s="80">
        <v>13692</v>
      </c>
      <c r="M705" s="80">
        <v>0</v>
      </c>
    </row>
    <row r="706" spans="1:13">
      <c r="A706" s="80">
        <v>691</v>
      </c>
      <c r="B706" s="80" t="s">
        <v>7350</v>
      </c>
      <c r="C706" s="80" t="s">
        <v>7351</v>
      </c>
      <c r="D706" s="80" t="s">
        <v>5400</v>
      </c>
      <c r="E706" s="80">
        <v>3455</v>
      </c>
      <c r="F706" s="80">
        <v>0</v>
      </c>
      <c r="G706" s="80">
        <v>0</v>
      </c>
      <c r="H706" s="80">
        <v>0</v>
      </c>
      <c r="I706" s="80">
        <v>0</v>
      </c>
      <c r="J706" s="80">
        <v>0</v>
      </c>
      <c r="K706" s="80">
        <v>0</v>
      </c>
      <c r="L706" s="80">
        <v>3455</v>
      </c>
      <c r="M706" s="80">
        <v>0</v>
      </c>
    </row>
    <row r="707" spans="1:13">
      <c r="A707" s="80">
        <v>692</v>
      </c>
      <c r="B707" s="80" t="s">
        <v>7352</v>
      </c>
      <c r="C707" s="80" t="s">
        <v>7353</v>
      </c>
      <c r="D707" s="80" t="s">
        <v>5400</v>
      </c>
      <c r="E707" s="80">
        <v>0</v>
      </c>
      <c r="F707" s="80">
        <v>0</v>
      </c>
      <c r="G707" s="80">
        <v>0</v>
      </c>
      <c r="H707" s="80">
        <v>0</v>
      </c>
      <c r="I707" s="80">
        <v>0</v>
      </c>
      <c r="J707" s="80">
        <v>0</v>
      </c>
      <c r="K707" s="80">
        <v>0</v>
      </c>
      <c r="L707" s="80">
        <v>0</v>
      </c>
      <c r="M707" s="80">
        <v>0</v>
      </c>
    </row>
    <row r="708" spans="1:13">
      <c r="A708" s="80">
        <v>693</v>
      </c>
      <c r="B708" s="80" t="s">
        <v>7354</v>
      </c>
      <c r="C708" s="80" t="s">
        <v>7355</v>
      </c>
      <c r="D708" s="80" t="s">
        <v>5400</v>
      </c>
      <c r="E708" s="80">
        <v>1898</v>
      </c>
      <c r="F708" s="80">
        <v>0</v>
      </c>
      <c r="G708" s="80">
        <v>0</v>
      </c>
      <c r="H708" s="80">
        <v>0</v>
      </c>
      <c r="I708" s="80">
        <v>0</v>
      </c>
      <c r="J708" s="80">
        <v>0</v>
      </c>
      <c r="K708" s="80">
        <v>0</v>
      </c>
      <c r="L708" s="80">
        <v>1898</v>
      </c>
      <c r="M708" s="80">
        <v>0</v>
      </c>
    </row>
    <row r="709" spans="1:13">
      <c r="A709" s="80">
        <v>694</v>
      </c>
      <c r="B709" s="80" t="s">
        <v>7356</v>
      </c>
      <c r="C709" s="80" t="s">
        <v>7357</v>
      </c>
      <c r="D709" s="80" t="s">
        <v>5400</v>
      </c>
      <c r="E709" s="80">
        <v>30000</v>
      </c>
      <c r="F709" s="80">
        <v>0</v>
      </c>
      <c r="G709" s="80">
        <v>0</v>
      </c>
      <c r="H709" s="80">
        <v>0</v>
      </c>
      <c r="I709" s="80">
        <v>0</v>
      </c>
      <c r="J709" s="80">
        <v>0</v>
      </c>
      <c r="K709" s="80">
        <v>0</v>
      </c>
      <c r="L709" s="80">
        <v>30000</v>
      </c>
      <c r="M709" s="80">
        <v>0</v>
      </c>
    </row>
    <row r="710" spans="1:13">
      <c r="A710" s="80">
        <v>695</v>
      </c>
      <c r="B710" s="80" t="s">
        <v>7358</v>
      </c>
      <c r="C710" s="80" t="s">
        <v>7359</v>
      </c>
      <c r="D710" s="80" t="s">
        <v>5400</v>
      </c>
      <c r="E710" s="80">
        <v>686</v>
      </c>
      <c r="F710" s="80">
        <v>0</v>
      </c>
      <c r="G710" s="80">
        <v>1</v>
      </c>
      <c r="H710" s="80">
        <v>0</v>
      </c>
      <c r="I710" s="80">
        <v>0</v>
      </c>
      <c r="J710" s="80">
        <v>0</v>
      </c>
      <c r="K710" s="80">
        <v>0</v>
      </c>
      <c r="L710" s="80">
        <v>687</v>
      </c>
      <c r="M710" s="84">
        <v>140000</v>
      </c>
    </row>
    <row r="711" spans="1:13">
      <c r="A711" s="80">
        <v>696</v>
      </c>
      <c r="B711" s="80" t="s">
        <v>7360</v>
      </c>
      <c r="C711" s="80" t="s">
        <v>7361</v>
      </c>
      <c r="D711" s="80" t="s">
        <v>5400</v>
      </c>
      <c r="E711" s="80">
        <v>2083</v>
      </c>
      <c r="F711" s="80">
        <v>0</v>
      </c>
      <c r="G711" s="80">
        <v>0</v>
      </c>
      <c r="H711" s="80">
        <v>0</v>
      </c>
      <c r="I711" s="80">
        <v>0</v>
      </c>
      <c r="J711" s="80">
        <v>0</v>
      </c>
      <c r="K711" s="80">
        <v>0</v>
      </c>
      <c r="L711" s="80">
        <v>2083</v>
      </c>
      <c r="M711" s="80">
        <v>0</v>
      </c>
    </row>
    <row r="712" spans="1:13">
      <c r="A712" s="80">
        <v>697</v>
      </c>
      <c r="B712" s="80" t="s">
        <v>177</v>
      </c>
      <c r="C712" s="80" t="s">
        <v>6228</v>
      </c>
      <c r="D712" s="80" t="s">
        <v>5400</v>
      </c>
      <c r="E712" s="80">
        <v>39978</v>
      </c>
      <c r="F712" s="80">
        <v>0</v>
      </c>
      <c r="G712" s="80">
        <v>7862</v>
      </c>
      <c r="H712" s="80">
        <v>0</v>
      </c>
      <c r="I712" s="80">
        <v>0</v>
      </c>
      <c r="J712" s="80">
        <v>0</v>
      </c>
      <c r="K712" s="80">
        <v>0</v>
      </c>
      <c r="L712" s="80">
        <v>47840</v>
      </c>
      <c r="M712" s="84">
        <v>181843</v>
      </c>
    </row>
    <row r="713" spans="1:13">
      <c r="A713" s="80">
        <v>698</v>
      </c>
      <c r="B713" s="80" t="s">
        <v>126</v>
      </c>
      <c r="C713" s="80" t="s">
        <v>7362</v>
      </c>
      <c r="D713" s="80" t="s">
        <v>5400</v>
      </c>
      <c r="E713" s="80">
        <v>60586</v>
      </c>
      <c r="F713" s="80">
        <v>0</v>
      </c>
      <c r="G713" s="80">
        <v>8336</v>
      </c>
      <c r="H713" s="80">
        <v>0</v>
      </c>
      <c r="I713" s="80">
        <v>0</v>
      </c>
      <c r="J713" s="80">
        <v>0</v>
      </c>
      <c r="K713" s="80">
        <v>0</v>
      </c>
      <c r="L713" s="80">
        <v>68922</v>
      </c>
      <c r="M713" s="84">
        <v>235664</v>
      </c>
    </row>
    <row r="714" spans="1:13">
      <c r="A714" s="80">
        <v>699</v>
      </c>
      <c r="B714" s="80" t="s">
        <v>133</v>
      </c>
      <c r="C714" s="80" t="s">
        <v>7363</v>
      </c>
      <c r="D714" s="80" t="s">
        <v>5400</v>
      </c>
      <c r="E714" s="80">
        <v>22</v>
      </c>
      <c r="F714" s="80">
        <v>0</v>
      </c>
      <c r="G714" s="80">
        <v>30725</v>
      </c>
      <c r="H714" s="80">
        <v>0</v>
      </c>
      <c r="I714" s="80">
        <v>0</v>
      </c>
      <c r="J714" s="80">
        <v>0</v>
      </c>
      <c r="K714" s="80">
        <v>0</v>
      </c>
      <c r="L714" s="80">
        <v>30747</v>
      </c>
      <c r="M714" s="84">
        <v>260772</v>
      </c>
    </row>
    <row r="715" spans="1:13">
      <c r="A715" s="80">
        <v>700</v>
      </c>
      <c r="B715" s="80" t="s">
        <v>138</v>
      </c>
      <c r="C715" s="80" t="s">
        <v>7364</v>
      </c>
      <c r="D715" s="80" t="s">
        <v>5400</v>
      </c>
      <c r="E715" s="80">
        <v>9201</v>
      </c>
      <c r="F715" s="80">
        <v>0</v>
      </c>
      <c r="G715" s="80">
        <v>50</v>
      </c>
      <c r="H715" s="80">
        <v>0</v>
      </c>
      <c r="I715" s="80">
        <v>0</v>
      </c>
      <c r="J715" s="80">
        <v>0</v>
      </c>
      <c r="K715" s="80">
        <v>0</v>
      </c>
      <c r="L715" s="80">
        <v>9251</v>
      </c>
      <c r="M715" s="84">
        <v>210000</v>
      </c>
    </row>
    <row r="716" spans="1:13">
      <c r="A716" s="80">
        <v>701</v>
      </c>
      <c r="B716" s="80" t="s">
        <v>172</v>
      </c>
      <c r="C716" s="80" t="s">
        <v>6223</v>
      </c>
      <c r="D716" s="80" t="s">
        <v>5400</v>
      </c>
      <c r="E716" s="80">
        <v>1173</v>
      </c>
      <c r="F716" s="80">
        <v>0</v>
      </c>
      <c r="G716" s="80">
        <v>31128</v>
      </c>
      <c r="H716" s="80">
        <v>0</v>
      </c>
      <c r="I716" s="80">
        <v>0</v>
      </c>
      <c r="J716" s="80">
        <v>0</v>
      </c>
      <c r="K716" s="80">
        <v>0</v>
      </c>
      <c r="L716" s="80">
        <v>32301</v>
      </c>
      <c r="M716" s="84">
        <v>59008</v>
      </c>
    </row>
    <row r="717" spans="1:13">
      <c r="A717" s="80">
        <v>702</v>
      </c>
      <c r="B717" s="80" t="s">
        <v>143</v>
      </c>
      <c r="C717" s="80" t="s">
        <v>6216</v>
      </c>
      <c r="D717" s="80" t="s">
        <v>5400</v>
      </c>
      <c r="E717" s="80">
        <v>47479</v>
      </c>
      <c r="F717" s="80">
        <v>0</v>
      </c>
      <c r="G717" s="80">
        <v>10000</v>
      </c>
      <c r="H717" s="80">
        <v>0</v>
      </c>
      <c r="I717" s="80">
        <v>0</v>
      </c>
      <c r="J717" s="80">
        <v>0</v>
      </c>
      <c r="K717" s="80">
        <v>0</v>
      </c>
      <c r="L717" s="80">
        <v>57479</v>
      </c>
      <c r="M717" s="84">
        <v>150000</v>
      </c>
    </row>
    <row r="718" spans="1:13">
      <c r="A718" s="80">
        <v>703</v>
      </c>
      <c r="B718" s="80" t="s">
        <v>153</v>
      </c>
      <c r="C718" s="80" t="s">
        <v>7365</v>
      </c>
      <c r="D718" s="80" t="s">
        <v>5400</v>
      </c>
      <c r="E718" s="80">
        <v>87480</v>
      </c>
      <c r="F718" s="80">
        <v>0</v>
      </c>
      <c r="G718" s="80">
        <v>30459</v>
      </c>
      <c r="H718" s="80">
        <v>0</v>
      </c>
      <c r="I718" s="80">
        <v>0</v>
      </c>
      <c r="J718" s="80">
        <v>0</v>
      </c>
      <c r="K718" s="80">
        <v>0</v>
      </c>
      <c r="L718" s="80">
        <v>117939</v>
      </c>
      <c r="M718" s="84">
        <v>370000</v>
      </c>
    </row>
    <row r="719" spans="1:13">
      <c r="A719" s="80">
        <v>704</v>
      </c>
      <c r="B719" s="80" t="s">
        <v>7366</v>
      </c>
      <c r="C719" s="80" t="s">
        <v>7367</v>
      </c>
      <c r="D719" s="80" t="s">
        <v>5400</v>
      </c>
      <c r="E719" s="80">
        <v>0</v>
      </c>
      <c r="F719" s="80">
        <v>0</v>
      </c>
      <c r="G719" s="80">
        <v>30</v>
      </c>
      <c r="H719" s="80">
        <v>0</v>
      </c>
      <c r="I719" s="80">
        <v>0</v>
      </c>
      <c r="J719" s="80">
        <v>0</v>
      </c>
      <c r="K719" s="80">
        <v>0</v>
      </c>
      <c r="L719" s="80">
        <v>30</v>
      </c>
      <c r="M719" s="84">
        <v>38733</v>
      </c>
    </row>
    <row r="720" spans="1:13">
      <c r="A720" s="80">
        <v>705</v>
      </c>
      <c r="B720" s="80" t="s">
        <v>7368</v>
      </c>
      <c r="C720" s="80" t="s">
        <v>7369</v>
      </c>
      <c r="D720" s="80" t="s">
        <v>5400</v>
      </c>
      <c r="E720" s="80">
        <v>255</v>
      </c>
      <c r="F720" s="80">
        <v>0</v>
      </c>
      <c r="G720" s="80">
        <v>0</v>
      </c>
      <c r="H720" s="80">
        <v>0</v>
      </c>
      <c r="I720" s="80">
        <v>0</v>
      </c>
      <c r="J720" s="80">
        <v>0</v>
      </c>
      <c r="K720" s="80">
        <v>0</v>
      </c>
      <c r="L720" s="80">
        <v>255</v>
      </c>
      <c r="M720" s="84">
        <v>39350</v>
      </c>
    </row>
    <row r="721" spans="1:13">
      <c r="A721" s="80">
        <v>706</v>
      </c>
      <c r="B721" s="80" t="s">
        <v>7370</v>
      </c>
      <c r="C721" s="80" t="s">
        <v>7371</v>
      </c>
      <c r="D721" s="80" t="s">
        <v>5400</v>
      </c>
      <c r="E721" s="80">
        <v>4826</v>
      </c>
      <c r="F721" s="80">
        <v>0</v>
      </c>
      <c r="G721" s="80">
        <v>0</v>
      </c>
      <c r="H721" s="80">
        <v>0</v>
      </c>
      <c r="I721" s="80">
        <v>0</v>
      </c>
      <c r="J721" s="80">
        <v>0</v>
      </c>
      <c r="K721" s="80">
        <v>0</v>
      </c>
      <c r="L721" s="80">
        <v>4826</v>
      </c>
      <c r="M721" s="80">
        <v>0</v>
      </c>
    </row>
    <row r="722" spans="1:13">
      <c r="A722" s="80">
        <v>707</v>
      </c>
      <c r="B722" s="80" t="s">
        <v>7372</v>
      </c>
      <c r="C722" s="80" t="s">
        <v>7373</v>
      </c>
      <c r="D722" s="80" t="s">
        <v>5400</v>
      </c>
      <c r="E722" s="80">
        <v>40</v>
      </c>
      <c r="F722" s="80">
        <v>0</v>
      </c>
      <c r="G722" s="80">
        <v>0</v>
      </c>
      <c r="H722" s="80">
        <v>0</v>
      </c>
      <c r="I722" s="80">
        <v>0</v>
      </c>
      <c r="J722" s="80">
        <v>0</v>
      </c>
      <c r="K722" s="80">
        <v>0</v>
      </c>
      <c r="L722" s="80">
        <v>40</v>
      </c>
      <c r="M722" s="84">
        <v>37200</v>
      </c>
    </row>
    <row r="723" spans="1:13">
      <c r="A723" s="80">
        <v>708</v>
      </c>
      <c r="B723" s="80" t="s">
        <v>7374</v>
      </c>
      <c r="C723" s="80" t="s">
        <v>7375</v>
      </c>
      <c r="D723" s="80" t="s">
        <v>5400</v>
      </c>
      <c r="E723" s="80">
        <v>2095</v>
      </c>
      <c r="F723" s="80">
        <v>0</v>
      </c>
      <c r="G723" s="80">
        <v>0</v>
      </c>
      <c r="H723" s="80">
        <v>0</v>
      </c>
      <c r="I723" s="80">
        <v>0</v>
      </c>
      <c r="J723" s="80">
        <v>0</v>
      </c>
      <c r="K723" s="80">
        <v>0</v>
      </c>
      <c r="L723" s="80">
        <v>2095</v>
      </c>
      <c r="M723" s="80">
        <v>0</v>
      </c>
    </row>
    <row r="724" spans="1:13">
      <c r="A724" s="80">
        <v>709</v>
      </c>
      <c r="B724" s="80" t="s">
        <v>197</v>
      </c>
      <c r="C724" s="80" t="s">
        <v>198</v>
      </c>
      <c r="D724" s="80" t="s">
        <v>3332</v>
      </c>
      <c r="E724" s="80">
        <v>769</v>
      </c>
      <c r="F724" s="80">
        <v>0</v>
      </c>
      <c r="G724" s="80">
        <v>10000</v>
      </c>
      <c r="H724" s="80">
        <v>0</v>
      </c>
      <c r="I724" s="80">
        <v>0</v>
      </c>
      <c r="J724" s="80">
        <v>0</v>
      </c>
      <c r="K724" s="80">
        <v>0</v>
      </c>
      <c r="L724" s="80">
        <v>10769</v>
      </c>
      <c r="M724" s="84">
        <v>40026</v>
      </c>
    </row>
    <row r="725" spans="1:13">
      <c r="A725" s="80">
        <v>710</v>
      </c>
      <c r="B725" s="80" t="s">
        <v>192</v>
      </c>
      <c r="C725" s="80" t="s">
        <v>193</v>
      </c>
      <c r="D725" s="80" t="s">
        <v>3332</v>
      </c>
      <c r="E725" s="80">
        <v>5501</v>
      </c>
      <c r="F725" s="80">
        <v>0</v>
      </c>
      <c r="G725" s="80">
        <v>0</v>
      </c>
      <c r="H725" s="80">
        <v>0</v>
      </c>
      <c r="I725" s="80">
        <v>0</v>
      </c>
      <c r="J725" s="80">
        <v>0</v>
      </c>
      <c r="K725" s="80">
        <v>0</v>
      </c>
      <c r="L725" s="80">
        <v>5501</v>
      </c>
      <c r="M725" s="84">
        <v>20000</v>
      </c>
    </row>
    <row r="726" spans="1:13">
      <c r="A726" s="80">
        <v>711</v>
      </c>
      <c r="B726" s="80" t="s">
        <v>183</v>
      </c>
      <c r="C726" s="80" t="s">
        <v>184</v>
      </c>
      <c r="D726" s="80" t="s">
        <v>3332</v>
      </c>
      <c r="E726" s="80">
        <v>3482</v>
      </c>
      <c r="F726" s="80">
        <v>0</v>
      </c>
      <c r="G726" s="80">
        <v>5000</v>
      </c>
      <c r="H726" s="80">
        <v>0</v>
      </c>
      <c r="I726" s="80">
        <v>0</v>
      </c>
      <c r="J726" s="80">
        <v>0</v>
      </c>
      <c r="K726" s="80">
        <v>0</v>
      </c>
      <c r="L726" s="80">
        <v>8482</v>
      </c>
      <c r="M726" s="84">
        <v>25006</v>
      </c>
    </row>
    <row r="727" spans="1:13">
      <c r="A727" s="80">
        <v>712</v>
      </c>
      <c r="B727" s="80" t="s">
        <v>202</v>
      </c>
      <c r="C727" s="80" t="s">
        <v>203</v>
      </c>
      <c r="D727" s="80" t="s">
        <v>3332</v>
      </c>
      <c r="E727" s="80">
        <v>3091</v>
      </c>
      <c r="F727" s="80">
        <v>0</v>
      </c>
      <c r="G727" s="80">
        <v>10000</v>
      </c>
      <c r="H727" s="80">
        <v>0</v>
      </c>
      <c r="I727" s="80">
        <v>0</v>
      </c>
      <c r="J727" s="80">
        <v>0</v>
      </c>
      <c r="K727" s="80">
        <v>0</v>
      </c>
      <c r="L727" s="80">
        <v>13091</v>
      </c>
      <c r="M727" s="84">
        <v>25000</v>
      </c>
    </row>
    <row r="728" spans="1:13">
      <c r="A728" s="80">
        <v>713</v>
      </c>
      <c r="B728" s="80" t="s">
        <v>7376</v>
      </c>
      <c r="C728" s="80" t="s">
        <v>7377</v>
      </c>
      <c r="D728" s="80" t="s">
        <v>5400</v>
      </c>
      <c r="E728" s="80">
        <v>27628</v>
      </c>
      <c r="F728" s="80">
        <v>0</v>
      </c>
      <c r="G728" s="80">
        <v>0</v>
      </c>
      <c r="H728" s="80">
        <v>0</v>
      </c>
      <c r="I728" s="80">
        <v>0</v>
      </c>
      <c r="J728" s="80">
        <v>0</v>
      </c>
      <c r="K728" s="80">
        <v>0</v>
      </c>
      <c r="L728" s="80">
        <v>27628</v>
      </c>
      <c r="M728" s="84">
        <v>264420</v>
      </c>
    </row>
    <row r="729" spans="1:13">
      <c r="A729" s="80">
        <v>714</v>
      </c>
      <c r="B729" s="80" t="s">
        <v>7378</v>
      </c>
      <c r="C729" s="80" t="s">
        <v>7379</v>
      </c>
      <c r="D729" s="80" t="s">
        <v>5400</v>
      </c>
      <c r="E729" s="80">
        <v>0</v>
      </c>
      <c r="F729" s="80">
        <v>0</v>
      </c>
      <c r="G729" s="80">
        <v>0</v>
      </c>
      <c r="H729" s="80">
        <v>0</v>
      </c>
      <c r="I729" s="80">
        <v>0</v>
      </c>
      <c r="J729" s="80">
        <v>0</v>
      </c>
      <c r="K729" s="80">
        <v>0</v>
      </c>
      <c r="L729" s="80">
        <v>0</v>
      </c>
      <c r="M729" s="80">
        <v>0</v>
      </c>
    </row>
    <row r="730" spans="1:13">
      <c r="A730" s="80">
        <v>715</v>
      </c>
      <c r="B730" s="80" t="s">
        <v>7380</v>
      </c>
      <c r="C730" s="80" t="s">
        <v>7381</v>
      </c>
      <c r="D730" s="80" t="s">
        <v>5400</v>
      </c>
      <c r="E730" s="80">
        <v>40542</v>
      </c>
      <c r="F730" s="80">
        <v>0</v>
      </c>
      <c r="G730" s="80">
        <v>370000</v>
      </c>
      <c r="H730" s="80">
        <v>0</v>
      </c>
      <c r="I730" s="80">
        <v>0</v>
      </c>
      <c r="J730" s="80">
        <v>0</v>
      </c>
      <c r="K730" s="80">
        <v>0</v>
      </c>
      <c r="L730" s="80">
        <v>410542</v>
      </c>
      <c r="M730" s="84">
        <v>98500</v>
      </c>
    </row>
    <row r="731" spans="1:13">
      <c r="A731" s="80">
        <v>716</v>
      </c>
      <c r="B731" s="80" t="s">
        <v>7382</v>
      </c>
      <c r="C731" s="80" t="s">
        <v>7383</v>
      </c>
      <c r="D731" s="80" t="s">
        <v>5400</v>
      </c>
      <c r="E731" s="80">
        <v>0</v>
      </c>
      <c r="F731" s="80">
        <v>0</v>
      </c>
      <c r="G731" s="80">
        <v>1168</v>
      </c>
      <c r="H731" s="80">
        <v>0</v>
      </c>
      <c r="I731" s="80">
        <v>0</v>
      </c>
      <c r="J731" s="80">
        <v>0</v>
      </c>
      <c r="K731" s="80">
        <v>0</v>
      </c>
      <c r="L731" s="80">
        <v>1168</v>
      </c>
      <c r="M731" s="84">
        <v>285732</v>
      </c>
    </row>
    <row r="732" spans="1:13">
      <c r="A732" s="80">
        <v>717</v>
      </c>
      <c r="B732" s="80" t="s">
        <v>7384</v>
      </c>
      <c r="C732" s="80" t="s">
        <v>7385</v>
      </c>
      <c r="D732" s="80" t="s">
        <v>5400</v>
      </c>
      <c r="E732" s="80">
        <v>108</v>
      </c>
      <c r="F732" s="80">
        <v>0</v>
      </c>
      <c r="G732" s="80">
        <v>129</v>
      </c>
      <c r="H732" s="80">
        <v>0</v>
      </c>
      <c r="I732" s="80">
        <v>0</v>
      </c>
      <c r="J732" s="80">
        <v>0</v>
      </c>
      <c r="K732" s="80">
        <v>0</v>
      </c>
      <c r="L732" s="80">
        <v>237</v>
      </c>
      <c r="M732" s="84">
        <v>286771</v>
      </c>
    </row>
    <row r="733" spans="1:13">
      <c r="A733" s="80">
        <v>718</v>
      </c>
      <c r="B733" s="80" t="s">
        <v>7386</v>
      </c>
      <c r="C733" s="80" t="s">
        <v>7387</v>
      </c>
      <c r="D733" s="80" t="s">
        <v>5400</v>
      </c>
      <c r="E733" s="80">
        <v>0</v>
      </c>
      <c r="F733" s="80">
        <v>0</v>
      </c>
      <c r="G733" s="80">
        <v>0</v>
      </c>
      <c r="H733" s="80">
        <v>0</v>
      </c>
      <c r="I733" s="80">
        <v>0</v>
      </c>
      <c r="J733" s="80">
        <v>0</v>
      </c>
      <c r="K733" s="80">
        <v>0</v>
      </c>
      <c r="L733" s="80">
        <v>0</v>
      </c>
      <c r="M733" s="84">
        <v>108000</v>
      </c>
    </row>
    <row r="734" spans="1:13">
      <c r="A734" s="80">
        <v>719</v>
      </c>
      <c r="B734" s="80" t="s">
        <v>295</v>
      </c>
      <c r="C734" s="80" t="s">
        <v>7388</v>
      </c>
      <c r="D734" s="80" t="s">
        <v>5400</v>
      </c>
      <c r="E734" s="80">
        <v>12147</v>
      </c>
      <c r="F734" s="80">
        <v>0</v>
      </c>
      <c r="G734" s="80">
        <v>0</v>
      </c>
      <c r="H734" s="80">
        <v>0</v>
      </c>
      <c r="I734" s="80">
        <v>0</v>
      </c>
      <c r="J734" s="80">
        <v>0</v>
      </c>
      <c r="K734" s="80">
        <v>0</v>
      </c>
      <c r="L734" s="80">
        <v>12147</v>
      </c>
      <c r="M734" s="84">
        <v>431237</v>
      </c>
    </row>
    <row r="735" spans="1:13">
      <c r="A735" s="80">
        <v>720</v>
      </c>
      <c r="B735" s="80" t="s">
        <v>7389</v>
      </c>
      <c r="C735" s="80" t="s">
        <v>7390</v>
      </c>
      <c r="D735" s="80" t="s">
        <v>5400</v>
      </c>
      <c r="E735" s="80">
        <v>430</v>
      </c>
      <c r="F735" s="80">
        <v>0</v>
      </c>
      <c r="G735" s="80">
        <v>3134</v>
      </c>
      <c r="H735" s="80">
        <v>0</v>
      </c>
      <c r="I735" s="80">
        <v>0</v>
      </c>
      <c r="J735" s="80">
        <v>0</v>
      </c>
      <c r="K735" s="80">
        <v>0</v>
      </c>
      <c r="L735" s="80">
        <v>3564</v>
      </c>
      <c r="M735" s="84">
        <v>520832</v>
      </c>
    </row>
    <row r="736" spans="1:13">
      <c r="A736" s="80">
        <v>721</v>
      </c>
      <c r="B736" s="80" t="s">
        <v>306</v>
      </c>
      <c r="C736" s="80" t="s">
        <v>2525</v>
      </c>
      <c r="D736" s="80" t="s">
        <v>5400</v>
      </c>
      <c r="E736" s="80">
        <v>3321</v>
      </c>
      <c r="F736" s="80">
        <v>0</v>
      </c>
      <c r="G736" s="80">
        <v>0</v>
      </c>
      <c r="H736" s="80">
        <v>0</v>
      </c>
      <c r="I736" s="80">
        <v>0</v>
      </c>
      <c r="J736" s="80">
        <v>0</v>
      </c>
      <c r="K736" s="80">
        <v>0</v>
      </c>
      <c r="L736" s="80">
        <v>3321</v>
      </c>
      <c r="M736" s="84">
        <v>288775</v>
      </c>
    </row>
    <row r="737" spans="1:13">
      <c r="A737" s="80">
        <v>722</v>
      </c>
      <c r="B737" s="80" t="s">
        <v>7391</v>
      </c>
      <c r="C737" s="80" t="s">
        <v>7392</v>
      </c>
      <c r="D737" s="80" t="s">
        <v>5400</v>
      </c>
      <c r="E737" s="80">
        <v>36499</v>
      </c>
      <c r="F737" s="80">
        <v>0</v>
      </c>
      <c r="G737" s="80">
        <v>0</v>
      </c>
      <c r="H737" s="80">
        <v>0</v>
      </c>
      <c r="I737" s="80">
        <v>0</v>
      </c>
      <c r="J737" s="80">
        <v>0</v>
      </c>
      <c r="K737" s="80">
        <v>0</v>
      </c>
      <c r="L737" s="80">
        <v>36499</v>
      </c>
      <c r="M737" s="84">
        <v>158400</v>
      </c>
    </row>
    <row r="738" spans="1:13">
      <c r="A738" s="80">
        <v>723</v>
      </c>
      <c r="B738" s="80" t="s">
        <v>7393</v>
      </c>
      <c r="C738" s="80" t="s">
        <v>7394</v>
      </c>
      <c r="D738" s="80" t="s">
        <v>5400</v>
      </c>
      <c r="E738" s="80">
        <v>926</v>
      </c>
      <c r="F738" s="80">
        <v>0</v>
      </c>
      <c r="G738" s="80">
        <v>0</v>
      </c>
      <c r="H738" s="80">
        <v>0</v>
      </c>
      <c r="I738" s="80">
        <v>0</v>
      </c>
      <c r="J738" s="80">
        <v>0</v>
      </c>
      <c r="K738" s="80">
        <v>0</v>
      </c>
      <c r="L738" s="80">
        <v>926</v>
      </c>
      <c r="M738" s="84">
        <v>23760</v>
      </c>
    </row>
    <row r="739" spans="1:13">
      <c r="A739" s="80">
        <v>724</v>
      </c>
      <c r="B739" s="80" t="s">
        <v>7395</v>
      </c>
      <c r="C739" s="80" t="s">
        <v>7396</v>
      </c>
      <c r="D739" s="80" t="s">
        <v>3332</v>
      </c>
      <c r="E739" s="80">
        <v>0</v>
      </c>
      <c r="F739" s="80">
        <v>0</v>
      </c>
      <c r="G739" s="80">
        <v>89000</v>
      </c>
      <c r="H739" s="80">
        <v>0</v>
      </c>
      <c r="I739" s="80">
        <v>0</v>
      </c>
      <c r="J739" s="80">
        <v>0</v>
      </c>
      <c r="K739" s="80">
        <v>0</v>
      </c>
      <c r="L739" s="80">
        <v>89000</v>
      </c>
      <c r="M739" s="80">
        <v>0</v>
      </c>
    </row>
    <row r="740" spans="1:13">
      <c r="A740" s="80">
        <v>725</v>
      </c>
      <c r="B740" s="80" t="s">
        <v>7397</v>
      </c>
      <c r="C740" s="80" t="s">
        <v>7398</v>
      </c>
      <c r="D740" s="80" t="s">
        <v>5400</v>
      </c>
      <c r="E740" s="80">
        <v>0</v>
      </c>
      <c r="F740" s="80">
        <v>0</v>
      </c>
      <c r="G740" s="80">
        <v>127620</v>
      </c>
      <c r="H740" s="80">
        <v>0</v>
      </c>
      <c r="I740" s="80">
        <v>0</v>
      </c>
      <c r="J740" s="80">
        <v>0</v>
      </c>
      <c r="K740" s="80">
        <v>0</v>
      </c>
      <c r="L740" s="80">
        <v>127620</v>
      </c>
      <c r="M740" s="80">
        <v>0</v>
      </c>
    </row>
    <row r="741" spans="1:13">
      <c r="A741" s="80">
        <v>726</v>
      </c>
      <c r="B741" s="80" t="s">
        <v>7399</v>
      </c>
      <c r="C741" s="80" t="s">
        <v>7400</v>
      </c>
      <c r="D741" s="80" t="s">
        <v>5400</v>
      </c>
      <c r="E741" s="80">
        <v>0</v>
      </c>
      <c r="F741" s="80">
        <v>0</v>
      </c>
      <c r="G741" s="80">
        <v>127620</v>
      </c>
      <c r="H741" s="80">
        <v>0</v>
      </c>
      <c r="I741" s="80">
        <v>0</v>
      </c>
      <c r="J741" s="80">
        <v>0</v>
      </c>
      <c r="K741" s="80">
        <v>0</v>
      </c>
      <c r="L741" s="80">
        <v>127620</v>
      </c>
      <c r="M741" s="80">
        <v>0</v>
      </c>
    </row>
    <row r="742" spans="1:13">
      <c r="A742" s="80">
        <v>727</v>
      </c>
      <c r="B742" s="80" t="s">
        <v>7401</v>
      </c>
      <c r="C742" s="80" t="s">
        <v>7402</v>
      </c>
      <c r="D742" s="80" t="s">
        <v>5400</v>
      </c>
      <c r="E742" s="80">
        <v>0</v>
      </c>
      <c r="F742" s="80">
        <v>0</v>
      </c>
      <c r="G742" s="80">
        <v>111800</v>
      </c>
      <c r="H742" s="80">
        <v>0</v>
      </c>
      <c r="I742" s="80">
        <v>0</v>
      </c>
      <c r="J742" s="80">
        <v>0</v>
      </c>
      <c r="K742" s="80">
        <v>0</v>
      </c>
      <c r="L742" s="80">
        <v>111800</v>
      </c>
      <c r="M742" s="80">
        <v>0</v>
      </c>
    </row>
    <row r="743" spans="1:13">
      <c r="A743" s="80">
        <v>728</v>
      </c>
      <c r="B743" s="80" t="s">
        <v>7403</v>
      </c>
      <c r="C743" s="80" t="s">
        <v>7404</v>
      </c>
      <c r="D743" s="80" t="s">
        <v>5400</v>
      </c>
      <c r="E743" s="80">
        <v>0</v>
      </c>
      <c r="F743" s="80">
        <v>0</v>
      </c>
      <c r="G743" s="80">
        <v>89000</v>
      </c>
      <c r="H743" s="80">
        <v>0</v>
      </c>
      <c r="I743" s="80">
        <v>0</v>
      </c>
      <c r="J743" s="80">
        <v>0</v>
      </c>
      <c r="K743" s="80">
        <v>0</v>
      </c>
      <c r="L743" s="80">
        <v>89000</v>
      </c>
      <c r="M743" s="80">
        <v>0</v>
      </c>
    </row>
    <row r="744" spans="1:13">
      <c r="A744" s="80">
        <v>729</v>
      </c>
      <c r="B744" s="80" t="s">
        <v>7405</v>
      </c>
      <c r="C744" s="80" t="s">
        <v>7406</v>
      </c>
      <c r="D744" s="80" t="s">
        <v>5400</v>
      </c>
      <c r="E744" s="80">
        <v>10203</v>
      </c>
      <c r="F744" s="80">
        <v>0</v>
      </c>
      <c r="G744" s="80">
        <v>0</v>
      </c>
      <c r="H744" s="80">
        <v>0</v>
      </c>
      <c r="I744" s="80">
        <v>0</v>
      </c>
      <c r="J744" s="80">
        <v>0</v>
      </c>
      <c r="K744" s="80">
        <v>0</v>
      </c>
      <c r="L744" s="80">
        <v>10203</v>
      </c>
      <c r="M744" s="80">
        <v>0</v>
      </c>
    </row>
    <row r="745" spans="1:13">
      <c r="A745" s="80">
        <v>730</v>
      </c>
      <c r="B745" s="80" t="s">
        <v>7407</v>
      </c>
      <c r="C745" s="80" t="s">
        <v>7408</v>
      </c>
      <c r="D745" s="80" t="s">
        <v>5400</v>
      </c>
      <c r="E745" s="80">
        <v>0</v>
      </c>
      <c r="F745" s="80">
        <v>0</v>
      </c>
      <c r="G745" s="80">
        <v>70</v>
      </c>
      <c r="H745" s="80">
        <v>0</v>
      </c>
      <c r="I745" s="80">
        <v>0</v>
      </c>
      <c r="J745" s="80">
        <v>0</v>
      </c>
      <c r="K745" s="80">
        <v>0</v>
      </c>
      <c r="L745" s="80">
        <v>70</v>
      </c>
      <c r="M745" s="80">
        <v>0</v>
      </c>
    </row>
    <row r="746" spans="1:13">
      <c r="A746" s="80">
        <v>731</v>
      </c>
      <c r="B746" s="80" t="s">
        <v>7409</v>
      </c>
      <c r="C746" s="80" t="s">
        <v>7410</v>
      </c>
      <c r="D746" s="80" t="s">
        <v>5400</v>
      </c>
      <c r="E746" s="80">
        <v>9277</v>
      </c>
      <c r="F746" s="80">
        <v>0</v>
      </c>
      <c r="G746" s="80">
        <v>0</v>
      </c>
      <c r="H746" s="80">
        <v>0</v>
      </c>
      <c r="I746" s="80">
        <v>0</v>
      </c>
      <c r="J746" s="80">
        <v>0</v>
      </c>
      <c r="K746" s="80">
        <v>0</v>
      </c>
      <c r="L746" s="80">
        <v>9277</v>
      </c>
      <c r="M746" s="80">
        <v>0</v>
      </c>
    </row>
    <row r="747" spans="1:13">
      <c r="A747" s="80">
        <v>732</v>
      </c>
      <c r="B747" s="80" t="s">
        <v>7411</v>
      </c>
      <c r="C747" s="80" t="s">
        <v>7412</v>
      </c>
      <c r="D747" s="80" t="s">
        <v>5400</v>
      </c>
      <c r="E747" s="80">
        <v>0</v>
      </c>
      <c r="F747" s="80">
        <v>0</v>
      </c>
      <c r="G747" s="80">
        <v>0</v>
      </c>
      <c r="H747" s="80">
        <v>0</v>
      </c>
      <c r="I747" s="80">
        <v>0</v>
      </c>
      <c r="J747" s="80">
        <v>0</v>
      </c>
      <c r="K747" s="80">
        <v>0</v>
      </c>
      <c r="L747" s="80">
        <v>0</v>
      </c>
      <c r="M747" s="80">
        <v>0</v>
      </c>
    </row>
    <row r="748" spans="1:13">
      <c r="A748" s="80">
        <v>733</v>
      </c>
      <c r="B748" s="80" t="s">
        <v>7413</v>
      </c>
      <c r="C748" s="80" t="s">
        <v>7414</v>
      </c>
      <c r="D748" s="80" t="s">
        <v>5400</v>
      </c>
      <c r="E748" s="80">
        <v>7387</v>
      </c>
      <c r="F748" s="80">
        <v>0</v>
      </c>
      <c r="G748" s="80">
        <v>0</v>
      </c>
      <c r="H748" s="80">
        <v>0</v>
      </c>
      <c r="I748" s="80">
        <v>0</v>
      </c>
      <c r="J748" s="80">
        <v>0</v>
      </c>
      <c r="K748" s="80">
        <v>0</v>
      </c>
      <c r="L748" s="80">
        <v>7387</v>
      </c>
      <c r="M748" s="80">
        <v>0</v>
      </c>
    </row>
    <row r="749" spans="1:13">
      <c r="A749" s="80">
        <v>734</v>
      </c>
      <c r="B749" s="80" t="s">
        <v>86</v>
      </c>
      <c r="C749" s="80" t="s">
        <v>2512</v>
      </c>
      <c r="D749" s="80" t="s">
        <v>5400</v>
      </c>
      <c r="E749" s="80">
        <v>112795</v>
      </c>
      <c r="F749" s="80">
        <v>0</v>
      </c>
      <c r="G749" s="80">
        <v>0</v>
      </c>
      <c r="H749" s="80">
        <v>0</v>
      </c>
      <c r="I749" s="80">
        <v>0</v>
      </c>
      <c r="J749" s="80">
        <v>0</v>
      </c>
      <c r="K749" s="80">
        <v>0</v>
      </c>
      <c r="L749" s="80">
        <v>112795</v>
      </c>
      <c r="M749" s="84">
        <v>92500</v>
      </c>
    </row>
    <row r="750" spans="1:13">
      <c r="A750" s="80">
        <v>735</v>
      </c>
      <c r="B750" s="80" t="s">
        <v>997</v>
      </c>
      <c r="C750" s="80" t="s">
        <v>2613</v>
      </c>
      <c r="D750" s="80" t="s">
        <v>5400</v>
      </c>
      <c r="E750" s="80">
        <v>7792</v>
      </c>
      <c r="F750" s="80">
        <v>0</v>
      </c>
      <c r="G750" s="80">
        <v>0</v>
      </c>
      <c r="H750" s="80">
        <v>0</v>
      </c>
      <c r="I750" s="80">
        <v>0</v>
      </c>
      <c r="J750" s="80">
        <v>0</v>
      </c>
      <c r="K750" s="80">
        <v>0</v>
      </c>
      <c r="L750" s="80">
        <v>7792</v>
      </c>
      <c r="M750" s="84">
        <v>10000</v>
      </c>
    </row>
    <row r="751" spans="1:13">
      <c r="A751" s="80">
        <v>736</v>
      </c>
      <c r="B751" s="80" t="s">
        <v>168</v>
      </c>
      <c r="C751" s="80" t="s">
        <v>7415</v>
      </c>
      <c r="D751" s="80" t="s">
        <v>5400</v>
      </c>
      <c r="E751" s="80">
        <v>28751</v>
      </c>
      <c r="F751" s="80">
        <v>0</v>
      </c>
      <c r="G751" s="80">
        <v>11352</v>
      </c>
      <c r="H751" s="80">
        <v>0</v>
      </c>
      <c r="I751" s="80">
        <v>0</v>
      </c>
      <c r="J751" s="80">
        <v>0</v>
      </c>
      <c r="K751" s="80">
        <v>0</v>
      </c>
      <c r="L751" s="80">
        <v>40103</v>
      </c>
      <c r="M751" s="84">
        <v>239136</v>
      </c>
    </row>
    <row r="752" spans="1:13">
      <c r="A752" s="80">
        <v>737</v>
      </c>
      <c r="B752" s="80" t="s">
        <v>117</v>
      </c>
      <c r="C752" s="80" t="s">
        <v>7416</v>
      </c>
      <c r="D752" s="80" t="s">
        <v>5400</v>
      </c>
      <c r="E752" s="80">
        <v>25000</v>
      </c>
      <c r="F752" s="80">
        <v>0</v>
      </c>
      <c r="G752" s="80">
        <v>30000</v>
      </c>
      <c r="H752" s="80">
        <v>0</v>
      </c>
      <c r="I752" s="80">
        <v>0</v>
      </c>
      <c r="J752" s="80">
        <v>0</v>
      </c>
      <c r="K752" s="80">
        <v>0</v>
      </c>
      <c r="L752" s="80">
        <v>55000</v>
      </c>
      <c r="M752" s="84">
        <v>85000</v>
      </c>
    </row>
    <row r="753" spans="1:13">
      <c r="A753" s="80">
        <v>738</v>
      </c>
      <c r="B753" s="80" t="s">
        <v>7417</v>
      </c>
      <c r="C753" s="80" t="s">
        <v>7418</v>
      </c>
      <c r="D753" s="80" t="s">
        <v>5400</v>
      </c>
      <c r="E753" s="80">
        <v>0</v>
      </c>
      <c r="F753" s="80">
        <v>0</v>
      </c>
      <c r="G753" s="80">
        <v>0</v>
      </c>
      <c r="H753" s="80">
        <v>0</v>
      </c>
      <c r="I753" s="80">
        <v>0</v>
      </c>
      <c r="J753" s="80">
        <v>0</v>
      </c>
      <c r="K753" s="80">
        <v>0</v>
      </c>
      <c r="L753" s="80">
        <v>0</v>
      </c>
      <c r="M753" s="80">
        <v>0</v>
      </c>
    </row>
    <row r="754" spans="1:13">
      <c r="A754" s="80">
        <v>739</v>
      </c>
      <c r="B754" s="80" t="s">
        <v>7419</v>
      </c>
      <c r="C754" s="80" t="s">
        <v>7420</v>
      </c>
      <c r="D754" s="80" t="s">
        <v>5400</v>
      </c>
      <c r="E754" s="80">
        <v>883</v>
      </c>
      <c r="F754" s="80">
        <v>0</v>
      </c>
      <c r="G754" s="80">
        <v>4000</v>
      </c>
      <c r="H754" s="80">
        <v>0</v>
      </c>
      <c r="I754" s="80">
        <v>0</v>
      </c>
      <c r="J754" s="80">
        <v>0</v>
      </c>
      <c r="K754" s="80">
        <v>0</v>
      </c>
      <c r="L754" s="80">
        <v>4883</v>
      </c>
      <c r="M754" s="80">
        <v>0</v>
      </c>
    </row>
    <row r="755" spans="1:13">
      <c r="A755" s="80">
        <v>740</v>
      </c>
      <c r="B755" s="80" t="s">
        <v>7421</v>
      </c>
      <c r="C755" s="80" t="s">
        <v>7422</v>
      </c>
      <c r="D755" s="80" t="s">
        <v>5400</v>
      </c>
      <c r="E755" s="80">
        <v>0</v>
      </c>
      <c r="F755" s="80">
        <v>0</v>
      </c>
      <c r="G755" s="80">
        <v>0</v>
      </c>
      <c r="H755" s="80">
        <v>0</v>
      </c>
      <c r="I755" s="80">
        <v>0</v>
      </c>
      <c r="J755" s="80">
        <v>0</v>
      </c>
      <c r="K755" s="80">
        <v>0</v>
      </c>
      <c r="L755" s="80">
        <v>0</v>
      </c>
      <c r="M755" s="80">
        <v>0</v>
      </c>
    </row>
    <row r="756" spans="1:13">
      <c r="A756" s="80">
        <v>741</v>
      </c>
      <c r="B756" s="80" t="s">
        <v>469</v>
      </c>
      <c r="C756" s="80" t="s">
        <v>2534</v>
      </c>
      <c r="D756" s="80" t="s">
        <v>5400</v>
      </c>
      <c r="E756" s="80">
        <v>26757</v>
      </c>
      <c r="F756" s="80">
        <v>0</v>
      </c>
      <c r="G756" s="80">
        <v>11800</v>
      </c>
      <c r="H756" s="80">
        <v>0</v>
      </c>
      <c r="I756" s="80">
        <v>0</v>
      </c>
      <c r="J756" s="80">
        <v>0</v>
      </c>
      <c r="K756" s="80">
        <v>0</v>
      </c>
      <c r="L756" s="80">
        <v>38557</v>
      </c>
      <c r="M756" s="84">
        <v>90000</v>
      </c>
    </row>
    <row r="757" spans="1:13">
      <c r="A757" s="80">
        <v>742</v>
      </c>
      <c r="B757" s="80" t="s">
        <v>7423</v>
      </c>
      <c r="C757" s="80" t="s">
        <v>7424</v>
      </c>
      <c r="D757" s="80" t="s">
        <v>5400</v>
      </c>
      <c r="E757" s="80">
        <v>0</v>
      </c>
      <c r="F757" s="80">
        <v>0</v>
      </c>
      <c r="G757" s="80">
        <v>0</v>
      </c>
      <c r="H757" s="80">
        <v>0</v>
      </c>
      <c r="I757" s="80">
        <v>0</v>
      </c>
      <c r="J757" s="80">
        <v>0</v>
      </c>
      <c r="K757" s="80">
        <v>0</v>
      </c>
      <c r="L757" s="80">
        <v>0</v>
      </c>
      <c r="M757" s="80">
        <v>0</v>
      </c>
    </row>
    <row r="758" spans="1:13">
      <c r="A758" s="80">
        <v>743</v>
      </c>
      <c r="B758" s="80" t="s">
        <v>7425</v>
      </c>
      <c r="C758" s="80" t="s">
        <v>7426</v>
      </c>
      <c r="D758" s="80" t="s">
        <v>5400</v>
      </c>
      <c r="E758" s="80">
        <v>2829</v>
      </c>
      <c r="F758" s="80">
        <v>0</v>
      </c>
      <c r="G758" s="80">
        <v>10750</v>
      </c>
      <c r="H758" s="80">
        <v>0</v>
      </c>
      <c r="I758" s="80">
        <v>0</v>
      </c>
      <c r="J758" s="80">
        <v>0</v>
      </c>
      <c r="K758" s="80">
        <v>0</v>
      </c>
      <c r="L758" s="80">
        <v>13579</v>
      </c>
      <c r="M758" s="80">
        <v>0</v>
      </c>
    </row>
    <row r="759" spans="1:13">
      <c r="A759" s="80">
        <v>744</v>
      </c>
      <c r="B759" s="80" t="s">
        <v>7427</v>
      </c>
      <c r="C759" s="80" t="s">
        <v>7428</v>
      </c>
      <c r="D759" s="80" t="s">
        <v>5400</v>
      </c>
      <c r="E759" s="80">
        <v>0</v>
      </c>
      <c r="F759" s="80">
        <v>0</v>
      </c>
      <c r="G759" s="80">
        <v>1</v>
      </c>
      <c r="H759" s="80">
        <v>0</v>
      </c>
      <c r="I759" s="80">
        <v>0</v>
      </c>
      <c r="J759" s="80">
        <v>0</v>
      </c>
      <c r="K759" s="80">
        <v>0</v>
      </c>
      <c r="L759" s="80">
        <v>1</v>
      </c>
      <c r="M759" s="80">
        <v>0</v>
      </c>
    </row>
    <row r="760" spans="1:13">
      <c r="A760" s="80">
        <v>745</v>
      </c>
      <c r="B760" s="80" t="s">
        <v>7429</v>
      </c>
      <c r="C760" s="80" t="s">
        <v>7430</v>
      </c>
      <c r="D760" s="80" t="s">
        <v>5400</v>
      </c>
      <c r="E760" s="80">
        <v>2915</v>
      </c>
      <c r="F760" s="80">
        <v>0</v>
      </c>
      <c r="G760" s="80">
        <v>0</v>
      </c>
      <c r="H760" s="80">
        <v>0</v>
      </c>
      <c r="I760" s="80">
        <v>0</v>
      </c>
      <c r="J760" s="80">
        <v>0</v>
      </c>
      <c r="K760" s="80">
        <v>0</v>
      </c>
      <c r="L760" s="80">
        <v>2915</v>
      </c>
      <c r="M760" s="80">
        <v>0</v>
      </c>
    </row>
    <row r="761" spans="1:13">
      <c r="A761" s="80">
        <v>746</v>
      </c>
      <c r="B761" s="80" t="s">
        <v>7431</v>
      </c>
      <c r="C761" s="80" t="s">
        <v>7432</v>
      </c>
      <c r="D761" s="80" t="s">
        <v>5400</v>
      </c>
      <c r="E761" s="80">
        <v>136</v>
      </c>
      <c r="F761" s="80">
        <v>0</v>
      </c>
      <c r="G761" s="80">
        <v>0</v>
      </c>
      <c r="H761" s="80">
        <v>0</v>
      </c>
      <c r="I761" s="80">
        <v>0</v>
      </c>
      <c r="J761" s="80">
        <v>0</v>
      </c>
      <c r="K761" s="80">
        <v>0</v>
      </c>
      <c r="L761" s="80">
        <v>136</v>
      </c>
      <c r="M761" s="80">
        <v>0</v>
      </c>
    </row>
    <row r="762" spans="1:13">
      <c r="A762" s="80">
        <v>747</v>
      </c>
      <c r="B762" s="80" t="s">
        <v>7433</v>
      </c>
      <c r="C762" s="80" t="s">
        <v>7434</v>
      </c>
      <c r="D762" s="80" t="s">
        <v>3332</v>
      </c>
      <c r="E762" s="80">
        <v>0</v>
      </c>
      <c r="F762" s="80">
        <v>0</v>
      </c>
      <c r="G762" s="80">
        <v>0</v>
      </c>
      <c r="H762" s="80">
        <v>0</v>
      </c>
      <c r="I762" s="80">
        <v>0</v>
      </c>
      <c r="J762" s="80">
        <v>0</v>
      </c>
      <c r="K762" s="80">
        <v>0</v>
      </c>
      <c r="L762" s="80">
        <v>0</v>
      </c>
      <c r="M762" s="80">
        <v>0</v>
      </c>
    </row>
    <row r="763" spans="1:13">
      <c r="A763" s="80">
        <v>748</v>
      </c>
      <c r="B763" s="80" t="s">
        <v>442</v>
      </c>
      <c r="C763" s="80" t="s">
        <v>7435</v>
      </c>
      <c r="D763" s="80" t="s">
        <v>5400</v>
      </c>
      <c r="E763" s="80">
        <v>14598</v>
      </c>
      <c r="F763" s="80">
        <v>0</v>
      </c>
      <c r="G763" s="80">
        <v>10400</v>
      </c>
      <c r="H763" s="80">
        <v>0</v>
      </c>
      <c r="I763" s="80">
        <v>0</v>
      </c>
      <c r="J763" s="80">
        <v>0</v>
      </c>
      <c r="K763" s="80">
        <v>0</v>
      </c>
      <c r="L763" s="80">
        <v>24998</v>
      </c>
      <c r="M763" s="84">
        <v>40000</v>
      </c>
    </row>
    <row r="764" spans="1:13">
      <c r="A764" s="80">
        <v>749</v>
      </c>
      <c r="B764" s="80" t="s">
        <v>7436</v>
      </c>
      <c r="C764" s="80" t="s">
        <v>7437</v>
      </c>
      <c r="D764" s="80" t="s">
        <v>5400</v>
      </c>
      <c r="E764" s="80">
        <v>7590</v>
      </c>
      <c r="F764" s="80">
        <v>0</v>
      </c>
      <c r="G764" s="80">
        <v>0</v>
      </c>
      <c r="H764" s="80">
        <v>0</v>
      </c>
      <c r="I764" s="80">
        <v>0</v>
      </c>
      <c r="J764" s="80">
        <v>0</v>
      </c>
      <c r="K764" s="80">
        <v>0</v>
      </c>
      <c r="L764" s="80">
        <v>7590</v>
      </c>
      <c r="M764" s="80">
        <v>0</v>
      </c>
    </row>
    <row r="765" spans="1:13">
      <c r="A765" s="80">
        <v>750</v>
      </c>
      <c r="B765" s="80" t="s">
        <v>7438</v>
      </c>
      <c r="C765" s="80" t="s">
        <v>7439</v>
      </c>
      <c r="D765" s="80" t="s">
        <v>5400</v>
      </c>
      <c r="E765" s="80">
        <v>0</v>
      </c>
      <c r="F765" s="80">
        <v>0</v>
      </c>
      <c r="G765" s="80">
        <v>0</v>
      </c>
      <c r="H765" s="80">
        <v>0</v>
      </c>
      <c r="I765" s="80">
        <v>0</v>
      </c>
      <c r="J765" s="80">
        <v>0</v>
      </c>
      <c r="K765" s="80">
        <v>0</v>
      </c>
      <c r="L765" s="80">
        <v>0</v>
      </c>
      <c r="M765" s="80">
        <v>0</v>
      </c>
    </row>
    <row r="766" spans="1:13">
      <c r="A766" s="80">
        <v>751</v>
      </c>
      <c r="B766" s="80" t="s">
        <v>7440</v>
      </c>
      <c r="C766" s="80" t="s">
        <v>7441</v>
      </c>
      <c r="D766" s="80" t="s">
        <v>5400</v>
      </c>
      <c r="E766" s="80">
        <v>0</v>
      </c>
      <c r="F766" s="80">
        <v>0</v>
      </c>
      <c r="G766" s="80">
        <v>0</v>
      </c>
      <c r="H766" s="80">
        <v>0</v>
      </c>
      <c r="I766" s="80">
        <v>0</v>
      </c>
      <c r="J766" s="80">
        <v>0</v>
      </c>
      <c r="K766" s="80">
        <v>0</v>
      </c>
      <c r="L766" s="80">
        <v>0</v>
      </c>
      <c r="M766" s="80">
        <v>0</v>
      </c>
    </row>
    <row r="767" spans="1:13">
      <c r="A767" s="80">
        <v>752</v>
      </c>
      <c r="B767" s="80" t="s">
        <v>330</v>
      </c>
      <c r="C767" s="80" t="s">
        <v>7442</v>
      </c>
      <c r="D767" s="80" t="s">
        <v>5400</v>
      </c>
      <c r="E767" s="80">
        <v>19764</v>
      </c>
      <c r="F767" s="80">
        <v>0</v>
      </c>
      <c r="G767" s="80">
        <v>55598</v>
      </c>
      <c r="H767" s="80">
        <v>0</v>
      </c>
      <c r="I767" s="80">
        <v>0</v>
      </c>
      <c r="J767" s="80">
        <v>0</v>
      </c>
      <c r="K767" s="80">
        <v>0</v>
      </c>
      <c r="L767" s="80">
        <v>75362</v>
      </c>
      <c r="M767" s="84">
        <v>238914</v>
      </c>
    </row>
    <row r="768" spans="1:13">
      <c r="A768" s="80">
        <v>753</v>
      </c>
      <c r="B768" s="80" t="s">
        <v>6113</v>
      </c>
      <c r="C768" s="80" t="s">
        <v>7443</v>
      </c>
      <c r="D768" s="80" t="s">
        <v>3259</v>
      </c>
      <c r="E768" s="80">
        <v>9124</v>
      </c>
      <c r="F768" s="80">
        <v>0</v>
      </c>
      <c r="G768" s="80">
        <v>292</v>
      </c>
      <c r="H768" s="80">
        <v>0</v>
      </c>
      <c r="I768" s="80">
        <v>0</v>
      </c>
      <c r="J768" s="80">
        <v>0</v>
      </c>
      <c r="K768" s="80">
        <v>0</v>
      </c>
      <c r="L768" s="80">
        <v>9416</v>
      </c>
      <c r="M768" s="80">
        <v>39980</v>
      </c>
    </row>
    <row r="769" spans="1:13">
      <c r="A769" s="80">
        <v>754</v>
      </c>
      <c r="B769" s="80" t="s">
        <v>372</v>
      </c>
      <c r="C769" s="80" t="s">
        <v>7444</v>
      </c>
      <c r="D769" s="80" t="s">
        <v>5400</v>
      </c>
      <c r="E769" s="80">
        <v>20471</v>
      </c>
      <c r="F769" s="80">
        <v>0</v>
      </c>
      <c r="G769" s="80">
        <v>37490</v>
      </c>
      <c r="H769" s="80">
        <v>0</v>
      </c>
      <c r="I769" s="80">
        <v>0</v>
      </c>
      <c r="J769" s="80">
        <v>0</v>
      </c>
      <c r="K769" s="80">
        <v>0</v>
      </c>
      <c r="L769" s="80">
        <v>57961</v>
      </c>
      <c r="M769" s="84">
        <v>143471</v>
      </c>
    </row>
    <row r="770" spans="1:13">
      <c r="A770" s="80">
        <v>755</v>
      </c>
      <c r="B770" s="80" t="s">
        <v>384</v>
      </c>
      <c r="C770" s="80" t="s">
        <v>2542</v>
      </c>
      <c r="D770" s="80" t="s">
        <v>3259</v>
      </c>
      <c r="E770" s="80">
        <v>13714</v>
      </c>
      <c r="F770" s="80">
        <v>0</v>
      </c>
      <c r="G770" s="80">
        <v>20350</v>
      </c>
      <c r="H770" s="80">
        <v>0</v>
      </c>
      <c r="I770" s="80">
        <v>0</v>
      </c>
      <c r="J770" s="80">
        <v>0</v>
      </c>
      <c r="K770" s="80">
        <v>0</v>
      </c>
      <c r="L770" s="80">
        <v>34064</v>
      </c>
      <c r="M770" s="80">
        <v>235000</v>
      </c>
    </row>
    <row r="771" spans="1:13">
      <c r="A771" s="80">
        <v>756</v>
      </c>
      <c r="B771" s="80" t="s">
        <v>7445</v>
      </c>
      <c r="C771" s="80" t="s">
        <v>7446</v>
      </c>
      <c r="D771" s="80" t="s">
        <v>3259</v>
      </c>
      <c r="E771" s="80">
        <v>0</v>
      </c>
      <c r="F771" s="80">
        <v>0</v>
      </c>
      <c r="G771" s="80">
        <v>0</v>
      </c>
      <c r="H771" s="80">
        <v>0</v>
      </c>
      <c r="I771" s="80">
        <v>0</v>
      </c>
      <c r="J771" s="80">
        <v>0</v>
      </c>
      <c r="K771" s="80">
        <v>0</v>
      </c>
      <c r="L771" s="80">
        <v>0</v>
      </c>
      <c r="M771" s="80">
        <v>0</v>
      </c>
    </row>
    <row r="772" spans="1:13">
      <c r="A772" s="80">
        <v>757</v>
      </c>
      <c r="B772" s="80" t="s">
        <v>533</v>
      </c>
      <c r="C772" s="80" t="s">
        <v>2541</v>
      </c>
      <c r="D772" s="80" t="s">
        <v>5400</v>
      </c>
      <c r="E772" s="80">
        <v>26844</v>
      </c>
      <c r="F772" s="80">
        <v>0</v>
      </c>
      <c r="G772" s="80">
        <v>10000</v>
      </c>
      <c r="H772" s="80">
        <v>0</v>
      </c>
      <c r="I772" s="80">
        <v>0</v>
      </c>
      <c r="J772" s="80">
        <v>0</v>
      </c>
      <c r="K772" s="80">
        <v>0</v>
      </c>
      <c r="L772" s="80">
        <v>36844</v>
      </c>
      <c r="M772" s="84">
        <v>50000</v>
      </c>
    </row>
    <row r="773" spans="1:13">
      <c r="A773" s="80">
        <v>758</v>
      </c>
      <c r="B773" s="80" t="s">
        <v>416</v>
      </c>
      <c r="C773" s="80" t="s">
        <v>2551</v>
      </c>
      <c r="D773" s="80" t="s">
        <v>3259</v>
      </c>
      <c r="E773" s="80">
        <v>62592</v>
      </c>
      <c r="F773" s="80">
        <v>0</v>
      </c>
      <c r="G773" s="80">
        <v>1505</v>
      </c>
      <c r="H773" s="80">
        <v>0</v>
      </c>
      <c r="I773" s="80">
        <v>0</v>
      </c>
      <c r="J773" s="80">
        <v>0</v>
      </c>
      <c r="K773" s="80">
        <v>0</v>
      </c>
      <c r="L773" s="80">
        <v>64097</v>
      </c>
      <c r="M773" s="80">
        <v>162137</v>
      </c>
    </row>
    <row r="774" spans="1:13">
      <c r="A774" s="80">
        <v>759</v>
      </c>
      <c r="B774" s="80" t="s">
        <v>248</v>
      </c>
      <c r="C774" s="80" t="s">
        <v>7447</v>
      </c>
      <c r="D774" s="80" t="s">
        <v>5400</v>
      </c>
      <c r="E774" s="80">
        <v>357</v>
      </c>
      <c r="F774" s="80">
        <v>0</v>
      </c>
      <c r="G774" s="80">
        <v>432</v>
      </c>
      <c r="H774" s="80">
        <v>0</v>
      </c>
      <c r="I774" s="80">
        <v>0</v>
      </c>
      <c r="J774" s="80">
        <v>0</v>
      </c>
      <c r="K774" s="80">
        <v>0</v>
      </c>
      <c r="L774" s="80">
        <v>789</v>
      </c>
      <c r="M774" s="80">
        <v>0</v>
      </c>
    </row>
    <row r="775" spans="1:13">
      <c r="A775" s="80">
        <v>760</v>
      </c>
      <c r="B775" s="80" t="s">
        <v>221</v>
      </c>
      <c r="C775" s="80" t="s">
        <v>2518</v>
      </c>
      <c r="D775" s="80" t="s">
        <v>5400</v>
      </c>
      <c r="E775" s="80">
        <v>481</v>
      </c>
      <c r="F775" s="80">
        <v>0</v>
      </c>
      <c r="G775" s="80">
        <v>0</v>
      </c>
      <c r="H775" s="80">
        <v>0</v>
      </c>
      <c r="I775" s="80">
        <v>0</v>
      </c>
      <c r="J775" s="80">
        <v>0</v>
      </c>
      <c r="K775" s="80">
        <v>0</v>
      </c>
      <c r="L775" s="80">
        <v>481</v>
      </c>
      <c r="M775" s="80">
        <v>0</v>
      </c>
    </row>
    <row r="776" spans="1:13">
      <c r="A776" s="80">
        <v>761</v>
      </c>
      <c r="B776" s="80" t="s">
        <v>7448</v>
      </c>
      <c r="C776" s="80" t="s">
        <v>7449</v>
      </c>
      <c r="D776" s="80" t="s">
        <v>3259</v>
      </c>
      <c r="E776" s="80">
        <v>0</v>
      </c>
      <c r="F776" s="80">
        <v>0</v>
      </c>
      <c r="G776" s="80">
        <v>0</v>
      </c>
      <c r="H776" s="80">
        <v>0</v>
      </c>
      <c r="I776" s="80">
        <v>0</v>
      </c>
      <c r="J776" s="80">
        <v>0</v>
      </c>
      <c r="K776" s="80">
        <v>0</v>
      </c>
      <c r="L776" s="80">
        <v>0</v>
      </c>
      <c r="M776" s="80">
        <v>0</v>
      </c>
    </row>
    <row r="777" spans="1:13">
      <c r="A777" s="80">
        <v>762</v>
      </c>
      <c r="B777" s="80" t="s">
        <v>857</v>
      </c>
      <c r="C777" s="80" t="s">
        <v>7450</v>
      </c>
      <c r="D777" s="80" t="s">
        <v>5400</v>
      </c>
      <c r="E777" s="80">
        <v>4528</v>
      </c>
      <c r="F777" s="80">
        <v>0</v>
      </c>
      <c r="G777" s="80">
        <v>6700</v>
      </c>
      <c r="H777" s="80">
        <v>0</v>
      </c>
      <c r="I777" s="80">
        <v>0</v>
      </c>
      <c r="J777" s="80">
        <v>0</v>
      </c>
      <c r="K777" s="80">
        <v>0</v>
      </c>
      <c r="L777" s="80">
        <v>11228</v>
      </c>
      <c r="M777" s="84">
        <v>15000</v>
      </c>
    </row>
    <row r="778" spans="1:13">
      <c r="A778" s="80">
        <v>763</v>
      </c>
      <c r="B778" s="80" t="s">
        <v>784</v>
      </c>
      <c r="C778" s="80" t="s">
        <v>874</v>
      </c>
      <c r="D778" s="80" t="s">
        <v>5400</v>
      </c>
      <c r="E778" s="80">
        <v>15063</v>
      </c>
      <c r="F778" s="80">
        <v>0</v>
      </c>
      <c r="G778" s="80">
        <v>748</v>
      </c>
      <c r="H778" s="80">
        <v>0</v>
      </c>
      <c r="I778" s="80">
        <v>0</v>
      </c>
      <c r="J778" s="80">
        <v>0</v>
      </c>
      <c r="K778" s="80">
        <v>0</v>
      </c>
      <c r="L778" s="80">
        <v>15811</v>
      </c>
      <c r="M778" s="84">
        <v>25851</v>
      </c>
    </row>
    <row r="779" spans="1:13">
      <c r="A779" s="80">
        <v>764</v>
      </c>
      <c r="B779" s="80" t="s">
        <v>928</v>
      </c>
      <c r="C779" s="80" t="s">
        <v>7451</v>
      </c>
      <c r="D779" s="80" t="s">
        <v>5400</v>
      </c>
      <c r="E779" s="80">
        <v>669</v>
      </c>
      <c r="F779" s="80">
        <v>0</v>
      </c>
      <c r="G779" s="80">
        <v>10000</v>
      </c>
      <c r="H779" s="80">
        <v>0</v>
      </c>
      <c r="I779" s="80">
        <v>0</v>
      </c>
      <c r="J779" s="80">
        <v>0</v>
      </c>
      <c r="K779" s="80">
        <v>0</v>
      </c>
      <c r="L779" s="80">
        <v>10669</v>
      </c>
      <c r="M779" s="84">
        <v>6000</v>
      </c>
    </row>
    <row r="780" spans="1:13">
      <c r="A780" s="80">
        <v>765</v>
      </c>
      <c r="B780" s="80" t="s">
        <v>7452</v>
      </c>
      <c r="C780" s="80" t="s">
        <v>7453</v>
      </c>
      <c r="D780" s="80" t="s">
        <v>5400</v>
      </c>
      <c r="E780" s="80">
        <v>0</v>
      </c>
      <c r="F780" s="80">
        <v>0</v>
      </c>
      <c r="G780" s="80">
        <v>0</v>
      </c>
      <c r="H780" s="80">
        <v>0</v>
      </c>
      <c r="I780" s="80">
        <v>0</v>
      </c>
      <c r="J780" s="80">
        <v>0</v>
      </c>
      <c r="K780" s="80">
        <v>0</v>
      </c>
      <c r="L780" s="80">
        <v>0</v>
      </c>
      <c r="M780" s="80">
        <v>0</v>
      </c>
    </row>
    <row r="781" spans="1:13">
      <c r="A781" s="80">
        <v>766</v>
      </c>
      <c r="B781" s="80" t="s">
        <v>605</v>
      </c>
      <c r="C781" s="80" t="s">
        <v>6173</v>
      </c>
      <c r="D781" s="80" t="s">
        <v>5400</v>
      </c>
      <c r="E781" s="80">
        <v>18958</v>
      </c>
      <c r="F781" s="80">
        <v>0</v>
      </c>
      <c r="G781" s="80">
        <v>0</v>
      </c>
      <c r="H781" s="80">
        <v>0</v>
      </c>
      <c r="I781" s="80">
        <v>0</v>
      </c>
      <c r="J781" s="80">
        <v>0</v>
      </c>
      <c r="K781" s="80">
        <v>0</v>
      </c>
      <c r="L781" s="80">
        <v>18958</v>
      </c>
      <c r="M781" s="84">
        <v>55019</v>
      </c>
    </row>
    <row r="782" spans="1:13">
      <c r="A782" s="80">
        <v>767</v>
      </c>
      <c r="B782" s="80" t="s">
        <v>554</v>
      </c>
      <c r="C782" s="80" t="s">
        <v>7454</v>
      </c>
      <c r="D782" s="80" t="s">
        <v>5400</v>
      </c>
      <c r="E782" s="80">
        <v>10378</v>
      </c>
      <c r="F782" s="80">
        <v>0</v>
      </c>
      <c r="G782" s="80">
        <v>10232</v>
      </c>
      <c r="H782" s="80">
        <v>0</v>
      </c>
      <c r="I782" s="80">
        <v>0</v>
      </c>
      <c r="J782" s="80">
        <v>0</v>
      </c>
      <c r="K782" s="80">
        <v>0</v>
      </c>
      <c r="L782" s="80">
        <v>20610</v>
      </c>
      <c r="M782" s="84">
        <v>60240</v>
      </c>
    </row>
    <row r="783" spans="1:13">
      <c r="A783" s="80">
        <v>768</v>
      </c>
      <c r="B783" s="80" t="s">
        <v>6153</v>
      </c>
      <c r="C783" s="80" t="s">
        <v>7455</v>
      </c>
      <c r="D783" s="80" t="s">
        <v>5400</v>
      </c>
      <c r="E783" s="80">
        <v>1012</v>
      </c>
      <c r="F783" s="80">
        <v>0</v>
      </c>
      <c r="G783" s="80">
        <v>5030</v>
      </c>
      <c r="H783" s="80">
        <v>0</v>
      </c>
      <c r="I783" s="80">
        <v>0</v>
      </c>
      <c r="J783" s="80">
        <v>0</v>
      </c>
      <c r="K783" s="80">
        <v>0</v>
      </c>
      <c r="L783" s="80">
        <v>6042</v>
      </c>
      <c r="M783" s="80">
        <v>720</v>
      </c>
    </row>
    <row r="784" spans="1:13">
      <c r="A784" s="80">
        <v>769</v>
      </c>
      <c r="B784" s="80" t="s">
        <v>7456</v>
      </c>
      <c r="C784" s="80" t="s">
        <v>7457</v>
      </c>
      <c r="D784" s="80" t="s">
        <v>5400</v>
      </c>
      <c r="E784" s="80">
        <v>12</v>
      </c>
      <c r="F784" s="80">
        <v>0</v>
      </c>
      <c r="G784" s="80">
        <v>0</v>
      </c>
      <c r="H784" s="80">
        <v>0</v>
      </c>
      <c r="I784" s="80">
        <v>0</v>
      </c>
      <c r="J784" s="80">
        <v>0</v>
      </c>
      <c r="K784" s="80">
        <v>0</v>
      </c>
      <c r="L784" s="80">
        <v>12</v>
      </c>
      <c r="M784" s="80">
        <v>0</v>
      </c>
    </row>
    <row r="785" spans="1:13">
      <c r="A785" s="80">
        <v>770</v>
      </c>
      <c r="B785" s="80" t="s">
        <v>7458</v>
      </c>
      <c r="C785" s="80" t="s">
        <v>7459</v>
      </c>
      <c r="D785" s="80" t="s">
        <v>3332</v>
      </c>
      <c r="E785" s="80">
        <v>371</v>
      </c>
      <c r="F785" s="80">
        <v>0</v>
      </c>
      <c r="G785" s="80">
        <v>501</v>
      </c>
      <c r="H785" s="80">
        <v>0</v>
      </c>
      <c r="I785" s="80">
        <v>0</v>
      </c>
      <c r="J785" s="80">
        <v>0</v>
      </c>
      <c r="K785" s="80">
        <v>0</v>
      </c>
      <c r="L785" s="80">
        <v>872</v>
      </c>
      <c r="M785" s="80">
        <v>0</v>
      </c>
    </row>
    <row r="786" spans="1:13">
      <c r="A786" s="80">
        <v>771</v>
      </c>
      <c r="B786" s="80" t="s">
        <v>7460</v>
      </c>
      <c r="C786" s="80" t="s">
        <v>7461</v>
      </c>
      <c r="D786" s="80" t="s">
        <v>3332</v>
      </c>
      <c r="E786" s="80">
        <v>725</v>
      </c>
      <c r="F786" s="80">
        <v>0</v>
      </c>
      <c r="G786" s="80">
        <v>0</v>
      </c>
      <c r="H786" s="80">
        <v>0</v>
      </c>
      <c r="I786" s="80">
        <v>0</v>
      </c>
      <c r="J786" s="80">
        <v>0</v>
      </c>
      <c r="K786" s="80">
        <v>0</v>
      </c>
      <c r="L786" s="80">
        <v>725</v>
      </c>
      <c r="M786" s="84">
        <v>120000</v>
      </c>
    </row>
    <row r="787" spans="1:13">
      <c r="A787" s="80">
        <v>772</v>
      </c>
      <c r="B787" s="80" t="s">
        <v>139</v>
      </c>
      <c r="C787" s="80" t="s">
        <v>7462</v>
      </c>
      <c r="D787" s="80" t="s">
        <v>5400</v>
      </c>
      <c r="E787" s="80">
        <v>8537</v>
      </c>
      <c r="F787" s="80">
        <v>0</v>
      </c>
      <c r="G787" s="80">
        <v>50</v>
      </c>
      <c r="H787" s="80">
        <v>0</v>
      </c>
      <c r="I787" s="80">
        <v>0</v>
      </c>
      <c r="J787" s="80">
        <v>0</v>
      </c>
      <c r="K787" s="80">
        <v>0</v>
      </c>
      <c r="L787" s="80">
        <v>8587</v>
      </c>
      <c r="M787" s="84">
        <v>210000</v>
      </c>
    </row>
    <row r="788" spans="1:13">
      <c r="A788" s="80">
        <v>773</v>
      </c>
      <c r="B788" s="80" t="s">
        <v>173</v>
      </c>
      <c r="C788" s="80" t="s">
        <v>6224</v>
      </c>
      <c r="D788" s="80" t="s">
        <v>5400</v>
      </c>
      <c r="E788" s="80">
        <v>70</v>
      </c>
      <c r="F788" s="80">
        <v>0</v>
      </c>
      <c r="G788" s="80">
        <v>31128</v>
      </c>
      <c r="H788" s="80">
        <v>0</v>
      </c>
      <c r="I788" s="80">
        <v>0</v>
      </c>
      <c r="J788" s="80">
        <v>0</v>
      </c>
      <c r="K788" s="80">
        <v>0</v>
      </c>
      <c r="L788" s="80">
        <v>31198</v>
      </c>
      <c r="M788" s="84">
        <v>59008</v>
      </c>
    </row>
    <row r="789" spans="1:13">
      <c r="A789" s="80">
        <v>774</v>
      </c>
      <c r="B789" s="80" t="s">
        <v>47</v>
      </c>
      <c r="C789" s="80" t="s">
        <v>2507</v>
      </c>
      <c r="D789" s="80" t="s">
        <v>5400</v>
      </c>
      <c r="E789" s="80">
        <v>3518</v>
      </c>
      <c r="F789" s="80">
        <v>0</v>
      </c>
      <c r="G789" s="80">
        <v>20371</v>
      </c>
      <c r="H789" s="80">
        <v>0</v>
      </c>
      <c r="I789" s="80">
        <v>0</v>
      </c>
      <c r="J789" s="80">
        <v>0</v>
      </c>
      <c r="K789" s="80">
        <v>0</v>
      </c>
      <c r="L789" s="80">
        <v>23889</v>
      </c>
      <c r="M789" s="84">
        <v>69629</v>
      </c>
    </row>
    <row r="790" spans="1:13">
      <c r="A790" s="80">
        <v>775</v>
      </c>
      <c r="B790" s="80" t="s">
        <v>34</v>
      </c>
      <c r="C790" s="80" t="s">
        <v>35</v>
      </c>
      <c r="D790" s="80" t="s">
        <v>5400</v>
      </c>
      <c r="E790" s="80">
        <v>10993</v>
      </c>
      <c r="F790" s="80">
        <v>0</v>
      </c>
      <c r="G790" s="80">
        <v>10000</v>
      </c>
      <c r="H790" s="80">
        <v>0</v>
      </c>
      <c r="I790" s="80">
        <v>0</v>
      </c>
      <c r="J790" s="80">
        <v>0</v>
      </c>
      <c r="K790" s="80">
        <v>0</v>
      </c>
      <c r="L790" s="80">
        <v>20993</v>
      </c>
      <c r="M790" s="84">
        <v>20000</v>
      </c>
    </row>
    <row r="791" spans="1:13">
      <c r="A791" s="80">
        <v>776</v>
      </c>
      <c r="B791" s="80" t="s">
        <v>110</v>
      </c>
      <c r="C791" s="80" t="s">
        <v>2516</v>
      </c>
      <c r="D791" s="80" t="s">
        <v>5400</v>
      </c>
      <c r="E791" s="80">
        <v>3614</v>
      </c>
      <c r="F791" s="80">
        <v>0</v>
      </c>
      <c r="G791" s="80">
        <v>0</v>
      </c>
      <c r="H791" s="80">
        <v>0</v>
      </c>
      <c r="I791" s="80">
        <v>0</v>
      </c>
      <c r="J791" s="80">
        <v>0</v>
      </c>
      <c r="K791" s="80">
        <v>0</v>
      </c>
      <c r="L791" s="80">
        <v>3614</v>
      </c>
      <c r="M791" s="84">
        <v>47040</v>
      </c>
    </row>
    <row r="792" spans="1:13">
      <c r="A792" s="80">
        <v>777</v>
      </c>
      <c r="B792" s="80" t="s">
        <v>7463</v>
      </c>
      <c r="C792" s="80" t="s">
        <v>314</v>
      </c>
      <c r="D792" s="80" t="s">
        <v>3259</v>
      </c>
      <c r="E792" s="80">
        <v>5719</v>
      </c>
      <c r="F792" s="80">
        <v>0</v>
      </c>
      <c r="G792" s="80">
        <v>35330</v>
      </c>
      <c r="H792" s="80">
        <v>0</v>
      </c>
      <c r="I792" s="80">
        <v>0</v>
      </c>
      <c r="J792" s="80">
        <v>0</v>
      </c>
      <c r="K792" s="80">
        <v>0</v>
      </c>
      <c r="L792" s="80">
        <v>41049</v>
      </c>
      <c r="M792" s="80">
        <v>72140</v>
      </c>
    </row>
    <row r="793" spans="1:13">
      <c r="A793" s="80">
        <v>778</v>
      </c>
      <c r="B793" s="80" t="s">
        <v>7464</v>
      </c>
      <c r="C793" s="80" t="s">
        <v>7465</v>
      </c>
      <c r="D793" s="80" t="s">
        <v>3259</v>
      </c>
      <c r="E793" s="80">
        <v>0</v>
      </c>
      <c r="F793" s="80">
        <v>0</v>
      </c>
      <c r="G793" s="80">
        <v>0</v>
      </c>
      <c r="H793" s="80">
        <v>0</v>
      </c>
      <c r="I793" s="80">
        <v>0</v>
      </c>
      <c r="J793" s="80">
        <v>0</v>
      </c>
      <c r="K793" s="80">
        <v>0</v>
      </c>
      <c r="L793" s="80">
        <v>0</v>
      </c>
      <c r="M793" s="80">
        <v>0</v>
      </c>
    </row>
    <row r="794" spans="1:13">
      <c r="A794" s="80">
        <v>779</v>
      </c>
      <c r="B794" s="80" t="s">
        <v>7466</v>
      </c>
      <c r="C794" s="80" t="s">
        <v>7467</v>
      </c>
      <c r="D794" s="80" t="s">
        <v>5400</v>
      </c>
      <c r="E794" s="80">
        <v>0</v>
      </c>
      <c r="F794" s="80">
        <v>0</v>
      </c>
      <c r="G794" s="80">
        <v>7937</v>
      </c>
      <c r="H794" s="80">
        <v>0</v>
      </c>
      <c r="I794" s="80">
        <v>0</v>
      </c>
      <c r="J794" s="80">
        <v>0</v>
      </c>
      <c r="K794" s="80">
        <v>0</v>
      </c>
      <c r="L794" s="80">
        <v>7937</v>
      </c>
      <c r="M794" s="80">
        <v>0</v>
      </c>
    </row>
    <row r="795" spans="1:13">
      <c r="A795" s="80">
        <v>780</v>
      </c>
      <c r="B795" s="80" t="s">
        <v>7468</v>
      </c>
      <c r="C795" s="80" t="s">
        <v>7469</v>
      </c>
      <c r="D795" s="80" t="s">
        <v>5400</v>
      </c>
      <c r="E795" s="80">
        <v>0</v>
      </c>
      <c r="F795" s="80">
        <v>0</v>
      </c>
      <c r="G795" s="80">
        <v>90</v>
      </c>
      <c r="H795" s="80">
        <v>0</v>
      </c>
      <c r="I795" s="80">
        <v>0</v>
      </c>
      <c r="J795" s="80">
        <v>0</v>
      </c>
      <c r="K795" s="80">
        <v>0</v>
      </c>
      <c r="L795" s="80">
        <v>90</v>
      </c>
      <c r="M795" s="80">
        <v>0</v>
      </c>
    </row>
    <row r="796" spans="1:13">
      <c r="A796" s="80">
        <v>781</v>
      </c>
      <c r="B796" s="80" t="s">
        <v>7470</v>
      </c>
      <c r="C796" s="80" t="s">
        <v>7471</v>
      </c>
      <c r="D796" s="80" t="s">
        <v>5400</v>
      </c>
      <c r="E796" s="80">
        <v>0</v>
      </c>
      <c r="F796" s="80">
        <v>0</v>
      </c>
      <c r="G796" s="80">
        <v>584</v>
      </c>
      <c r="H796" s="80">
        <v>0</v>
      </c>
      <c r="I796" s="80">
        <v>0</v>
      </c>
      <c r="J796" s="80">
        <v>0</v>
      </c>
      <c r="K796" s="80">
        <v>0</v>
      </c>
      <c r="L796" s="80">
        <v>584</v>
      </c>
      <c r="M796" s="80">
        <v>0</v>
      </c>
    </row>
    <row r="797" spans="1:13">
      <c r="A797" s="80">
        <v>782</v>
      </c>
      <c r="B797" s="80" t="s">
        <v>7472</v>
      </c>
      <c r="C797" s="80" t="s">
        <v>7473</v>
      </c>
      <c r="D797" s="80" t="s">
        <v>5400</v>
      </c>
      <c r="E797" s="80">
        <v>0</v>
      </c>
      <c r="F797" s="80">
        <v>0</v>
      </c>
      <c r="G797" s="80">
        <v>0</v>
      </c>
      <c r="H797" s="80">
        <v>0</v>
      </c>
      <c r="I797" s="80">
        <v>0</v>
      </c>
      <c r="J797" s="80">
        <v>0</v>
      </c>
      <c r="K797" s="80">
        <v>0</v>
      </c>
      <c r="L797" s="80">
        <v>0</v>
      </c>
      <c r="M797" s="80">
        <v>0</v>
      </c>
    </row>
    <row r="798" spans="1:13">
      <c r="A798" s="80">
        <v>783</v>
      </c>
      <c r="B798" s="80" t="s">
        <v>7474</v>
      </c>
      <c r="C798" s="80" t="s">
        <v>7475</v>
      </c>
      <c r="D798" s="80" t="s">
        <v>5400</v>
      </c>
      <c r="E798" s="80">
        <v>0</v>
      </c>
      <c r="F798" s="80">
        <v>0</v>
      </c>
      <c r="G798" s="80">
        <v>0</v>
      </c>
      <c r="H798" s="80">
        <v>0</v>
      </c>
      <c r="I798" s="80">
        <v>0</v>
      </c>
      <c r="J798" s="80">
        <v>0</v>
      </c>
      <c r="K798" s="80">
        <v>0</v>
      </c>
      <c r="L798" s="80">
        <v>0</v>
      </c>
      <c r="M798" s="80">
        <v>0</v>
      </c>
    </row>
    <row r="799" spans="1:13">
      <c r="A799" s="80">
        <v>784</v>
      </c>
      <c r="B799" s="80" t="s">
        <v>7476</v>
      </c>
      <c r="C799" s="80" t="s">
        <v>7477</v>
      </c>
      <c r="D799" s="80" t="s">
        <v>5400</v>
      </c>
      <c r="E799" s="80">
        <v>1953</v>
      </c>
      <c r="F799" s="80">
        <v>0</v>
      </c>
      <c r="G799" s="80">
        <v>1377</v>
      </c>
      <c r="H799" s="80">
        <v>0</v>
      </c>
      <c r="I799" s="80">
        <v>0</v>
      </c>
      <c r="J799" s="80">
        <v>0</v>
      </c>
      <c r="K799" s="80">
        <v>0</v>
      </c>
      <c r="L799" s="80">
        <v>3330</v>
      </c>
      <c r="M799" s="80">
        <v>0</v>
      </c>
    </row>
    <row r="800" spans="1:13">
      <c r="A800" s="80">
        <v>785</v>
      </c>
      <c r="B800" s="80" t="s">
        <v>7478</v>
      </c>
      <c r="C800" s="80" t="s">
        <v>7479</v>
      </c>
      <c r="D800" s="80" t="s">
        <v>5400</v>
      </c>
      <c r="E800" s="80">
        <v>0</v>
      </c>
      <c r="F800" s="80">
        <v>0</v>
      </c>
      <c r="G800" s="80">
        <v>0</v>
      </c>
      <c r="H800" s="80">
        <v>0</v>
      </c>
      <c r="I800" s="80">
        <v>0</v>
      </c>
      <c r="J800" s="80">
        <v>0</v>
      </c>
      <c r="K800" s="80">
        <v>0</v>
      </c>
      <c r="L800" s="80">
        <v>0</v>
      </c>
      <c r="M800" s="80">
        <v>0</v>
      </c>
    </row>
    <row r="801" spans="1:13">
      <c r="A801" s="80">
        <v>786</v>
      </c>
      <c r="B801" s="80" t="s">
        <v>483</v>
      </c>
      <c r="C801" s="80" t="s">
        <v>484</v>
      </c>
      <c r="D801" s="80" t="s">
        <v>5400</v>
      </c>
      <c r="E801" s="80">
        <v>14</v>
      </c>
      <c r="F801" s="80">
        <v>0</v>
      </c>
      <c r="G801" s="80">
        <v>25927</v>
      </c>
      <c r="H801" s="80">
        <v>0</v>
      </c>
      <c r="I801" s="80">
        <v>0</v>
      </c>
      <c r="J801" s="80">
        <v>0</v>
      </c>
      <c r="K801" s="80">
        <v>0</v>
      </c>
      <c r="L801" s="80">
        <v>25941</v>
      </c>
      <c r="M801" s="84">
        <v>65472</v>
      </c>
    </row>
    <row r="802" spans="1:13">
      <c r="A802" s="80">
        <v>787</v>
      </c>
      <c r="B802" s="80" t="s">
        <v>948</v>
      </c>
      <c r="C802" s="80" t="s">
        <v>7480</v>
      </c>
      <c r="D802" s="80" t="s">
        <v>5400</v>
      </c>
      <c r="E802" s="80">
        <v>0</v>
      </c>
      <c r="F802" s="80">
        <v>0</v>
      </c>
      <c r="G802" s="80">
        <v>0</v>
      </c>
      <c r="H802" s="80">
        <v>0</v>
      </c>
      <c r="I802" s="80">
        <v>0</v>
      </c>
      <c r="J802" s="80">
        <v>0</v>
      </c>
      <c r="K802" s="80">
        <v>0</v>
      </c>
      <c r="L802" s="80">
        <v>0</v>
      </c>
      <c r="M802" s="80">
        <v>0</v>
      </c>
    </row>
    <row r="803" spans="1:13">
      <c r="A803" s="80">
        <v>788</v>
      </c>
      <c r="B803" s="80" t="s">
        <v>508</v>
      </c>
      <c r="C803" s="80" t="s">
        <v>7481</v>
      </c>
      <c r="D803" s="80" t="s">
        <v>5400</v>
      </c>
      <c r="E803" s="80">
        <v>8836</v>
      </c>
      <c r="F803" s="80">
        <v>0</v>
      </c>
      <c r="G803" s="80">
        <v>69839</v>
      </c>
      <c r="H803" s="80">
        <v>0</v>
      </c>
      <c r="I803" s="80">
        <v>0</v>
      </c>
      <c r="J803" s="80">
        <v>0</v>
      </c>
      <c r="K803" s="80">
        <v>0</v>
      </c>
      <c r="L803" s="80">
        <v>78675</v>
      </c>
      <c r="M803" s="84">
        <v>486353</v>
      </c>
    </row>
    <row r="804" spans="1:13">
      <c r="A804" s="80">
        <v>789</v>
      </c>
      <c r="B804" s="80" t="s">
        <v>624</v>
      </c>
      <c r="C804" s="80" t="s">
        <v>2555</v>
      </c>
      <c r="D804" s="80" t="s">
        <v>5400</v>
      </c>
      <c r="E804" s="80">
        <v>0</v>
      </c>
      <c r="F804" s="80">
        <v>0</v>
      </c>
      <c r="G804" s="80">
        <v>0</v>
      </c>
      <c r="H804" s="80">
        <v>0</v>
      </c>
      <c r="I804" s="80">
        <v>0</v>
      </c>
      <c r="J804" s="80">
        <v>0</v>
      </c>
      <c r="K804" s="80">
        <v>0</v>
      </c>
      <c r="L804" s="80">
        <v>0</v>
      </c>
      <c r="M804" s="80">
        <v>0</v>
      </c>
    </row>
    <row r="805" spans="1:13">
      <c r="A805" s="80">
        <v>790</v>
      </c>
      <c r="B805" s="80" t="s">
        <v>950</v>
      </c>
      <c r="C805" s="80" t="s">
        <v>7482</v>
      </c>
      <c r="D805" s="80" t="s">
        <v>5400</v>
      </c>
      <c r="E805" s="80">
        <v>0</v>
      </c>
      <c r="F805" s="80">
        <v>0</v>
      </c>
      <c r="G805" s="80">
        <v>0</v>
      </c>
      <c r="H805" s="80">
        <v>0</v>
      </c>
      <c r="I805" s="80">
        <v>0</v>
      </c>
      <c r="J805" s="80">
        <v>0</v>
      </c>
      <c r="K805" s="80">
        <v>0</v>
      </c>
      <c r="L805" s="80">
        <v>0</v>
      </c>
      <c r="M805" s="80">
        <v>0</v>
      </c>
    </row>
    <row r="806" spans="1:13">
      <c r="A806" s="80">
        <v>791</v>
      </c>
      <c r="B806" s="80" t="s">
        <v>7483</v>
      </c>
      <c r="C806" s="80" t="s">
        <v>7484</v>
      </c>
      <c r="D806" s="80" t="s">
        <v>5400</v>
      </c>
      <c r="E806" s="80">
        <v>0</v>
      </c>
      <c r="F806" s="80">
        <v>0</v>
      </c>
      <c r="G806" s="80">
        <v>145</v>
      </c>
      <c r="H806" s="80">
        <v>0</v>
      </c>
      <c r="I806" s="80">
        <v>0</v>
      </c>
      <c r="J806" s="80">
        <v>0</v>
      </c>
      <c r="K806" s="80">
        <v>0</v>
      </c>
      <c r="L806" s="80">
        <v>145</v>
      </c>
      <c r="M806" s="80">
        <v>0</v>
      </c>
    </row>
    <row r="807" spans="1:13">
      <c r="A807" s="80">
        <v>792</v>
      </c>
      <c r="B807" s="80" t="s">
        <v>7485</v>
      </c>
      <c r="C807" s="80" t="s">
        <v>7486</v>
      </c>
      <c r="D807" s="80" t="s">
        <v>5400</v>
      </c>
      <c r="E807" s="80">
        <v>106</v>
      </c>
      <c r="F807" s="80">
        <v>0</v>
      </c>
      <c r="G807" s="80">
        <v>1058</v>
      </c>
      <c r="H807" s="80">
        <v>0</v>
      </c>
      <c r="I807" s="80">
        <v>0</v>
      </c>
      <c r="J807" s="80">
        <v>0</v>
      </c>
      <c r="K807" s="80">
        <v>0</v>
      </c>
      <c r="L807" s="80">
        <v>1164</v>
      </c>
      <c r="M807" s="84">
        <v>5050</v>
      </c>
    </row>
    <row r="808" spans="1:13">
      <c r="A808" s="80">
        <v>793</v>
      </c>
      <c r="B808" s="80" t="s">
        <v>7487</v>
      </c>
      <c r="C808" s="80" t="s">
        <v>7488</v>
      </c>
      <c r="D808" s="80" t="s">
        <v>5400</v>
      </c>
      <c r="E808" s="80">
        <v>0</v>
      </c>
      <c r="F808" s="80">
        <v>0</v>
      </c>
      <c r="G808" s="80">
        <v>157</v>
      </c>
      <c r="H808" s="80">
        <v>0</v>
      </c>
      <c r="I808" s="80">
        <v>0</v>
      </c>
      <c r="J808" s="80">
        <v>0</v>
      </c>
      <c r="K808" s="80">
        <v>0</v>
      </c>
      <c r="L808" s="80">
        <v>157</v>
      </c>
      <c r="M808" s="80">
        <v>0</v>
      </c>
    </row>
    <row r="809" spans="1:13">
      <c r="A809" s="80">
        <v>794</v>
      </c>
      <c r="B809" s="80" t="s">
        <v>7489</v>
      </c>
      <c r="C809" s="80" t="s">
        <v>7490</v>
      </c>
      <c r="D809" s="80" t="s">
        <v>5400</v>
      </c>
      <c r="E809" s="80">
        <v>0</v>
      </c>
      <c r="F809" s="80">
        <v>0</v>
      </c>
      <c r="G809" s="80">
        <v>0</v>
      </c>
      <c r="H809" s="80">
        <v>0</v>
      </c>
      <c r="I809" s="80">
        <v>0</v>
      </c>
      <c r="J809" s="80">
        <v>0</v>
      </c>
      <c r="K809" s="80">
        <v>0</v>
      </c>
      <c r="L809" s="80">
        <v>0</v>
      </c>
      <c r="M809" s="80">
        <v>0</v>
      </c>
    </row>
    <row r="810" spans="1:13">
      <c r="A810" s="80">
        <v>795</v>
      </c>
      <c r="B810" s="80" t="s">
        <v>544</v>
      </c>
      <c r="C810" s="80" t="s">
        <v>545</v>
      </c>
      <c r="D810" s="80" t="s">
        <v>5400</v>
      </c>
      <c r="E810" s="80">
        <v>5074</v>
      </c>
      <c r="F810" s="80">
        <v>0</v>
      </c>
      <c r="G810" s="80">
        <v>11519</v>
      </c>
      <c r="H810" s="80">
        <v>0</v>
      </c>
      <c r="I810" s="80">
        <v>0</v>
      </c>
      <c r="J810" s="80">
        <v>0</v>
      </c>
      <c r="K810" s="80">
        <v>0</v>
      </c>
      <c r="L810" s="80">
        <v>16593</v>
      </c>
      <c r="M810" s="84">
        <v>132780</v>
      </c>
    </row>
    <row r="811" spans="1:13">
      <c r="A811" s="80">
        <v>796</v>
      </c>
      <c r="B811" s="80" t="s">
        <v>625</v>
      </c>
      <c r="C811" s="80" t="s">
        <v>2556</v>
      </c>
      <c r="D811" s="80" t="s">
        <v>5400</v>
      </c>
      <c r="E811" s="80">
        <v>0</v>
      </c>
      <c r="F811" s="80">
        <v>0</v>
      </c>
      <c r="G811" s="80">
        <v>0</v>
      </c>
      <c r="H811" s="80">
        <v>0</v>
      </c>
      <c r="I811" s="80">
        <v>0</v>
      </c>
      <c r="J811" s="80">
        <v>0</v>
      </c>
      <c r="K811" s="80">
        <v>0</v>
      </c>
      <c r="L811" s="80">
        <v>0</v>
      </c>
      <c r="M811" s="80">
        <v>0</v>
      </c>
    </row>
    <row r="812" spans="1:13">
      <c r="A812" s="80">
        <v>797</v>
      </c>
      <c r="B812" s="80" t="s">
        <v>593</v>
      </c>
      <c r="C812" s="80" t="s">
        <v>594</v>
      </c>
      <c r="D812" s="80" t="s">
        <v>5400</v>
      </c>
      <c r="E812" s="80">
        <v>8163</v>
      </c>
      <c r="F812" s="80">
        <v>0</v>
      </c>
      <c r="G812" s="80">
        <v>7186</v>
      </c>
      <c r="H812" s="80">
        <v>0</v>
      </c>
      <c r="I812" s="80">
        <v>0</v>
      </c>
      <c r="J812" s="80">
        <v>0</v>
      </c>
      <c r="K812" s="80">
        <v>0</v>
      </c>
      <c r="L812" s="80">
        <v>15349</v>
      </c>
      <c r="M812" s="84">
        <v>43742</v>
      </c>
    </row>
    <row r="813" spans="1:13">
      <c r="A813" s="80">
        <v>798</v>
      </c>
      <c r="B813" s="80" t="s">
        <v>7491</v>
      </c>
      <c r="C813" s="80" t="s">
        <v>7492</v>
      </c>
      <c r="D813" s="80" t="s">
        <v>5400</v>
      </c>
      <c r="E813" s="80">
        <v>0</v>
      </c>
      <c r="F813" s="80">
        <v>0</v>
      </c>
      <c r="G813" s="80">
        <v>0</v>
      </c>
      <c r="H813" s="80">
        <v>0</v>
      </c>
      <c r="I813" s="80">
        <v>0</v>
      </c>
      <c r="J813" s="80">
        <v>0</v>
      </c>
      <c r="K813" s="80">
        <v>0</v>
      </c>
      <c r="L813" s="80">
        <v>0</v>
      </c>
      <c r="M813" s="80">
        <v>0</v>
      </c>
    </row>
    <row r="814" spans="1:13">
      <c r="A814" s="80">
        <v>799</v>
      </c>
      <c r="B814" s="80" t="s">
        <v>565</v>
      </c>
      <c r="C814" s="80" t="s">
        <v>5905</v>
      </c>
      <c r="D814" s="80" t="s">
        <v>5400</v>
      </c>
      <c r="E814" s="80">
        <v>18831</v>
      </c>
      <c r="F814" s="80">
        <v>0</v>
      </c>
      <c r="G814" s="80">
        <v>4086</v>
      </c>
      <c r="H814" s="80">
        <v>0</v>
      </c>
      <c r="I814" s="80">
        <v>0</v>
      </c>
      <c r="J814" s="80">
        <v>0</v>
      </c>
      <c r="K814" s="80">
        <v>0</v>
      </c>
      <c r="L814" s="80">
        <v>22917</v>
      </c>
      <c r="M814" s="84">
        <v>73775</v>
      </c>
    </row>
    <row r="815" spans="1:13">
      <c r="A815" s="80">
        <v>800</v>
      </c>
      <c r="B815" s="80" t="s">
        <v>952</v>
      </c>
      <c r="C815" s="80" t="s">
        <v>7493</v>
      </c>
      <c r="D815" s="80" t="s">
        <v>5400</v>
      </c>
      <c r="E815" s="80">
        <v>0</v>
      </c>
      <c r="F815" s="80">
        <v>0</v>
      </c>
      <c r="G815" s="80">
        <v>0</v>
      </c>
      <c r="H815" s="80">
        <v>0</v>
      </c>
      <c r="I815" s="80">
        <v>0</v>
      </c>
      <c r="J815" s="80">
        <v>0</v>
      </c>
      <c r="K815" s="80">
        <v>0</v>
      </c>
      <c r="L815" s="80">
        <v>0</v>
      </c>
      <c r="M815" s="80">
        <v>0</v>
      </c>
    </row>
    <row r="816" spans="1:13">
      <c r="A816" s="80">
        <v>801</v>
      </c>
      <c r="B816" s="80" t="s">
        <v>582</v>
      </c>
      <c r="C816" s="80" t="s">
        <v>583</v>
      </c>
      <c r="D816" s="80" t="s">
        <v>5400</v>
      </c>
      <c r="E816" s="80">
        <v>1355</v>
      </c>
      <c r="F816" s="80">
        <v>0</v>
      </c>
      <c r="G816" s="80">
        <v>4336</v>
      </c>
      <c r="H816" s="80">
        <v>0</v>
      </c>
      <c r="I816" s="80">
        <v>0</v>
      </c>
      <c r="J816" s="80">
        <v>0</v>
      </c>
      <c r="K816" s="80">
        <v>0</v>
      </c>
      <c r="L816" s="80">
        <v>5691</v>
      </c>
      <c r="M816" s="84">
        <v>47766</v>
      </c>
    </row>
    <row r="817" spans="1:13">
      <c r="A817" s="80">
        <v>802</v>
      </c>
      <c r="B817" s="80" t="s">
        <v>951</v>
      </c>
      <c r="C817" s="80" t="s">
        <v>7494</v>
      </c>
      <c r="D817" s="80" t="s">
        <v>5400</v>
      </c>
      <c r="E817" s="80">
        <v>0</v>
      </c>
      <c r="F817" s="80">
        <v>0</v>
      </c>
      <c r="G817" s="80">
        <v>0</v>
      </c>
      <c r="H817" s="80">
        <v>0</v>
      </c>
      <c r="I817" s="80">
        <v>0</v>
      </c>
      <c r="J817" s="80">
        <v>0</v>
      </c>
      <c r="K817" s="80">
        <v>0</v>
      </c>
      <c r="L817" s="80">
        <v>0</v>
      </c>
      <c r="M817" s="80">
        <v>0</v>
      </c>
    </row>
    <row r="818" spans="1:13">
      <c r="A818" s="80">
        <v>803</v>
      </c>
      <c r="B818" s="80" t="s">
        <v>7495</v>
      </c>
      <c r="C818" s="80" t="s">
        <v>7496</v>
      </c>
      <c r="D818" s="80" t="s">
        <v>5400</v>
      </c>
      <c r="E818" s="80">
        <v>0</v>
      </c>
      <c r="F818" s="80">
        <v>0</v>
      </c>
      <c r="G818" s="80">
        <v>0</v>
      </c>
      <c r="H818" s="80">
        <v>0</v>
      </c>
      <c r="I818" s="80">
        <v>0</v>
      </c>
      <c r="J818" s="80">
        <v>0</v>
      </c>
      <c r="K818" s="80">
        <v>0</v>
      </c>
      <c r="L818" s="80">
        <v>0</v>
      </c>
      <c r="M818" s="80">
        <v>0</v>
      </c>
    </row>
    <row r="819" spans="1:13">
      <c r="A819" s="80">
        <v>804</v>
      </c>
      <c r="B819" s="80" t="s">
        <v>7497</v>
      </c>
      <c r="C819" s="80" t="s">
        <v>7498</v>
      </c>
      <c r="D819" s="80" t="s">
        <v>5400</v>
      </c>
      <c r="E819" s="80">
        <v>0</v>
      </c>
      <c r="F819" s="80">
        <v>0</v>
      </c>
      <c r="G819" s="80">
        <v>0</v>
      </c>
      <c r="H819" s="80">
        <v>0</v>
      </c>
      <c r="I819" s="80">
        <v>0</v>
      </c>
      <c r="J819" s="80">
        <v>0</v>
      </c>
      <c r="K819" s="80">
        <v>0</v>
      </c>
      <c r="L819" s="80">
        <v>0</v>
      </c>
      <c r="M819" s="80">
        <v>0</v>
      </c>
    </row>
    <row r="820" spans="1:13">
      <c r="A820" s="80">
        <v>805</v>
      </c>
      <c r="B820" s="80" t="s">
        <v>7499</v>
      </c>
      <c r="C820" s="80" t="s">
        <v>7500</v>
      </c>
      <c r="D820" s="80" t="s">
        <v>5400</v>
      </c>
      <c r="E820" s="80">
        <v>0</v>
      </c>
      <c r="F820" s="80">
        <v>0</v>
      </c>
      <c r="G820" s="80">
        <v>0</v>
      </c>
      <c r="H820" s="80">
        <v>0</v>
      </c>
      <c r="I820" s="80">
        <v>0</v>
      </c>
      <c r="J820" s="80">
        <v>0</v>
      </c>
      <c r="K820" s="80">
        <v>0</v>
      </c>
      <c r="L820" s="80">
        <v>0</v>
      </c>
      <c r="M820" s="80">
        <v>0</v>
      </c>
    </row>
    <row r="821" spans="1:13">
      <c r="A821" s="80">
        <v>806</v>
      </c>
      <c r="B821" s="80" t="s">
        <v>7501</v>
      </c>
      <c r="C821" s="80" t="s">
        <v>7502</v>
      </c>
      <c r="D821" s="80" t="s">
        <v>5400</v>
      </c>
      <c r="E821" s="80">
        <v>0</v>
      </c>
      <c r="F821" s="80">
        <v>0</v>
      </c>
      <c r="G821" s="80">
        <v>31</v>
      </c>
      <c r="H821" s="80">
        <v>0</v>
      </c>
      <c r="I821" s="80">
        <v>0</v>
      </c>
      <c r="J821" s="80">
        <v>0</v>
      </c>
      <c r="K821" s="80">
        <v>0</v>
      </c>
      <c r="L821" s="80">
        <v>31</v>
      </c>
      <c r="M821" s="80">
        <v>0</v>
      </c>
    </row>
    <row r="822" spans="1:13">
      <c r="A822" s="80">
        <v>807</v>
      </c>
      <c r="B822" s="80" t="s">
        <v>7503</v>
      </c>
      <c r="C822" s="80" t="s">
        <v>7504</v>
      </c>
      <c r="D822" s="80" t="s">
        <v>5400</v>
      </c>
      <c r="E822" s="80">
        <v>0</v>
      </c>
      <c r="F822" s="80">
        <v>0</v>
      </c>
      <c r="G822" s="80">
        <v>210</v>
      </c>
      <c r="H822" s="80">
        <v>0</v>
      </c>
      <c r="I822" s="80">
        <v>0</v>
      </c>
      <c r="J822" s="80">
        <v>0</v>
      </c>
      <c r="K822" s="80">
        <v>0</v>
      </c>
      <c r="L822" s="80">
        <v>210</v>
      </c>
      <c r="M822" s="80">
        <v>0</v>
      </c>
    </row>
    <row r="823" spans="1:13">
      <c r="A823" s="80">
        <v>808</v>
      </c>
      <c r="B823" s="80" t="s">
        <v>7505</v>
      </c>
      <c r="C823" s="80" t="s">
        <v>7506</v>
      </c>
      <c r="D823" s="80" t="s">
        <v>5400</v>
      </c>
      <c r="E823" s="80">
        <v>0</v>
      </c>
      <c r="F823" s="80">
        <v>0</v>
      </c>
      <c r="G823" s="80">
        <v>0</v>
      </c>
      <c r="H823" s="80">
        <v>0</v>
      </c>
      <c r="I823" s="80">
        <v>0</v>
      </c>
      <c r="J823" s="80">
        <v>0</v>
      </c>
      <c r="K823" s="80">
        <v>0</v>
      </c>
      <c r="L823" s="80">
        <v>0</v>
      </c>
      <c r="M823" s="80">
        <v>0</v>
      </c>
    </row>
    <row r="824" spans="1:13">
      <c r="A824" s="80">
        <v>809</v>
      </c>
      <c r="B824" s="80" t="s">
        <v>7507</v>
      </c>
      <c r="C824" s="80" t="s">
        <v>7508</v>
      </c>
      <c r="D824" s="80" t="s">
        <v>5400</v>
      </c>
      <c r="E824" s="80">
        <v>0</v>
      </c>
      <c r="F824" s="80">
        <v>0</v>
      </c>
      <c r="G824" s="80">
        <v>1732</v>
      </c>
      <c r="H824" s="80">
        <v>0</v>
      </c>
      <c r="I824" s="80">
        <v>0</v>
      </c>
      <c r="J824" s="80">
        <v>0</v>
      </c>
      <c r="K824" s="80">
        <v>0</v>
      </c>
      <c r="L824" s="80">
        <v>1732</v>
      </c>
      <c r="M824" s="80">
        <v>0</v>
      </c>
    </row>
    <row r="825" spans="1:13">
      <c r="A825" s="80">
        <v>810</v>
      </c>
      <c r="B825" s="80" t="s">
        <v>7509</v>
      </c>
      <c r="C825" s="80" t="s">
        <v>7510</v>
      </c>
      <c r="D825" s="80" t="s">
        <v>5400</v>
      </c>
      <c r="E825" s="80">
        <v>0</v>
      </c>
      <c r="F825" s="80">
        <v>0</v>
      </c>
      <c r="G825" s="80">
        <v>0</v>
      </c>
      <c r="H825" s="80">
        <v>0</v>
      </c>
      <c r="I825" s="80">
        <v>0</v>
      </c>
      <c r="J825" s="80">
        <v>0</v>
      </c>
      <c r="K825" s="80">
        <v>0</v>
      </c>
      <c r="L825" s="80">
        <v>0</v>
      </c>
      <c r="M825" s="80">
        <v>0</v>
      </c>
    </row>
    <row r="826" spans="1:13">
      <c r="A826" s="80">
        <v>811</v>
      </c>
      <c r="B826" s="80" t="s">
        <v>7511</v>
      </c>
      <c r="C826" s="80" t="s">
        <v>7512</v>
      </c>
      <c r="D826" s="80" t="s">
        <v>5400</v>
      </c>
      <c r="E826" s="80">
        <v>0</v>
      </c>
      <c r="F826" s="80">
        <v>0</v>
      </c>
      <c r="G826" s="80">
        <v>0</v>
      </c>
      <c r="H826" s="80">
        <v>0</v>
      </c>
      <c r="I826" s="80">
        <v>0</v>
      </c>
      <c r="J826" s="80">
        <v>0</v>
      </c>
      <c r="K826" s="80">
        <v>0</v>
      </c>
      <c r="L826" s="80">
        <v>0</v>
      </c>
      <c r="M826" s="80">
        <v>0</v>
      </c>
    </row>
    <row r="827" spans="1:13">
      <c r="A827" s="80">
        <v>812</v>
      </c>
      <c r="B827" s="80" t="s">
        <v>7513</v>
      </c>
      <c r="C827" s="80" t="s">
        <v>7514</v>
      </c>
      <c r="D827" s="80" t="s">
        <v>5400</v>
      </c>
      <c r="E827" s="80">
        <v>5508</v>
      </c>
      <c r="F827" s="80">
        <v>0</v>
      </c>
      <c r="G827" s="80">
        <v>0</v>
      </c>
      <c r="H827" s="80">
        <v>0</v>
      </c>
      <c r="I827" s="80">
        <v>0</v>
      </c>
      <c r="J827" s="80">
        <v>0</v>
      </c>
      <c r="K827" s="80">
        <v>0</v>
      </c>
      <c r="L827" s="80">
        <v>5508</v>
      </c>
      <c r="M827" s="80">
        <v>0</v>
      </c>
    </row>
    <row r="828" spans="1:13">
      <c r="A828" s="80">
        <v>813</v>
      </c>
      <c r="B828" s="80" t="s">
        <v>7515</v>
      </c>
      <c r="C828" s="80" t="s">
        <v>7516</v>
      </c>
      <c r="D828" s="80" t="s">
        <v>5400</v>
      </c>
      <c r="E828" s="80">
        <v>0</v>
      </c>
      <c r="F828" s="80">
        <v>0</v>
      </c>
      <c r="G828" s="80">
        <v>194</v>
      </c>
      <c r="H828" s="80">
        <v>0</v>
      </c>
      <c r="I828" s="80">
        <v>0</v>
      </c>
      <c r="J828" s="80">
        <v>0</v>
      </c>
      <c r="K828" s="80">
        <v>0</v>
      </c>
      <c r="L828" s="80">
        <v>194</v>
      </c>
      <c r="M828" s="80">
        <v>0</v>
      </c>
    </row>
    <row r="829" spans="1:13">
      <c r="A829" s="80">
        <v>814</v>
      </c>
      <c r="B829" s="80" t="s">
        <v>7517</v>
      </c>
      <c r="C829" s="80" t="s">
        <v>7518</v>
      </c>
      <c r="D829" s="80" t="s">
        <v>5400</v>
      </c>
      <c r="E829" s="80">
        <v>0</v>
      </c>
      <c r="F829" s="80">
        <v>0</v>
      </c>
      <c r="G829" s="80">
        <v>231</v>
      </c>
      <c r="H829" s="80">
        <v>0</v>
      </c>
      <c r="I829" s="80">
        <v>0</v>
      </c>
      <c r="J829" s="80">
        <v>0</v>
      </c>
      <c r="K829" s="80">
        <v>0</v>
      </c>
      <c r="L829" s="80">
        <v>231</v>
      </c>
      <c r="M829" s="80">
        <v>0</v>
      </c>
    </row>
    <row r="830" spans="1:13">
      <c r="A830" s="80">
        <v>815</v>
      </c>
      <c r="B830" s="80" t="s">
        <v>7519</v>
      </c>
      <c r="C830" s="80" t="s">
        <v>7520</v>
      </c>
      <c r="D830" s="80" t="s">
        <v>5400</v>
      </c>
      <c r="E830" s="80">
        <v>0</v>
      </c>
      <c r="F830" s="80">
        <v>0</v>
      </c>
      <c r="G830" s="80">
        <v>258</v>
      </c>
      <c r="H830" s="80">
        <v>0</v>
      </c>
      <c r="I830" s="80">
        <v>0</v>
      </c>
      <c r="J830" s="80">
        <v>0</v>
      </c>
      <c r="K830" s="80">
        <v>0</v>
      </c>
      <c r="L830" s="80">
        <v>258</v>
      </c>
      <c r="M830" s="80">
        <v>0</v>
      </c>
    </row>
    <row r="831" spans="1:13">
      <c r="A831" s="80">
        <v>816</v>
      </c>
      <c r="B831" s="80" t="s">
        <v>7521</v>
      </c>
      <c r="C831" s="80" t="s">
        <v>7522</v>
      </c>
      <c r="D831" s="80" t="s">
        <v>5400</v>
      </c>
      <c r="E831" s="80">
        <v>839</v>
      </c>
      <c r="F831" s="80">
        <v>0</v>
      </c>
      <c r="G831" s="80">
        <v>3682</v>
      </c>
      <c r="H831" s="80">
        <v>0</v>
      </c>
      <c r="I831" s="80">
        <v>0</v>
      </c>
      <c r="J831" s="80">
        <v>0</v>
      </c>
      <c r="K831" s="80">
        <v>0</v>
      </c>
      <c r="L831" s="80">
        <v>4521</v>
      </c>
      <c r="M831" s="80">
        <v>0</v>
      </c>
    </row>
    <row r="832" spans="1:13">
      <c r="A832" s="80">
        <v>817</v>
      </c>
      <c r="B832" s="80" t="s">
        <v>7523</v>
      </c>
      <c r="C832" s="80" t="s">
        <v>7524</v>
      </c>
      <c r="D832" s="80" t="s">
        <v>5400</v>
      </c>
      <c r="E832" s="80">
        <v>0</v>
      </c>
      <c r="F832" s="80">
        <v>0</v>
      </c>
      <c r="G832" s="80">
        <v>0</v>
      </c>
      <c r="H832" s="80">
        <v>0</v>
      </c>
      <c r="I832" s="80">
        <v>0</v>
      </c>
      <c r="J832" s="80">
        <v>0</v>
      </c>
      <c r="K832" s="80">
        <v>0</v>
      </c>
      <c r="L832" s="80">
        <v>0</v>
      </c>
      <c r="M832" s="80">
        <v>0</v>
      </c>
    </row>
    <row r="833" spans="1:13">
      <c r="A833" s="80">
        <v>818</v>
      </c>
      <c r="B833" s="80" t="s">
        <v>7525</v>
      </c>
      <c r="C833" s="80" t="s">
        <v>7526</v>
      </c>
      <c r="D833" s="80" t="s">
        <v>5400</v>
      </c>
      <c r="E833" s="80">
        <v>0</v>
      </c>
      <c r="F833" s="80">
        <v>0</v>
      </c>
      <c r="G833" s="80">
        <v>0</v>
      </c>
      <c r="H833" s="80">
        <v>0</v>
      </c>
      <c r="I833" s="80">
        <v>0</v>
      </c>
      <c r="J833" s="80">
        <v>0</v>
      </c>
      <c r="K833" s="80">
        <v>0</v>
      </c>
      <c r="L833" s="80">
        <v>0</v>
      </c>
      <c r="M833" s="80">
        <v>0</v>
      </c>
    </row>
    <row r="834" spans="1:13">
      <c r="A834" s="80">
        <v>819</v>
      </c>
      <c r="B834" s="80" t="s">
        <v>7527</v>
      </c>
      <c r="C834" s="80" t="s">
        <v>7528</v>
      </c>
      <c r="D834" s="80" t="s">
        <v>5400</v>
      </c>
      <c r="E834" s="80">
        <v>0</v>
      </c>
      <c r="F834" s="80">
        <v>0</v>
      </c>
      <c r="G834" s="80">
        <v>0</v>
      </c>
      <c r="H834" s="80">
        <v>0</v>
      </c>
      <c r="I834" s="80">
        <v>0</v>
      </c>
      <c r="J834" s="80">
        <v>0</v>
      </c>
      <c r="K834" s="80">
        <v>0</v>
      </c>
      <c r="L834" s="80">
        <v>0</v>
      </c>
      <c r="M834" s="80">
        <v>0</v>
      </c>
    </row>
    <row r="835" spans="1:13">
      <c r="A835" s="80">
        <v>820</v>
      </c>
      <c r="B835" s="80" t="s">
        <v>7529</v>
      </c>
      <c r="C835" s="80" t="s">
        <v>7530</v>
      </c>
      <c r="D835" s="80" t="s">
        <v>5400</v>
      </c>
      <c r="E835" s="80">
        <v>0</v>
      </c>
      <c r="F835" s="80">
        <v>0</v>
      </c>
      <c r="G835" s="80">
        <v>0</v>
      </c>
      <c r="H835" s="80">
        <v>0</v>
      </c>
      <c r="I835" s="80">
        <v>0</v>
      </c>
      <c r="J835" s="80">
        <v>0</v>
      </c>
      <c r="K835" s="80">
        <v>0</v>
      </c>
      <c r="L835" s="80">
        <v>0</v>
      </c>
      <c r="M835" s="80">
        <v>0</v>
      </c>
    </row>
    <row r="836" spans="1:13">
      <c r="A836" s="80">
        <v>821</v>
      </c>
      <c r="B836" s="80" t="s">
        <v>7531</v>
      </c>
      <c r="C836" s="80" t="s">
        <v>7532</v>
      </c>
      <c r="D836" s="80" t="s">
        <v>5400</v>
      </c>
      <c r="E836" s="80">
        <v>0</v>
      </c>
      <c r="F836" s="80">
        <v>0</v>
      </c>
      <c r="G836" s="80">
        <v>0</v>
      </c>
      <c r="H836" s="80">
        <v>0</v>
      </c>
      <c r="I836" s="80">
        <v>0</v>
      </c>
      <c r="J836" s="80">
        <v>0</v>
      </c>
      <c r="K836" s="80">
        <v>0</v>
      </c>
      <c r="L836" s="80">
        <v>0</v>
      </c>
      <c r="M836" s="80">
        <v>0</v>
      </c>
    </row>
    <row r="837" spans="1:13">
      <c r="A837" s="80">
        <v>822</v>
      </c>
      <c r="B837" s="80" t="s">
        <v>7533</v>
      </c>
      <c r="C837" s="80" t="s">
        <v>7534</v>
      </c>
      <c r="D837" s="80" t="s">
        <v>5400</v>
      </c>
      <c r="E837" s="80">
        <v>133</v>
      </c>
      <c r="F837" s="80">
        <v>0</v>
      </c>
      <c r="G837" s="80">
        <v>83</v>
      </c>
      <c r="H837" s="80">
        <v>0</v>
      </c>
      <c r="I837" s="80">
        <v>0</v>
      </c>
      <c r="J837" s="80">
        <v>0</v>
      </c>
      <c r="K837" s="80">
        <v>0</v>
      </c>
      <c r="L837" s="80">
        <v>216</v>
      </c>
      <c r="M837" s="80">
        <v>0</v>
      </c>
    </row>
    <row r="838" spans="1:13">
      <c r="A838" s="80">
        <v>823</v>
      </c>
      <c r="B838" s="80" t="s">
        <v>7535</v>
      </c>
      <c r="C838" s="80" t="s">
        <v>7536</v>
      </c>
      <c r="D838" s="80" t="s">
        <v>5400</v>
      </c>
      <c r="E838" s="80">
        <v>0</v>
      </c>
      <c r="F838" s="80">
        <v>0</v>
      </c>
      <c r="G838" s="80">
        <v>0</v>
      </c>
      <c r="H838" s="80">
        <v>0</v>
      </c>
      <c r="I838" s="80">
        <v>0</v>
      </c>
      <c r="J838" s="80">
        <v>0</v>
      </c>
      <c r="K838" s="80">
        <v>0</v>
      </c>
      <c r="L838" s="80">
        <v>0</v>
      </c>
      <c r="M838" s="80">
        <v>0</v>
      </c>
    </row>
    <row r="839" spans="1:13">
      <c r="A839" s="80">
        <v>824</v>
      </c>
      <c r="B839" s="80" t="s">
        <v>7537</v>
      </c>
      <c r="C839" s="80" t="s">
        <v>7538</v>
      </c>
      <c r="D839" s="80" t="s">
        <v>5400</v>
      </c>
      <c r="E839" s="80">
        <v>0</v>
      </c>
      <c r="F839" s="80">
        <v>0</v>
      </c>
      <c r="G839" s="80">
        <v>0</v>
      </c>
      <c r="H839" s="80">
        <v>0</v>
      </c>
      <c r="I839" s="80">
        <v>0</v>
      </c>
      <c r="J839" s="80">
        <v>0</v>
      </c>
      <c r="K839" s="80">
        <v>0</v>
      </c>
      <c r="L839" s="80">
        <v>0</v>
      </c>
      <c r="M839" s="80">
        <v>0</v>
      </c>
    </row>
    <row r="840" spans="1:13">
      <c r="A840" s="80">
        <v>825</v>
      </c>
      <c r="B840" s="80" t="s">
        <v>7539</v>
      </c>
      <c r="C840" s="80" t="s">
        <v>7540</v>
      </c>
      <c r="D840" s="80" t="s">
        <v>5400</v>
      </c>
      <c r="E840" s="80">
        <v>0</v>
      </c>
      <c r="F840" s="80">
        <v>0</v>
      </c>
      <c r="G840" s="80">
        <v>0</v>
      </c>
      <c r="H840" s="80">
        <v>0</v>
      </c>
      <c r="I840" s="80">
        <v>0</v>
      </c>
      <c r="J840" s="80">
        <v>0</v>
      </c>
      <c r="K840" s="80">
        <v>0</v>
      </c>
      <c r="L840" s="80">
        <v>0</v>
      </c>
      <c r="M840" s="80">
        <v>0</v>
      </c>
    </row>
    <row r="841" spans="1:13">
      <c r="A841" s="80">
        <v>826</v>
      </c>
      <c r="B841" s="80" t="s">
        <v>7541</v>
      </c>
      <c r="C841" s="80" t="s">
        <v>7542</v>
      </c>
      <c r="D841" s="80" t="s">
        <v>5400</v>
      </c>
      <c r="E841" s="80">
        <v>0</v>
      </c>
      <c r="F841" s="80">
        <v>0</v>
      </c>
      <c r="G841" s="80">
        <v>0</v>
      </c>
      <c r="H841" s="80">
        <v>0</v>
      </c>
      <c r="I841" s="80">
        <v>0</v>
      </c>
      <c r="J841" s="80">
        <v>0</v>
      </c>
      <c r="K841" s="80">
        <v>0</v>
      </c>
      <c r="L841" s="80">
        <v>0</v>
      </c>
      <c r="M841" s="80">
        <v>0</v>
      </c>
    </row>
    <row r="842" spans="1:13">
      <c r="A842" s="80">
        <v>827</v>
      </c>
      <c r="B842" s="80" t="s">
        <v>7543</v>
      </c>
      <c r="C842" s="80" t="s">
        <v>7544</v>
      </c>
      <c r="D842" s="80" t="s">
        <v>5400</v>
      </c>
      <c r="E842" s="80">
        <v>0</v>
      </c>
      <c r="F842" s="80">
        <v>0</v>
      </c>
      <c r="G842" s="80">
        <v>0</v>
      </c>
      <c r="H842" s="80">
        <v>0</v>
      </c>
      <c r="I842" s="80">
        <v>0</v>
      </c>
      <c r="J842" s="80">
        <v>0</v>
      </c>
      <c r="K842" s="80">
        <v>0</v>
      </c>
      <c r="L842" s="80">
        <v>0</v>
      </c>
      <c r="M842" s="80">
        <v>0</v>
      </c>
    </row>
    <row r="843" spans="1:13">
      <c r="A843" s="80">
        <v>828</v>
      </c>
      <c r="B843" s="80" t="s">
        <v>7545</v>
      </c>
      <c r="C843" s="80" t="s">
        <v>7546</v>
      </c>
      <c r="D843" s="80" t="s">
        <v>5400</v>
      </c>
      <c r="E843" s="80">
        <v>0</v>
      </c>
      <c r="F843" s="80">
        <v>0</v>
      </c>
      <c r="G843" s="80">
        <v>0</v>
      </c>
      <c r="H843" s="80">
        <v>0</v>
      </c>
      <c r="I843" s="80">
        <v>0</v>
      </c>
      <c r="J843" s="80">
        <v>0</v>
      </c>
      <c r="K843" s="80">
        <v>0</v>
      </c>
      <c r="L843" s="80">
        <v>0</v>
      </c>
      <c r="M843" s="80">
        <v>0</v>
      </c>
    </row>
    <row r="844" spans="1:13">
      <c r="A844" s="80">
        <v>829</v>
      </c>
      <c r="B844" s="80" t="s">
        <v>7547</v>
      </c>
      <c r="C844" s="80" t="s">
        <v>7548</v>
      </c>
      <c r="D844" s="80" t="s">
        <v>5400</v>
      </c>
      <c r="E844" s="80">
        <v>0</v>
      </c>
      <c r="F844" s="80">
        <v>0</v>
      </c>
      <c r="G844" s="80">
        <v>0</v>
      </c>
      <c r="H844" s="80">
        <v>0</v>
      </c>
      <c r="I844" s="80">
        <v>0</v>
      </c>
      <c r="J844" s="80">
        <v>0</v>
      </c>
      <c r="K844" s="80">
        <v>0</v>
      </c>
      <c r="L844" s="80">
        <v>0</v>
      </c>
      <c r="M844" s="80">
        <v>0</v>
      </c>
    </row>
    <row r="845" spans="1:13">
      <c r="A845" s="80">
        <v>830</v>
      </c>
      <c r="B845" s="80" t="s">
        <v>7549</v>
      </c>
      <c r="C845" s="80" t="s">
        <v>7550</v>
      </c>
      <c r="D845" s="80" t="s">
        <v>5400</v>
      </c>
      <c r="E845" s="80">
        <v>0</v>
      </c>
      <c r="F845" s="80">
        <v>0</v>
      </c>
      <c r="G845" s="80">
        <v>0</v>
      </c>
      <c r="H845" s="80">
        <v>0</v>
      </c>
      <c r="I845" s="80">
        <v>0</v>
      </c>
      <c r="J845" s="80">
        <v>0</v>
      </c>
      <c r="K845" s="80">
        <v>0</v>
      </c>
      <c r="L845" s="80">
        <v>0</v>
      </c>
      <c r="M845" s="80">
        <v>0</v>
      </c>
    </row>
    <row r="846" spans="1:13">
      <c r="A846" s="80">
        <v>831</v>
      </c>
      <c r="B846" s="80" t="s">
        <v>7551</v>
      </c>
      <c r="C846" s="80" t="s">
        <v>7552</v>
      </c>
      <c r="D846" s="80" t="s">
        <v>5400</v>
      </c>
      <c r="E846" s="80">
        <v>0</v>
      </c>
      <c r="F846" s="80">
        <v>0</v>
      </c>
      <c r="G846" s="80">
        <v>0</v>
      </c>
      <c r="H846" s="80">
        <v>0</v>
      </c>
      <c r="I846" s="80">
        <v>0</v>
      </c>
      <c r="J846" s="80">
        <v>0</v>
      </c>
      <c r="K846" s="80">
        <v>0</v>
      </c>
      <c r="L846" s="80">
        <v>0</v>
      </c>
      <c r="M846" s="80">
        <v>0</v>
      </c>
    </row>
    <row r="847" spans="1:13">
      <c r="A847" s="80">
        <v>832</v>
      </c>
      <c r="B847" s="80" t="s">
        <v>7553</v>
      </c>
      <c r="C847" s="80" t="s">
        <v>7554</v>
      </c>
      <c r="D847" s="80" t="s">
        <v>5400</v>
      </c>
      <c r="E847" s="80">
        <v>0</v>
      </c>
      <c r="F847" s="80">
        <v>0</v>
      </c>
      <c r="G847" s="80">
        <v>0</v>
      </c>
      <c r="H847" s="80">
        <v>0</v>
      </c>
      <c r="I847" s="80">
        <v>0</v>
      </c>
      <c r="J847" s="80">
        <v>0</v>
      </c>
      <c r="K847" s="80">
        <v>0</v>
      </c>
      <c r="L847" s="80">
        <v>0</v>
      </c>
      <c r="M847" s="80">
        <v>0</v>
      </c>
    </row>
    <row r="848" spans="1:13">
      <c r="A848" s="80">
        <v>833</v>
      </c>
      <c r="B848" s="80" t="s">
        <v>7555</v>
      </c>
      <c r="C848" s="80" t="s">
        <v>7556</v>
      </c>
      <c r="D848" s="80" t="s">
        <v>5400</v>
      </c>
      <c r="E848" s="80">
        <v>0</v>
      </c>
      <c r="F848" s="80">
        <v>0</v>
      </c>
      <c r="G848" s="80">
        <v>0</v>
      </c>
      <c r="H848" s="80">
        <v>0</v>
      </c>
      <c r="I848" s="80">
        <v>0</v>
      </c>
      <c r="J848" s="80">
        <v>0</v>
      </c>
      <c r="K848" s="80">
        <v>0</v>
      </c>
      <c r="L848" s="80">
        <v>0</v>
      </c>
      <c r="M848" s="80">
        <v>0</v>
      </c>
    </row>
    <row r="849" spans="1:13">
      <c r="A849" s="80">
        <v>834</v>
      </c>
      <c r="B849" s="80" t="s">
        <v>522</v>
      </c>
      <c r="C849" s="80" t="s">
        <v>523</v>
      </c>
      <c r="D849" s="80" t="s">
        <v>5400</v>
      </c>
      <c r="E849" s="80">
        <v>9505</v>
      </c>
      <c r="F849" s="80">
        <v>0</v>
      </c>
      <c r="G849" s="80">
        <v>13088</v>
      </c>
      <c r="H849" s="80">
        <v>0</v>
      </c>
      <c r="I849" s="80">
        <v>0</v>
      </c>
      <c r="J849" s="80">
        <v>0</v>
      </c>
      <c r="K849" s="80">
        <v>0</v>
      </c>
      <c r="L849" s="80">
        <v>22593</v>
      </c>
      <c r="M849" s="84">
        <v>33834</v>
      </c>
    </row>
    <row r="850" spans="1:13">
      <c r="A850" s="80">
        <v>835</v>
      </c>
      <c r="B850" s="80" t="s">
        <v>7557</v>
      </c>
      <c r="C850" s="80" t="s">
        <v>7558</v>
      </c>
      <c r="D850" s="80" t="s">
        <v>5400</v>
      </c>
      <c r="E850" s="80">
        <v>0</v>
      </c>
      <c r="F850" s="80">
        <v>0</v>
      </c>
      <c r="G850" s="80">
        <v>0</v>
      </c>
      <c r="H850" s="80">
        <v>0</v>
      </c>
      <c r="I850" s="80">
        <v>0</v>
      </c>
      <c r="J850" s="80">
        <v>0</v>
      </c>
      <c r="K850" s="80">
        <v>0</v>
      </c>
      <c r="L850" s="80">
        <v>0</v>
      </c>
      <c r="M850" s="80">
        <v>0</v>
      </c>
    </row>
    <row r="851" spans="1:13">
      <c r="A851" s="80">
        <v>836</v>
      </c>
      <c r="B851" s="80" t="s">
        <v>7559</v>
      </c>
      <c r="C851" s="80" t="s">
        <v>7560</v>
      </c>
      <c r="D851" s="80" t="s">
        <v>5400</v>
      </c>
      <c r="E851" s="80">
        <v>0</v>
      </c>
      <c r="F851" s="80">
        <v>0</v>
      </c>
      <c r="G851" s="80">
        <v>0</v>
      </c>
      <c r="H851" s="80">
        <v>0</v>
      </c>
      <c r="I851" s="80">
        <v>0</v>
      </c>
      <c r="J851" s="80">
        <v>0</v>
      </c>
      <c r="K851" s="80">
        <v>0</v>
      </c>
      <c r="L851" s="80">
        <v>0</v>
      </c>
      <c r="M851" s="80">
        <v>0</v>
      </c>
    </row>
    <row r="852" spans="1:13">
      <c r="A852" s="80">
        <v>837</v>
      </c>
      <c r="B852" s="80" t="s">
        <v>7561</v>
      </c>
      <c r="C852" s="80" t="s">
        <v>7562</v>
      </c>
      <c r="D852" s="80" t="s">
        <v>5400</v>
      </c>
      <c r="E852" s="80">
        <v>0</v>
      </c>
      <c r="F852" s="80">
        <v>0</v>
      </c>
      <c r="G852" s="80">
        <v>0</v>
      </c>
      <c r="H852" s="80">
        <v>0</v>
      </c>
      <c r="I852" s="80">
        <v>0</v>
      </c>
      <c r="J852" s="80">
        <v>0</v>
      </c>
      <c r="K852" s="80">
        <v>0</v>
      </c>
      <c r="L852" s="80">
        <v>0</v>
      </c>
      <c r="M852" s="80">
        <v>0</v>
      </c>
    </row>
    <row r="853" spans="1:13">
      <c r="A853" s="80">
        <v>838</v>
      </c>
      <c r="B853" s="80" t="s">
        <v>7563</v>
      </c>
      <c r="C853" s="80" t="s">
        <v>7564</v>
      </c>
      <c r="D853" s="80" t="s">
        <v>5400</v>
      </c>
      <c r="E853" s="80">
        <v>0</v>
      </c>
      <c r="F853" s="80">
        <v>0</v>
      </c>
      <c r="G853" s="80">
        <v>0</v>
      </c>
      <c r="H853" s="80">
        <v>0</v>
      </c>
      <c r="I853" s="80">
        <v>0</v>
      </c>
      <c r="J853" s="80">
        <v>0</v>
      </c>
      <c r="K853" s="80">
        <v>0</v>
      </c>
      <c r="L853" s="80">
        <v>0</v>
      </c>
      <c r="M853" s="80">
        <v>0</v>
      </c>
    </row>
    <row r="854" spans="1:13">
      <c r="A854" s="80">
        <v>839</v>
      </c>
      <c r="B854" s="80" t="s">
        <v>7565</v>
      </c>
      <c r="C854" s="80" t="s">
        <v>7566</v>
      </c>
      <c r="D854" s="80" t="s">
        <v>5400</v>
      </c>
      <c r="E854" s="80">
        <v>0</v>
      </c>
      <c r="F854" s="80">
        <v>0</v>
      </c>
      <c r="G854" s="80">
        <v>0</v>
      </c>
      <c r="H854" s="80">
        <v>0</v>
      </c>
      <c r="I854" s="80">
        <v>0</v>
      </c>
      <c r="J854" s="80">
        <v>0</v>
      </c>
      <c r="K854" s="80">
        <v>0</v>
      </c>
      <c r="L854" s="80">
        <v>0</v>
      </c>
      <c r="M854" s="80">
        <v>0</v>
      </c>
    </row>
    <row r="855" spans="1:13">
      <c r="A855" s="80">
        <v>840</v>
      </c>
      <c r="B855" s="80" t="s">
        <v>7567</v>
      </c>
      <c r="C855" s="80" t="s">
        <v>7568</v>
      </c>
      <c r="D855" s="80" t="s">
        <v>5400</v>
      </c>
      <c r="E855" s="80">
        <v>0</v>
      </c>
      <c r="F855" s="80">
        <v>0</v>
      </c>
      <c r="G855" s="80">
        <v>0</v>
      </c>
      <c r="H855" s="80">
        <v>0</v>
      </c>
      <c r="I855" s="80">
        <v>0</v>
      </c>
      <c r="J855" s="80">
        <v>0</v>
      </c>
      <c r="K855" s="80">
        <v>0</v>
      </c>
      <c r="L855" s="80">
        <v>0</v>
      </c>
      <c r="M855" s="80">
        <v>0</v>
      </c>
    </row>
    <row r="856" spans="1:13">
      <c r="A856" s="80">
        <v>841</v>
      </c>
      <c r="B856" s="80" t="s">
        <v>7569</v>
      </c>
      <c r="C856" s="80" t="s">
        <v>7570</v>
      </c>
      <c r="D856" s="80" t="s">
        <v>5400</v>
      </c>
      <c r="E856" s="80">
        <v>0</v>
      </c>
      <c r="F856" s="80">
        <v>0</v>
      </c>
      <c r="G856" s="80">
        <v>0</v>
      </c>
      <c r="H856" s="80">
        <v>0</v>
      </c>
      <c r="I856" s="80">
        <v>0</v>
      </c>
      <c r="J856" s="80">
        <v>0</v>
      </c>
      <c r="K856" s="80">
        <v>0</v>
      </c>
      <c r="L856" s="80">
        <v>0</v>
      </c>
      <c r="M856" s="80">
        <v>0</v>
      </c>
    </row>
    <row r="857" spans="1:13">
      <c r="A857" s="80">
        <v>842</v>
      </c>
      <c r="B857" s="80" t="s">
        <v>7571</v>
      </c>
      <c r="C857" s="80" t="s">
        <v>7572</v>
      </c>
      <c r="D857" s="80" t="s">
        <v>5400</v>
      </c>
      <c r="E857" s="80">
        <v>19</v>
      </c>
      <c r="F857" s="80">
        <v>0</v>
      </c>
      <c r="G857" s="80">
        <v>0</v>
      </c>
      <c r="H857" s="80">
        <v>0</v>
      </c>
      <c r="I857" s="80">
        <v>0</v>
      </c>
      <c r="J857" s="80">
        <v>0</v>
      </c>
      <c r="K857" s="80">
        <v>0</v>
      </c>
      <c r="L857" s="80">
        <v>19</v>
      </c>
      <c r="M857" s="80">
        <v>0</v>
      </c>
    </row>
    <row r="858" spans="1:13">
      <c r="A858" s="80">
        <v>843</v>
      </c>
      <c r="B858" s="80" t="s">
        <v>7573</v>
      </c>
      <c r="C858" s="80" t="s">
        <v>7574</v>
      </c>
      <c r="D858" s="80" t="s">
        <v>5400</v>
      </c>
      <c r="E858" s="80">
        <v>0</v>
      </c>
      <c r="F858" s="80">
        <v>0</v>
      </c>
      <c r="G858" s="80">
        <v>347</v>
      </c>
      <c r="H858" s="80">
        <v>0</v>
      </c>
      <c r="I858" s="80">
        <v>0</v>
      </c>
      <c r="J858" s="80">
        <v>0</v>
      </c>
      <c r="K858" s="80">
        <v>0</v>
      </c>
      <c r="L858" s="80">
        <v>347</v>
      </c>
      <c r="M858" s="80">
        <v>0</v>
      </c>
    </row>
    <row r="859" spans="1:13">
      <c r="A859" s="80">
        <v>844</v>
      </c>
      <c r="B859" s="80" t="s">
        <v>7575</v>
      </c>
      <c r="C859" s="80" t="s">
        <v>7576</v>
      </c>
      <c r="D859" s="80" t="s">
        <v>5400</v>
      </c>
      <c r="E859" s="80">
        <v>582</v>
      </c>
      <c r="F859" s="80">
        <v>0</v>
      </c>
      <c r="G859" s="80">
        <v>0</v>
      </c>
      <c r="H859" s="80">
        <v>0</v>
      </c>
      <c r="I859" s="80">
        <v>0</v>
      </c>
      <c r="J859" s="80">
        <v>0</v>
      </c>
      <c r="K859" s="80">
        <v>0</v>
      </c>
      <c r="L859" s="80">
        <v>582</v>
      </c>
      <c r="M859" s="80">
        <v>0</v>
      </c>
    </row>
    <row r="860" spans="1:13">
      <c r="A860" s="80">
        <v>845</v>
      </c>
      <c r="B860" s="80" t="s">
        <v>7577</v>
      </c>
      <c r="C860" s="80" t="s">
        <v>7578</v>
      </c>
      <c r="D860" s="80" t="s">
        <v>5400</v>
      </c>
      <c r="E860" s="80">
        <v>532</v>
      </c>
      <c r="F860" s="80">
        <v>0</v>
      </c>
      <c r="G860" s="80">
        <v>0</v>
      </c>
      <c r="H860" s="80">
        <v>0</v>
      </c>
      <c r="I860" s="80">
        <v>0</v>
      </c>
      <c r="J860" s="80">
        <v>0</v>
      </c>
      <c r="K860" s="80">
        <v>0</v>
      </c>
      <c r="L860" s="80">
        <v>532</v>
      </c>
      <c r="M860" s="80">
        <v>0</v>
      </c>
    </row>
    <row r="861" spans="1:13">
      <c r="A861" s="80">
        <v>846</v>
      </c>
      <c r="B861" s="80" t="s">
        <v>7579</v>
      </c>
      <c r="C861" s="80" t="s">
        <v>7580</v>
      </c>
      <c r="D861" s="80" t="s">
        <v>5400</v>
      </c>
      <c r="E861" s="80">
        <v>0</v>
      </c>
      <c r="F861" s="80">
        <v>0</v>
      </c>
      <c r="G861" s="80">
        <v>0</v>
      </c>
      <c r="H861" s="80">
        <v>0</v>
      </c>
      <c r="I861" s="80">
        <v>0</v>
      </c>
      <c r="J861" s="80">
        <v>0</v>
      </c>
      <c r="K861" s="80">
        <v>0</v>
      </c>
      <c r="L861" s="80">
        <v>0</v>
      </c>
      <c r="M861" s="80">
        <v>0</v>
      </c>
    </row>
    <row r="862" spans="1:13">
      <c r="A862" s="80">
        <v>847</v>
      </c>
      <c r="B862" s="80" t="s">
        <v>485</v>
      </c>
      <c r="C862" s="80" t="s">
        <v>486</v>
      </c>
      <c r="D862" s="80" t="s">
        <v>5400</v>
      </c>
      <c r="E862" s="80">
        <v>0</v>
      </c>
      <c r="F862" s="80">
        <v>0</v>
      </c>
      <c r="G862" s="80">
        <v>25927</v>
      </c>
      <c r="H862" s="80">
        <v>0</v>
      </c>
      <c r="I862" s="80">
        <v>0</v>
      </c>
      <c r="J862" s="80">
        <v>0</v>
      </c>
      <c r="K862" s="80">
        <v>0</v>
      </c>
      <c r="L862" s="80">
        <v>25927</v>
      </c>
      <c r="M862" s="84">
        <v>65472</v>
      </c>
    </row>
    <row r="863" spans="1:13">
      <c r="A863" s="80">
        <v>848</v>
      </c>
      <c r="B863" s="80" t="s">
        <v>506</v>
      </c>
      <c r="C863" s="80" t="s">
        <v>507</v>
      </c>
      <c r="D863" s="80" t="s">
        <v>5400</v>
      </c>
      <c r="E863" s="80">
        <v>9114</v>
      </c>
      <c r="F863" s="80">
        <v>0</v>
      </c>
      <c r="G863" s="80">
        <v>71827</v>
      </c>
      <c r="H863" s="80">
        <v>0</v>
      </c>
      <c r="I863" s="80">
        <v>0</v>
      </c>
      <c r="J863" s="80">
        <v>0</v>
      </c>
      <c r="K863" s="80">
        <v>0</v>
      </c>
      <c r="L863" s="80">
        <v>80941</v>
      </c>
      <c r="M863" s="84">
        <v>486341</v>
      </c>
    </row>
    <row r="864" spans="1:13">
      <c r="A864" s="80">
        <v>849</v>
      </c>
      <c r="B864" s="80" t="s">
        <v>566</v>
      </c>
      <c r="C864" s="80" t="s">
        <v>567</v>
      </c>
      <c r="D864" s="80" t="s">
        <v>5400</v>
      </c>
      <c r="E864" s="80">
        <v>18778</v>
      </c>
      <c r="F864" s="80">
        <v>0</v>
      </c>
      <c r="G864" s="80">
        <v>4086</v>
      </c>
      <c r="H864" s="80">
        <v>0</v>
      </c>
      <c r="I864" s="80">
        <v>0</v>
      </c>
      <c r="J864" s="80">
        <v>0</v>
      </c>
      <c r="K864" s="80">
        <v>0</v>
      </c>
      <c r="L864" s="80">
        <v>22864</v>
      </c>
      <c r="M864" s="84">
        <v>73775</v>
      </c>
    </row>
    <row r="865" spans="1:13">
      <c r="A865" s="80">
        <v>850</v>
      </c>
      <c r="B865" s="80" t="s">
        <v>584</v>
      </c>
      <c r="C865" s="80" t="s">
        <v>585</v>
      </c>
      <c r="D865" s="80" t="s">
        <v>5400</v>
      </c>
      <c r="E865" s="80">
        <v>1448</v>
      </c>
      <c r="F865" s="80">
        <v>0</v>
      </c>
      <c r="G865" s="80">
        <v>4336</v>
      </c>
      <c r="H865" s="80">
        <v>0</v>
      </c>
      <c r="I865" s="80">
        <v>0</v>
      </c>
      <c r="J865" s="80">
        <v>0</v>
      </c>
      <c r="K865" s="80">
        <v>0</v>
      </c>
      <c r="L865" s="80">
        <v>5784</v>
      </c>
      <c r="M865" s="84">
        <v>47766</v>
      </c>
    </row>
    <row r="866" spans="1:13">
      <c r="A866" s="80">
        <v>851</v>
      </c>
      <c r="B866" s="80" t="s">
        <v>546</v>
      </c>
      <c r="C866" s="80" t="s">
        <v>547</v>
      </c>
      <c r="D866" s="80" t="s">
        <v>5400</v>
      </c>
      <c r="E866" s="80">
        <v>5195</v>
      </c>
      <c r="F866" s="80">
        <v>0</v>
      </c>
      <c r="G866" s="80">
        <v>11519</v>
      </c>
      <c r="H866" s="80">
        <v>0</v>
      </c>
      <c r="I866" s="80">
        <v>0</v>
      </c>
      <c r="J866" s="80">
        <v>0</v>
      </c>
      <c r="K866" s="80">
        <v>0</v>
      </c>
      <c r="L866" s="80">
        <v>16714</v>
      </c>
      <c r="M866" s="84">
        <v>132780</v>
      </c>
    </row>
    <row r="867" spans="1:13">
      <c r="A867" s="80">
        <v>852</v>
      </c>
      <c r="B867" s="80" t="s">
        <v>7581</v>
      </c>
      <c r="C867" s="80" t="s">
        <v>7582</v>
      </c>
      <c r="D867" s="80" t="s">
        <v>5400</v>
      </c>
      <c r="E867" s="80">
        <v>4566</v>
      </c>
      <c r="F867" s="80">
        <v>0</v>
      </c>
      <c r="G867" s="80">
        <v>0</v>
      </c>
      <c r="H867" s="80">
        <v>0</v>
      </c>
      <c r="I867" s="80">
        <v>0</v>
      </c>
      <c r="J867" s="80">
        <v>0</v>
      </c>
      <c r="K867" s="80">
        <v>0</v>
      </c>
      <c r="L867" s="80">
        <v>4566</v>
      </c>
      <c r="M867" s="80">
        <v>0</v>
      </c>
    </row>
    <row r="868" spans="1:13">
      <c r="A868" s="80">
        <v>853</v>
      </c>
      <c r="B868" s="80" t="s">
        <v>7583</v>
      </c>
      <c r="C868" s="80" t="s">
        <v>7584</v>
      </c>
      <c r="D868" s="80" t="s">
        <v>5400</v>
      </c>
      <c r="E868" s="80">
        <v>6270</v>
      </c>
      <c r="F868" s="80">
        <v>0</v>
      </c>
      <c r="G868" s="80">
        <v>84080</v>
      </c>
      <c r="H868" s="80">
        <v>0</v>
      </c>
      <c r="I868" s="80">
        <v>0</v>
      </c>
      <c r="J868" s="80">
        <v>0</v>
      </c>
      <c r="K868" s="80">
        <v>0</v>
      </c>
      <c r="L868" s="80">
        <v>90350</v>
      </c>
      <c r="M868" s="84">
        <v>30170</v>
      </c>
    </row>
    <row r="869" spans="1:13">
      <c r="A869" s="80">
        <v>854</v>
      </c>
      <c r="B869" s="80" t="s">
        <v>7585</v>
      </c>
      <c r="C869" s="80" t="s">
        <v>7586</v>
      </c>
      <c r="D869" s="80" t="s">
        <v>5400</v>
      </c>
      <c r="E869" s="80">
        <v>0</v>
      </c>
      <c r="F869" s="80">
        <v>0</v>
      </c>
      <c r="G869" s="80">
        <v>0</v>
      </c>
      <c r="H869" s="80">
        <v>0</v>
      </c>
      <c r="I869" s="80">
        <v>0</v>
      </c>
      <c r="J869" s="80">
        <v>0</v>
      </c>
      <c r="K869" s="80">
        <v>0</v>
      </c>
      <c r="L869" s="80">
        <v>0</v>
      </c>
      <c r="M869" s="80">
        <v>0</v>
      </c>
    </row>
    <row r="870" spans="1:13">
      <c r="A870" s="80">
        <v>855</v>
      </c>
      <c r="B870" s="80" t="s">
        <v>7587</v>
      </c>
      <c r="C870" s="80" t="s">
        <v>7588</v>
      </c>
      <c r="D870" s="80" t="s">
        <v>5400</v>
      </c>
      <c r="E870" s="80">
        <v>0</v>
      </c>
      <c r="F870" s="80">
        <v>0</v>
      </c>
      <c r="G870" s="80">
        <v>0</v>
      </c>
      <c r="H870" s="80">
        <v>0</v>
      </c>
      <c r="I870" s="80">
        <v>0</v>
      </c>
      <c r="J870" s="80">
        <v>0</v>
      </c>
      <c r="K870" s="80">
        <v>0</v>
      </c>
      <c r="L870" s="80">
        <v>0</v>
      </c>
      <c r="M870" s="80">
        <v>0</v>
      </c>
    </row>
    <row r="871" spans="1:13">
      <c r="A871" s="80">
        <v>856</v>
      </c>
      <c r="B871" s="80" t="s">
        <v>7589</v>
      </c>
      <c r="C871" s="80" t="s">
        <v>7590</v>
      </c>
      <c r="D871" s="80" t="s">
        <v>5400</v>
      </c>
      <c r="E871" s="80">
        <v>4243</v>
      </c>
      <c r="F871" s="80">
        <v>0</v>
      </c>
      <c r="G871" s="80">
        <v>1110</v>
      </c>
      <c r="H871" s="80">
        <v>0</v>
      </c>
      <c r="I871" s="80">
        <v>0</v>
      </c>
      <c r="J871" s="80">
        <v>0</v>
      </c>
      <c r="K871" s="80">
        <v>0</v>
      </c>
      <c r="L871" s="80">
        <v>5353</v>
      </c>
      <c r="M871" s="80">
        <v>0</v>
      </c>
    </row>
    <row r="872" spans="1:13">
      <c r="A872" s="80">
        <v>857</v>
      </c>
      <c r="B872" s="80" t="s">
        <v>595</v>
      </c>
      <c r="C872" s="80" t="s">
        <v>596</v>
      </c>
      <c r="D872" s="80" t="s">
        <v>5400</v>
      </c>
      <c r="E872" s="80">
        <v>8554</v>
      </c>
      <c r="F872" s="80">
        <v>0</v>
      </c>
      <c r="G872" s="80">
        <v>7186</v>
      </c>
      <c r="H872" s="80">
        <v>0</v>
      </c>
      <c r="I872" s="80">
        <v>0</v>
      </c>
      <c r="J872" s="80">
        <v>0</v>
      </c>
      <c r="K872" s="80">
        <v>0</v>
      </c>
      <c r="L872" s="80">
        <v>15740</v>
      </c>
      <c r="M872" s="84">
        <v>43742</v>
      </c>
    </row>
    <row r="873" spans="1:13">
      <c r="A873" s="80">
        <v>858</v>
      </c>
      <c r="B873" s="80" t="s">
        <v>524</v>
      </c>
      <c r="C873" s="80" t="s">
        <v>525</v>
      </c>
      <c r="D873" s="80" t="s">
        <v>5400</v>
      </c>
      <c r="E873" s="80">
        <v>9523</v>
      </c>
      <c r="F873" s="80">
        <v>0</v>
      </c>
      <c r="G873" s="80">
        <v>13088</v>
      </c>
      <c r="H873" s="80">
        <v>0</v>
      </c>
      <c r="I873" s="80">
        <v>0</v>
      </c>
      <c r="J873" s="80">
        <v>0</v>
      </c>
      <c r="K873" s="80">
        <v>0</v>
      </c>
      <c r="L873" s="80">
        <v>22611</v>
      </c>
      <c r="M873" s="84">
        <v>33834</v>
      </c>
    </row>
    <row r="874" spans="1:13">
      <c r="A874" s="80">
        <v>859</v>
      </c>
      <c r="B874" s="80" t="s">
        <v>7591</v>
      </c>
      <c r="C874" s="80" t="s">
        <v>7592</v>
      </c>
      <c r="D874" s="80" t="s">
        <v>5400</v>
      </c>
      <c r="E874" s="80">
        <v>0</v>
      </c>
      <c r="F874" s="80">
        <v>0</v>
      </c>
      <c r="G874" s="80">
        <v>0</v>
      </c>
      <c r="H874" s="80">
        <v>0</v>
      </c>
      <c r="I874" s="80">
        <v>0</v>
      </c>
      <c r="J874" s="80">
        <v>0</v>
      </c>
      <c r="K874" s="80">
        <v>0</v>
      </c>
      <c r="L874" s="80">
        <v>0</v>
      </c>
      <c r="M874" s="80">
        <v>0</v>
      </c>
    </row>
    <row r="875" spans="1:13">
      <c r="A875" s="80">
        <v>860</v>
      </c>
      <c r="B875" s="80" t="s">
        <v>7593</v>
      </c>
      <c r="C875" s="80" t="s">
        <v>7594</v>
      </c>
      <c r="D875" s="80" t="s">
        <v>5400</v>
      </c>
      <c r="E875" s="80">
        <v>0</v>
      </c>
      <c r="F875" s="80">
        <v>0</v>
      </c>
      <c r="G875" s="80">
        <v>0</v>
      </c>
      <c r="H875" s="80">
        <v>0</v>
      </c>
      <c r="I875" s="80">
        <v>0</v>
      </c>
      <c r="J875" s="80">
        <v>0</v>
      </c>
      <c r="K875" s="80">
        <v>0</v>
      </c>
      <c r="L875" s="80">
        <v>0</v>
      </c>
      <c r="M875" s="80">
        <v>0</v>
      </c>
    </row>
    <row r="876" spans="1:13">
      <c r="A876" s="80">
        <v>861</v>
      </c>
      <c r="B876" s="80" t="s">
        <v>7595</v>
      </c>
      <c r="C876" s="80" t="s">
        <v>7596</v>
      </c>
      <c r="D876" s="80" t="s">
        <v>5400</v>
      </c>
      <c r="E876" s="80">
        <v>0</v>
      </c>
      <c r="F876" s="80">
        <v>0</v>
      </c>
      <c r="G876" s="80">
        <v>0</v>
      </c>
      <c r="H876" s="80">
        <v>0</v>
      </c>
      <c r="I876" s="80">
        <v>0</v>
      </c>
      <c r="J876" s="80">
        <v>0</v>
      </c>
      <c r="K876" s="80">
        <v>0</v>
      </c>
      <c r="L876" s="80">
        <v>0</v>
      </c>
      <c r="M876" s="80">
        <v>0</v>
      </c>
    </row>
    <row r="877" spans="1:13">
      <c r="A877" s="80">
        <v>862</v>
      </c>
      <c r="B877" s="80" t="s">
        <v>7597</v>
      </c>
      <c r="C877" s="80" t="s">
        <v>7598</v>
      </c>
      <c r="D877" s="80" t="s">
        <v>5400</v>
      </c>
      <c r="E877" s="80">
        <v>0</v>
      </c>
      <c r="F877" s="80">
        <v>0</v>
      </c>
      <c r="G877" s="80">
        <v>0</v>
      </c>
      <c r="H877" s="80">
        <v>0</v>
      </c>
      <c r="I877" s="80">
        <v>0</v>
      </c>
      <c r="J877" s="80">
        <v>0</v>
      </c>
      <c r="K877" s="80">
        <v>0</v>
      </c>
      <c r="L877" s="80">
        <v>0</v>
      </c>
      <c r="M877" s="80">
        <v>0</v>
      </c>
    </row>
    <row r="878" spans="1:13">
      <c r="A878" s="80">
        <v>863</v>
      </c>
      <c r="B878" s="80" t="s">
        <v>7599</v>
      </c>
      <c r="C878" s="80" t="s">
        <v>7600</v>
      </c>
      <c r="D878" s="80" t="s">
        <v>5400</v>
      </c>
      <c r="E878" s="80">
        <v>100</v>
      </c>
      <c r="F878" s="80">
        <v>0</v>
      </c>
      <c r="G878" s="80">
        <v>12</v>
      </c>
      <c r="H878" s="80">
        <v>0</v>
      </c>
      <c r="I878" s="80">
        <v>0</v>
      </c>
      <c r="J878" s="80">
        <v>0</v>
      </c>
      <c r="K878" s="80">
        <v>0</v>
      </c>
      <c r="L878" s="80">
        <v>112</v>
      </c>
      <c r="M878" s="80">
        <v>0</v>
      </c>
    </row>
    <row r="879" spans="1:13">
      <c r="A879" s="80">
        <v>864</v>
      </c>
      <c r="B879" s="80" t="s">
        <v>7601</v>
      </c>
      <c r="C879" s="80" t="s">
        <v>7602</v>
      </c>
      <c r="D879" s="80" t="s">
        <v>5400</v>
      </c>
      <c r="E879" s="80">
        <v>0</v>
      </c>
      <c r="F879" s="80">
        <v>0</v>
      </c>
      <c r="G879" s="80">
        <v>1605</v>
      </c>
      <c r="H879" s="80">
        <v>0</v>
      </c>
      <c r="I879" s="80">
        <v>0</v>
      </c>
      <c r="J879" s="80">
        <v>0</v>
      </c>
      <c r="K879" s="80">
        <v>0</v>
      </c>
      <c r="L879" s="80">
        <v>1605</v>
      </c>
      <c r="M879" s="80">
        <v>0</v>
      </c>
    </row>
    <row r="880" spans="1:13">
      <c r="A880" s="80">
        <v>865</v>
      </c>
      <c r="B880" s="80" t="s">
        <v>7603</v>
      </c>
      <c r="C880" s="80" t="s">
        <v>7604</v>
      </c>
      <c r="D880" s="80" t="s">
        <v>5400</v>
      </c>
      <c r="E880" s="80">
        <v>0</v>
      </c>
      <c r="F880" s="80">
        <v>0</v>
      </c>
      <c r="G880" s="80">
        <v>95</v>
      </c>
      <c r="H880" s="80">
        <v>0</v>
      </c>
      <c r="I880" s="80">
        <v>0</v>
      </c>
      <c r="J880" s="80">
        <v>0</v>
      </c>
      <c r="K880" s="80">
        <v>0</v>
      </c>
      <c r="L880" s="80">
        <v>95</v>
      </c>
      <c r="M880" s="80">
        <v>0</v>
      </c>
    </row>
    <row r="881" spans="1:13">
      <c r="A881" s="80">
        <v>866</v>
      </c>
      <c r="B881" s="80" t="s">
        <v>7605</v>
      </c>
      <c r="C881" s="80" t="s">
        <v>7606</v>
      </c>
      <c r="D881" s="80" t="s">
        <v>5400</v>
      </c>
      <c r="E881" s="80">
        <v>3088</v>
      </c>
      <c r="F881" s="80">
        <v>0</v>
      </c>
      <c r="G881" s="80">
        <v>0</v>
      </c>
      <c r="H881" s="80">
        <v>0</v>
      </c>
      <c r="I881" s="80">
        <v>0</v>
      </c>
      <c r="J881" s="80">
        <v>0</v>
      </c>
      <c r="K881" s="80">
        <v>0</v>
      </c>
      <c r="L881" s="80">
        <v>3088</v>
      </c>
      <c r="M881" s="80">
        <v>0</v>
      </c>
    </row>
    <row r="882" spans="1:13">
      <c r="A882" s="80">
        <v>867</v>
      </c>
      <c r="B882" s="80" t="s">
        <v>7607</v>
      </c>
      <c r="C882" s="80" t="s">
        <v>7608</v>
      </c>
      <c r="D882" s="80" t="s">
        <v>5400</v>
      </c>
      <c r="E882" s="80">
        <v>0</v>
      </c>
      <c r="F882" s="80">
        <v>0</v>
      </c>
      <c r="G882" s="80">
        <v>0</v>
      </c>
      <c r="H882" s="80">
        <v>0</v>
      </c>
      <c r="I882" s="80">
        <v>0</v>
      </c>
      <c r="J882" s="80">
        <v>0</v>
      </c>
      <c r="K882" s="80">
        <v>0</v>
      </c>
      <c r="L882" s="80">
        <v>0</v>
      </c>
      <c r="M882" s="80">
        <v>0</v>
      </c>
    </row>
    <row r="883" spans="1:13">
      <c r="A883" s="80">
        <v>868</v>
      </c>
      <c r="B883" s="80" t="s">
        <v>7609</v>
      </c>
      <c r="C883" s="80" t="s">
        <v>7610</v>
      </c>
      <c r="D883" s="80" t="s">
        <v>5400</v>
      </c>
      <c r="E883" s="80">
        <v>0</v>
      </c>
      <c r="F883" s="80">
        <v>0</v>
      </c>
      <c r="G883" s="80">
        <v>0</v>
      </c>
      <c r="H883" s="80">
        <v>0</v>
      </c>
      <c r="I883" s="80">
        <v>0</v>
      </c>
      <c r="J883" s="80">
        <v>0</v>
      </c>
      <c r="K883" s="80">
        <v>0</v>
      </c>
      <c r="L883" s="80">
        <v>0</v>
      </c>
      <c r="M883" s="80">
        <v>0</v>
      </c>
    </row>
    <row r="884" spans="1:13">
      <c r="A884" s="80">
        <v>869</v>
      </c>
      <c r="B884" s="80" t="s">
        <v>7611</v>
      </c>
      <c r="C884" s="80" t="s">
        <v>7612</v>
      </c>
      <c r="D884" s="80" t="s">
        <v>5400</v>
      </c>
      <c r="E884" s="80">
        <v>0</v>
      </c>
      <c r="F884" s="80">
        <v>0</v>
      </c>
      <c r="G884" s="80">
        <v>0</v>
      </c>
      <c r="H884" s="80">
        <v>0</v>
      </c>
      <c r="I884" s="80">
        <v>0</v>
      </c>
      <c r="J884" s="80">
        <v>0</v>
      </c>
      <c r="K884" s="80">
        <v>0</v>
      </c>
      <c r="L884" s="80">
        <v>0</v>
      </c>
      <c r="M884" s="80">
        <v>0</v>
      </c>
    </row>
    <row r="885" spans="1:13">
      <c r="A885" s="80">
        <v>870</v>
      </c>
      <c r="B885" s="80" t="s">
        <v>7613</v>
      </c>
      <c r="C885" s="80" t="s">
        <v>7614</v>
      </c>
      <c r="D885" s="80" t="s">
        <v>5400</v>
      </c>
      <c r="E885" s="80">
        <v>0</v>
      </c>
      <c r="F885" s="80">
        <v>0</v>
      </c>
      <c r="G885" s="80">
        <v>22</v>
      </c>
      <c r="H885" s="80">
        <v>0</v>
      </c>
      <c r="I885" s="80">
        <v>0</v>
      </c>
      <c r="J885" s="80">
        <v>0</v>
      </c>
      <c r="K885" s="80">
        <v>0</v>
      </c>
      <c r="L885" s="80">
        <v>22</v>
      </c>
      <c r="M885" s="80">
        <v>0</v>
      </c>
    </row>
    <row r="886" spans="1:13">
      <c r="A886" s="80">
        <v>871</v>
      </c>
      <c r="B886" s="80" t="s">
        <v>7615</v>
      </c>
      <c r="C886" s="80" t="s">
        <v>7616</v>
      </c>
      <c r="D886" s="80" t="s">
        <v>5400</v>
      </c>
      <c r="E886" s="80">
        <v>0</v>
      </c>
      <c r="F886" s="80">
        <v>0</v>
      </c>
      <c r="G886" s="80">
        <v>0</v>
      </c>
      <c r="H886" s="80">
        <v>0</v>
      </c>
      <c r="I886" s="80">
        <v>0</v>
      </c>
      <c r="J886" s="80">
        <v>0</v>
      </c>
      <c r="K886" s="80">
        <v>0</v>
      </c>
      <c r="L886" s="80">
        <v>0</v>
      </c>
      <c r="M886" s="80">
        <v>0</v>
      </c>
    </row>
    <row r="887" spans="1:13">
      <c r="A887" s="80">
        <v>872</v>
      </c>
      <c r="B887" s="80" t="s">
        <v>7617</v>
      </c>
      <c r="C887" s="80" t="s">
        <v>7618</v>
      </c>
      <c r="D887" s="80" t="s">
        <v>5400</v>
      </c>
      <c r="E887" s="80">
        <v>0</v>
      </c>
      <c r="F887" s="80">
        <v>0</v>
      </c>
      <c r="G887" s="80">
        <v>309</v>
      </c>
      <c r="H887" s="80">
        <v>0</v>
      </c>
      <c r="I887" s="80">
        <v>0</v>
      </c>
      <c r="J887" s="80">
        <v>0</v>
      </c>
      <c r="K887" s="80">
        <v>0</v>
      </c>
      <c r="L887" s="80">
        <v>309</v>
      </c>
      <c r="M887" s="80">
        <v>0</v>
      </c>
    </row>
    <row r="888" spans="1:13">
      <c r="A888" s="80">
        <v>873</v>
      </c>
      <c r="B888" s="80" t="s">
        <v>7619</v>
      </c>
      <c r="C888" s="80" t="s">
        <v>7620</v>
      </c>
      <c r="D888" s="80" t="s">
        <v>5400</v>
      </c>
      <c r="E888" s="80">
        <v>0</v>
      </c>
      <c r="F888" s="80">
        <v>0</v>
      </c>
      <c r="G888" s="80">
        <v>0</v>
      </c>
      <c r="H888" s="80">
        <v>0</v>
      </c>
      <c r="I888" s="80">
        <v>0</v>
      </c>
      <c r="J888" s="80">
        <v>0</v>
      </c>
      <c r="K888" s="80">
        <v>0</v>
      </c>
      <c r="L888" s="80">
        <v>0</v>
      </c>
      <c r="M888" s="80">
        <v>0</v>
      </c>
    </row>
    <row r="889" spans="1:13">
      <c r="A889" s="80">
        <v>874</v>
      </c>
      <c r="B889" s="80" t="s">
        <v>7621</v>
      </c>
      <c r="C889" s="80" t="s">
        <v>7622</v>
      </c>
      <c r="D889" s="80" t="s">
        <v>5400</v>
      </c>
      <c r="E889" s="80">
        <v>0</v>
      </c>
      <c r="F889" s="80">
        <v>0</v>
      </c>
      <c r="G889" s="80">
        <v>0</v>
      </c>
      <c r="H889" s="80">
        <v>0</v>
      </c>
      <c r="I889" s="80">
        <v>0</v>
      </c>
      <c r="J889" s="80">
        <v>0</v>
      </c>
      <c r="K889" s="80">
        <v>0</v>
      </c>
      <c r="L889" s="80">
        <v>0</v>
      </c>
      <c r="M889" s="80">
        <v>0</v>
      </c>
    </row>
    <row r="890" spans="1:13">
      <c r="A890" s="80">
        <v>875</v>
      </c>
      <c r="B890" s="80" t="s">
        <v>7623</v>
      </c>
      <c r="C890" s="80" t="s">
        <v>7624</v>
      </c>
      <c r="D890" s="80" t="s">
        <v>3259</v>
      </c>
      <c r="E890" s="80">
        <v>0</v>
      </c>
      <c r="F890" s="80">
        <v>0</v>
      </c>
      <c r="G890" s="80">
        <v>0</v>
      </c>
      <c r="H890" s="80">
        <v>0</v>
      </c>
      <c r="I890" s="80">
        <v>0</v>
      </c>
      <c r="J890" s="80">
        <v>0</v>
      </c>
      <c r="K890" s="80">
        <v>0</v>
      </c>
      <c r="L890" s="80">
        <v>0</v>
      </c>
      <c r="M890" s="80">
        <v>0</v>
      </c>
    </row>
    <row r="891" spans="1:13">
      <c r="A891" s="80">
        <v>876</v>
      </c>
      <c r="B891" s="80" t="s">
        <v>7625</v>
      </c>
      <c r="C891" s="80" t="s">
        <v>7626</v>
      </c>
      <c r="D891" s="80" t="s">
        <v>5400</v>
      </c>
      <c r="E891" s="80">
        <v>7831</v>
      </c>
      <c r="F891" s="80">
        <v>0</v>
      </c>
      <c r="G891" s="80">
        <v>3437</v>
      </c>
      <c r="H891" s="80">
        <v>0</v>
      </c>
      <c r="I891" s="80">
        <v>0</v>
      </c>
      <c r="J891" s="80">
        <v>0</v>
      </c>
      <c r="K891" s="80">
        <v>0</v>
      </c>
      <c r="L891" s="80">
        <v>11268</v>
      </c>
      <c r="M891" s="80">
        <v>0</v>
      </c>
    </row>
    <row r="892" spans="1:13">
      <c r="A892" s="80">
        <v>877</v>
      </c>
      <c r="B892" s="80" t="s">
        <v>7627</v>
      </c>
      <c r="C892" s="80" t="s">
        <v>7628</v>
      </c>
      <c r="D892" s="80" t="s">
        <v>5400</v>
      </c>
      <c r="E892" s="80">
        <v>7483</v>
      </c>
      <c r="F892" s="80">
        <v>0</v>
      </c>
      <c r="G892" s="80">
        <v>0</v>
      </c>
      <c r="H892" s="80">
        <v>0</v>
      </c>
      <c r="I892" s="80">
        <v>0</v>
      </c>
      <c r="J892" s="80">
        <v>0</v>
      </c>
      <c r="K892" s="80">
        <v>0</v>
      </c>
      <c r="L892" s="80">
        <v>7483</v>
      </c>
      <c r="M892" s="80">
        <v>0</v>
      </c>
    </row>
    <row r="893" spans="1:13">
      <c r="A893" s="80">
        <v>878</v>
      </c>
      <c r="B893" s="80" t="s">
        <v>7629</v>
      </c>
      <c r="C893" s="80" t="s">
        <v>7630</v>
      </c>
      <c r="D893" s="80" t="s">
        <v>5400</v>
      </c>
      <c r="E893" s="80">
        <v>0</v>
      </c>
      <c r="F893" s="80">
        <v>0</v>
      </c>
      <c r="G893" s="80">
        <v>0</v>
      </c>
      <c r="H893" s="80">
        <v>0</v>
      </c>
      <c r="I893" s="80">
        <v>0</v>
      </c>
      <c r="J893" s="80">
        <v>0</v>
      </c>
      <c r="K893" s="80">
        <v>0</v>
      </c>
      <c r="L893" s="80">
        <v>0</v>
      </c>
      <c r="M893" s="80">
        <v>0</v>
      </c>
    </row>
    <row r="894" spans="1:13">
      <c r="A894" s="80">
        <v>879</v>
      </c>
      <c r="B894" s="80" t="s">
        <v>7631</v>
      </c>
      <c r="C894" s="80" t="s">
        <v>7632</v>
      </c>
      <c r="D894" s="80" t="s">
        <v>5400</v>
      </c>
      <c r="E894" s="80">
        <v>0</v>
      </c>
      <c r="F894" s="80">
        <v>0</v>
      </c>
      <c r="G894" s="80">
        <v>565</v>
      </c>
      <c r="H894" s="80">
        <v>0</v>
      </c>
      <c r="I894" s="80">
        <v>0</v>
      </c>
      <c r="J894" s="80">
        <v>0</v>
      </c>
      <c r="K894" s="80">
        <v>0</v>
      </c>
      <c r="L894" s="80">
        <v>565</v>
      </c>
      <c r="M894" s="80">
        <v>0</v>
      </c>
    </row>
    <row r="895" spans="1:13">
      <c r="A895" s="80">
        <v>880</v>
      </c>
      <c r="B895" s="80" t="s">
        <v>7633</v>
      </c>
      <c r="C895" s="80" t="s">
        <v>7634</v>
      </c>
      <c r="D895" s="80" t="s">
        <v>5400</v>
      </c>
      <c r="E895" s="80">
        <v>4380</v>
      </c>
      <c r="F895" s="80">
        <v>0</v>
      </c>
      <c r="G895" s="80">
        <v>1246</v>
      </c>
      <c r="H895" s="80">
        <v>0</v>
      </c>
      <c r="I895" s="80">
        <v>0</v>
      </c>
      <c r="J895" s="80">
        <v>0</v>
      </c>
      <c r="K895" s="80">
        <v>0</v>
      </c>
      <c r="L895" s="80">
        <v>5626</v>
      </c>
      <c r="M895" s="80">
        <v>0</v>
      </c>
    </row>
    <row r="896" spans="1:13">
      <c r="A896" s="80">
        <v>881</v>
      </c>
      <c r="B896" s="80" t="s">
        <v>7635</v>
      </c>
      <c r="C896" s="80" t="s">
        <v>7636</v>
      </c>
      <c r="D896" s="80" t="s">
        <v>5400</v>
      </c>
      <c r="E896" s="80">
        <v>0</v>
      </c>
      <c r="F896" s="80">
        <v>0</v>
      </c>
      <c r="G896" s="80">
        <v>0</v>
      </c>
      <c r="H896" s="80">
        <v>0</v>
      </c>
      <c r="I896" s="80">
        <v>0</v>
      </c>
      <c r="J896" s="80">
        <v>0</v>
      </c>
      <c r="K896" s="80">
        <v>0</v>
      </c>
      <c r="L896" s="80">
        <v>0</v>
      </c>
      <c r="M896" s="80">
        <v>0</v>
      </c>
    </row>
    <row r="897" spans="1:13">
      <c r="A897" s="80">
        <v>882</v>
      </c>
      <c r="B897" s="80" t="s">
        <v>7637</v>
      </c>
      <c r="C897" s="80" t="s">
        <v>7638</v>
      </c>
      <c r="D897" s="80" t="s">
        <v>5400</v>
      </c>
      <c r="E897" s="80">
        <v>0</v>
      </c>
      <c r="F897" s="80">
        <v>0</v>
      </c>
      <c r="G897" s="80">
        <v>0</v>
      </c>
      <c r="H897" s="80">
        <v>0</v>
      </c>
      <c r="I897" s="80">
        <v>0</v>
      </c>
      <c r="J897" s="80">
        <v>0</v>
      </c>
      <c r="K897" s="80">
        <v>0</v>
      </c>
      <c r="L897" s="80">
        <v>0</v>
      </c>
      <c r="M897" s="80">
        <v>0</v>
      </c>
    </row>
    <row r="898" spans="1:13">
      <c r="A898" s="80">
        <v>883</v>
      </c>
      <c r="B898" s="80" t="s">
        <v>7639</v>
      </c>
      <c r="C898" s="80" t="s">
        <v>7640</v>
      </c>
      <c r="D898" s="80" t="s">
        <v>5400</v>
      </c>
      <c r="E898" s="80">
        <v>0</v>
      </c>
      <c r="F898" s="80">
        <v>0</v>
      </c>
      <c r="G898" s="80">
        <v>0</v>
      </c>
      <c r="H898" s="80">
        <v>0</v>
      </c>
      <c r="I898" s="80">
        <v>0</v>
      </c>
      <c r="J898" s="80">
        <v>0</v>
      </c>
      <c r="K898" s="80">
        <v>0</v>
      </c>
      <c r="L898" s="80">
        <v>0</v>
      </c>
      <c r="M898" s="80">
        <v>0</v>
      </c>
    </row>
    <row r="899" spans="1:13">
      <c r="A899" s="80">
        <v>884</v>
      </c>
      <c r="B899" s="80" t="s">
        <v>7641</v>
      </c>
      <c r="C899" s="80" t="s">
        <v>7642</v>
      </c>
      <c r="D899" s="80" t="s">
        <v>5400</v>
      </c>
      <c r="E899" s="80">
        <v>0</v>
      </c>
      <c r="F899" s="80">
        <v>0</v>
      </c>
      <c r="G899" s="80">
        <v>0</v>
      </c>
      <c r="H899" s="80">
        <v>0</v>
      </c>
      <c r="I899" s="80">
        <v>0</v>
      </c>
      <c r="J899" s="80">
        <v>0</v>
      </c>
      <c r="K899" s="80">
        <v>0</v>
      </c>
      <c r="L899" s="80">
        <v>0</v>
      </c>
      <c r="M899" s="80">
        <v>0</v>
      </c>
    </row>
    <row r="900" spans="1:13">
      <c r="A900" s="80">
        <v>885</v>
      </c>
      <c r="B900" s="80" t="s">
        <v>7643</v>
      </c>
      <c r="C900" s="80" t="s">
        <v>7644</v>
      </c>
      <c r="D900" s="80" t="s">
        <v>5400</v>
      </c>
      <c r="E900" s="80">
        <v>0</v>
      </c>
      <c r="F900" s="80">
        <v>0</v>
      </c>
      <c r="G900" s="80">
        <v>0</v>
      </c>
      <c r="H900" s="80">
        <v>0</v>
      </c>
      <c r="I900" s="80">
        <v>0</v>
      </c>
      <c r="J900" s="80">
        <v>0</v>
      </c>
      <c r="K900" s="80">
        <v>0</v>
      </c>
      <c r="L900" s="80">
        <v>0</v>
      </c>
      <c r="M900" s="80">
        <v>0</v>
      </c>
    </row>
    <row r="901" spans="1:13">
      <c r="A901" s="80">
        <v>886</v>
      </c>
      <c r="B901" s="80" t="s">
        <v>7645</v>
      </c>
      <c r="C901" s="80" t="s">
        <v>7646</v>
      </c>
      <c r="D901" s="80" t="s">
        <v>5400</v>
      </c>
      <c r="E901" s="80">
        <v>0</v>
      </c>
      <c r="F901" s="80">
        <v>0</v>
      </c>
      <c r="G901" s="80">
        <v>0</v>
      </c>
      <c r="H901" s="80">
        <v>0</v>
      </c>
      <c r="I901" s="80">
        <v>0</v>
      </c>
      <c r="J901" s="80">
        <v>0</v>
      </c>
      <c r="K901" s="80">
        <v>0</v>
      </c>
      <c r="L901" s="80">
        <v>0</v>
      </c>
      <c r="M901" s="80">
        <v>0</v>
      </c>
    </row>
    <row r="902" spans="1:13">
      <c r="A902" s="80">
        <v>887</v>
      </c>
      <c r="B902" s="80" t="s">
        <v>7647</v>
      </c>
      <c r="C902" s="80" t="s">
        <v>7648</v>
      </c>
      <c r="D902" s="80" t="s">
        <v>5400</v>
      </c>
      <c r="E902" s="80">
        <v>0</v>
      </c>
      <c r="F902" s="80">
        <v>0</v>
      </c>
      <c r="G902" s="80">
        <v>0</v>
      </c>
      <c r="H902" s="80">
        <v>0</v>
      </c>
      <c r="I902" s="80">
        <v>0</v>
      </c>
      <c r="J902" s="80">
        <v>0</v>
      </c>
      <c r="K902" s="80">
        <v>0</v>
      </c>
      <c r="L902" s="80">
        <v>0</v>
      </c>
      <c r="M902" s="80">
        <v>0</v>
      </c>
    </row>
    <row r="903" spans="1:13">
      <c r="A903" s="80">
        <v>888</v>
      </c>
      <c r="B903" s="80" t="s">
        <v>7649</v>
      </c>
      <c r="C903" s="80" t="s">
        <v>7650</v>
      </c>
      <c r="D903" s="80" t="s">
        <v>5400</v>
      </c>
      <c r="E903" s="80">
        <v>0</v>
      </c>
      <c r="F903" s="80">
        <v>0</v>
      </c>
      <c r="G903" s="80">
        <v>0</v>
      </c>
      <c r="H903" s="80">
        <v>0</v>
      </c>
      <c r="I903" s="80">
        <v>0</v>
      </c>
      <c r="J903" s="80">
        <v>0</v>
      </c>
      <c r="K903" s="80">
        <v>0</v>
      </c>
      <c r="L903" s="80">
        <v>0</v>
      </c>
      <c r="M903" s="80">
        <v>0</v>
      </c>
    </row>
    <row r="904" spans="1:13">
      <c r="A904" s="80">
        <v>889</v>
      </c>
      <c r="B904" s="80" t="s">
        <v>7651</v>
      </c>
      <c r="C904" s="80" t="s">
        <v>7652</v>
      </c>
      <c r="D904" s="80" t="s">
        <v>5400</v>
      </c>
      <c r="E904" s="80">
        <v>0</v>
      </c>
      <c r="F904" s="80">
        <v>0</v>
      </c>
      <c r="G904" s="80">
        <v>0</v>
      </c>
      <c r="H904" s="80">
        <v>0</v>
      </c>
      <c r="I904" s="80">
        <v>0</v>
      </c>
      <c r="J904" s="80">
        <v>0</v>
      </c>
      <c r="K904" s="80">
        <v>0</v>
      </c>
      <c r="L904" s="80">
        <v>0</v>
      </c>
      <c r="M904" s="80">
        <v>0</v>
      </c>
    </row>
    <row r="905" spans="1:13">
      <c r="A905" s="80">
        <v>890</v>
      </c>
      <c r="B905" s="80" t="s">
        <v>7653</v>
      </c>
      <c r="C905" s="80" t="s">
        <v>7654</v>
      </c>
      <c r="D905" s="80" t="s">
        <v>5400</v>
      </c>
      <c r="E905" s="80">
        <v>0</v>
      </c>
      <c r="F905" s="80">
        <v>0</v>
      </c>
      <c r="G905" s="80">
        <v>0</v>
      </c>
      <c r="H905" s="80">
        <v>0</v>
      </c>
      <c r="I905" s="80">
        <v>0</v>
      </c>
      <c r="J905" s="80">
        <v>0</v>
      </c>
      <c r="K905" s="80">
        <v>0</v>
      </c>
      <c r="L905" s="80">
        <v>0</v>
      </c>
      <c r="M905" s="80">
        <v>0</v>
      </c>
    </row>
    <row r="906" spans="1:13">
      <c r="A906" s="80">
        <v>891</v>
      </c>
      <c r="B906" s="80" t="s">
        <v>7655</v>
      </c>
      <c r="C906" s="80" t="s">
        <v>7656</v>
      </c>
      <c r="D906" s="80" t="s">
        <v>5400</v>
      </c>
      <c r="E906" s="80">
        <v>33678</v>
      </c>
      <c r="F906" s="80">
        <v>0</v>
      </c>
      <c r="G906" s="80">
        <v>13214</v>
      </c>
      <c r="H906" s="80">
        <v>0</v>
      </c>
      <c r="I906" s="80">
        <v>0</v>
      </c>
      <c r="J906" s="80">
        <v>0</v>
      </c>
      <c r="K906" s="80">
        <v>0</v>
      </c>
      <c r="L906" s="80">
        <v>46892</v>
      </c>
      <c r="M906" s="84">
        <v>33695</v>
      </c>
    </row>
    <row r="907" spans="1:13">
      <c r="A907" s="80">
        <v>892</v>
      </c>
      <c r="B907" s="80" t="s">
        <v>7657</v>
      </c>
      <c r="C907" s="80" t="s">
        <v>7658</v>
      </c>
      <c r="D907" s="80" t="s">
        <v>5400</v>
      </c>
      <c r="E907" s="80">
        <v>705</v>
      </c>
      <c r="F907" s="80">
        <v>0</v>
      </c>
      <c r="G907" s="80">
        <v>0</v>
      </c>
      <c r="H907" s="80">
        <v>0</v>
      </c>
      <c r="I907" s="80">
        <v>0</v>
      </c>
      <c r="J907" s="80">
        <v>0</v>
      </c>
      <c r="K907" s="80">
        <v>0</v>
      </c>
      <c r="L907" s="80">
        <v>705</v>
      </c>
      <c r="M907" s="80">
        <v>0</v>
      </c>
    </row>
    <row r="908" spans="1:13">
      <c r="A908" s="80">
        <v>893</v>
      </c>
      <c r="B908" s="80" t="s">
        <v>472</v>
      </c>
      <c r="C908" s="80" t="s">
        <v>7659</v>
      </c>
      <c r="D908" s="80" t="s">
        <v>5400</v>
      </c>
      <c r="E908" s="80">
        <v>10846</v>
      </c>
      <c r="F908" s="80">
        <v>0</v>
      </c>
      <c r="G908" s="80">
        <v>12651</v>
      </c>
      <c r="H908" s="80">
        <v>0</v>
      </c>
      <c r="I908" s="80">
        <v>0</v>
      </c>
      <c r="J908" s="80">
        <v>0</v>
      </c>
      <c r="K908" s="80">
        <v>0</v>
      </c>
      <c r="L908" s="80">
        <v>23497</v>
      </c>
      <c r="M908" s="84">
        <v>55433</v>
      </c>
    </row>
    <row r="909" spans="1:13">
      <c r="A909" s="80">
        <v>894</v>
      </c>
      <c r="B909" s="80" t="s">
        <v>470</v>
      </c>
      <c r="C909" s="80" t="s">
        <v>7660</v>
      </c>
      <c r="D909" s="80" t="s">
        <v>5400</v>
      </c>
      <c r="E909" s="80">
        <v>10266</v>
      </c>
      <c r="F909" s="80">
        <v>0</v>
      </c>
      <c r="G909" s="80">
        <v>12651</v>
      </c>
      <c r="H909" s="80">
        <v>0</v>
      </c>
      <c r="I909" s="80">
        <v>0</v>
      </c>
      <c r="J909" s="80">
        <v>0</v>
      </c>
      <c r="K909" s="80">
        <v>0</v>
      </c>
      <c r="L909" s="80">
        <v>22917</v>
      </c>
      <c r="M909" s="84">
        <v>55433</v>
      </c>
    </row>
    <row r="910" spans="1:13">
      <c r="A910" s="80">
        <v>895</v>
      </c>
      <c r="B910" s="80" t="s">
        <v>627</v>
      </c>
      <c r="C910" s="80" t="s">
        <v>2557</v>
      </c>
      <c r="D910" s="80" t="s">
        <v>5400</v>
      </c>
      <c r="E910" s="80">
        <v>0</v>
      </c>
      <c r="F910" s="80">
        <v>0</v>
      </c>
      <c r="G910" s="80">
        <v>0</v>
      </c>
      <c r="H910" s="80">
        <v>0</v>
      </c>
      <c r="I910" s="80">
        <v>0</v>
      </c>
      <c r="J910" s="80">
        <v>0</v>
      </c>
      <c r="K910" s="80">
        <v>0</v>
      </c>
      <c r="L910" s="80">
        <v>0</v>
      </c>
      <c r="M910" s="80">
        <v>0</v>
      </c>
    </row>
    <row r="911" spans="1:13">
      <c r="A911" s="80">
        <v>896</v>
      </c>
      <c r="B911" s="80" t="s">
        <v>7661</v>
      </c>
      <c r="C911" s="80" t="s">
        <v>7662</v>
      </c>
      <c r="D911" s="80" t="s">
        <v>5400</v>
      </c>
      <c r="E911" s="80">
        <v>0</v>
      </c>
      <c r="F911" s="80">
        <v>0</v>
      </c>
      <c r="G911" s="80">
        <v>0</v>
      </c>
      <c r="H911" s="80">
        <v>0</v>
      </c>
      <c r="I911" s="80">
        <v>0</v>
      </c>
      <c r="J911" s="80">
        <v>0</v>
      </c>
      <c r="K911" s="80">
        <v>0</v>
      </c>
      <c r="L911" s="80">
        <v>0</v>
      </c>
      <c r="M911" s="80">
        <v>0</v>
      </c>
    </row>
    <row r="912" spans="1:13">
      <c r="A912" s="80">
        <v>897</v>
      </c>
      <c r="B912" s="80" t="s">
        <v>7663</v>
      </c>
      <c r="C912" s="80" t="s">
        <v>7664</v>
      </c>
      <c r="D912" s="80" t="s">
        <v>5400</v>
      </c>
      <c r="E912" s="80">
        <v>0</v>
      </c>
      <c r="F912" s="80">
        <v>0</v>
      </c>
      <c r="G912" s="80">
        <v>0</v>
      </c>
      <c r="H912" s="80">
        <v>0</v>
      </c>
      <c r="I912" s="80">
        <v>0</v>
      </c>
      <c r="J912" s="80">
        <v>0</v>
      </c>
      <c r="K912" s="80">
        <v>0</v>
      </c>
      <c r="L912" s="80">
        <v>0</v>
      </c>
      <c r="M912" s="80">
        <v>0</v>
      </c>
    </row>
    <row r="913" spans="1:13">
      <c r="A913" s="80">
        <v>898</v>
      </c>
      <c r="B913" s="80" t="s">
        <v>7665</v>
      </c>
      <c r="C913" s="80" t="s">
        <v>7666</v>
      </c>
      <c r="D913" s="80" t="s">
        <v>5400</v>
      </c>
      <c r="E913" s="80">
        <v>0</v>
      </c>
      <c r="F913" s="80">
        <v>0</v>
      </c>
      <c r="G913" s="80">
        <v>0</v>
      </c>
      <c r="H913" s="80">
        <v>0</v>
      </c>
      <c r="I913" s="80">
        <v>0</v>
      </c>
      <c r="J913" s="80">
        <v>0</v>
      </c>
      <c r="K913" s="80">
        <v>0</v>
      </c>
      <c r="L913" s="80">
        <v>0</v>
      </c>
      <c r="M913" s="80">
        <v>0</v>
      </c>
    </row>
    <row r="914" spans="1:13">
      <c r="A914" s="80">
        <v>899</v>
      </c>
      <c r="B914" s="80" t="s">
        <v>7667</v>
      </c>
      <c r="C914" s="80" t="s">
        <v>7668</v>
      </c>
      <c r="D914" s="80" t="s">
        <v>5400</v>
      </c>
      <c r="E914" s="80">
        <v>0</v>
      </c>
      <c r="F914" s="80">
        <v>0</v>
      </c>
      <c r="G914" s="80">
        <v>0</v>
      </c>
      <c r="H914" s="80">
        <v>0</v>
      </c>
      <c r="I914" s="80">
        <v>0</v>
      </c>
      <c r="J914" s="80">
        <v>0</v>
      </c>
      <c r="K914" s="80">
        <v>0</v>
      </c>
      <c r="L914" s="80">
        <v>0</v>
      </c>
      <c r="M914" s="80">
        <v>0</v>
      </c>
    </row>
    <row r="915" spans="1:13">
      <c r="A915" s="80">
        <v>900</v>
      </c>
      <c r="B915" s="80" t="s">
        <v>7669</v>
      </c>
      <c r="C915" s="80" t="s">
        <v>7670</v>
      </c>
      <c r="D915" s="80" t="s">
        <v>5400</v>
      </c>
      <c r="E915" s="80">
        <v>0</v>
      </c>
      <c r="F915" s="80">
        <v>0</v>
      </c>
      <c r="G915" s="80">
        <v>0</v>
      </c>
      <c r="H915" s="80">
        <v>0</v>
      </c>
      <c r="I915" s="80">
        <v>0</v>
      </c>
      <c r="J915" s="80">
        <v>0</v>
      </c>
      <c r="K915" s="80">
        <v>0</v>
      </c>
      <c r="L915" s="80">
        <v>0</v>
      </c>
      <c r="M915" s="80">
        <v>0</v>
      </c>
    </row>
    <row r="916" spans="1:13">
      <c r="A916" s="80">
        <v>901</v>
      </c>
      <c r="B916" s="80" t="s">
        <v>7671</v>
      </c>
      <c r="C916" s="80" t="s">
        <v>7672</v>
      </c>
      <c r="D916" s="80" t="s">
        <v>5400</v>
      </c>
      <c r="E916" s="80">
        <v>0</v>
      </c>
      <c r="F916" s="80">
        <v>0</v>
      </c>
      <c r="G916" s="80">
        <v>0</v>
      </c>
      <c r="H916" s="80">
        <v>0</v>
      </c>
      <c r="I916" s="80">
        <v>0</v>
      </c>
      <c r="J916" s="80">
        <v>0</v>
      </c>
      <c r="K916" s="80">
        <v>0</v>
      </c>
      <c r="L916" s="80">
        <v>0</v>
      </c>
      <c r="M916" s="80">
        <v>0</v>
      </c>
    </row>
    <row r="917" spans="1:13">
      <c r="A917" s="80">
        <v>902</v>
      </c>
      <c r="B917" s="80" t="s">
        <v>7673</v>
      </c>
      <c r="C917" s="80" t="s">
        <v>7674</v>
      </c>
      <c r="D917" s="80" t="s">
        <v>5400</v>
      </c>
      <c r="E917" s="80">
        <v>0</v>
      </c>
      <c r="F917" s="80">
        <v>0</v>
      </c>
      <c r="G917" s="80">
        <v>0</v>
      </c>
      <c r="H917" s="80">
        <v>0</v>
      </c>
      <c r="I917" s="80">
        <v>0</v>
      </c>
      <c r="J917" s="80">
        <v>0</v>
      </c>
      <c r="K917" s="80">
        <v>0</v>
      </c>
      <c r="L917" s="80">
        <v>0</v>
      </c>
      <c r="M917" s="80">
        <v>0</v>
      </c>
    </row>
    <row r="918" spans="1:13">
      <c r="A918" s="80">
        <v>903</v>
      </c>
      <c r="B918" s="80" t="s">
        <v>7675</v>
      </c>
      <c r="C918" s="80" t="s">
        <v>7676</v>
      </c>
      <c r="D918" s="80" t="s">
        <v>5400</v>
      </c>
      <c r="E918" s="80">
        <v>0</v>
      </c>
      <c r="F918" s="80">
        <v>0</v>
      </c>
      <c r="G918" s="80">
        <v>0</v>
      </c>
      <c r="H918" s="80">
        <v>0</v>
      </c>
      <c r="I918" s="80">
        <v>0</v>
      </c>
      <c r="J918" s="80">
        <v>0</v>
      </c>
      <c r="K918" s="80">
        <v>0</v>
      </c>
      <c r="L918" s="80">
        <v>0</v>
      </c>
      <c r="M918" s="80">
        <v>0</v>
      </c>
    </row>
    <row r="919" spans="1:13">
      <c r="A919" s="80">
        <v>904</v>
      </c>
      <c r="B919" s="80" t="s">
        <v>7677</v>
      </c>
      <c r="C919" s="80" t="s">
        <v>7678</v>
      </c>
      <c r="D919" s="80" t="s">
        <v>5400</v>
      </c>
      <c r="E919" s="80">
        <v>0</v>
      </c>
      <c r="F919" s="80">
        <v>0</v>
      </c>
      <c r="G919" s="80">
        <v>0</v>
      </c>
      <c r="H919" s="80">
        <v>0</v>
      </c>
      <c r="I919" s="80">
        <v>0</v>
      </c>
      <c r="J919" s="80">
        <v>0</v>
      </c>
      <c r="K919" s="80">
        <v>0</v>
      </c>
      <c r="L919" s="80">
        <v>0</v>
      </c>
      <c r="M919" s="80">
        <v>0</v>
      </c>
    </row>
    <row r="920" spans="1:13">
      <c r="A920" s="80">
        <v>905</v>
      </c>
      <c r="B920" s="80" t="s">
        <v>118</v>
      </c>
      <c r="C920" s="80" t="s">
        <v>119</v>
      </c>
      <c r="D920" s="80" t="s">
        <v>5400</v>
      </c>
      <c r="E920" s="80">
        <v>3003</v>
      </c>
      <c r="F920" s="80">
        <v>0</v>
      </c>
      <c r="G920" s="80">
        <v>25696</v>
      </c>
      <c r="H920" s="80">
        <v>0</v>
      </c>
      <c r="I920" s="80">
        <v>0</v>
      </c>
      <c r="J920" s="80">
        <v>0</v>
      </c>
      <c r="K920" s="80">
        <v>0</v>
      </c>
      <c r="L920" s="80">
        <v>28699</v>
      </c>
      <c r="M920" s="84">
        <v>60965</v>
      </c>
    </row>
    <row r="921" spans="1:13">
      <c r="A921" s="80">
        <v>906</v>
      </c>
      <c r="B921" s="80" t="s">
        <v>7679</v>
      </c>
      <c r="C921" s="80" t="s">
        <v>7680</v>
      </c>
      <c r="D921" s="80" t="s">
        <v>5400</v>
      </c>
      <c r="E921" s="80">
        <v>3268</v>
      </c>
      <c r="F921" s="80">
        <v>0</v>
      </c>
      <c r="G921" s="80">
        <v>0</v>
      </c>
      <c r="H921" s="80">
        <v>0</v>
      </c>
      <c r="I921" s="80">
        <v>0</v>
      </c>
      <c r="J921" s="80">
        <v>0</v>
      </c>
      <c r="K921" s="80">
        <v>0</v>
      </c>
      <c r="L921" s="80">
        <v>3268</v>
      </c>
      <c r="M921" s="80">
        <v>0</v>
      </c>
    </row>
    <row r="922" spans="1:13">
      <c r="A922" s="80">
        <v>907</v>
      </c>
      <c r="B922" s="80" t="s">
        <v>7681</v>
      </c>
      <c r="C922" s="80" t="s">
        <v>7680</v>
      </c>
      <c r="D922" s="80" t="s">
        <v>5400</v>
      </c>
      <c r="E922" s="80">
        <v>0</v>
      </c>
      <c r="F922" s="80">
        <v>0</v>
      </c>
      <c r="G922" s="80">
        <v>0</v>
      </c>
      <c r="H922" s="80">
        <v>0</v>
      </c>
      <c r="I922" s="80">
        <v>0</v>
      </c>
      <c r="J922" s="80">
        <v>0</v>
      </c>
      <c r="K922" s="80">
        <v>0</v>
      </c>
      <c r="L922" s="80">
        <v>0</v>
      </c>
      <c r="M922" s="80">
        <v>0</v>
      </c>
    </row>
    <row r="923" spans="1:13">
      <c r="A923" s="80">
        <v>908</v>
      </c>
      <c r="B923" s="80" t="s">
        <v>7682</v>
      </c>
      <c r="C923" s="80" t="s">
        <v>7683</v>
      </c>
      <c r="D923" s="80" t="s">
        <v>5400</v>
      </c>
      <c r="E923" s="80">
        <v>0</v>
      </c>
      <c r="F923" s="80">
        <v>0</v>
      </c>
      <c r="G923" s="80">
        <v>0</v>
      </c>
      <c r="H923" s="80">
        <v>0</v>
      </c>
      <c r="I923" s="80">
        <v>0</v>
      </c>
      <c r="J923" s="80">
        <v>0</v>
      </c>
      <c r="K923" s="80">
        <v>0</v>
      </c>
      <c r="L923" s="80">
        <v>0</v>
      </c>
      <c r="M923" s="80">
        <v>0</v>
      </c>
    </row>
    <row r="924" spans="1:13">
      <c r="A924" s="80">
        <v>909</v>
      </c>
      <c r="B924" s="80" t="s">
        <v>7684</v>
      </c>
      <c r="C924" s="80" t="s">
        <v>7685</v>
      </c>
      <c r="D924" s="80" t="s">
        <v>5400</v>
      </c>
      <c r="E924" s="80">
        <v>0</v>
      </c>
      <c r="F924" s="80">
        <v>0</v>
      </c>
      <c r="G924" s="80">
        <v>0</v>
      </c>
      <c r="H924" s="80">
        <v>0</v>
      </c>
      <c r="I924" s="80">
        <v>0</v>
      </c>
      <c r="J924" s="80">
        <v>0</v>
      </c>
      <c r="K924" s="80">
        <v>0</v>
      </c>
      <c r="L924" s="80">
        <v>0</v>
      </c>
      <c r="M924" s="80">
        <v>0</v>
      </c>
    </row>
    <row r="925" spans="1:13">
      <c r="A925" s="80">
        <v>910</v>
      </c>
      <c r="B925" s="80" t="s">
        <v>7686</v>
      </c>
      <c r="C925" s="80" t="s">
        <v>7687</v>
      </c>
      <c r="D925" s="80" t="s">
        <v>5400</v>
      </c>
      <c r="E925" s="80">
        <v>0</v>
      </c>
      <c r="F925" s="80">
        <v>0</v>
      </c>
      <c r="G925" s="80">
        <v>0</v>
      </c>
      <c r="H925" s="80">
        <v>0</v>
      </c>
      <c r="I925" s="80">
        <v>0</v>
      </c>
      <c r="J925" s="80">
        <v>0</v>
      </c>
      <c r="K925" s="80">
        <v>0</v>
      </c>
      <c r="L925" s="80">
        <v>0</v>
      </c>
      <c r="M925" s="80">
        <v>0</v>
      </c>
    </row>
    <row r="926" spans="1:13">
      <c r="A926" s="80">
        <v>911</v>
      </c>
      <c r="B926" s="80" t="s">
        <v>7688</v>
      </c>
      <c r="C926" s="80" t="s">
        <v>7689</v>
      </c>
      <c r="D926" s="80" t="s">
        <v>5400</v>
      </c>
      <c r="E926" s="80">
        <v>0</v>
      </c>
      <c r="F926" s="80">
        <v>0</v>
      </c>
      <c r="G926" s="80">
        <v>0</v>
      </c>
      <c r="H926" s="80">
        <v>0</v>
      </c>
      <c r="I926" s="80">
        <v>0</v>
      </c>
      <c r="J926" s="80">
        <v>0</v>
      </c>
      <c r="K926" s="80">
        <v>0</v>
      </c>
      <c r="L926" s="80">
        <v>0</v>
      </c>
      <c r="M926" s="80">
        <v>0</v>
      </c>
    </row>
    <row r="927" spans="1:13">
      <c r="A927" s="80">
        <v>912</v>
      </c>
      <c r="B927" s="80" t="s">
        <v>7690</v>
      </c>
      <c r="C927" s="80" t="s">
        <v>7691</v>
      </c>
      <c r="D927" s="80" t="s">
        <v>5400</v>
      </c>
      <c r="E927" s="80">
        <v>0</v>
      </c>
      <c r="F927" s="80">
        <v>0</v>
      </c>
      <c r="G927" s="80">
        <v>0</v>
      </c>
      <c r="H927" s="80">
        <v>0</v>
      </c>
      <c r="I927" s="80">
        <v>0</v>
      </c>
      <c r="J927" s="80">
        <v>0</v>
      </c>
      <c r="K927" s="80">
        <v>0</v>
      </c>
      <c r="L927" s="80">
        <v>0</v>
      </c>
      <c r="M927" s="80">
        <v>0</v>
      </c>
    </row>
    <row r="928" spans="1:13">
      <c r="A928" s="80">
        <v>913</v>
      </c>
      <c r="B928" s="80" t="s">
        <v>7692</v>
      </c>
      <c r="C928" s="80" t="s">
        <v>7693</v>
      </c>
      <c r="D928" s="80" t="s">
        <v>5400</v>
      </c>
      <c r="E928" s="80">
        <v>0</v>
      </c>
      <c r="F928" s="80">
        <v>0</v>
      </c>
      <c r="G928" s="80">
        <v>0</v>
      </c>
      <c r="H928" s="80">
        <v>0</v>
      </c>
      <c r="I928" s="80">
        <v>0</v>
      </c>
      <c r="J928" s="80">
        <v>0</v>
      </c>
      <c r="K928" s="80">
        <v>0</v>
      </c>
      <c r="L928" s="80">
        <v>0</v>
      </c>
      <c r="M928" s="80">
        <v>0</v>
      </c>
    </row>
    <row r="929" spans="1:13">
      <c r="A929" s="80">
        <v>914</v>
      </c>
      <c r="B929" s="80" t="s">
        <v>7694</v>
      </c>
      <c r="C929" s="80" t="s">
        <v>7695</v>
      </c>
      <c r="D929" s="80" t="s">
        <v>5400</v>
      </c>
      <c r="E929" s="80">
        <v>0</v>
      </c>
      <c r="F929" s="80">
        <v>0</v>
      </c>
      <c r="G929" s="80">
        <v>0</v>
      </c>
      <c r="H929" s="80">
        <v>0</v>
      </c>
      <c r="I929" s="80">
        <v>0</v>
      </c>
      <c r="J929" s="80">
        <v>0</v>
      </c>
      <c r="K929" s="80">
        <v>0</v>
      </c>
      <c r="L929" s="80">
        <v>0</v>
      </c>
      <c r="M929" s="80">
        <v>0</v>
      </c>
    </row>
    <row r="930" spans="1:13">
      <c r="A930" s="80">
        <v>915</v>
      </c>
      <c r="B930" s="80" t="s">
        <v>7696</v>
      </c>
      <c r="C930" s="80" t="s">
        <v>7697</v>
      </c>
      <c r="D930" s="80" t="s">
        <v>5400</v>
      </c>
      <c r="E930" s="80">
        <v>95</v>
      </c>
      <c r="F930" s="80">
        <v>0</v>
      </c>
      <c r="G930" s="80">
        <v>653</v>
      </c>
      <c r="H930" s="80">
        <v>0</v>
      </c>
      <c r="I930" s="80">
        <v>0</v>
      </c>
      <c r="J930" s="80">
        <v>0</v>
      </c>
      <c r="K930" s="80">
        <v>0</v>
      </c>
      <c r="L930" s="80">
        <v>748</v>
      </c>
      <c r="M930" s="84">
        <v>2347</v>
      </c>
    </row>
    <row r="931" spans="1:13">
      <c r="A931" s="80">
        <v>916</v>
      </c>
      <c r="B931" s="80" t="s">
        <v>7698</v>
      </c>
      <c r="C931" s="80" t="s">
        <v>7699</v>
      </c>
      <c r="D931" s="80" t="s">
        <v>5400</v>
      </c>
      <c r="E931" s="80">
        <v>0</v>
      </c>
      <c r="F931" s="80">
        <v>0</v>
      </c>
      <c r="G931" s="80">
        <v>0</v>
      </c>
      <c r="H931" s="80">
        <v>0</v>
      </c>
      <c r="I931" s="80">
        <v>0</v>
      </c>
      <c r="J931" s="80">
        <v>0</v>
      </c>
      <c r="K931" s="80">
        <v>0</v>
      </c>
      <c r="L931" s="80">
        <v>0</v>
      </c>
      <c r="M931" s="80">
        <v>0</v>
      </c>
    </row>
    <row r="932" spans="1:13">
      <c r="A932" s="80">
        <v>917</v>
      </c>
      <c r="B932" s="80" t="s">
        <v>7700</v>
      </c>
      <c r="C932" s="80" t="s">
        <v>7701</v>
      </c>
      <c r="D932" s="80" t="s">
        <v>5400</v>
      </c>
      <c r="E932" s="80">
        <v>4902</v>
      </c>
      <c r="F932" s="80">
        <v>0</v>
      </c>
      <c r="G932" s="80">
        <v>2430</v>
      </c>
      <c r="H932" s="80">
        <v>0</v>
      </c>
      <c r="I932" s="80">
        <v>0</v>
      </c>
      <c r="J932" s="80">
        <v>0</v>
      </c>
      <c r="K932" s="80">
        <v>0</v>
      </c>
      <c r="L932" s="80">
        <v>7332</v>
      </c>
      <c r="M932" s="84">
        <v>10000</v>
      </c>
    </row>
    <row r="933" spans="1:13">
      <c r="A933" s="80">
        <v>918</v>
      </c>
      <c r="B933" s="80" t="s">
        <v>7702</v>
      </c>
      <c r="C933" s="80" t="s">
        <v>7703</v>
      </c>
      <c r="D933" s="80" t="s">
        <v>5400</v>
      </c>
      <c r="E933" s="80">
        <v>1104</v>
      </c>
      <c r="F933" s="80">
        <v>0</v>
      </c>
      <c r="G933" s="80">
        <v>0</v>
      </c>
      <c r="H933" s="80">
        <v>0</v>
      </c>
      <c r="I933" s="80">
        <v>0</v>
      </c>
      <c r="J933" s="80">
        <v>0</v>
      </c>
      <c r="K933" s="80">
        <v>0</v>
      </c>
      <c r="L933" s="80">
        <v>1104</v>
      </c>
      <c r="M933" s="80">
        <v>0</v>
      </c>
    </row>
    <row r="934" spans="1:13">
      <c r="A934" s="80">
        <v>919</v>
      </c>
      <c r="B934" s="80" t="s">
        <v>7704</v>
      </c>
      <c r="C934" s="80" t="s">
        <v>7705</v>
      </c>
      <c r="D934" s="80" t="s">
        <v>5400</v>
      </c>
      <c r="E934" s="80">
        <v>0</v>
      </c>
      <c r="F934" s="80">
        <v>0</v>
      </c>
      <c r="G934" s="80">
        <v>0</v>
      </c>
      <c r="H934" s="80">
        <v>0</v>
      </c>
      <c r="I934" s="80">
        <v>0</v>
      </c>
      <c r="J934" s="80">
        <v>0</v>
      </c>
      <c r="K934" s="80">
        <v>0</v>
      </c>
      <c r="L934" s="80">
        <v>0</v>
      </c>
      <c r="M934" s="80">
        <v>0</v>
      </c>
    </row>
    <row r="935" spans="1:13">
      <c r="A935" s="80">
        <v>920</v>
      </c>
      <c r="B935" s="80" t="s">
        <v>932</v>
      </c>
      <c r="C935" s="80" t="s">
        <v>933</v>
      </c>
      <c r="D935" s="80" t="s">
        <v>5400</v>
      </c>
      <c r="E935" s="80">
        <v>7064</v>
      </c>
      <c r="F935" s="80">
        <v>0</v>
      </c>
      <c r="G935" s="80">
        <v>1500</v>
      </c>
      <c r="H935" s="80">
        <v>0</v>
      </c>
      <c r="I935" s="80">
        <v>0</v>
      </c>
      <c r="J935" s="80">
        <v>0</v>
      </c>
      <c r="K935" s="80">
        <v>0</v>
      </c>
      <c r="L935" s="80">
        <v>8564</v>
      </c>
      <c r="M935" s="84">
        <v>22000</v>
      </c>
    </row>
    <row r="936" spans="1:13">
      <c r="A936" s="80">
        <v>921</v>
      </c>
      <c r="B936" s="80" t="s">
        <v>7706</v>
      </c>
      <c r="C936" s="80" t="s">
        <v>7707</v>
      </c>
      <c r="D936" s="80" t="s">
        <v>5400</v>
      </c>
      <c r="E936" s="80">
        <v>0</v>
      </c>
      <c r="F936" s="80">
        <v>0</v>
      </c>
      <c r="G936" s="80">
        <v>0</v>
      </c>
      <c r="H936" s="80">
        <v>0</v>
      </c>
      <c r="I936" s="80">
        <v>0</v>
      </c>
      <c r="J936" s="80">
        <v>0</v>
      </c>
      <c r="K936" s="80">
        <v>0</v>
      </c>
      <c r="L936" s="80">
        <v>0</v>
      </c>
      <c r="M936" s="80">
        <v>0</v>
      </c>
    </row>
    <row r="937" spans="1:13">
      <c r="A937" s="80">
        <v>922</v>
      </c>
      <c r="B937" s="80" t="s">
        <v>7708</v>
      </c>
      <c r="C937" s="80" t="s">
        <v>7709</v>
      </c>
      <c r="D937" s="80" t="s">
        <v>5400</v>
      </c>
      <c r="E937" s="80">
        <v>0</v>
      </c>
      <c r="F937" s="80">
        <v>0</v>
      </c>
      <c r="G937" s="80">
        <v>0</v>
      </c>
      <c r="H937" s="80">
        <v>0</v>
      </c>
      <c r="I937" s="80">
        <v>0</v>
      </c>
      <c r="J937" s="80">
        <v>0</v>
      </c>
      <c r="K937" s="80">
        <v>0</v>
      </c>
      <c r="L937" s="80">
        <v>0</v>
      </c>
      <c r="M937" s="80">
        <v>0</v>
      </c>
    </row>
    <row r="938" spans="1:13">
      <c r="A938" s="80">
        <v>923</v>
      </c>
      <c r="B938" s="80" t="s">
        <v>7710</v>
      </c>
      <c r="C938" s="80" t="s">
        <v>7711</v>
      </c>
      <c r="D938" s="80" t="s">
        <v>5400</v>
      </c>
      <c r="E938" s="80">
        <v>0</v>
      </c>
      <c r="F938" s="80">
        <v>0</v>
      </c>
      <c r="G938" s="80">
        <v>0</v>
      </c>
      <c r="H938" s="80">
        <v>0</v>
      </c>
      <c r="I938" s="80">
        <v>0</v>
      </c>
      <c r="J938" s="80">
        <v>0</v>
      </c>
      <c r="K938" s="80">
        <v>0</v>
      </c>
      <c r="L938" s="80">
        <v>0</v>
      </c>
      <c r="M938" s="80">
        <v>0</v>
      </c>
    </row>
    <row r="939" spans="1:13">
      <c r="A939" s="80">
        <v>924</v>
      </c>
      <c r="B939" s="80" t="s">
        <v>7712</v>
      </c>
      <c r="C939" s="80" t="s">
        <v>7713</v>
      </c>
      <c r="D939" s="80" t="s">
        <v>5400</v>
      </c>
      <c r="E939" s="80">
        <v>0</v>
      </c>
      <c r="F939" s="80">
        <v>0</v>
      </c>
      <c r="G939" s="80">
        <v>0</v>
      </c>
      <c r="H939" s="80">
        <v>0</v>
      </c>
      <c r="I939" s="80">
        <v>0</v>
      </c>
      <c r="J939" s="80">
        <v>0</v>
      </c>
      <c r="K939" s="80">
        <v>0</v>
      </c>
      <c r="L939" s="80">
        <v>0</v>
      </c>
      <c r="M939" s="80">
        <v>0</v>
      </c>
    </row>
    <row r="940" spans="1:13">
      <c r="A940" s="80">
        <v>925</v>
      </c>
      <c r="B940" s="80" t="s">
        <v>7714</v>
      </c>
      <c r="C940" s="80" t="s">
        <v>7715</v>
      </c>
      <c r="D940" s="80" t="s">
        <v>5400</v>
      </c>
      <c r="E940" s="80">
        <v>1724</v>
      </c>
      <c r="F940" s="80">
        <v>0</v>
      </c>
      <c r="G940" s="80">
        <v>0</v>
      </c>
      <c r="H940" s="80">
        <v>0</v>
      </c>
      <c r="I940" s="80">
        <v>0</v>
      </c>
      <c r="J940" s="80">
        <v>0</v>
      </c>
      <c r="K940" s="80">
        <v>0</v>
      </c>
      <c r="L940" s="80">
        <v>1724</v>
      </c>
      <c r="M940" s="80">
        <v>0</v>
      </c>
    </row>
    <row r="941" spans="1:13">
      <c r="A941" s="80">
        <v>926</v>
      </c>
      <c r="B941" s="80" t="s">
        <v>7716</v>
      </c>
      <c r="C941" s="80" t="s">
        <v>7717</v>
      </c>
      <c r="D941" s="80" t="s">
        <v>5400</v>
      </c>
      <c r="E941" s="80">
        <v>0</v>
      </c>
      <c r="F941" s="80">
        <v>0</v>
      </c>
      <c r="G941" s="80">
        <v>0</v>
      </c>
      <c r="H941" s="80">
        <v>0</v>
      </c>
      <c r="I941" s="80">
        <v>0</v>
      </c>
      <c r="J941" s="80">
        <v>0</v>
      </c>
      <c r="K941" s="80">
        <v>0</v>
      </c>
      <c r="L941" s="80">
        <v>0</v>
      </c>
      <c r="M941" s="80">
        <v>0</v>
      </c>
    </row>
    <row r="942" spans="1:13">
      <c r="A942" s="80">
        <v>927</v>
      </c>
      <c r="B942" s="80" t="s">
        <v>7718</v>
      </c>
      <c r="C942" s="80" t="s">
        <v>7719</v>
      </c>
      <c r="D942" s="80" t="s">
        <v>5400</v>
      </c>
      <c r="E942" s="80">
        <v>0</v>
      </c>
      <c r="F942" s="80">
        <v>0</v>
      </c>
      <c r="G942" s="80">
        <v>0</v>
      </c>
      <c r="H942" s="80">
        <v>0</v>
      </c>
      <c r="I942" s="80">
        <v>0</v>
      </c>
      <c r="J942" s="80">
        <v>0</v>
      </c>
      <c r="K942" s="80">
        <v>0</v>
      </c>
      <c r="L942" s="80">
        <v>0</v>
      </c>
      <c r="M942" s="80">
        <v>0</v>
      </c>
    </row>
    <row r="943" spans="1:13">
      <c r="A943" s="80">
        <v>928</v>
      </c>
      <c r="B943" s="80" t="s">
        <v>7720</v>
      </c>
      <c r="C943" s="80" t="s">
        <v>7721</v>
      </c>
      <c r="D943" s="80" t="s">
        <v>5400</v>
      </c>
      <c r="E943" s="80">
        <v>0</v>
      </c>
      <c r="F943" s="80">
        <v>0</v>
      </c>
      <c r="G943" s="80">
        <v>0</v>
      </c>
      <c r="H943" s="80">
        <v>0</v>
      </c>
      <c r="I943" s="80">
        <v>0</v>
      </c>
      <c r="J943" s="80">
        <v>0</v>
      </c>
      <c r="K943" s="80">
        <v>0</v>
      </c>
      <c r="L943" s="80">
        <v>0</v>
      </c>
      <c r="M943" s="80">
        <v>0</v>
      </c>
    </row>
    <row r="944" spans="1:13">
      <c r="A944" s="80">
        <v>929</v>
      </c>
      <c r="B944" s="80" t="s">
        <v>7722</v>
      </c>
      <c r="C944" s="80" t="s">
        <v>7723</v>
      </c>
      <c r="D944" s="80" t="s">
        <v>5400</v>
      </c>
      <c r="E944" s="80">
        <v>0</v>
      </c>
      <c r="F944" s="80">
        <v>0</v>
      </c>
      <c r="G944" s="80">
        <v>0</v>
      </c>
      <c r="H944" s="80">
        <v>0</v>
      </c>
      <c r="I944" s="80">
        <v>0</v>
      </c>
      <c r="J944" s="80">
        <v>0</v>
      </c>
      <c r="K944" s="80">
        <v>0</v>
      </c>
      <c r="L944" s="80">
        <v>0</v>
      </c>
      <c r="M944" s="80">
        <v>0</v>
      </c>
    </row>
    <row r="945" spans="1:13">
      <c r="A945" s="80">
        <v>930</v>
      </c>
      <c r="B945" s="80" t="s">
        <v>7724</v>
      </c>
      <c r="C945" s="80" t="s">
        <v>7725</v>
      </c>
      <c r="D945" s="80" t="s">
        <v>5400</v>
      </c>
      <c r="E945" s="80">
        <v>0</v>
      </c>
      <c r="F945" s="80">
        <v>0</v>
      </c>
      <c r="G945" s="80">
        <v>0</v>
      </c>
      <c r="H945" s="80">
        <v>0</v>
      </c>
      <c r="I945" s="80">
        <v>0</v>
      </c>
      <c r="J945" s="80">
        <v>0</v>
      </c>
      <c r="K945" s="80">
        <v>0</v>
      </c>
      <c r="L945" s="80">
        <v>0</v>
      </c>
      <c r="M945" s="80">
        <v>0</v>
      </c>
    </row>
    <row r="946" spans="1:13">
      <c r="A946" s="80">
        <v>931</v>
      </c>
      <c r="B946" s="80" t="s">
        <v>7726</v>
      </c>
      <c r="C946" s="80" t="s">
        <v>7727</v>
      </c>
      <c r="D946" s="80" t="s">
        <v>5400</v>
      </c>
      <c r="E946" s="80">
        <v>3654</v>
      </c>
      <c r="F946" s="80">
        <v>0</v>
      </c>
      <c r="G946" s="80">
        <v>0</v>
      </c>
      <c r="H946" s="80">
        <v>0</v>
      </c>
      <c r="I946" s="80">
        <v>0</v>
      </c>
      <c r="J946" s="80">
        <v>0</v>
      </c>
      <c r="K946" s="80">
        <v>0</v>
      </c>
      <c r="L946" s="80">
        <v>3654</v>
      </c>
      <c r="M946" s="80">
        <v>0</v>
      </c>
    </row>
    <row r="947" spans="1:13">
      <c r="A947" s="80">
        <v>932</v>
      </c>
      <c r="B947" s="80" t="s">
        <v>877</v>
      </c>
      <c r="C947" s="80" t="s">
        <v>878</v>
      </c>
      <c r="D947" s="80" t="s">
        <v>5400</v>
      </c>
      <c r="E947" s="80">
        <v>3511</v>
      </c>
      <c r="F947" s="80">
        <v>0</v>
      </c>
      <c r="G947" s="80">
        <v>19</v>
      </c>
      <c r="H947" s="80">
        <v>0</v>
      </c>
      <c r="I947" s="80">
        <v>0</v>
      </c>
      <c r="J947" s="80">
        <v>0</v>
      </c>
      <c r="K947" s="80">
        <v>0</v>
      </c>
      <c r="L947" s="80">
        <v>3530</v>
      </c>
      <c r="M947" s="84">
        <v>12000</v>
      </c>
    </row>
    <row r="948" spans="1:13">
      <c r="A948" s="80">
        <v>933</v>
      </c>
      <c r="B948" s="80" t="s">
        <v>7728</v>
      </c>
      <c r="C948" s="80" t="s">
        <v>7729</v>
      </c>
      <c r="D948" s="80" t="s">
        <v>5400</v>
      </c>
      <c r="E948" s="80">
        <v>1610</v>
      </c>
      <c r="F948" s="80">
        <v>0</v>
      </c>
      <c r="G948" s="80">
        <v>0</v>
      </c>
      <c r="H948" s="80">
        <v>0</v>
      </c>
      <c r="I948" s="80">
        <v>0</v>
      </c>
      <c r="J948" s="80">
        <v>0</v>
      </c>
      <c r="K948" s="80">
        <v>0</v>
      </c>
      <c r="L948" s="80">
        <v>1610</v>
      </c>
      <c r="M948" s="80">
        <v>0</v>
      </c>
    </row>
    <row r="949" spans="1:13">
      <c r="A949" s="80">
        <v>934</v>
      </c>
      <c r="B949" s="80" t="s">
        <v>7730</v>
      </c>
      <c r="C949" s="80" t="s">
        <v>7731</v>
      </c>
      <c r="D949" s="80" t="s">
        <v>5400</v>
      </c>
      <c r="E949" s="80">
        <v>2268</v>
      </c>
      <c r="F949" s="80">
        <v>0</v>
      </c>
      <c r="G949" s="80">
        <v>0</v>
      </c>
      <c r="H949" s="80">
        <v>0</v>
      </c>
      <c r="I949" s="80">
        <v>0</v>
      </c>
      <c r="J949" s="80">
        <v>0</v>
      </c>
      <c r="K949" s="80">
        <v>0</v>
      </c>
      <c r="L949" s="80">
        <v>2268</v>
      </c>
      <c r="M949" s="80">
        <v>0</v>
      </c>
    </row>
    <row r="950" spans="1:13">
      <c r="A950" s="80">
        <v>935</v>
      </c>
      <c r="B950" s="80" t="s">
        <v>7732</v>
      </c>
      <c r="C950" s="80" t="s">
        <v>7733</v>
      </c>
      <c r="D950" s="80" t="s">
        <v>5400</v>
      </c>
      <c r="E950" s="80">
        <v>0</v>
      </c>
      <c r="F950" s="80">
        <v>0</v>
      </c>
      <c r="G950" s="80">
        <v>0</v>
      </c>
      <c r="H950" s="80">
        <v>0</v>
      </c>
      <c r="I950" s="80">
        <v>0</v>
      </c>
      <c r="J950" s="80">
        <v>0</v>
      </c>
      <c r="K950" s="80">
        <v>0</v>
      </c>
      <c r="L950" s="80">
        <v>0</v>
      </c>
      <c r="M950" s="80">
        <v>0</v>
      </c>
    </row>
    <row r="951" spans="1:13">
      <c r="A951" s="80">
        <v>936</v>
      </c>
      <c r="B951" s="80" t="s">
        <v>7734</v>
      </c>
      <c r="C951" s="80" t="s">
        <v>7735</v>
      </c>
      <c r="D951" s="80" t="s">
        <v>5400</v>
      </c>
      <c r="E951" s="80">
        <v>0</v>
      </c>
      <c r="F951" s="80">
        <v>0</v>
      </c>
      <c r="G951" s="80">
        <v>0</v>
      </c>
      <c r="H951" s="80">
        <v>0</v>
      </c>
      <c r="I951" s="80">
        <v>0</v>
      </c>
      <c r="J951" s="80">
        <v>0</v>
      </c>
      <c r="K951" s="80">
        <v>0</v>
      </c>
      <c r="L951" s="80">
        <v>0</v>
      </c>
      <c r="M951" s="80">
        <v>0</v>
      </c>
    </row>
    <row r="952" spans="1:13">
      <c r="A952" s="80">
        <v>937</v>
      </c>
      <c r="B952" s="80" t="s">
        <v>7736</v>
      </c>
      <c r="C952" s="80" t="s">
        <v>7737</v>
      </c>
      <c r="D952" s="80" t="s">
        <v>5400</v>
      </c>
      <c r="E952" s="80">
        <v>0</v>
      </c>
      <c r="F952" s="80">
        <v>0</v>
      </c>
      <c r="G952" s="80">
        <v>0</v>
      </c>
      <c r="H952" s="80">
        <v>0</v>
      </c>
      <c r="I952" s="80">
        <v>0</v>
      </c>
      <c r="J952" s="80">
        <v>0</v>
      </c>
      <c r="K952" s="80">
        <v>0</v>
      </c>
      <c r="L952" s="80">
        <v>0</v>
      </c>
      <c r="M952" s="80">
        <v>0</v>
      </c>
    </row>
    <row r="953" spans="1:13">
      <c r="A953" s="80">
        <v>938</v>
      </c>
      <c r="B953" s="80" t="s">
        <v>7738</v>
      </c>
      <c r="C953" s="80" t="s">
        <v>7739</v>
      </c>
      <c r="D953" s="80" t="s">
        <v>5400</v>
      </c>
      <c r="E953" s="80">
        <v>680</v>
      </c>
      <c r="F953" s="80">
        <v>0</v>
      </c>
      <c r="G953" s="80">
        <v>0</v>
      </c>
      <c r="H953" s="80">
        <v>0</v>
      </c>
      <c r="I953" s="80">
        <v>0</v>
      </c>
      <c r="J953" s="80">
        <v>0</v>
      </c>
      <c r="K953" s="80">
        <v>0</v>
      </c>
      <c r="L953" s="80">
        <v>680</v>
      </c>
      <c r="M953" s="80">
        <v>0</v>
      </c>
    </row>
    <row r="954" spans="1:13">
      <c r="A954" s="80">
        <v>939</v>
      </c>
      <c r="B954" s="80" t="s">
        <v>7740</v>
      </c>
      <c r="C954" s="80" t="s">
        <v>7741</v>
      </c>
      <c r="D954" s="80" t="s">
        <v>5400</v>
      </c>
      <c r="E954" s="80">
        <v>0</v>
      </c>
      <c r="F954" s="80">
        <v>0</v>
      </c>
      <c r="G954" s="80">
        <v>0</v>
      </c>
      <c r="H954" s="80">
        <v>0</v>
      </c>
      <c r="I954" s="80">
        <v>0</v>
      </c>
      <c r="J954" s="80">
        <v>0</v>
      </c>
      <c r="K954" s="80">
        <v>0</v>
      </c>
      <c r="L954" s="80">
        <v>0</v>
      </c>
      <c r="M954" s="80">
        <v>0</v>
      </c>
    </row>
    <row r="955" spans="1:13">
      <c r="A955" s="80">
        <v>940</v>
      </c>
      <c r="B955" s="80" t="s">
        <v>7742</v>
      </c>
      <c r="C955" s="80" t="s">
        <v>7743</v>
      </c>
      <c r="D955" s="80" t="s">
        <v>5400</v>
      </c>
      <c r="E955" s="80">
        <v>1307</v>
      </c>
      <c r="F955" s="80">
        <v>0</v>
      </c>
      <c r="G955" s="80">
        <v>1000</v>
      </c>
      <c r="H955" s="80">
        <v>0</v>
      </c>
      <c r="I955" s="80">
        <v>0</v>
      </c>
      <c r="J955" s="80">
        <v>0</v>
      </c>
      <c r="K955" s="80">
        <v>0</v>
      </c>
      <c r="L955" s="80">
        <v>2307</v>
      </c>
      <c r="M955" s="84">
        <v>6500</v>
      </c>
    </row>
    <row r="956" spans="1:13">
      <c r="A956" s="80">
        <v>941</v>
      </c>
      <c r="B956" s="80" t="s">
        <v>917</v>
      </c>
      <c r="C956" s="80" t="s">
        <v>918</v>
      </c>
      <c r="D956" s="80" t="s">
        <v>5400</v>
      </c>
      <c r="E956" s="80">
        <v>6327</v>
      </c>
      <c r="F956" s="80">
        <v>0</v>
      </c>
      <c r="G956" s="80">
        <v>0</v>
      </c>
      <c r="H956" s="80">
        <v>0</v>
      </c>
      <c r="I956" s="80">
        <v>0</v>
      </c>
      <c r="J956" s="80">
        <v>0</v>
      </c>
      <c r="K956" s="80">
        <v>0</v>
      </c>
      <c r="L956" s="80">
        <v>6327</v>
      </c>
      <c r="M956" s="84">
        <v>14000</v>
      </c>
    </row>
    <row r="957" spans="1:13">
      <c r="A957" s="80">
        <v>942</v>
      </c>
      <c r="B957" s="80" t="s">
        <v>7744</v>
      </c>
      <c r="C957" s="80" t="s">
        <v>7745</v>
      </c>
      <c r="D957" s="80" t="s">
        <v>5400</v>
      </c>
      <c r="E957" s="80">
        <v>0</v>
      </c>
      <c r="F957" s="80">
        <v>0</v>
      </c>
      <c r="G957" s="80">
        <v>0</v>
      </c>
      <c r="H957" s="80">
        <v>0</v>
      </c>
      <c r="I957" s="80">
        <v>0</v>
      </c>
      <c r="J957" s="80">
        <v>0</v>
      </c>
      <c r="K957" s="80">
        <v>0</v>
      </c>
      <c r="L957" s="80">
        <v>0</v>
      </c>
      <c r="M957" s="80">
        <v>0</v>
      </c>
    </row>
    <row r="958" spans="1:13">
      <c r="A958" s="80">
        <v>943</v>
      </c>
      <c r="B958" s="80" t="s">
        <v>7746</v>
      </c>
      <c r="C958" s="80" t="s">
        <v>7747</v>
      </c>
      <c r="D958" s="80" t="s">
        <v>5400</v>
      </c>
      <c r="E958" s="80">
        <v>0</v>
      </c>
      <c r="F958" s="80">
        <v>0</v>
      </c>
      <c r="G958" s="80">
        <v>0</v>
      </c>
      <c r="H958" s="80">
        <v>0</v>
      </c>
      <c r="I958" s="80">
        <v>0</v>
      </c>
      <c r="J958" s="80">
        <v>0</v>
      </c>
      <c r="K958" s="80">
        <v>0</v>
      </c>
      <c r="L958" s="80">
        <v>0</v>
      </c>
      <c r="M958" s="80">
        <v>0</v>
      </c>
    </row>
    <row r="959" spans="1:13">
      <c r="A959" s="80">
        <v>944</v>
      </c>
      <c r="B959" s="80" t="s">
        <v>7748</v>
      </c>
      <c r="C959" s="80" t="s">
        <v>7749</v>
      </c>
      <c r="D959" s="80" t="s">
        <v>5400</v>
      </c>
      <c r="E959" s="80">
        <v>457</v>
      </c>
      <c r="F959" s="80">
        <v>0</v>
      </c>
      <c r="G959" s="80">
        <v>0</v>
      </c>
      <c r="H959" s="80">
        <v>0</v>
      </c>
      <c r="I959" s="80">
        <v>0</v>
      </c>
      <c r="J959" s="80">
        <v>0</v>
      </c>
      <c r="K959" s="80">
        <v>0</v>
      </c>
      <c r="L959" s="80">
        <v>457</v>
      </c>
      <c r="M959" s="80">
        <v>0</v>
      </c>
    </row>
    <row r="960" spans="1:13">
      <c r="A960" s="80">
        <v>945</v>
      </c>
      <c r="B960" s="80" t="s">
        <v>7750</v>
      </c>
      <c r="C960" s="80" t="s">
        <v>7751</v>
      </c>
      <c r="D960" s="80" t="s">
        <v>5400</v>
      </c>
      <c r="E960" s="80">
        <v>763</v>
      </c>
      <c r="F960" s="80">
        <v>0</v>
      </c>
      <c r="G960" s="80">
        <v>0</v>
      </c>
      <c r="H960" s="80">
        <v>0</v>
      </c>
      <c r="I960" s="80">
        <v>0</v>
      </c>
      <c r="J960" s="80">
        <v>0</v>
      </c>
      <c r="K960" s="80">
        <v>0</v>
      </c>
      <c r="L960" s="80">
        <v>763</v>
      </c>
      <c r="M960" s="80">
        <v>0</v>
      </c>
    </row>
    <row r="961" spans="1:13">
      <c r="A961" s="80">
        <v>946</v>
      </c>
      <c r="B961" s="80" t="s">
        <v>7752</v>
      </c>
      <c r="C961" s="80" t="s">
        <v>7753</v>
      </c>
      <c r="D961" s="80" t="s">
        <v>5400</v>
      </c>
      <c r="E961" s="80">
        <v>0</v>
      </c>
      <c r="F961" s="80">
        <v>0</v>
      </c>
      <c r="G961" s="80">
        <v>0</v>
      </c>
      <c r="H961" s="80">
        <v>0</v>
      </c>
      <c r="I961" s="80">
        <v>0</v>
      </c>
      <c r="J961" s="80">
        <v>0</v>
      </c>
      <c r="K961" s="80">
        <v>0</v>
      </c>
      <c r="L961" s="80">
        <v>0</v>
      </c>
      <c r="M961" s="80">
        <v>0</v>
      </c>
    </row>
    <row r="962" spans="1:13">
      <c r="A962" s="80">
        <v>947</v>
      </c>
      <c r="B962" s="80" t="s">
        <v>7754</v>
      </c>
      <c r="C962" s="80" t="s">
        <v>7755</v>
      </c>
      <c r="D962" s="80" t="s">
        <v>5400</v>
      </c>
      <c r="E962" s="80">
        <v>0</v>
      </c>
      <c r="F962" s="80">
        <v>0</v>
      </c>
      <c r="G962" s="80">
        <v>0</v>
      </c>
      <c r="H962" s="80">
        <v>0</v>
      </c>
      <c r="I962" s="80">
        <v>0</v>
      </c>
      <c r="J962" s="80">
        <v>0</v>
      </c>
      <c r="K962" s="80">
        <v>0</v>
      </c>
      <c r="L962" s="80">
        <v>0</v>
      </c>
      <c r="M962" s="80">
        <v>0</v>
      </c>
    </row>
    <row r="963" spans="1:13">
      <c r="A963" s="80">
        <v>948</v>
      </c>
      <c r="B963" s="80" t="s">
        <v>7756</v>
      </c>
      <c r="C963" s="80" t="s">
        <v>7757</v>
      </c>
      <c r="D963" s="80" t="s">
        <v>5400</v>
      </c>
      <c r="E963" s="80">
        <v>0</v>
      </c>
      <c r="F963" s="80">
        <v>0</v>
      </c>
      <c r="G963" s="80">
        <v>0</v>
      </c>
      <c r="H963" s="80">
        <v>0</v>
      </c>
      <c r="I963" s="80">
        <v>0</v>
      </c>
      <c r="J963" s="80">
        <v>0</v>
      </c>
      <c r="K963" s="80">
        <v>0</v>
      </c>
      <c r="L963" s="80">
        <v>0</v>
      </c>
      <c r="M963" s="80">
        <v>0</v>
      </c>
    </row>
    <row r="964" spans="1:13">
      <c r="A964" s="80">
        <v>949</v>
      </c>
      <c r="B964" s="80" t="s">
        <v>7758</v>
      </c>
      <c r="C964" s="80" t="s">
        <v>7759</v>
      </c>
      <c r="D964" s="80" t="s">
        <v>5400</v>
      </c>
      <c r="E964" s="80">
        <v>0</v>
      </c>
      <c r="F964" s="80">
        <v>0</v>
      </c>
      <c r="G964" s="80">
        <v>0</v>
      </c>
      <c r="H964" s="80">
        <v>0</v>
      </c>
      <c r="I964" s="80">
        <v>0</v>
      </c>
      <c r="J964" s="80">
        <v>0</v>
      </c>
      <c r="K964" s="80">
        <v>0</v>
      </c>
      <c r="L964" s="80">
        <v>0</v>
      </c>
      <c r="M964" s="80">
        <v>0</v>
      </c>
    </row>
    <row r="965" spans="1:13">
      <c r="A965" s="80">
        <v>950</v>
      </c>
      <c r="B965" s="80" t="s">
        <v>851</v>
      </c>
      <c r="C965" s="80" t="s">
        <v>852</v>
      </c>
      <c r="D965" s="80" t="s">
        <v>5400</v>
      </c>
      <c r="E965" s="80">
        <v>5000</v>
      </c>
      <c r="F965" s="80">
        <v>0</v>
      </c>
      <c r="G965" s="80">
        <v>1507</v>
      </c>
      <c r="H965" s="80">
        <v>0</v>
      </c>
      <c r="I965" s="80">
        <v>0</v>
      </c>
      <c r="J965" s="80">
        <v>0</v>
      </c>
      <c r="K965" s="80">
        <v>0</v>
      </c>
      <c r="L965" s="80">
        <v>6507</v>
      </c>
      <c r="M965" s="84">
        <v>15000</v>
      </c>
    </row>
    <row r="966" spans="1:13">
      <c r="A966" s="80">
        <v>951</v>
      </c>
      <c r="B966" s="80" t="s">
        <v>7760</v>
      </c>
      <c r="C966" s="80" t="s">
        <v>7761</v>
      </c>
      <c r="D966" s="80" t="s">
        <v>5400</v>
      </c>
      <c r="E966" s="80">
        <v>0</v>
      </c>
      <c r="F966" s="80">
        <v>0</v>
      </c>
      <c r="G966" s="80">
        <v>0</v>
      </c>
      <c r="H966" s="80">
        <v>0</v>
      </c>
      <c r="I966" s="80">
        <v>0</v>
      </c>
      <c r="J966" s="80">
        <v>0</v>
      </c>
      <c r="K966" s="80">
        <v>0</v>
      </c>
      <c r="L966" s="80">
        <v>0</v>
      </c>
      <c r="M966" s="80">
        <v>0</v>
      </c>
    </row>
    <row r="967" spans="1:13">
      <c r="A967" s="80">
        <v>952</v>
      </c>
      <c r="B967" s="80" t="s">
        <v>7762</v>
      </c>
      <c r="C967" s="80" t="s">
        <v>7763</v>
      </c>
      <c r="D967" s="80" t="s">
        <v>5400</v>
      </c>
      <c r="E967" s="80">
        <v>3213</v>
      </c>
      <c r="F967" s="80">
        <v>0</v>
      </c>
      <c r="G967" s="80">
        <v>1500</v>
      </c>
      <c r="H967" s="80">
        <v>0</v>
      </c>
      <c r="I967" s="80">
        <v>0</v>
      </c>
      <c r="J967" s="80">
        <v>0</v>
      </c>
      <c r="K967" s="80">
        <v>0</v>
      </c>
      <c r="L967" s="80">
        <v>4713</v>
      </c>
      <c r="M967" s="84">
        <v>11000</v>
      </c>
    </row>
    <row r="968" spans="1:13">
      <c r="A968" s="80">
        <v>953</v>
      </c>
      <c r="B968" s="80" t="s">
        <v>7764</v>
      </c>
      <c r="C968" s="80" t="s">
        <v>7765</v>
      </c>
      <c r="D968" s="80" t="s">
        <v>5400</v>
      </c>
      <c r="E968" s="80">
        <v>0</v>
      </c>
      <c r="F968" s="80">
        <v>0</v>
      </c>
      <c r="G968" s="80">
        <v>0</v>
      </c>
      <c r="H968" s="80">
        <v>0</v>
      </c>
      <c r="I968" s="80">
        <v>0</v>
      </c>
      <c r="J968" s="80">
        <v>0</v>
      </c>
      <c r="K968" s="80">
        <v>0</v>
      </c>
      <c r="L968" s="80">
        <v>0</v>
      </c>
      <c r="M968" s="80">
        <v>0</v>
      </c>
    </row>
    <row r="969" spans="1:13">
      <c r="A969" s="80">
        <v>954</v>
      </c>
      <c r="B969" s="80" t="s">
        <v>7766</v>
      </c>
      <c r="C969" s="80" t="s">
        <v>7767</v>
      </c>
      <c r="D969" s="80" t="s">
        <v>5400</v>
      </c>
      <c r="E969" s="80">
        <v>0</v>
      </c>
      <c r="F969" s="80">
        <v>0</v>
      </c>
      <c r="G969" s="80">
        <v>1087</v>
      </c>
      <c r="H969" s="80">
        <v>0</v>
      </c>
      <c r="I969" s="80">
        <v>0</v>
      </c>
      <c r="J969" s="80">
        <v>0</v>
      </c>
      <c r="K969" s="80">
        <v>0</v>
      </c>
      <c r="L969" s="80">
        <v>1087</v>
      </c>
      <c r="M969" s="80">
        <v>0</v>
      </c>
    </row>
    <row r="970" spans="1:13">
      <c r="A970" s="80">
        <v>955</v>
      </c>
      <c r="B970" s="80" t="s">
        <v>7768</v>
      </c>
      <c r="C970" s="80" t="s">
        <v>7769</v>
      </c>
      <c r="D970" s="80" t="s">
        <v>5400</v>
      </c>
      <c r="E970" s="80">
        <v>0</v>
      </c>
      <c r="F970" s="80">
        <v>0</v>
      </c>
      <c r="G970" s="80">
        <v>0</v>
      </c>
      <c r="H970" s="80">
        <v>0</v>
      </c>
      <c r="I970" s="80">
        <v>0</v>
      </c>
      <c r="J970" s="80">
        <v>0</v>
      </c>
      <c r="K970" s="80">
        <v>0</v>
      </c>
      <c r="L970" s="80">
        <v>0</v>
      </c>
      <c r="M970" s="80">
        <v>0</v>
      </c>
    </row>
    <row r="971" spans="1:13">
      <c r="A971" s="80">
        <v>956</v>
      </c>
      <c r="B971" s="80" t="s">
        <v>7770</v>
      </c>
      <c r="C971" s="80" t="s">
        <v>7771</v>
      </c>
      <c r="D971" s="80" t="s">
        <v>5400</v>
      </c>
      <c r="E971" s="80">
        <v>0</v>
      </c>
      <c r="F971" s="80">
        <v>0</v>
      </c>
      <c r="G971" s="80">
        <v>0</v>
      </c>
      <c r="H971" s="80">
        <v>0</v>
      </c>
      <c r="I971" s="80">
        <v>0</v>
      </c>
      <c r="J971" s="80">
        <v>0</v>
      </c>
      <c r="K971" s="80">
        <v>0</v>
      </c>
      <c r="L971" s="80">
        <v>0</v>
      </c>
      <c r="M971" s="80">
        <v>0</v>
      </c>
    </row>
    <row r="972" spans="1:13">
      <c r="A972" s="80">
        <v>957</v>
      </c>
      <c r="B972" s="80" t="s">
        <v>7772</v>
      </c>
      <c r="C972" s="80" t="s">
        <v>7773</v>
      </c>
      <c r="D972" s="80" t="s">
        <v>5400</v>
      </c>
      <c r="E972" s="80">
        <v>0</v>
      </c>
      <c r="F972" s="80">
        <v>0</v>
      </c>
      <c r="G972" s="80">
        <v>0</v>
      </c>
      <c r="H972" s="80">
        <v>0</v>
      </c>
      <c r="I972" s="80">
        <v>0</v>
      </c>
      <c r="J972" s="80">
        <v>0</v>
      </c>
      <c r="K972" s="80">
        <v>0</v>
      </c>
      <c r="L972" s="80">
        <v>0</v>
      </c>
      <c r="M972" s="80">
        <v>0</v>
      </c>
    </row>
    <row r="973" spans="1:13">
      <c r="A973" s="80">
        <v>958</v>
      </c>
      <c r="B973" s="80" t="s">
        <v>7774</v>
      </c>
      <c r="C973" s="80" t="s">
        <v>7775</v>
      </c>
      <c r="D973" s="80" t="s">
        <v>5400</v>
      </c>
      <c r="E973" s="80">
        <v>0</v>
      </c>
      <c r="F973" s="80">
        <v>0</v>
      </c>
      <c r="G973" s="80">
        <v>0</v>
      </c>
      <c r="H973" s="80">
        <v>0</v>
      </c>
      <c r="I973" s="80">
        <v>0</v>
      </c>
      <c r="J973" s="80">
        <v>0</v>
      </c>
      <c r="K973" s="80">
        <v>0</v>
      </c>
      <c r="L973" s="80">
        <v>0</v>
      </c>
      <c r="M973" s="80">
        <v>0</v>
      </c>
    </row>
    <row r="974" spans="1:13">
      <c r="A974" s="80">
        <v>959</v>
      </c>
      <c r="B974" s="80" t="s">
        <v>7776</v>
      </c>
      <c r="C974" s="80" t="s">
        <v>7777</v>
      </c>
      <c r="D974" s="80" t="s">
        <v>5400</v>
      </c>
      <c r="E974" s="80">
        <v>0</v>
      </c>
      <c r="F974" s="80">
        <v>0</v>
      </c>
      <c r="G974" s="80">
        <v>0</v>
      </c>
      <c r="H974" s="80">
        <v>0</v>
      </c>
      <c r="I974" s="80">
        <v>0</v>
      </c>
      <c r="J974" s="80">
        <v>0</v>
      </c>
      <c r="K974" s="80">
        <v>0</v>
      </c>
      <c r="L974" s="80">
        <v>0</v>
      </c>
      <c r="M974" s="80">
        <v>0</v>
      </c>
    </row>
    <row r="975" spans="1:13">
      <c r="A975" s="80">
        <v>960</v>
      </c>
      <c r="B975" s="80" t="s">
        <v>7778</v>
      </c>
      <c r="C975" s="80" t="s">
        <v>7779</v>
      </c>
      <c r="D975" s="80" t="s">
        <v>5400</v>
      </c>
      <c r="E975" s="80">
        <v>0</v>
      </c>
      <c r="F975" s="80">
        <v>0</v>
      </c>
      <c r="G975" s="80">
        <v>0</v>
      </c>
      <c r="H975" s="80">
        <v>0</v>
      </c>
      <c r="I975" s="80">
        <v>0</v>
      </c>
      <c r="J975" s="80">
        <v>0</v>
      </c>
      <c r="K975" s="80">
        <v>0</v>
      </c>
      <c r="L975" s="80">
        <v>0</v>
      </c>
      <c r="M975" s="80">
        <v>0</v>
      </c>
    </row>
    <row r="976" spans="1:13">
      <c r="A976" s="80">
        <v>961</v>
      </c>
      <c r="B976" s="80" t="s">
        <v>7780</v>
      </c>
      <c r="C976" s="80" t="s">
        <v>7781</v>
      </c>
      <c r="D976" s="80" t="s">
        <v>5400</v>
      </c>
      <c r="E976" s="80">
        <v>0</v>
      </c>
      <c r="F976" s="80">
        <v>0</v>
      </c>
      <c r="G976" s="80">
        <v>0</v>
      </c>
      <c r="H976" s="80">
        <v>0</v>
      </c>
      <c r="I976" s="80">
        <v>0</v>
      </c>
      <c r="J976" s="80">
        <v>0</v>
      </c>
      <c r="K976" s="80">
        <v>0</v>
      </c>
      <c r="L976" s="80">
        <v>0</v>
      </c>
      <c r="M976" s="80">
        <v>0</v>
      </c>
    </row>
    <row r="977" spans="1:13">
      <c r="A977" s="80">
        <v>962</v>
      </c>
      <c r="B977" s="80" t="s">
        <v>7782</v>
      </c>
      <c r="C977" s="80" t="s">
        <v>7783</v>
      </c>
      <c r="D977" s="80" t="s">
        <v>5400</v>
      </c>
      <c r="E977" s="80">
        <v>0</v>
      </c>
      <c r="F977" s="80">
        <v>0</v>
      </c>
      <c r="G977" s="80">
        <v>0</v>
      </c>
      <c r="H977" s="80">
        <v>0</v>
      </c>
      <c r="I977" s="80">
        <v>0</v>
      </c>
      <c r="J977" s="80">
        <v>0</v>
      </c>
      <c r="K977" s="80">
        <v>0</v>
      </c>
      <c r="L977" s="80">
        <v>0</v>
      </c>
      <c r="M977" s="80">
        <v>0</v>
      </c>
    </row>
    <row r="978" spans="1:13">
      <c r="A978" s="80">
        <v>963</v>
      </c>
      <c r="B978" s="80" t="s">
        <v>7784</v>
      </c>
      <c r="C978" s="80" t="s">
        <v>7785</v>
      </c>
      <c r="D978" s="80" t="s">
        <v>3259</v>
      </c>
      <c r="E978" s="80">
        <v>0</v>
      </c>
      <c r="F978" s="80">
        <v>0</v>
      </c>
      <c r="G978" s="80">
        <v>0</v>
      </c>
      <c r="H978" s="80">
        <v>0</v>
      </c>
      <c r="I978" s="80">
        <v>0</v>
      </c>
      <c r="J978" s="80">
        <v>0</v>
      </c>
      <c r="K978" s="80">
        <v>0</v>
      </c>
      <c r="L978" s="80">
        <v>0</v>
      </c>
      <c r="M978" s="80">
        <v>0</v>
      </c>
    </row>
    <row r="979" spans="1:13">
      <c r="A979" s="80">
        <v>964</v>
      </c>
      <c r="B979" s="80" t="s">
        <v>7786</v>
      </c>
      <c r="C979" s="80" t="s">
        <v>7787</v>
      </c>
      <c r="D979" s="80" t="s">
        <v>3259</v>
      </c>
      <c r="E979" s="80">
        <v>0</v>
      </c>
      <c r="F979" s="80">
        <v>0</v>
      </c>
      <c r="G979" s="80">
        <v>0</v>
      </c>
      <c r="H979" s="80">
        <v>0</v>
      </c>
      <c r="I979" s="80">
        <v>0</v>
      </c>
      <c r="J979" s="80">
        <v>0</v>
      </c>
      <c r="K979" s="80">
        <v>0</v>
      </c>
      <c r="L979" s="80">
        <v>0</v>
      </c>
      <c r="M979" s="80">
        <v>0</v>
      </c>
    </row>
    <row r="980" spans="1:13">
      <c r="A980" s="80">
        <v>965</v>
      </c>
      <c r="B980" s="80" t="s">
        <v>7788</v>
      </c>
      <c r="C980" s="80" t="s">
        <v>7789</v>
      </c>
      <c r="D980" s="80" t="s">
        <v>3259</v>
      </c>
      <c r="E980" s="80">
        <v>0</v>
      </c>
      <c r="F980" s="80">
        <v>0</v>
      </c>
      <c r="G980" s="80">
        <v>0</v>
      </c>
      <c r="H980" s="80">
        <v>0</v>
      </c>
      <c r="I980" s="80">
        <v>0</v>
      </c>
      <c r="J980" s="80">
        <v>0</v>
      </c>
      <c r="K980" s="80">
        <v>0</v>
      </c>
      <c r="L980" s="80">
        <v>0</v>
      </c>
      <c r="M980" s="80">
        <v>0</v>
      </c>
    </row>
    <row r="981" spans="1:13">
      <c r="A981" s="80">
        <v>966</v>
      </c>
      <c r="B981" s="80" t="s">
        <v>7790</v>
      </c>
      <c r="C981" s="80" t="s">
        <v>7791</v>
      </c>
      <c r="D981" s="80" t="s">
        <v>3259</v>
      </c>
      <c r="E981" s="80">
        <v>0</v>
      </c>
      <c r="F981" s="80">
        <v>0</v>
      </c>
      <c r="G981" s="80">
        <v>0</v>
      </c>
      <c r="H981" s="80">
        <v>0</v>
      </c>
      <c r="I981" s="80">
        <v>0</v>
      </c>
      <c r="J981" s="80">
        <v>0</v>
      </c>
      <c r="K981" s="80">
        <v>0</v>
      </c>
      <c r="L981" s="80">
        <v>0</v>
      </c>
      <c r="M981" s="80">
        <v>0</v>
      </c>
    </row>
    <row r="982" spans="1:13">
      <c r="A982" s="80">
        <v>967</v>
      </c>
      <c r="B982" s="80" t="s">
        <v>7792</v>
      </c>
      <c r="C982" s="80" t="s">
        <v>7793</v>
      </c>
      <c r="D982" s="80" t="s">
        <v>3259</v>
      </c>
      <c r="E982" s="80">
        <v>0</v>
      </c>
      <c r="F982" s="80">
        <v>0</v>
      </c>
      <c r="G982" s="80">
        <v>0</v>
      </c>
      <c r="H982" s="80">
        <v>0</v>
      </c>
      <c r="I982" s="80">
        <v>0</v>
      </c>
      <c r="J982" s="80">
        <v>0</v>
      </c>
      <c r="K982" s="80">
        <v>0</v>
      </c>
      <c r="L982" s="80">
        <v>0</v>
      </c>
      <c r="M982" s="80">
        <v>0</v>
      </c>
    </row>
    <row r="983" spans="1:13">
      <c r="A983" s="80">
        <v>968</v>
      </c>
      <c r="B983" s="80" t="s">
        <v>7794</v>
      </c>
      <c r="C983" s="80" t="s">
        <v>7795</v>
      </c>
      <c r="D983" s="80" t="s">
        <v>3259</v>
      </c>
      <c r="E983" s="80">
        <v>0</v>
      </c>
      <c r="F983" s="80">
        <v>0</v>
      </c>
      <c r="G983" s="80">
        <v>0</v>
      </c>
      <c r="H983" s="80">
        <v>0</v>
      </c>
      <c r="I983" s="80">
        <v>0</v>
      </c>
      <c r="J983" s="80">
        <v>0</v>
      </c>
      <c r="K983" s="80">
        <v>0</v>
      </c>
      <c r="L983" s="80">
        <v>0</v>
      </c>
      <c r="M983" s="80">
        <v>0</v>
      </c>
    </row>
    <row r="984" spans="1:13">
      <c r="A984" s="80">
        <v>969</v>
      </c>
      <c r="B984" s="80" t="s">
        <v>7796</v>
      </c>
      <c r="C984" s="80" t="s">
        <v>7797</v>
      </c>
      <c r="D984" s="80" t="s">
        <v>3259</v>
      </c>
      <c r="E984" s="80">
        <v>0</v>
      </c>
      <c r="F984" s="80">
        <v>0</v>
      </c>
      <c r="G984" s="80">
        <v>0</v>
      </c>
      <c r="H984" s="80">
        <v>0</v>
      </c>
      <c r="I984" s="80">
        <v>0</v>
      </c>
      <c r="J984" s="80">
        <v>0</v>
      </c>
      <c r="K984" s="80">
        <v>0</v>
      </c>
      <c r="L984" s="80">
        <v>0</v>
      </c>
      <c r="M984" s="80">
        <v>0</v>
      </c>
    </row>
    <row r="985" spans="1:13">
      <c r="A985" s="80">
        <v>970</v>
      </c>
      <c r="B985" s="80" t="s">
        <v>7798</v>
      </c>
      <c r="C985" s="80" t="s">
        <v>7799</v>
      </c>
      <c r="D985" s="80" t="s">
        <v>3259</v>
      </c>
      <c r="E985" s="80">
        <v>0</v>
      </c>
      <c r="F985" s="80">
        <v>0</v>
      </c>
      <c r="G985" s="80">
        <v>0</v>
      </c>
      <c r="H985" s="80">
        <v>0</v>
      </c>
      <c r="I985" s="80">
        <v>0</v>
      </c>
      <c r="J985" s="80">
        <v>0</v>
      </c>
      <c r="K985" s="80">
        <v>0</v>
      </c>
      <c r="L985" s="80">
        <v>0</v>
      </c>
      <c r="M985" s="80">
        <v>0</v>
      </c>
    </row>
    <row r="986" spans="1:13">
      <c r="A986" s="80">
        <v>971</v>
      </c>
      <c r="B986" s="80" t="s">
        <v>7800</v>
      </c>
      <c r="C986" s="80" t="s">
        <v>7801</v>
      </c>
      <c r="D986" s="80" t="s">
        <v>7802</v>
      </c>
      <c r="E986" s="80">
        <v>0</v>
      </c>
      <c r="F986" s="80">
        <v>0</v>
      </c>
      <c r="G986" s="80">
        <v>0</v>
      </c>
      <c r="H986" s="80">
        <v>0</v>
      </c>
      <c r="I986" s="80">
        <v>0</v>
      </c>
      <c r="J986" s="80">
        <v>0</v>
      </c>
      <c r="K986" s="80">
        <v>0</v>
      </c>
      <c r="L986" s="80">
        <v>0</v>
      </c>
      <c r="M986" s="80">
        <v>0</v>
      </c>
    </row>
    <row r="987" spans="1:13">
      <c r="A987" s="80">
        <v>972</v>
      </c>
      <c r="B987" s="80" t="s">
        <v>7803</v>
      </c>
      <c r="C987" s="80" t="s">
        <v>7804</v>
      </c>
      <c r="D987" s="80" t="s">
        <v>5400</v>
      </c>
      <c r="E987" s="80">
        <v>0</v>
      </c>
      <c r="F987" s="80">
        <v>0</v>
      </c>
      <c r="G987" s="80">
        <v>0</v>
      </c>
      <c r="H987" s="80">
        <v>0</v>
      </c>
      <c r="I987" s="80">
        <v>0</v>
      </c>
      <c r="J987" s="80">
        <v>0</v>
      </c>
      <c r="K987" s="80">
        <v>0</v>
      </c>
      <c r="L987" s="80">
        <v>0</v>
      </c>
      <c r="M987" s="80">
        <v>0</v>
      </c>
    </row>
    <row r="988" spans="1:13">
      <c r="A988" s="80">
        <v>973</v>
      </c>
      <c r="B988" s="80" t="s">
        <v>7805</v>
      </c>
      <c r="C988" s="80" t="s">
        <v>7806</v>
      </c>
      <c r="D988" s="80" t="s">
        <v>5400</v>
      </c>
      <c r="E988" s="80">
        <v>0</v>
      </c>
      <c r="F988" s="80">
        <v>0</v>
      </c>
      <c r="G988" s="80">
        <v>0</v>
      </c>
      <c r="H988" s="80">
        <v>0</v>
      </c>
      <c r="I988" s="80">
        <v>0</v>
      </c>
      <c r="J988" s="80">
        <v>0</v>
      </c>
      <c r="K988" s="80">
        <v>0</v>
      </c>
      <c r="L988" s="80">
        <v>0</v>
      </c>
      <c r="M988" s="80">
        <v>0</v>
      </c>
    </row>
    <row r="989" spans="1:13">
      <c r="A989" s="80">
        <v>974</v>
      </c>
      <c r="B989" s="80" t="s">
        <v>7807</v>
      </c>
      <c r="C989" s="80" t="s">
        <v>7808</v>
      </c>
      <c r="D989" s="80" t="s">
        <v>5400</v>
      </c>
      <c r="E989" s="80">
        <v>132</v>
      </c>
      <c r="F989" s="80">
        <v>0</v>
      </c>
      <c r="G989" s="80">
        <v>0</v>
      </c>
      <c r="H989" s="80">
        <v>0</v>
      </c>
      <c r="I989" s="80">
        <v>0</v>
      </c>
      <c r="J989" s="80">
        <v>0</v>
      </c>
      <c r="K989" s="80">
        <v>0</v>
      </c>
      <c r="L989" s="80">
        <v>132</v>
      </c>
      <c r="M989" s="80">
        <v>0</v>
      </c>
    </row>
    <row r="990" spans="1:13">
      <c r="A990" s="80">
        <v>975</v>
      </c>
      <c r="B990" s="80" t="s">
        <v>417</v>
      </c>
      <c r="C990" s="80" t="s">
        <v>6161</v>
      </c>
      <c r="D990" s="80" t="s">
        <v>3259</v>
      </c>
      <c r="E990" s="80">
        <v>190</v>
      </c>
      <c r="F990" s="80">
        <v>0</v>
      </c>
      <c r="G990" s="80">
        <v>5648</v>
      </c>
      <c r="H990" s="80">
        <v>0</v>
      </c>
      <c r="I990" s="80">
        <v>0</v>
      </c>
      <c r="J990" s="80">
        <v>0</v>
      </c>
      <c r="K990" s="80">
        <v>0</v>
      </c>
      <c r="L990" s="80">
        <v>5838</v>
      </c>
      <c r="M990" s="80">
        <v>5037</v>
      </c>
    </row>
    <row r="991" spans="1:13">
      <c r="A991" s="80">
        <v>976</v>
      </c>
      <c r="B991" s="80" t="s">
        <v>7809</v>
      </c>
      <c r="C991" s="80" t="s">
        <v>7810</v>
      </c>
      <c r="D991" s="80" t="s">
        <v>5400</v>
      </c>
      <c r="E991" s="80">
        <v>0</v>
      </c>
      <c r="F991" s="80">
        <v>0</v>
      </c>
      <c r="G991" s="80">
        <v>0</v>
      </c>
      <c r="H991" s="80">
        <v>0</v>
      </c>
      <c r="I991" s="80">
        <v>0</v>
      </c>
      <c r="J991" s="80">
        <v>0</v>
      </c>
      <c r="K991" s="80">
        <v>0</v>
      </c>
      <c r="L991" s="80">
        <v>0</v>
      </c>
      <c r="M991" s="80">
        <v>0</v>
      </c>
    </row>
    <row r="992" spans="1:13">
      <c r="A992" s="80">
        <v>977</v>
      </c>
      <c r="B992" s="80" t="s">
        <v>374</v>
      </c>
      <c r="C992" s="80" t="s">
        <v>6127</v>
      </c>
      <c r="D992" s="80" t="s">
        <v>3259</v>
      </c>
      <c r="E992" s="80">
        <v>8632</v>
      </c>
      <c r="F992" s="80">
        <v>0</v>
      </c>
      <c r="G992" s="80">
        <v>6215</v>
      </c>
      <c r="H992" s="80">
        <v>0</v>
      </c>
      <c r="I992" s="80">
        <v>0</v>
      </c>
      <c r="J992" s="80">
        <v>0</v>
      </c>
      <c r="K992" s="80">
        <v>0</v>
      </c>
      <c r="L992" s="80">
        <v>14847</v>
      </c>
      <c r="M992" s="80">
        <v>86575</v>
      </c>
    </row>
    <row r="993" spans="1:13">
      <c r="A993" s="80">
        <v>978</v>
      </c>
      <c r="B993" s="80" t="s">
        <v>714</v>
      </c>
      <c r="C993" s="80" t="s">
        <v>2569</v>
      </c>
      <c r="D993" s="80" t="s">
        <v>5400</v>
      </c>
      <c r="E993" s="80">
        <v>0</v>
      </c>
      <c r="F993" s="80">
        <v>0</v>
      </c>
      <c r="G993" s="80">
        <v>0</v>
      </c>
      <c r="H993" s="80">
        <v>0</v>
      </c>
      <c r="I993" s="80">
        <v>0</v>
      </c>
      <c r="J993" s="80">
        <v>0</v>
      </c>
      <c r="K993" s="80">
        <v>0</v>
      </c>
      <c r="L993" s="80">
        <v>0</v>
      </c>
      <c r="M993" s="80">
        <v>0</v>
      </c>
    </row>
    <row r="994" spans="1:13">
      <c r="A994" s="80">
        <v>979</v>
      </c>
      <c r="B994" s="80" t="s">
        <v>945</v>
      </c>
      <c r="C994" s="80" t="s">
        <v>7811</v>
      </c>
      <c r="D994" s="80" t="s">
        <v>5400</v>
      </c>
      <c r="E994" s="80">
        <v>0</v>
      </c>
      <c r="F994" s="80">
        <v>0</v>
      </c>
      <c r="G994" s="80">
        <v>0</v>
      </c>
      <c r="H994" s="80">
        <v>0</v>
      </c>
      <c r="I994" s="80">
        <v>0</v>
      </c>
      <c r="J994" s="80">
        <v>0</v>
      </c>
      <c r="K994" s="80">
        <v>0</v>
      </c>
      <c r="L994" s="80">
        <v>0</v>
      </c>
      <c r="M994" s="80">
        <v>0</v>
      </c>
    </row>
    <row r="995" spans="1:13">
      <c r="A995" s="80">
        <v>980</v>
      </c>
      <c r="B995" s="80" t="s">
        <v>7812</v>
      </c>
      <c r="C995" s="80" t="s">
        <v>7813</v>
      </c>
      <c r="D995" s="80" t="s">
        <v>5400</v>
      </c>
      <c r="E995" s="80">
        <v>0</v>
      </c>
      <c r="F995" s="80">
        <v>0</v>
      </c>
      <c r="G995" s="80">
        <v>0</v>
      </c>
      <c r="H995" s="80">
        <v>0</v>
      </c>
      <c r="I995" s="80">
        <v>0</v>
      </c>
      <c r="J995" s="80">
        <v>0</v>
      </c>
      <c r="K995" s="80">
        <v>0</v>
      </c>
      <c r="L995" s="80">
        <v>0</v>
      </c>
      <c r="M995" s="80">
        <v>0</v>
      </c>
    </row>
    <row r="996" spans="1:13">
      <c r="A996" s="80">
        <v>981</v>
      </c>
      <c r="B996" s="80" t="s">
        <v>427</v>
      </c>
      <c r="C996" s="80" t="s">
        <v>6138</v>
      </c>
      <c r="D996" s="80" t="s">
        <v>3259</v>
      </c>
      <c r="E996" s="80">
        <v>1969</v>
      </c>
      <c r="F996" s="80">
        <v>0</v>
      </c>
      <c r="G996" s="80">
        <v>6262</v>
      </c>
      <c r="H996" s="80">
        <v>0</v>
      </c>
      <c r="I996" s="80">
        <v>0</v>
      </c>
      <c r="J996" s="80">
        <v>0</v>
      </c>
      <c r="K996" s="80">
        <v>0</v>
      </c>
      <c r="L996" s="80">
        <v>8231</v>
      </c>
      <c r="M996" s="80">
        <v>12947</v>
      </c>
    </row>
    <row r="997" spans="1:13">
      <c r="A997" s="80">
        <v>982</v>
      </c>
      <c r="B997" s="80" t="s">
        <v>7814</v>
      </c>
      <c r="C997" s="80" t="s">
        <v>7815</v>
      </c>
      <c r="D997" s="80" t="s">
        <v>7802</v>
      </c>
      <c r="E997" s="80">
        <v>0</v>
      </c>
      <c r="F997" s="80">
        <v>0</v>
      </c>
      <c r="G997" s="80">
        <v>0</v>
      </c>
      <c r="H997" s="80">
        <v>0</v>
      </c>
      <c r="I997" s="80">
        <v>0</v>
      </c>
      <c r="J997" s="80">
        <v>0</v>
      </c>
      <c r="K997" s="80">
        <v>0</v>
      </c>
      <c r="L997" s="80">
        <v>0</v>
      </c>
      <c r="M997" s="80">
        <v>0</v>
      </c>
    </row>
    <row r="998" spans="1:13">
      <c r="A998" s="80">
        <v>983</v>
      </c>
      <c r="B998" s="80" t="s">
        <v>331</v>
      </c>
      <c r="C998" s="80" t="s">
        <v>1047</v>
      </c>
      <c r="D998" s="80" t="s">
        <v>3259</v>
      </c>
      <c r="E998" s="80">
        <v>1306</v>
      </c>
      <c r="F998" s="80">
        <v>0</v>
      </c>
      <c r="G998" s="80">
        <v>14297</v>
      </c>
      <c r="H998" s="80">
        <v>0</v>
      </c>
      <c r="I998" s="80">
        <v>0</v>
      </c>
      <c r="J998" s="80">
        <v>0</v>
      </c>
      <c r="K998" s="80">
        <v>0</v>
      </c>
      <c r="L998" s="80">
        <v>15603</v>
      </c>
      <c r="M998" s="80">
        <v>69686</v>
      </c>
    </row>
    <row r="999" spans="1:13">
      <c r="A999" s="80">
        <v>984</v>
      </c>
      <c r="B999" s="80" t="s">
        <v>715</v>
      </c>
      <c r="C999" s="80" t="s">
        <v>2570</v>
      </c>
      <c r="D999" s="80" t="s">
        <v>5400</v>
      </c>
      <c r="E999" s="80">
        <v>0</v>
      </c>
      <c r="F999" s="80">
        <v>0</v>
      </c>
      <c r="G999" s="80">
        <v>0</v>
      </c>
      <c r="H999" s="80">
        <v>0</v>
      </c>
      <c r="I999" s="80">
        <v>0</v>
      </c>
      <c r="J999" s="80">
        <v>0</v>
      </c>
      <c r="K999" s="80">
        <v>0</v>
      </c>
      <c r="L999" s="80">
        <v>0</v>
      </c>
      <c r="M999" s="80">
        <v>0</v>
      </c>
    </row>
    <row r="1000" spans="1:13">
      <c r="A1000" s="80">
        <v>985</v>
      </c>
      <c r="B1000" s="80" t="s">
        <v>7816</v>
      </c>
      <c r="C1000" s="80" t="s">
        <v>7817</v>
      </c>
      <c r="D1000" s="80" t="s">
        <v>7802</v>
      </c>
      <c r="E1000" s="80">
        <v>0</v>
      </c>
      <c r="F1000" s="80">
        <v>0</v>
      </c>
      <c r="G1000" s="80">
        <v>0</v>
      </c>
      <c r="H1000" s="80">
        <v>0</v>
      </c>
      <c r="I1000" s="80">
        <v>0</v>
      </c>
      <c r="J1000" s="80">
        <v>0</v>
      </c>
      <c r="K1000" s="80">
        <v>0</v>
      </c>
      <c r="L1000" s="80">
        <v>0</v>
      </c>
      <c r="M1000" s="80">
        <v>0</v>
      </c>
    </row>
    <row r="1001" spans="1:13">
      <c r="A1001" s="80">
        <v>986</v>
      </c>
      <c r="B1001" s="80" t="s">
        <v>398</v>
      </c>
      <c r="C1001" s="80" t="s">
        <v>6124</v>
      </c>
      <c r="D1001" s="80" t="s">
        <v>3259</v>
      </c>
      <c r="E1001" s="80">
        <v>5396</v>
      </c>
      <c r="F1001" s="80">
        <v>0</v>
      </c>
      <c r="G1001" s="80">
        <v>10322</v>
      </c>
      <c r="H1001" s="80">
        <v>0</v>
      </c>
      <c r="I1001" s="80">
        <v>0</v>
      </c>
      <c r="J1001" s="80">
        <v>0</v>
      </c>
      <c r="K1001" s="80">
        <v>0</v>
      </c>
      <c r="L1001" s="80">
        <v>15718</v>
      </c>
      <c r="M1001" s="80">
        <v>48588</v>
      </c>
    </row>
    <row r="1002" spans="1:13">
      <c r="A1002" s="80">
        <v>987</v>
      </c>
      <c r="B1002" s="80" t="s">
        <v>675</v>
      </c>
      <c r="C1002" s="80" t="s">
        <v>676</v>
      </c>
      <c r="D1002" s="80" t="s">
        <v>5400</v>
      </c>
      <c r="E1002" s="80">
        <v>0</v>
      </c>
      <c r="F1002" s="80">
        <v>0</v>
      </c>
      <c r="G1002" s="80">
        <v>0</v>
      </c>
      <c r="H1002" s="80">
        <v>0</v>
      </c>
      <c r="I1002" s="80">
        <v>0</v>
      </c>
      <c r="J1002" s="80">
        <v>0</v>
      </c>
      <c r="K1002" s="80">
        <v>0</v>
      </c>
      <c r="L1002" s="80">
        <v>0</v>
      </c>
      <c r="M1002" s="80">
        <v>0</v>
      </c>
    </row>
    <row r="1003" spans="1:13">
      <c r="A1003" s="80">
        <v>988</v>
      </c>
      <c r="B1003" s="80" t="s">
        <v>7818</v>
      </c>
      <c r="C1003" s="80" t="s">
        <v>7819</v>
      </c>
      <c r="D1003" s="80" t="s">
        <v>7802</v>
      </c>
      <c r="E1003" s="80">
        <v>0</v>
      </c>
      <c r="F1003" s="80">
        <v>0</v>
      </c>
      <c r="G1003" s="80">
        <v>0</v>
      </c>
      <c r="H1003" s="80">
        <v>0</v>
      </c>
      <c r="I1003" s="80">
        <v>0</v>
      </c>
      <c r="J1003" s="80">
        <v>0</v>
      </c>
      <c r="K1003" s="80">
        <v>0</v>
      </c>
      <c r="L1003" s="80">
        <v>0</v>
      </c>
      <c r="M1003" s="80">
        <v>0</v>
      </c>
    </row>
    <row r="1004" spans="1:13">
      <c r="A1004" s="80">
        <v>989</v>
      </c>
      <c r="B1004" s="80" t="s">
        <v>386</v>
      </c>
      <c r="C1004" s="80" t="s">
        <v>6094</v>
      </c>
      <c r="D1004" s="80" t="s">
        <v>3259</v>
      </c>
      <c r="E1004" s="80">
        <v>4308</v>
      </c>
      <c r="F1004" s="80">
        <v>0</v>
      </c>
      <c r="G1004" s="80">
        <v>3273</v>
      </c>
      <c r="H1004" s="80">
        <v>0</v>
      </c>
      <c r="I1004" s="80">
        <v>0</v>
      </c>
      <c r="J1004" s="80">
        <v>0</v>
      </c>
      <c r="K1004" s="80">
        <v>0</v>
      </c>
      <c r="L1004" s="80">
        <v>7581</v>
      </c>
      <c r="M1004" s="80">
        <v>106029</v>
      </c>
    </row>
    <row r="1005" spans="1:13">
      <c r="A1005" s="80">
        <v>990</v>
      </c>
      <c r="B1005" s="80" t="s">
        <v>943</v>
      </c>
      <c r="C1005" s="80" t="s">
        <v>7820</v>
      </c>
      <c r="D1005" s="80" t="s">
        <v>5400</v>
      </c>
      <c r="E1005" s="80">
        <v>0</v>
      </c>
      <c r="F1005" s="80">
        <v>0</v>
      </c>
      <c r="G1005" s="80">
        <v>359</v>
      </c>
      <c r="H1005" s="80">
        <v>0</v>
      </c>
      <c r="I1005" s="80">
        <v>0</v>
      </c>
      <c r="J1005" s="80">
        <v>0</v>
      </c>
      <c r="K1005" s="80">
        <v>0</v>
      </c>
      <c r="L1005" s="80">
        <v>359</v>
      </c>
      <c r="M1005" s="80">
        <v>0</v>
      </c>
    </row>
    <row r="1006" spans="1:13">
      <c r="A1006" s="80">
        <v>991</v>
      </c>
      <c r="B1006" s="80" t="s">
        <v>630</v>
      </c>
      <c r="C1006" s="80" t="s">
        <v>2558</v>
      </c>
      <c r="D1006" s="80" t="s">
        <v>5400</v>
      </c>
      <c r="E1006" s="80">
        <v>0</v>
      </c>
      <c r="F1006" s="80">
        <v>0</v>
      </c>
      <c r="G1006" s="80">
        <v>69</v>
      </c>
      <c r="H1006" s="80">
        <v>0</v>
      </c>
      <c r="I1006" s="80">
        <v>0</v>
      </c>
      <c r="J1006" s="80">
        <v>0</v>
      </c>
      <c r="K1006" s="80">
        <v>0</v>
      </c>
      <c r="L1006" s="80">
        <v>69</v>
      </c>
      <c r="M1006" s="80">
        <v>0</v>
      </c>
    </row>
    <row r="1007" spans="1:13">
      <c r="A1007" s="80">
        <v>992</v>
      </c>
      <c r="B1007" s="80" t="s">
        <v>361</v>
      </c>
      <c r="C1007" s="80" t="s">
        <v>7821</v>
      </c>
      <c r="D1007" s="80" t="s">
        <v>3259</v>
      </c>
      <c r="E1007" s="80">
        <v>18303</v>
      </c>
      <c r="F1007" s="80">
        <v>0</v>
      </c>
      <c r="G1007" s="80">
        <v>10741</v>
      </c>
      <c r="H1007" s="80">
        <v>0</v>
      </c>
      <c r="I1007" s="80">
        <v>0</v>
      </c>
      <c r="J1007" s="80">
        <v>0</v>
      </c>
      <c r="K1007" s="80">
        <v>0</v>
      </c>
      <c r="L1007" s="80">
        <v>29044</v>
      </c>
      <c r="M1007" s="80">
        <v>135214</v>
      </c>
    </row>
    <row r="1008" spans="1:13">
      <c r="A1008" s="80">
        <v>993</v>
      </c>
      <c r="B1008" s="80" t="s">
        <v>672</v>
      </c>
      <c r="C1008" s="80" t="s">
        <v>2564</v>
      </c>
      <c r="D1008" s="80" t="s">
        <v>5400</v>
      </c>
      <c r="E1008" s="80">
        <v>0</v>
      </c>
      <c r="F1008" s="80">
        <v>0</v>
      </c>
      <c r="G1008" s="80">
        <v>0</v>
      </c>
      <c r="H1008" s="80">
        <v>0</v>
      </c>
      <c r="I1008" s="80">
        <v>0</v>
      </c>
      <c r="J1008" s="80">
        <v>0</v>
      </c>
      <c r="K1008" s="80">
        <v>0</v>
      </c>
      <c r="L1008" s="80">
        <v>0</v>
      </c>
      <c r="M1008" s="80">
        <v>0</v>
      </c>
    </row>
    <row r="1009" spans="1:13">
      <c r="A1009" s="80">
        <v>994</v>
      </c>
      <c r="B1009" s="80" t="s">
        <v>942</v>
      </c>
      <c r="C1009" s="80" t="s">
        <v>7822</v>
      </c>
      <c r="D1009" s="80" t="s">
        <v>5400</v>
      </c>
      <c r="E1009" s="80">
        <v>0</v>
      </c>
      <c r="F1009" s="80">
        <v>0</v>
      </c>
      <c r="G1009" s="80">
        <v>0</v>
      </c>
      <c r="H1009" s="80">
        <v>0</v>
      </c>
      <c r="I1009" s="80">
        <v>0</v>
      </c>
      <c r="J1009" s="80">
        <v>0</v>
      </c>
      <c r="K1009" s="80">
        <v>0</v>
      </c>
      <c r="L1009" s="80">
        <v>0</v>
      </c>
      <c r="M1009" s="80">
        <v>0</v>
      </c>
    </row>
    <row r="1010" spans="1:13">
      <c r="A1010" s="80">
        <v>995</v>
      </c>
      <c r="B1010" s="80" t="s">
        <v>7823</v>
      </c>
      <c r="C1010" s="80" t="s">
        <v>7824</v>
      </c>
      <c r="D1010" s="80" t="s">
        <v>5400</v>
      </c>
      <c r="E1010" s="80">
        <v>0</v>
      </c>
      <c r="F1010" s="80">
        <v>0</v>
      </c>
      <c r="G1010" s="80">
        <v>0</v>
      </c>
      <c r="H1010" s="80">
        <v>0</v>
      </c>
      <c r="I1010" s="80">
        <v>0</v>
      </c>
      <c r="J1010" s="80">
        <v>0</v>
      </c>
      <c r="K1010" s="80">
        <v>0</v>
      </c>
      <c r="L1010" s="80">
        <v>0</v>
      </c>
      <c r="M1010" s="80">
        <v>0</v>
      </c>
    </row>
    <row r="1011" spans="1:13">
      <c r="A1011" s="80">
        <v>996</v>
      </c>
      <c r="B1011" s="80" t="s">
        <v>348</v>
      </c>
      <c r="C1011" s="80" t="s">
        <v>6097</v>
      </c>
      <c r="D1011" s="80" t="s">
        <v>3259</v>
      </c>
      <c r="E1011" s="80">
        <v>12074</v>
      </c>
      <c r="F1011" s="80">
        <v>0</v>
      </c>
      <c r="G1011" s="80">
        <v>1603</v>
      </c>
      <c r="H1011" s="80">
        <v>0</v>
      </c>
      <c r="I1011" s="80">
        <v>0</v>
      </c>
      <c r="J1011" s="80">
        <v>0</v>
      </c>
      <c r="K1011" s="80">
        <v>0</v>
      </c>
      <c r="L1011" s="80">
        <v>13677</v>
      </c>
      <c r="M1011" s="80">
        <v>84150</v>
      </c>
    </row>
    <row r="1012" spans="1:13">
      <c r="A1012" s="80">
        <v>997</v>
      </c>
      <c r="B1012" s="80" t="s">
        <v>671</v>
      </c>
      <c r="C1012" s="80" t="s">
        <v>2563</v>
      </c>
      <c r="D1012" s="80" t="s">
        <v>5400</v>
      </c>
      <c r="E1012" s="80">
        <v>0</v>
      </c>
      <c r="F1012" s="80">
        <v>0</v>
      </c>
      <c r="G1012" s="80">
        <v>0</v>
      </c>
      <c r="H1012" s="80">
        <v>0</v>
      </c>
      <c r="I1012" s="80">
        <v>0</v>
      </c>
      <c r="J1012" s="80">
        <v>0</v>
      </c>
      <c r="K1012" s="80">
        <v>0</v>
      </c>
      <c r="L1012" s="80">
        <v>0</v>
      </c>
      <c r="M1012" s="80">
        <v>0</v>
      </c>
    </row>
    <row r="1013" spans="1:13">
      <c r="A1013" s="80">
        <v>998</v>
      </c>
      <c r="B1013" s="80" t="s">
        <v>941</v>
      </c>
      <c r="C1013" s="80" t="s">
        <v>7825</v>
      </c>
      <c r="D1013" s="80" t="s">
        <v>5400</v>
      </c>
      <c r="E1013" s="80">
        <v>0</v>
      </c>
      <c r="F1013" s="80">
        <v>0</v>
      </c>
      <c r="G1013" s="80">
        <v>0</v>
      </c>
      <c r="H1013" s="80">
        <v>0</v>
      </c>
      <c r="I1013" s="80">
        <v>0</v>
      </c>
      <c r="J1013" s="80">
        <v>0</v>
      </c>
      <c r="K1013" s="80">
        <v>0</v>
      </c>
      <c r="L1013" s="80">
        <v>0</v>
      </c>
      <c r="M1013" s="80">
        <v>0</v>
      </c>
    </row>
    <row r="1014" spans="1:13">
      <c r="A1014" s="80">
        <v>999</v>
      </c>
      <c r="B1014" s="80" t="s">
        <v>670</v>
      </c>
      <c r="C1014" s="80" t="s">
        <v>2562</v>
      </c>
      <c r="D1014" s="80" t="s">
        <v>5400</v>
      </c>
      <c r="E1014" s="80">
        <v>0</v>
      </c>
      <c r="F1014" s="80">
        <v>0</v>
      </c>
      <c r="G1014" s="80">
        <v>0</v>
      </c>
      <c r="H1014" s="80">
        <v>0</v>
      </c>
      <c r="I1014" s="80">
        <v>0</v>
      </c>
      <c r="J1014" s="80">
        <v>0</v>
      </c>
      <c r="K1014" s="80">
        <v>0</v>
      </c>
      <c r="L1014" s="80">
        <v>0</v>
      </c>
      <c r="M1014" s="80">
        <v>0</v>
      </c>
    </row>
    <row r="1015" spans="1:13">
      <c r="A1015" s="80">
        <v>1000</v>
      </c>
      <c r="B1015" s="80" t="s">
        <v>410</v>
      </c>
      <c r="C1015" s="80" t="s">
        <v>7826</v>
      </c>
      <c r="D1015" s="80" t="s">
        <v>3259</v>
      </c>
      <c r="E1015" s="80">
        <v>0</v>
      </c>
      <c r="F1015" s="80">
        <v>0</v>
      </c>
      <c r="G1015" s="80">
        <v>301</v>
      </c>
      <c r="H1015" s="80">
        <v>0</v>
      </c>
      <c r="I1015" s="80">
        <v>0</v>
      </c>
      <c r="J1015" s="80">
        <v>0</v>
      </c>
      <c r="K1015" s="80">
        <v>0</v>
      </c>
      <c r="L1015" s="80">
        <v>301</v>
      </c>
      <c r="M1015" s="80">
        <v>0</v>
      </c>
    </row>
    <row r="1016" spans="1:13">
      <c r="A1016" s="80">
        <v>1001</v>
      </c>
      <c r="B1016" s="80" t="s">
        <v>674</v>
      </c>
      <c r="C1016" s="80" t="s">
        <v>2566</v>
      </c>
      <c r="D1016" s="80" t="s">
        <v>5400</v>
      </c>
      <c r="E1016" s="80">
        <v>0</v>
      </c>
      <c r="F1016" s="80">
        <v>0</v>
      </c>
      <c r="G1016" s="80">
        <v>0</v>
      </c>
      <c r="H1016" s="80">
        <v>0</v>
      </c>
      <c r="I1016" s="80">
        <v>0</v>
      </c>
      <c r="J1016" s="80">
        <v>0</v>
      </c>
      <c r="K1016" s="80">
        <v>0</v>
      </c>
      <c r="L1016" s="80">
        <v>0</v>
      </c>
      <c r="M1016" s="80">
        <v>0</v>
      </c>
    </row>
    <row r="1017" spans="1:13">
      <c r="A1017" s="80">
        <v>1002</v>
      </c>
      <c r="B1017" s="80" t="s">
        <v>944</v>
      </c>
      <c r="C1017" s="80" t="s">
        <v>7827</v>
      </c>
      <c r="D1017" s="80" t="s">
        <v>5400</v>
      </c>
      <c r="E1017" s="80">
        <v>0</v>
      </c>
      <c r="F1017" s="80">
        <v>0</v>
      </c>
      <c r="G1017" s="80">
        <v>452</v>
      </c>
      <c r="H1017" s="80">
        <v>0</v>
      </c>
      <c r="I1017" s="80">
        <v>0</v>
      </c>
      <c r="J1017" s="80">
        <v>0</v>
      </c>
      <c r="K1017" s="80">
        <v>0</v>
      </c>
      <c r="L1017" s="80">
        <v>452</v>
      </c>
      <c r="M1017" s="80">
        <v>0</v>
      </c>
    </row>
    <row r="1018" spans="1:13">
      <c r="A1018" s="80">
        <v>1003</v>
      </c>
      <c r="B1018" s="80" t="s">
        <v>7828</v>
      </c>
      <c r="C1018" s="80" t="s">
        <v>7829</v>
      </c>
      <c r="D1018" s="80" t="s">
        <v>5400</v>
      </c>
      <c r="E1018" s="80">
        <v>2978</v>
      </c>
      <c r="F1018" s="80">
        <v>0</v>
      </c>
      <c r="G1018" s="80">
        <v>0</v>
      </c>
      <c r="H1018" s="80">
        <v>0</v>
      </c>
      <c r="I1018" s="80">
        <v>0</v>
      </c>
      <c r="J1018" s="80">
        <v>0</v>
      </c>
      <c r="K1018" s="80">
        <v>0</v>
      </c>
      <c r="L1018" s="80">
        <v>2978</v>
      </c>
      <c r="M1018" s="84">
        <v>7000</v>
      </c>
    </row>
    <row r="1019" spans="1:13">
      <c r="A1019" s="80">
        <v>1004</v>
      </c>
      <c r="B1019" s="80" t="s">
        <v>7830</v>
      </c>
      <c r="C1019" s="80" t="s">
        <v>7831</v>
      </c>
      <c r="D1019" s="80" t="s">
        <v>5400</v>
      </c>
      <c r="E1019" s="80">
        <v>1435</v>
      </c>
      <c r="F1019" s="80">
        <v>0</v>
      </c>
      <c r="G1019" s="80">
        <v>0</v>
      </c>
      <c r="H1019" s="80">
        <v>0</v>
      </c>
      <c r="I1019" s="80">
        <v>0</v>
      </c>
      <c r="J1019" s="80">
        <v>0</v>
      </c>
      <c r="K1019" s="80">
        <v>0</v>
      </c>
      <c r="L1019" s="80">
        <v>1435</v>
      </c>
      <c r="M1019" s="84">
        <v>3000</v>
      </c>
    </row>
    <row r="1020" spans="1:13">
      <c r="A1020" s="80">
        <v>1005</v>
      </c>
      <c r="B1020" s="80" t="s">
        <v>7832</v>
      </c>
      <c r="C1020" s="80" t="s">
        <v>7833</v>
      </c>
      <c r="D1020" s="80" t="s">
        <v>5400</v>
      </c>
      <c r="E1020" s="80">
        <v>0</v>
      </c>
      <c r="F1020" s="80">
        <v>0</v>
      </c>
      <c r="G1020" s="80">
        <v>0</v>
      </c>
      <c r="H1020" s="80">
        <v>0</v>
      </c>
      <c r="I1020" s="80">
        <v>0</v>
      </c>
      <c r="J1020" s="80">
        <v>0</v>
      </c>
      <c r="K1020" s="80">
        <v>0</v>
      </c>
      <c r="L1020" s="80">
        <v>0</v>
      </c>
      <c r="M1020" s="80">
        <v>0</v>
      </c>
    </row>
    <row r="1021" spans="1:13">
      <c r="A1021" s="80">
        <v>1006</v>
      </c>
      <c r="B1021" s="80" t="s">
        <v>646</v>
      </c>
      <c r="C1021" s="80" t="s">
        <v>647</v>
      </c>
      <c r="D1021" s="80" t="s">
        <v>5400</v>
      </c>
      <c r="E1021" s="80">
        <v>58271</v>
      </c>
      <c r="F1021" s="80">
        <v>0</v>
      </c>
      <c r="G1021" s="80">
        <v>24100</v>
      </c>
      <c r="H1021" s="80">
        <v>0</v>
      </c>
      <c r="I1021" s="80">
        <v>0</v>
      </c>
      <c r="J1021" s="80">
        <v>0</v>
      </c>
      <c r="K1021" s="80">
        <v>0</v>
      </c>
      <c r="L1021" s="80">
        <v>82371</v>
      </c>
      <c r="M1021" s="84">
        <v>355420</v>
      </c>
    </row>
    <row r="1022" spans="1:13">
      <c r="A1022" s="80">
        <v>1007</v>
      </c>
      <c r="B1022" s="80" t="s">
        <v>637</v>
      </c>
      <c r="C1022" s="80" t="s">
        <v>638</v>
      </c>
      <c r="D1022" s="80" t="s">
        <v>5400</v>
      </c>
      <c r="E1022" s="80">
        <v>21362</v>
      </c>
      <c r="F1022" s="80">
        <v>0</v>
      </c>
      <c r="G1022" s="80">
        <v>309</v>
      </c>
      <c r="H1022" s="80">
        <v>0</v>
      </c>
      <c r="I1022" s="80">
        <v>0</v>
      </c>
      <c r="J1022" s="80">
        <v>0</v>
      </c>
      <c r="K1022" s="80">
        <v>0</v>
      </c>
      <c r="L1022" s="80">
        <v>21671</v>
      </c>
      <c r="M1022" s="84">
        <v>128590</v>
      </c>
    </row>
    <row r="1023" spans="1:13">
      <c r="A1023" s="80">
        <v>1008</v>
      </c>
      <c r="B1023" s="80" t="s">
        <v>692</v>
      </c>
      <c r="C1023" s="80" t="s">
        <v>693</v>
      </c>
      <c r="D1023" s="80" t="s">
        <v>5400</v>
      </c>
      <c r="E1023" s="80">
        <v>895</v>
      </c>
      <c r="F1023" s="80">
        <v>0</v>
      </c>
      <c r="G1023" s="80">
        <v>81</v>
      </c>
      <c r="H1023" s="80">
        <v>0</v>
      </c>
      <c r="I1023" s="80">
        <v>0</v>
      </c>
      <c r="J1023" s="80">
        <v>0</v>
      </c>
      <c r="K1023" s="80">
        <v>0</v>
      </c>
      <c r="L1023" s="80">
        <v>976</v>
      </c>
      <c r="M1023" s="84">
        <v>230054</v>
      </c>
    </row>
    <row r="1024" spans="1:13">
      <c r="A1024" s="80">
        <v>1009</v>
      </c>
      <c r="B1024" s="80" t="s">
        <v>678</v>
      </c>
      <c r="C1024" s="80" t="s">
        <v>679</v>
      </c>
      <c r="D1024" s="80" t="s">
        <v>5400</v>
      </c>
      <c r="E1024" s="80">
        <v>11387</v>
      </c>
      <c r="F1024" s="80">
        <v>0</v>
      </c>
      <c r="G1024" s="80">
        <v>0</v>
      </c>
      <c r="H1024" s="80">
        <v>0</v>
      </c>
      <c r="I1024" s="80">
        <v>0</v>
      </c>
      <c r="J1024" s="80">
        <v>0</v>
      </c>
      <c r="K1024" s="80">
        <v>0</v>
      </c>
      <c r="L1024" s="80">
        <v>11387</v>
      </c>
      <c r="M1024" s="84">
        <v>54299</v>
      </c>
    </row>
    <row r="1025" spans="1:13">
      <c r="A1025" s="80">
        <v>1010</v>
      </c>
      <c r="B1025" s="80" t="s">
        <v>653</v>
      </c>
      <c r="C1025" s="80" t="s">
        <v>2561</v>
      </c>
      <c r="D1025" s="80" t="s">
        <v>5400</v>
      </c>
      <c r="E1025" s="80">
        <v>0</v>
      </c>
      <c r="F1025" s="80">
        <v>0</v>
      </c>
      <c r="G1025" s="80">
        <v>0</v>
      </c>
      <c r="H1025" s="80">
        <v>0</v>
      </c>
      <c r="I1025" s="80">
        <v>0</v>
      </c>
      <c r="J1025" s="80">
        <v>0</v>
      </c>
      <c r="K1025" s="80">
        <v>0</v>
      </c>
      <c r="L1025" s="80">
        <v>0</v>
      </c>
      <c r="M1025" s="80">
        <v>0</v>
      </c>
    </row>
    <row r="1026" spans="1:13">
      <c r="A1026" s="80">
        <v>1011</v>
      </c>
      <c r="B1026" s="80" t="s">
        <v>827</v>
      </c>
      <c r="C1026" s="80" t="s">
        <v>828</v>
      </c>
      <c r="D1026" s="80" t="s">
        <v>5400</v>
      </c>
      <c r="E1026" s="80">
        <v>11635</v>
      </c>
      <c r="F1026" s="80">
        <v>0</v>
      </c>
      <c r="G1026" s="80">
        <v>10452</v>
      </c>
      <c r="H1026" s="80">
        <v>0</v>
      </c>
      <c r="I1026" s="80">
        <v>0</v>
      </c>
      <c r="J1026" s="80">
        <v>0</v>
      </c>
      <c r="K1026" s="80">
        <v>0</v>
      </c>
      <c r="L1026" s="80">
        <v>22087</v>
      </c>
      <c r="M1026" s="84">
        <v>80115</v>
      </c>
    </row>
    <row r="1027" spans="1:13">
      <c r="A1027" s="80">
        <v>1012</v>
      </c>
      <c r="B1027" s="80" t="s">
        <v>661</v>
      </c>
      <c r="C1027" s="80" t="s">
        <v>662</v>
      </c>
      <c r="D1027" s="80" t="s">
        <v>5400</v>
      </c>
      <c r="E1027" s="80">
        <v>0</v>
      </c>
      <c r="F1027" s="80">
        <v>0</v>
      </c>
      <c r="G1027" s="80">
        <v>22359</v>
      </c>
      <c r="H1027" s="80">
        <v>0</v>
      </c>
      <c r="I1027" s="80">
        <v>0</v>
      </c>
      <c r="J1027" s="80">
        <v>0</v>
      </c>
      <c r="K1027" s="80">
        <v>0</v>
      </c>
      <c r="L1027" s="80">
        <v>22359</v>
      </c>
      <c r="M1027" s="84">
        <v>55950</v>
      </c>
    </row>
    <row r="1028" spans="1:13">
      <c r="A1028" s="80">
        <v>1013</v>
      </c>
      <c r="B1028" s="80" t="s">
        <v>666</v>
      </c>
      <c r="C1028" s="80" t="s">
        <v>667</v>
      </c>
      <c r="D1028" s="80" t="s">
        <v>5400</v>
      </c>
      <c r="E1028" s="80">
        <v>10632</v>
      </c>
      <c r="F1028" s="80">
        <v>0</v>
      </c>
      <c r="G1028" s="80">
        <v>11025</v>
      </c>
      <c r="H1028" s="80">
        <v>0</v>
      </c>
      <c r="I1028" s="80">
        <v>0</v>
      </c>
      <c r="J1028" s="80">
        <v>0</v>
      </c>
      <c r="K1028" s="80">
        <v>0</v>
      </c>
      <c r="L1028" s="80">
        <v>21657</v>
      </c>
      <c r="M1028" s="84">
        <v>33975</v>
      </c>
    </row>
    <row r="1029" spans="1:13">
      <c r="A1029" s="80">
        <v>1014</v>
      </c>
      <c r="B1029" s="80" t="s">
        <v>686</v>
      </c>
      <c r="C1029" s="80" t="s">
        <v>687</v>
      </c>
      <c r="D1029" s="80" t="s">
        <v>5400</v>
      </c>
      <c r="E1029" s="80">
        <v>6090</v>
      </c>
      <c r="F1029" s="80">
        <v>0</v>
      </c>
      <c r="G1029" s="80">
        <v>30205</v>
      </c>
      <c r="H1029" s="80">
        <v>0</v>
      </c>
      <c r="I1029" s="80">
        <v>0</v>
      </c>
      <c r="J1029" s="80">
        <v>0</v>
      </c>
      <c r="K1029" s="80">
        <v>0</v>
      </c>
      <c r="L1029" s="80">
        <v>36295</v>
      </c>
      <c r="M1029" s="84">
        <v>174945</v>
      </c>
    </row>
    <row r="1030" spans="1:13">
      <c r="A1030" s="80">
        <v>1015</v>
      </c>
      <c r="B1030" s="80" t="s">
        <v>7834</v>
      </c>
      <c r="C1030" s="80" t="s">
        <v>7835</v>
      </c>
      <c r="D1030" s="80" t="s">
        <v>5400</v>
      </c>
      <c r="E1030" s="80">
        <v>1922</v>
      </c>
      <c r="F1030" s="80">
        <v>0</v>
      </c>
      <c r="G1030" s="80">
        <v>0</v>
      </c>
      <c r="H1030" s="80">
        <v>0</v>
      </c>
      <c r="I1030" s="80">
        <v>0</v>
      </c>
      <c r="J1030" s="80">
        <v>0</v>
      </c>
      <c r="K1030" s="80">
        <v>0</v>
      </c>
      <c r="L1030" s="80">
        <v>1922</v>
      </c>
      <c r="M1030" s="84">
        <v>8000</v>
      </c>
    </row>
    <row r="1031" spans="1:13">
      <c r="A1031" s="80">
        <v>1016</v>
      </c>
      <c r="B1031" s="80" t="s">
        <v>7836</v>
      </c>
      <c r="C1031" s="80" t="s">
        <v>7837</v>
      </c>
      <c r="D1031" s="80" t="s">
        <v>5400</v>
      </c>
      <c r="E1031" s="80">
        <v>0</v>
      </c>
      <c r="F1031" s="80">
        <v>0</v>
      </c>
      <c r="G1031" s="80">
        <v>0</v>
      </c>
      <c r="H1031" s="80">
        <v>0</v>
      </c>
      <c r="I1031" s="80">
        <v>0</v>
      </c>
      <c r="J1031" s="80">
        <v>0</v>
      </c>
      <c r="K1031" s="80">
        <v>0</v>
      </c>
      <c r="L1031" s="80">
        <v>0</v>
      </c>
      <c r="M1031" s="80">
        <v>0</v>
      </c>
    </row>
    <row r="1032" spans="1:13">
      <c r="A1032" s="80">
        <v>1017</v>
      </c>
      <c r="B1032" s="80" t="s">
        <v>7838</v>
      </c>
      <c r="C1032" s="80" t="s">
        <v>7839</v>
      </c>
      <c r="D1032" s="80" t="s">
        <v>5400</v>
      </c>
      <c r="E1032" s="80">
        <v>5803</v>
      </c>
      <c r="F1032" s="80">
        <v>0</v>
      </c>
      <c r="G1032" s="80">
        <v>0</v>
      </c>
      <c r="H1032" s="80">
        <v>0</v>
      </c>
      <c r="I1032" s="80">
        <v>0</v>
      </c>
      <c r="J1032" s="80">
        <v>0</v>
      </c>
      <c r="K1032" s="80">
        <v>0</v>
      </c>
      <c r="L1032" s="80">
        <v>5803</v>
      </c>
      <c r="M1032" s="84">
        <v>8000</v>
      </c>
    </row>
    <row r="1033" spans="1:13">
      <c r="A1033" s="80">
        <v>1018</v>
      </c>
      <c r="B1033" s="80" t="s">
        <v>7840</v>
      </c>
      <c r="C1033" s="80" t="s">
        <v>7841</v>
      </c>
      <c r="D1033" s="80" t="s">
        <v>5400</v>
      </c>
      <c r="E1033" s="80">
        <v>1620</v>
      </c>
      <c r="F1033" s="80">
        <v>0</v>
      </c>
      <c r="G1033" s="80">
        <v>4</v>
      </c>
      <c r="H1033" s="80">
        <v>0</v>
      </c>
      <c r="I1033" s="80">
        <v>0</v>
      </c>
      <c r="J1033" s="80">
        <v>0</v>
      </c>
      <c r="K1033" s="80">
        <v>0</v>
      </c>
      <c r="L1033" s="80">
        <v>1624</v>
      </c>
      <c r="M1033" s="84">
        <v>5000</v>
      </c>
    </row>
    <row r="1034" spans="1:13">
      <c r="A1034" s="80">
        <v>1019</v>
      </c>
      <c r="B1034" s="80" t="s">
        <v>7842</v>
      </c>
      <c r="C1034" s="80" t="s">
        <v>7843</v>
      </c>
      <c r="D1034" s="80" t="s">
        <v>5400</v>
      </c>
      <c r="E1034" s="80">
        <v>1600</v>
      </c>
      <c r="F1034" s="80">
        <v>0</v>
      </c>
      <c r="G1034" s="80">
        <v>0</v>
      </c>
      <c r="H1034" s="80">
        <v>0</v>
      </c>
      <c r="I1034" s="80">
        <v>0</v>
      </c>
      <c r="J1034" s="80">
        <v>0</v>
      </c>
      <c r="K1034" s="80">
        <v>0</v>
      </c>
      <c r="L1034" s="80">
        <v>1600</v>
      </c>
      <c r="M1034" s="84">
        <v>7000</v>
      </c>
    </row>
    <row r="1035" spans="1:13">
      <c r="A1035" s="80">
        <v>1020</v>
      </c>
      <c r="B1035" s="80" t="s">
        <v>7844</v>
      </c>
      <c r="C1035" s="80" t="s">
        <v>7845</v>
      </c>
      <c r="D1035" s="80" t="s">
        <v>5400</v>
      </c>
      <c r="E1035" s="80">
        <v>3465</v>
      </c>
      <c r="F1035" s="80">
        <v>0</v>
      </c>
      <c r="G1035" s="80">
        <v>0</v>
      </c>
      <c r="H1035" s="80">
        <v>0</v>
      </c>
      <c r="I1035" s="80">
        <v>0</v>
      </c>
      <c r="J1035" s="80">
        <v>0</v>
      </c>
      <c r="K1035" s="80">
        <v>0</v>
      </c>
      <c r="L1035" s="80">
        <v>3465</v>
      </c>
      <c r="M1035" s="84">
        <v>5000</v>
      </c>
    </row>
    <row r="1036" spans="1:13">
      <c r="A1036" s="80">
        <v>1021</v>
      </c>
      <c r="B1036" s="80" t="s">
        <v>614</v>
      </c>
      <c r="C1036" s="80" t="s">
        <v>615</v>
      </c>
      <c r="D1036" s="80" t="s">
        <v>5400</v>
      </c>
      <c r="E1036" s="80">
        <v>20688</v>
      </c>
      <c r="F1036" s="80">
        <v>0</v>
      </c>
      <c r="G1036" s="80">
        <v>19763</v>
      </c>
      <c r="H1036" s="80">
        <v>0</v>
      </c>
      <c r="I1036" s="80">
        <v>0</v>
      </c>
      <c r="J1036" s="80">
        <v>0</v>
      </c>
      <c r="K1036" s="80">
        <v>0</v>
      </c>
      <c r="L1036" s="80">
        <v>40451</v>
      </c>
      <c r="M1036" s="84">
        <v>136332</v>
      </c>
    </row>
    <row r="1037" spans="1:13">
      <c r="A1037" s="80">
        <v>1022</v>
      </c>
      <c r="B1037" s="80" t="s">
        <v>616</v>
      </c>
      <c r="C1037" s="80" t="s">
        <v>617</v>
      </c>
      <c r="D1037" s="80" t="s">
        <v>5400</v>
      </c>
      <c r="E1037" s="80">
        <v>20693</v>
      </c>
      <c r="F1037" s="80">
        <v>0</v>
      </c>
      <c r="G1037" s="80">
        <v>19763</v>
      </c>
      <c r="H1037" s="80">
        <v>0</v>
      </c>
      <c r="I1037" s="80">
        <v>0</v>
      </c>
      <c r="J1037" s="80">
        <v>0</v>
      </c>
      <c r="K1037" s="80">
        <v>0</v>
      </c>
      <c r="L1037" s="80">
        <v>40456</v>
      </c>
      <c r="M1037" s="84">
        <v>136332</v>
      </c>
    </row>
    <row r="1038" spans="1:13">
      <c r="A1038" s="80">
        <v>1023</v>
      </c>
      <c r="B1038" s="80" t="s">
        <v>7846</v>
      </c>
      <c r="C1038" s="80" t="s">
        <v>7847</v>
      </c>
      <c r="D1038" s="80" t="s">
        <v>7802</v>
      </c>
      <c r="E1038" s="80">
        <v>0</v>
      </c>
      <c r="F1038" s="80">
        <v>0</v>
      </c>
      <c r="G1038" s="80">
        <v>0</v>
      </c>
      <c r="H1038" s="80">
        <v>0</v>
      </c>
      <c r="I1038" s="80">
        <v>0</v>
      </c>
      <c r="J1038" s="80">
        <v>0</v>
      </c>
      <c r="K1038" s="80">
        <v>0</v>
      </c>
      <c r="L1038" s="80">
        <v>0</v>
      </c>
      <c r="M1038" s="80">
        <v>0</v>
      </c>
    </row>
    <row r="1039" spans="1:13">
      <c r="A1039" s="80">
        <v>1024</v>
      </c>
      <c r="B1039" s="80" t="s">
        <v>7848</v>
      </c>
      <c r="C1039" s="80" t="s">
        <v>7849</v>
      </c>
      <c r="D1039" s="80" t="s">
        <v>7802</v>
      </c>
      <c r="E1039" s="80">
        <v>0</v>
      </c>
      <c r="F1039" s="80">
        <v>0</v>
      </c>
      <c r="G1039" s="80">
        <v>0</v>
      </c>
      <c r="H1039" s="80">
        <v>0</v>
      </c>
      <c r="I1039" s="80">
        <v>0</v>
      </c>
      <c r="J1039" s="80">
        <v>0</v>
      </c>
      <c r="K1039" s="80">
        <v>0</v>
      </c>
      <c r="L1039" s="80">
        <v>0</v>
      </c>
      <c r="M1039" s="80">
        <v>0</v>
      </c>
    </row>
    <row r="1040" spans="1:13">
      <c r="A1040" s="80">
        <v>1025</v>
      </c>
      <c r="B1040" s="80" t="s">
        <v>7850</v>
      </c>
      <c r="C1040" s="80" t="s">
        <v>7851</v>
      </c>
      <c r="D1040" s="80" t="s">
        <v>7802</v>
      </c>
      <c r="E1040" s="80">
        <v>0</v>
      </c>
      <c r="F1040" s="80">
        <v>0</v>
      </c>
      <c r="G1040" s="80">
        <v>0</v>
      </c>
      <c r="H1040" s="80">
        <v>0</v>
      </c>
      <c r="I1040" s="80">
        <v>0</v>
      </c>
      <c r="J1040" s="80">
        <v>0</v>
      </c>
      <c r="K1040" s="80">
        <v>0</v>
      </c>
      <c r="L1040" s="80">
        <v>0</v>
      </c>
      <c r="M1040" s="80">
        <v>0</v>
      </c>
    </row>
    <row r="1041" spans="1:13">
      <c r="A1041" s="80">
        <v>1026</v>
      </c>
      <c r="B1041" s="80" t="s">
        <v>341</v>
      </c>
      <c r="C1041" s="80" t="s">
        <v>2529</v>
      </c>
      <c r="D1041" s="80" t="s">
        <v>5400</v>
      </c>
      <c r="E1041" s="80">
        <v>14922</v>
      </c>
      <c r="F1041" s="80">
        <v>0</v>
      </c>
      <c r="G1041" s="80">
        <v>24633</v>
      </c>
      <c r="H1041" s="80">
        <v>0</v>
      </c>
      <c r="I1041" s="80">
        <v>0</v>
      </c>
      <c r="J1041" s="80">
        <v>0</v>
      </c>
      <c r="K1041" s="80">
        <v>0</v>
      </c>
      <c r="L1041" s="80">
        <v>39555</v>
      </c>
      <c r="M1041" s="84">
        <v>132623</v>
      </c>
    </row>
    <row r="1042" spans="1:13">
      <c r="A1042" s="80">
        <v>1027</v>
      </c>
      <c r="B1042" s="80" t="s">
        <v>673</v>
      </c>
      <c r="C1042" s="80" t="s">
        <v>2565</v>
      </c>
      <c r="D1042" s="80" t="s">
        <v>5400</v>
      </c>
      <c r="E1042" s="80">
        <v>0</v>
      </c>
      <c r="F1042" s="80">
        <v>0</v>
      </c>
      <c r="G1042" s="80">
        <v>0</v>
      </c>
      <c r="H1042" s="80">
        <v>0</v>
      </c>
      <c r="I1042" s="80">
        <v>0</v>
      </c>
      <c r="J1042" s="80">
        <v>0</v>
      </c>
      <c r="K1042" s="80">
        <v>0</v>
      </c>
      <c r="L1042" s="80">
        <v>0</v>
      </c>
      <c r="M1042" s="80">
        <v>0</v>
      </c>
    </row>
    <row r="1043" spans="1:13">
      <c r="A1043" s="80">
        <v>1028</v>
      </c>
      <c r="B1043" s="80" t="s">
        <v>339</v>
      </c>
      <c r="C1043" s="80" t="s">
        <v>2528</v>
      </c>
      <c r="D1043" s="80" t="s">
        <v>5400</v>
      </c>
      <c r="E1043" s="80">
        <v>1821</v>
      </c>
      <c r="F1043" s="80">
        <v>0</v>
      </c>
      <c r="G1043" s="80">
        <v>7010</v>
      </c>
      <c r="H1043" s="80">
        <v>0</v>
      </c>
      <c r="I1043" s="80">
        <v>0</v>
      </c>
      <c r="J1043" s="80">
        <v>0</v>
      </c>
      <c r="K1043" s="80">
        <v>0</v>
      </c>
      <c r="L1043" s="80">
        <v>8831</v>
      </c>
      <c r="M1043" s="84">
        <v>43748</v>
      </c>
    </row>
    <row r="1044" spans="1:13">
      <c r="A1044" s="80">
        <v>1029</v>
      </c>
      <c r="B1044" s="80" t="s">
        <v>7852</v>
      </c>
      <c r="C1044" s="80" t="s">
        <v>7853</v>
      </c>
      <c r="D1044" s="80" t="s">
        <v>5400</v>
      </c>
      <c r="E1044" s="80">
        <v>25430</v>
      </c>
      <c r="F1044" s="80">
        <v>0</v>
      </c>
      <c r="G1044" s="80">
        <v>0</v>
      </c>
      <c r="H1044" s="80">
        <v>0</v>
      </c>
      <c r="I1044" s="80">
        <v>0</v>
      </c>
      <c r="J1044" s="80">
        <v>0</v>
      </c>
      <c r="K1044" s="80">
        <v>0</v>
      </c>
      <c r="L1044" s="80">
        <v>25430</v>
      </c>
      <c r="M1044" s="80">
        <v>0</v>
      </c>
    </row>
    <row r="1045" spans="1:13">
      <c r="A1045" s="80">
        <v>1030</v>
      </c>
      <c r="B1045" s="80" t="s">
        <v>7854</v>
      </c>
      <c r="C1045" s="80" t="s">
        <v>7855</v>
      </c>
      <c r="D1045" s="80" t="s">
        <v>5400</v>
      </c>
      <c r="E1045" s="80">
        <v>0</v>
      </c>
      <c r="F1045" s="80">
        <v>0</v>
      </c>
      <c r="G1045" s="80">
        <v>0</v>
      </c>
      <c r="H1045" s="80">
        <v>0</v>
      </c>
      <c r="I1045" s="80">
        <v>0</v>
      </c>
      <c r="J1045" s="80">
        <v>0</v>
      </c>
      <c r="K1045" s="80">
        <v>0</v>
      </c>
      <c r="L1045" s="80">
        <v>0</v>
      </c>
      <c r="M1045" s="80">
        <v>0</v>
      </c>
    </row>
    <row r="1046" spans="1:13">
      <c r="A1046" s="80">
        <v>1031</v>
      </c>
      <c r="B1046" s="80" t="s">
        <v>7856</v>
      </c>
      <c r="C1046" s="80" t="s">
        <v>7857</v>
      </c>
      <c r="D1046" s="80" t="s">
        <v>5400</v>
      </c>
      <c r="E1046" s="80">
        <v>0</v>
      </c>
      <c r="F1046" s="80">
        <v>0</v>
      </c>
      <c r="G1046" s="80">
        <v>0</v>
      </c>
      <c r="H1046" s="80">
        <v>0</v>
      </c>
      <c r="I1046" s="80">
        <v>0</v>
      </c>
      <c r="J1046" s="80">
        <v>0</v>
      </c>
      <c r="K1046" s="80">
        <v>0</v>
      </c>
      <c r="L1046" s="80">
        <v>0</v>
      </c>
      <c r="M1046" s="80">
        <v>0</v>
      </c>
    </row>
    <row r="1047" spans="1:13">
      <c r="A1047" s="80">
        <v>1032</v>
      </c>
      <c r="B1047" s="80" t="s">
        <v>7858</v>
      </c>
      <c r="C1047" s="80" t="s">
        <v>7859</v>
      </c>
      <c r="D1047" s="80" t="s">
        <v>5400</v>
      </c>
      <c r="E1047" s="80">
        <v>0</v>
      </c>
      <c r="F1047" s="80">
        <v>0</v>
      </c>
      <c r="G1047" s="80">
        <v>0</v>
      </c>
      <c r="H1047" s="80">
        <v>0</v>
      </c>
      <c r="I1047" s="80">
        <v>0</v>
      </c>
      <c r="J1047" s="80">
        <v>0</v>
      </c>
      <c r="K1047" s="80">
        <v>0</v>
      </c>
      <c r="L1047" s="80">
        <v>0</v>
      </c>
      <c r="M1047" s="80">
        <v>0</v>
      </c>
    </row>
    <row r="1048" spans="1:13">
      <c r="A1048" s="80">
        <v>1033</v>
      </c>
      <c r="B1048" s="80" t="s">
        <v>7860</v>
      </c>
      <c r="C1048" s="80" t="s">
        <v>7861</v>
      </c>
      <c r="D1048" s="80" t="s">
        <v>5400</v>
      </c>
      <c r="E1048" s="80">
        <v>0</v>
      </c>
      <c r="F1048" s="80">
        <v>0</v>
      </c>
      <c r="G1048" s="80">
        <v>0</v>
      </c>
      <c r="H1048" s="80">
        <v>0</v>
      </c>
      <c r="I1048" s="80">
        <v>0</v>
      </c>
      <c r="J1048" s="80">
        <v>0</v>
      </c>
      <c r="K1048" s="80">
        <v>0</v>
      </c>
      <c r="L1048" s="80">
        <v>0</v>
      </c>
      <c r="M1048" s="80">
        <v>0</v>
      </c>
    </row>
    <row r="1049" spans="1:13">
      <c r="A1049" s="80">
        <v>1034</v>
      </c>
      <c r="B1049" s="80" t="s">
        <v>833</v>
      </c>
      <c r="C1049" s="80" t="s">
        <v>7862</v>
      </c>
      <c r="D1049" s="80" t="s">
        <v>5400</v>
      </c>
      <c r="E1049" s="80">
        <v>4335</v>
      </c>
      <c r="F1049" s="80">
        <v>0</v>
      </c>
      <c r="G1049" s="80">
        <v>14000</v>
      </c>
      <c r="H1049" s="80">
        <v>0</v>
      </c>
      <c r="I1049" s="80">
        <v>0</v>
      </c>
      <c r="J1049" s="80">
        <v>0</v>
      </c>
      <c r="K1049" s="80">
        <v>0</v>
      </c>
      <c r="L1049" s="80">
        <v>18335</v>
      </c>
      <c r="M1049" s="84">
        <v>97205</v>
      </c>
    </row>
    <row r="1050" spans="1:13">
      <c r="A1050" s="80">
        <v>1035</v>
      </c>
      <c r="B1050" s="80" t="s">
        <v>7863</v>
      </c>
      <c r="C1050" s="80" t="s">
        <v>7864</v>
      </c>
      <c r="D1050" s="80" t="s">
        <v>5400</v>
      </c>
      <c r="E1050" s="80">
        <v>0</v>
      </c>
      <c r="F1050" s="80">
        <v>0</v>
      </c>
      <c r="G1050" s="80">
        <v>0</v>
      </c>
      <c r="H1050" s="80">
        <v>0</v>
      </c>
      <c r="I1050" s="80">
        <v>0</v>
      </c>
      <c r="J1050" s="80">
        <v>0</v>
      </c>
      <c r="K1050" s="80">
        <v>0</v>
      </c>
      <c r="L1050" s="80">
        <v>0</v>
      </c>
      <c r="M1050" s="80">
        <v>0</v>
      </c>
    </row>
    <row r="1051" spans="1:13">
      <c r="A1051" s="80">
        <v>1036</v>
      </c>
      <c r="B1051" s="80" t="s">
        <v>7865</v>
      </c>
      <c r="C1051" s="80" t="s">
        <v>7866</v>
      </c>
      <c r="D1051" s="80" t="s">
        <v>5400</v>
      </c>
      <c r="E1051" s="80">
        <v>0</v>
      </c>
      <c r="F1051" s="80">
        <v>0</v>
      </c>
      <c r="G1051" s="80">
        <v>0</v>
      </c>
      <c r="H1051" s="80">
        <v>0</v>
      </c>
      <c r="I1051" s="80">
        <v>0</v>
      </c>
      <c r="J1051" s="80">
        <v>0</v>
      </c>
      <c r="K1051" s="80">
        <v>0</v>
      </c>
      <c r="L1051" s="80">
        <v>0</v>
      </c>
      <c r="M1051" s="80">
        <v>0</v>
      </c>
    </row>
    <row r="1052" spans="1:13">
      <c r="A1052" s="80">
        <v>1037</v>
      </c>
      <c r="B1052" s="80" t="s">
        <v>7867</v>
      </c>
      <c r="C1052" s="80" t="s">
        <v>7868</v>
      </c>
      <c r="D1052" s="80" t="s">
        <v>5400</v>
      </c>
      <c r="E1052" s="80">
        <v>0</v>
      </c>
      <c r="F1052" s="80">
        <v>0</v>
      </c>
      <c r="G1052" s="80">
        <v>0</v>
      </c>
      <c r="H1052" s="80">
        <v>0</v>
      </c>
      <c r="I1052" s="80">
        <v>0</v>
      </c>
      <c r="J1052" s="80">
        <v>0</v>
      </c>
      <c r="K1052" s="80">
        <v>0</v>
      </c>
      <c r="L1052" s="80">
        <v>0</v>
      </c>
      <c r="M1052" s="80">
        <v>0</v>
      </c>
    </row>
    <row r="1053" spans="1:13">
      <c r="A1053" s="80">
        <v>1038</v>
      </c>
      <c r="B1053" s="80" t="s">
        <v>264</v>
      </c>
      <c r="C1053" s="80" t="s">
        <v>265</v>
      </c>
      <c r="D1053" s="80" t="s">
        <v>5400</v>
      </c>
      <c r="E1053" s="80">
        <v>0</v>
      </c>
      <c r="F1053" s="80">
        <v>0</v>
      </c>
      <c r="G1053" s="80">
        <v>0</v>
      </c>
      <c r="H1053" s="80">
        <v>0</v>
      </c>
      <c r="I1053" s="80">
        <v>0</v>
      </c>
      <c r="J1053" s="80">
        <v>0</v>
      </c>
      <c r="K1053" s="80">
        <v>0</v>
      </c>
      <c r="L1053" s="80">
        <v>0</v>
      </c>
      <c r="M1053" s="80">
        <v>0</v>
      </c>
    </row>
    <row r="1054" spans="1:13">
      <c r="A1054" s="80">
        <v>1039</v>
      </c>
      <c r="B1054" s="80" t="s">
        <v>266</v>
      </c>
      <c r="C1054" s="80" t="s">
        <v>267</v>
      </c>
      <c r="D1054" s="80" t="s">
        <v>5400</v>
      </c>
      <c r="E1054" s="80">
        <v>9445</v>
      </c>
      <c r="F1054" s="80">
        <v>0</v>
      </c>
      <c r="G1054" s="80">
        <v>0</v>
      </c>
      <c r="H1054" s="80">
        <v>0</v>
      </c>
      <c r="I1054" s="80">
        <v>0</v>
      </c>
      <c r="J1054" s="80">
        <v>0</v>
      </c>
      <c r="K1054" s="80">
        <v>0</v>
      </c>
      <c r="L1054" s="80">
        <v>9445</v>
      </c>
      <c r="M1054" s="80">
        <v>0</v>
      </c>
    </row>
    <row r="1055" spans="1:13">
      <c r="A1055" s="80">
        <v>1040</v>
      </c>
      <c r="B1055" s="80" t="s">
        <v>274</v>
      </c>
      <c r="C1055" s="80" t="s">
        <v>275</v>
      </c>
      <c r="D1055" s="80" t="s">
        <v>5400</v>
      </c>
      <c r="E1055" s="80">
        <v>0</v>
      </c>
      <c r="F1055" s="80">
        <v>0</v>
      </c>
      <c r="G1055" s="80">
        <v>0</v>
      </c>
      <c r="H1055" s="80">
        <v>0</v>
      </c>
      <c r="I1055" s="80">
        <v>0</v>
      </c>
      <c r="J1055" s="80">
        <v>0</v>
      </c>
      <c r="K1055" s="80">
        <v>0</v>
      </c>
      <c r="L1055" s="80">
        <v>0</v>
      </c>
      <c r="M1055" s="80">
        <v>0</v>
      </c>
    </row>
    <row r="1056" spans="1:13">
      <c r="A1056" s="80">
        <v>1041</v>
      </c>
      <c r="B1056" s="80" t="s">
        <v>276</v>
      </c>
      <c r="C1056" s="80" t="s">
        <v>277</v>
      </c>
      <c r="D1056" s="80" t="s">
        <v>5400</v>
      </c>
      <c r="E1056" s="80">
        <v>0</v>
      </c>
      <c r="F1056" s="80">
        <v>0</v>
      </c>
      <c r="G1056" s="80">
        <v>9</v>
      </c>
      <c r="H1056" s="80">
        <v>0</v>
      </c>
      <c r="I1056" s="80">
        <v>0</v>
      </c>
      <c r="J1056" s="80">
        <v>0</v>
      </c>
      <c r="K1056" s="80">
        <v>0</v>
      </c>
      <c r="L1056" s="80">
        <v>9</v>
      </c>
      <c r="M1056" s="80">
        <v>0</v>
      </c>
    </row>
    <row r="1057" spans="1:13">
      <c r="A1057" s="80">
        <v>1042</v>
      </c>
      <c r="B1057" s="80" t="s">
        <v>278</v>
      </c>
      <c r="C1057" s="80" t="s">
        <v>2521</v>
      </c>
      <c r="D1057" s="80" t="s">
        <v>5400</v>
      </c>
      <c r="E1057" s="80">
        <v>9516</v>
      </c>
      <c r="F1057" s="80">
        <v>0</v>
      </c>
      <c r="G1057" s="80">
        <v>312</v>
      </c>
      <c r="H1057" s="80">
        <v>0</v>
      </c>
      <c r="I1057" s="80">
        <v>0</v>
      </c>
      <c r="J1057" s="80">
        <v>0</v>
      </c>
      <c r="K1057" s="80">
        <v>0</v>
      </c>
      <c r="L1057" s="80">
        <v>9828</v>
      </c>
      <c r="M1057" s="80">
        <v>0</v>
      </c>
    </row>
    <row r="1058" spans="1:13">
      <c r="A1058" s="80">
        <v>1043</v>
      </c>
      <c r="B1058" s="80" t="s">
        <v>7869</v>
      </c>
      <c r="C1058" s="80" t="s">
        <v>7870</v>
      </c>
      <c r="D1058" s="80" t="s">
        <v>5400</v>
      </c>
      <c r="E1058" s="80">
        <v>0</v>
      </c>
      <c r="F1058" s="80">
        <v>0</v>
      </c>
      <c r="G1058" s="80">
        <v>0</v>
      </c>
      <c r="H1058" s="80">
        <v>0</v>
      </c>
      <c r="I1058" s="80">
        <v>0</v>
      </c>
      <c r="J1058" s="80">
        <v>0</v>
      </c>
      <c r="K1058" s="80">
        <v>0</v>
      </c>
      <c r="L1058" s="80">
        <v>0</v>
      </c>
      <c r="M1058" s="80">
        <v>0</v>
      </c>
    </row>
    <row r="1059" spans="1:13">
      <c r="A1059" s="80">
        <v>1044</v>
      </c>
      <c r="B1059" s="80" t="s">
        <v>282</v>
      </c>
      <c r="C1059" s="80" t="s">
        <v>283</v>
      </c>
      <c r="D1059" s="80" t="s">
        <v>5400</v>
      </c>
      <c r="E1059" s="80">
        <v>0</v>
      </c>
      <c r="F1059" s="80">
        <v>0</v>
      </c>
      <c r="G1059" s="80">
        <v>0</v>
      </c>
      <c r="H1059" s="80">
        <v>0</v>
      </c>
      <c r="I1059" s="80">
        <v>0</v>
      </c>
      <c r="J1059" s="80">
        <v>0</v>
      </c>
      <c r="K1059" s="80">
        <v>0</v>
      </c>
      <c r="L1059" s="80">
        <v>0</v>
      </c>
      <c r="M1059" s="80">
        <v>0</v>
      </c>
    </row>
    <row r="1060" spans="1:13">
      <c r="A1060" s="80">
        <v>1045</v>
      </c>
      <c r="B1060" s="80" t="s">
        <v>284</v>
      </c>
      <c r="C1060" s="80" t="s">
        <v>2522</v>
      </c>
      <c r="D1060" s="80" t="s">
        <v>5400</v>
      </c>
      <c r="E1060" s="80">
        <v>2740</v>
      </c>
      <c r="F1060" s="80">
        <v>0</v>
      </c>
      <c r="G1060" s="80">
        <v>42</v>
      </c>
      <c r="H1060" s="80">
        <v>0</v>
      </c>
      <c r="I1060" s="80">
        <v>0</v>
      </c>
      <c r="J1060" s="80">
        <v>0</v>
      </c>
      <c r="K1060" s="80">
        <v>0</v>
      </c>
      <c r="L1060" s="80">
        <v>2782</v>
      </c>
      <c r="M1060" s="80">
        <v>0</v>
      </c>
    </row>
    <row r="1061" spans="1:13">
      <c r="A1061" s="80">
        <v>1046</v>
      </c>
      <c r="B1061" s="80" t="s">
        <v>288</v>
      </c>
      <c r="C1061" s="80" t="s">
        <v>289</v>
      </c>
      <c r="D1061" s="80" t="s">
        <v>5400</v>
      </c>
      <c r="E1061" s="80">
        <v>0</v>
      </c>
      <c r="F1061" s="80">
        <v>0</v>
      </c>
      <c r="G1061" s="80">
        <v>0</v>
      </c>
      <c r="H1061" s="80">
        <v>0</v>
      </c>
      <c r="I1061" s="80">
        <v>0</v>
      </c>
      <c r="J1061" s="80">
        <v>0</v>
      </c>
      <c r="K1061" s="80">
        <v>0</v>
      </c>
      <c r="L1061" s="80">
        <v>0</v>
      </c>
      <c r="M1061" s="80">
        <v>0</v>
      </c>
    </row>
    <row r="1062" spans="1:13">
      <c r="A1062" s="80">
        <v>1047</v>
      </c>
      <c r="B1062" s="80" t="s">
        <v>290</v>
      </c>
      <c r="C1062" s="80" t="s">
        <v>291</v>
      </c>
      <c r="D1062" s="80" t="s">
        <v>5400</v>
      </c>
      <c r="E1062" s="80">
        <v>0</v>
      </c>
      <c r="F1062" s="80">
        <v>0</v>
      </c>
      <c r="G1062" s="80">
        <v>0</v>
      </c>
      <c r="H1062" s="80">
        <v>0</v>
      </c>
      <c r="I1062" s="80">
        <v>0</v>
      </c>
      <c r="J1062" s="80">
        <v>0</v>
      </c>
      <c r="K1062" s="80">
        <v>0</v>
      </c>
      <c r="L1062" s="80">
        <v>0</v>
      </c>
      <c r="M1062" s="80">
        <v>0</v>
      </c>
    </row>
    <row r="1063" spans="1:13">
      <c r="A1063" s="80">
        <v>1048</v>
      </c>
      <c r="B1063" s="80" t="s">
        <v>292</v>
      </c>
      <c r="C1063" s="80" t="s">
        <v>2523</v>
      </c>
      <c r="D1063" s="80" t="s">
        <v>5400</v>
      </c>
      <c r="E1063" s="80">
        <v>3800</v>
      </c>
      <c r="F1063" s="80">
        <v>0</v>
      </c>
      <c r="G1063" s="80">
        <v>0</v>
      </c>
      <c r="H1063" s="80">
        <v>0</v>
      </c>
      <c r="I1063" s="80">
        <v>0</v>
      </c>
      <c r="J1063" s="80">
        <v>0</v>
      </c>
      <c r="K1063" s="80">
        <v>0</v>
      </c>
      <c r="L1063" s="80">
        <v>3800</v>
      </c>
      <c r="M1063" s="84">
        <v>3800</v>
      </c>
    </row>
    <row r="1064" spans="1:13">
      <c r="A1064" s="80">
        <v>1049</v>
      </c>
      <c r="B1064" s="80" t="s">
        <v>7871</v>
      </c>
      <c r="C1064" s="80" t="s">
        <v>7872</v>
      </c>
      <c r="D1064" s="80" t="s">
        <v>5400</v>
      </c>
      <c r="E1064" s="80">
        <v>0</v>
      </c>
      <c r="F1064" s="80">
        <v>0</v>
      </c>
      <c r="G1064" s="80">
        <v>0</v>
      </c>
      <c r="H1064" s="80">
        <v>0</v>
      </c>
      <c r="I1064" s="80">
        <v>0</v>
      </c>
      <c r="J1064" s="80">
        <v>0</v>
      </c>
      <c r="K1064" s="80">
        <v>0</v>
      </c>
      <c r="L1064" s="80">
        <v>0</v>
      </c>
      <c r="M1064" s="80">
        <v>0</v>
      </c>
    </row>
    <row r="1065" spans="1:13">
      <c r="A1065" s="80">
        <v>1050</v>
      </c>
      <c r="B1065" s="80" t="s">
        <v>249</v>
      </c>
      <c r="C1065" s="80" t="s">
        <v>250</v>
      </c>
      <c r="D1065" s="80" t="s">
        <v>5400</v>
      </c>
      <c r="E1065" s="80">
        <v>0</v>
      </c>
      <c r="F1065" s="80">
        <v>0</v>
      </c>
      <c r="G1065" s="80">
        <v>0</v>
      </c>
      <c r="H1065" s="80">
        <v>0</v>
      </c>
      <c r="I1065" s="80">
        <v>0</v>
      </c>
      <c r="J1065" s="80">
        <v>0</v>
      </c>
      <c r="K1065" s="80">
        <v>0</v>
      </c>
      <c r="L1065" s="80">
        <v>0</v>
      </c>
      <c r="M1065" s="80">
        <v>0</v>
      </c>
    </row>
    <row r="1066" spans="1:13">
      <c r="A1066" s="80">
        <v>1051</v>
      </c>
      <c r="B1066" s="80" t="s">
        <v>251</v>
      </c>
      <c r="C1066" s="80" t="s">
        <v>252</v>
      </c>
      <c r="D1066" s="80" t="s">
        <v>5400</v>
      </c>
      <c r="E1066" s="80">
        <v>1285</v>
      </c>
      <c r="F1066" s="80">
        <v>0</v>
      </c>
      <c r="G1066" s="80">
        <v>110</v>
      </c>
      <c r="H1066" s="80">
        <v>0</v>
      </c>
      <c r="I1066" s="80">
        <v>0</v>
      </c>
      <c r="J1066" s="80">
        <v>0</v>
      </c>
      <c r="K1066" s="80">
        <v>0</v>
      </c>
      <c r="L1066" s="80">
        <v>1395</v>
      </c>
      <c r="M1066" s="80">
        <v>0</v>
      </c>
    </row>
    <row r="1067" spans="1:13">
      <c r="A1067" s="80">
        <v>1052</v>
      </c>
      <c r="B1067" s="80" t="s">
        <v>210</v>
      </c>
      <c r="C1067" s="80" t="s">
        <v>211</v>
      </c>
      <c r="D1067" s="80" t="s">
        <v>5400</v>
      </c>
      <c r="E1067" s="80">
        <v>0</v>
      </c>
      <c r="F1067" s="80">
        <v>0</v>
      </c>
      <c r="G1067" s="80">
        <v>0</v>
      </c>
      <c r="H1067" s="80">
        <v>0</v>
      </c>
      <c r="I1067" s="80">
        <v>0</v>
      </c>
      <c r="J1067" s="80">
        <v>0</v>
      </c>
      <c r="K1067" s="80">
        <v>0</v>
      </c>
      <c r="L1067" s="80">
        <v>0</v>
      </c>
      <c r="M1067" s="80">
        <v>0</v>
      </c>
    </row>
    <row r="1068" spans="1:13">
      <c r="A1068" s="80">
        <v>1053</v>
      </c>
      <c r="B1068" s="80" t="s">
        <v>212</v>
      </c>
      <c r="C1068" s="80" t="s">
        <v>213</v>
      </c>
      <c r="D1068" s="80" t="s">
        <v>5400</v>
      </c>
      <c r="E1068" s="80">
        <v>0</v>
      </c>
      <c r="F1068" s="80">
        <v>0</v>
      </c>
      <c r="G1068" s="80">
        <v>0</v>
      </c>
      <c r="H1068" s="80">
        <v>0</v>
      </c>
      <c r="I1068" s="80">
        <v>0</v>
      </c>
      <c r="J1068" s="80">
        <v>0</v>
      </c>
      <c r="K1068" s="80">
        <v>0</v>
      </c>
      <c r="L1068" s="80">
        <v>0</v>
      </c>
      <c r="M1068" s="80">
        <v>0</v>
      </c>
    </row>
    <row r="1069" spans="1:13">
      <c r="A1069" s="80">
        <v>1054</v>
      </c>
      <c r="B1069" s="80" t="s">
        <v>226</v>
      </c>
      <c r="C1069" s="80" t="s">
        <v>227</v>
      </c>
      <c r="D1069" s="80" t="s">
        <v>5400</v>
      </c>
      <c r="E1069" s="80">
        <v>0</v>
      </c>
      <c r="F1069" s="80">
        <v>0</v>
      </c>
      <c r="G1069" s="80">
        <v>0</v>
      </c>
      <c r="H1069" s="80">
        <v>0</v>
      </c>
      <c r="I1069" s="80">
        <v>0</v>
      </c>
      <c r="J1069" s="80">
        <v>0</v>
      </c>
      <c r="K1069" s="80">
        <v>0</v>
      </c>
      <c r="L1069" s="80">
        <v>0</v>
      </c>
      <c r="M1069" s="80">
        <v>0</v>
      </c>
    </row>
    <row r="1070" spans="1:13">
      <c r="A1070" s="80">
        <v>1055</v>
      </c>
      <c r="B1070" s="80" t="s">
        <v>228</v>
      </c>
      <c r="C1070" s="80" t="s">
        <v>2519</v>
      </c>
      <c r="D1070" s="80" t="s">
        <v>5400</v>
      </c>
      <c r="E1070" s="80">
        <v>382</v>
      </c>
      <c r="F1070" s="80">
        <v>0</v>
      </c>
      <c r="G1070" s="80">
        <v>0</v>
      </c>
      <c r="H1070" s="80">
        <v>0</v>
      </c>
      <c r="I1070" s="80">
        <v>0</v>
      </c>
      <c r="J1070" s="80">
        <v>0</v>
      </c>
      <c r="K1070" s="80">
        <v>0</v>
      </c>
      <c r="L1070" s="80">
        <v>382</v>
      </c>
      <c r="M1070" s="80">
        <v>0</v>
      </c>
    </row>
    <row r="1071" spans="1:13">
      <c r="A1071" s="80">
        <v>1056</v>
      </c>
      <c r="B1071" s="80" t="s">
        <v>236</v>
      </c>
      <c r="C1071" s="80" t="s">
        <v>237</v>
      </c>
      <c r="D1071" s="80" t="s">
        <v>5400</v>
      </c>
      <c r="E1071" s="80">
        <v>0</v>
      </c>
      <c r="F1071" s="80">
        <v>0</v>
      </c>
      <c r="G1071" s="80">
        <v>300</v>
      </c>
      <c r="H1071" s="80">
        <v>0</v>
      </c>
      <c r="I1071" s="80">
        <v>0</v>
      </c>
      <c r="J1071" s="80">
        <v>0</v>
      </c>
      <c r="K1071" s="80">
        <v>0</v>
      </c>
      <c r="L1071" s="80">
        <v>300</v>
      </c>
      <c r="M1071" s="80">
        <v>0</v>
      </c>
    </row>
    <row r="1072" spans="1:13">
      <c r="A1072" s="80">
        <v>1057</v>
      </c>
      <c r="B1072" s="80" t="s">
        <v>238</v>
      </c>
      <c r="C1072" s="80" t="s">
        <v>2520</v>
      </c>
      <c r="D1072" s="80" t="s">
        <v>5400</v>
      </c>
      <c r="E1072" s="80">
        <v>0</v>
      </c>
      <c r="F1072" s="80">
        <v>0</v>
      </c>
      <c r="G1072" s="80">
        <v>0</v>
      </c>
      <c r="H1072" s="80">
        <v>0</v>
      </c>
      <c r="I1072" s="80">
        <v>0</v>
      </c>
      <c r="J1072" s="80">
        <v>0</v>
      </c>
      <c r="K1072" s="80">
        <v>0</v>
      </c>
      <c r="L1072" s="80">
        <v>0</v>
      </c>
      <c r="M1072" s="80">
        <v>0</v>
      </c>
    </row>
    <row r="1073" spans="1:13">
      <c r="A1073" s="80">
        <v>1058</v>
      </c>
      <c r="B1073" s="80" t="s">
        <v>7873</v>
      </c>
      <c r="C1073" s="80" t="s">
        <v>7874</v>
      </c>
      <c r="D1073" s="80" t="s">
        <v>5400</v>
      </c>
      <c r="E1073" s="80">
        <v>0</v>
      </c>
      <c r="F1073" s="80">
        <v>0</v>
      </c>
      <c r="G1073" s="80">
        <v>0</v>
      </c>
      <c r="H1073" s="80">
        <v>0</v>
      </c>
      <c r="I1073" s="80">
        <v>0</v>
      </c>
      <c r="J1073" s="80">
        <v>0</v>
      </c>
      <c r="K1073" s="80">
        <v>0</v>
      </c>
      <c r="L1073" s="80">
        <v>0</v>
      </c>
      <c r="M1073" s="80">
        <v>0</v>
      </c>
    </row>
    <row r="1074" spans="1:13">
      <c r="A1074" s="80">
        <v>1059</v>
      </c>
      <c r="B1074" s="80" t="s">
        <v>7875</v>
      </c>
      <c r="C1074" s="80" t="s">
        <v>7876</v>
      </c>
      <c r="D1074" s="80" t="s">
        <v>5400</v>
      </c>
      <c r="E1074" s="80">
        <v>0</v>
      </c>
      <c r="F1074" s="80">
        <v>0</v>
      </c>
      <c r="G1074" s="80">
        <v>0</v>
      </c>
      <c r="H1074" s="80">
        <v>0</v>
      </c>
      <c r="I1074" s="80">
        <v>0</v>
      </c>
      <c r="J1074" s="80">
        <v>0</v>
      </c>
      <c r="K1074" s="80">
        <v>0</v>
      </c>
      <c r="L1074" s="80">
        <v>0</v>
      </c>
      <c r="M1074" s="80">
        <v>0</v>
      </c>
    </row>
    <row r="1075" spans="1:13">
      <c r="A1075" s="80">
        <v>1060</v>
      </c>
      <c r="B1075" s="80" t="s">
        <v>7877</v>
      </c>
      <c r="C1075" s="80" t="s">
        <v>7878</v>
      </c>
      <c r="D1075" s="80" t="s">
        <v>5400</v>
      </c>
      <c r="E1075" s="80">
        <v>0</v>
      </c>
      <c r="F1075" s="80">
        <v>0</v>
      </c>
      <c r="G1075" s="80">
        <v>0</v>
      </c>
      <c r="H1075" s="80">
        <v>0</v>
      </c>
      <c r="I1075" s="80">
        <v>0</v>
      </c>
      <c r="J1075" s="80">
        <v>0</v>
      </c>
      <c r="K1075" s="80">
        <v>0</v>
      </c>
      <c r="L1075" s="80">
        <v>0</v>
      </c>
      <c r="M1075" s="80">
        <v>0</v>
      </c>
    </row>
    <row r="1076" spans="1:13">
      <c r="A1076" s="80">
        <v>1061</v>
      </c>
      <c r="B1076" s="80" t="s">
        <v>7879</v>
      </c>
      <c r="C1076" s="80" t="s">
        <v>7880</v>
      </c>
      <c r="D1076" s="80" t="s">
        <v>5400</v>
      </c>
      <c r="E1076" s="80">
        <v>0</v>
      </c>
      <c r="F1076" s="80">
        <v>0</v>
      </c>
      <c r="G1076" s="80">
        <v>0</v>
      </c>
      <c r="H1076" s="80">
        <v>0</v>
      </c>
      <c r="I1076" s="80">
        <v>0</v>
      </c>
      <c r="J1076" s="80">
        <v>0</v>
      </c>
      <c r="K1076" s="80">
        <v>0</v>
      </c>
      <c r="L1076" s="80">
        <v>0</v>
      </c>
      <c r="M1076" s="80">
        <v>0</v>
      </c>
    </row>
    <row r="1077" spans="1:13">
      <c r="A1077" s="80">
        <v>1062</v>
      </c>
      <c r="B1077" s="80" t="s">
        <v>7881</v>
      </c>
      <c r="C1077" s="80" t="s">
        <v>7882</v>
      </c>
      <c r="D1077" s="80" t="s">
        <v>5400</v>
      </c>
      <c r="E1077" s="80">
        <v>0</v>
      </c>
      <c r="F1077" s="80">
        <v>0</v>
      </c>
      <c r="G1077" s="80">
        <v>0</v>
      </c>
      <c r="H1077" s="80">
        <v>0</v>
      </c>
      <c r="I1077" s="80">
        <v>0</v>
      </c>
      <c r="J1077" s="80">
        <v>0</v>
      </c>
      <c r="K1077" s="80">
        <v>0</v>
      </c>
      <c r="L1077" s="80">
        <v>0</v>
      </c>
      <c r="M1077" s="80">
        <v>0</v>
      </c>
    </row>
    <row r="1078" spans="1:13">
      <c r="A1078" s="80">
        <v>1063</v>
      </c>
      <c r="B1078" s="80" t="s">
        <v>7883</v>
      </c>
      <c r="C1078" s="80" t="s">
        <v>7884</v>
      </c>
      <c r="D1078" s="80" t="s">
        <v>5400</v>
      </c>
      <c r="E1078" s="80">
        <v>0</v>
      </c>
      <c r="F1078" s="80">
        <v>0</v>
      </c>
      <c r="G1078" s="80">
        <v>0</v>
      </c>
      <c r="H1078" s="80">
        <v>0</v>
      </c>
      <c r="I1078" s="80">
        <v>0</v>
      </c>
      <c r="J1078" s="80">
        <v>0</v>
      </c>
      <c r="K1078" s="80">
        <v>0</v>
      </c>
      <c r="L1078" s="80">
        <v>0</v>
      </c>
      <c r="M1078" s="80">
        <v>0</v>
      </c>
    </row>
    <row r="1079" spans="1:13">
      <c r="A1079" s="80">
        <v>1064</v>
      </c>
      <c r="B1079" s="80" t="s">
        <v>7885</v>
      </c>
      <c r="C1079" s="80" t="s">
        <v>7886</v>
      </c>
      <c r="D1079" s="80" t="s">
        <v>5400</v>
      </c>
      <c r="E1079" s="80">
        <v>1181</v>
      </c>
      <c r="F1079" s="80">
        <v>0</v>
      </c>
      <c r="G1079" s="80">
        <v>0</v>
      </c>
      <c r="H1079" s="80">
        <v>0</v>
      </c>
      <c r="I1079" s="80">
        <v>0</v>
      </c>
      <c r="J1079" s="80">
        <v>0</v>
      </c>
      <c r="K1079" s="80">
        <v>0</v>
      </c>
      <c r="L1079" s="80">
        <v>1181</v>
      </c>
      <c r="M1079" s="84">
        <v>2000</v>
      </c>
    </row>
    <row r="1080" spans="1:13">
      <c r="A1080" s="80">
        <v>1065</v>
      </c>
      <c r="B1080" s="80" t="s">
        <v>7887</v>
      </c>
      <c r="C1080" s="80" t="s">
        <v>7888</v>
      </c>
      <c r="D1080" s="80" t="s">
        <v>5400</v>
      </c>
      <c r="E1080" s="80">
        <v>1124</v>
      </c>
      <c r="F1080" s="80">
        <v>0</v>
      </c>
      <c r="G1080" s="80">
        <v>0</v>
      </c>
      <c r="H1080" s="80">
        <v>0</v>
      </c>
      <c r="I1080" s="80">
        <v>0</v>
      </c>
      <c r="J1080" s="80">
        <v>0</v>
      </c>
      <c r="K1080" s="80">
        <v>0</v>
      </c>
      <c r="L1080" s="80">
        <v>1124</v>
      </c>
      <c r="M1080" s="84">
        <v>4800</v>
      </c>
    </row>
    <row r="1081" spans="1:13">
      <c r="A1081" s="80">
        <v>1066</v>
      </c>
      <c r="B1081" s="80" t="s">
        <v>7889</v>
      </c>
      <c r="C1081" s="80" t="s">
        <v>7890</v>
      </c>
      <c r="D1081" s="80" t="s">
        <v>5400</v>
      </c>
      <c r="E1081" s="80">
        <v>0</v>
      </c>
      <c r="F1081" s="80">
        <v>0</v>
      </c>
      <c r="G1081" s="80">
        <v>0</v>
      </c>
      <c r="H1081" s="80">
        <v>0</v>
      </c>
      <c r="I1081" s="80">
        <v>0</v>
      </c>
      <c r="J1081" s="80">
        <v>0</v>
      </c>
      <c r="K1081" s="80">
        <v>0</v>
      </c>
      <c r="L1081" s="80">
        <v>0</v>
      </c>
      <c r="M1081" s="80">
        <v>0</v>
      </c>
    </row>
    <row r="1082" spans="1:13">
      <c r="A1082" s="80">
        <v>1067</v>
      </c>
      <c r="B1082" s="80" t="s">
        <v>7891</v>
      </c>
      <c r="C1082" s="80" t="s">
        <v>7892</v>
      </c>
      <c r="D1082" s="80" t="s">
        <v>5400</v>
      </c>
      <c r="E1082" s="80">
        <v>2612</v>
      </c>
      <c r="F1082" s="80">
        <v>0</v>
      </c>
      <c r="G1082" s="80">
        <v>0</v>
      </c>
      <c r="H1082" s="80">
        <v>0</v>
      </c>
      <c r="I1082" s="80">
        <v>0</v>
      </c>
      <c r="J1082" s="80">
        <v>0</v>
      </c>
      <c r="K1082" s="80">
        <v>0</v>
      </c>
      <c r="L1082" s="80">
        <v>2612</v>
      </c>
      <c r="M1082" s="80">
        <v>0</v>
      </c>
    </row>
    <row r="1083" spans="1:13">
      <c r="A1083" s="80">
        <v>1068</v>
      </c>
      <c r="B1083" s="80" t="s">
        <v>7893</v>
      </c>
      <c r="C1083" s="80" t="s">
        <v>7894</v>
      </c>
      <c r="D1083" s="80" t="s">
        <v>5400</v>
      </c>
      <c r="E1083" s="80">
        <v>238</v>
      </c>
      <c r="F1083" s="80">
        <v>0</v>
      </c>
      <c r="G1083" s="80">
        <v>0</v>
      </c>
      <c r="H1083" s="80">
        <v>0</v>
      </c>
      <c r="I1083" s="80">
        <v>0</v>
      </c>
      <c r="J1083" s="80">
        <v>0</v>
      </c>
      <c r="K1083" s="80">
        <v>0</v>
      </c>
      <c r="L1083" s="80">
        <v>238</v>
      </c>
      <c r="M1083" s="80">
        <v>0</v>
      </c>
    </row>
    <row r="1084" spans="1:13">
      <c r="A1084" s="80">
        <v>1069</v>
      </c>
      <c r="B1084" s="80" t="s">
        <v>6149</v>
      </c>
      <c r="C1084" s="80" t="s">
        <v>7895</v>
      </c>
      <c r="D1084" s="80" t="s">
        <v>3332</v>
      </c>
      <c r="E1084" s="80">
        <v>465</v>
      </c>
      <c r="F1084" s="80">
        <v>30</v>
      </c>
      <c r="G1084" s="80">
        <v>9313</v>
      </c>
      <c r="H1084" s="80">
        <v>0</v>
      </c>
      <c r="I1084" s="80">
        <v>0</v>
      </c>
      <c r="J1084" s="80">
        <v>0</v>
      </c>
      <c r="K1084" s="80">
        <v>0</v>
      </c>
      <c r="L1084" s="80">
        <v>9778</v>
      </c>
      <c r="M1084" s="84">
        <v>33005</v>
      </c>
    </row>
    <row r="1085" spans="1:13">
      <c r="A1085" s="80">
        <v>1070</v>
      </c>
      <c r="B1085" s="80" t="s">
        <v>849</v>
      </c>
      <c r="C1085" s="80" t="s">
        <v>7896</v>
      </c>
      <c r="D1085" s="80" t="s">
        <v>3332</v>
      </c>
      <c r="E1085" s="80">
        <v>2575</v>
      </c>
      <c r="F1085" s="80">
        <v>30</v>
      </c>
      <c r="G1085" s="80">
        <v>13750</v>
      </c>
      <c r="H1085" s="80">
        <v>0</v>
      </c>
      <c r="I1085" s="80">
        <v>0</v>
      </c>
      <c r="J1085" s="80">
        <v>0</v>
      </c>
      <c r="K1085" s="80">
        <v>0</v>
      </c>
      <c r="L1085" s="80">
        <v>16325</v>
      </c>
      <c r="M1085" s="84">
        <v>49036</v>
      </c>
    </row>
    <row r="1086" spans="1:13">
      <c r="A1086" s="80">
        <v>1071</v>
      </c>
      <c r="B1086" s="80" t="s">
        <v>859</v>
      </c>
      <c r="C1086" s="80" t="s">
        <v>7897</v>
      </c>
      <c r="D1086" s="80" t="s">
        <v>3332</v>
      </c>
      <c r="E1086" s="80">
        <v>1301</v>
      </c>
      <c r="F1086" s="80">
        <v>30</v>
      </c>
      <c r="G1086" s="80">
        <v>9708</v>
      </c>
      <c r="H1086" s="80">
        <v>0</v>
      </c>
      <c r="I1086" s="80">
        <v>0</v>
      </c>
      <c r="J1086" s="80">
        <v>0</v>
      </c>
      <c r="K1086" s="80">
        <v>0</v>
      </c>
      <c r="L1086" s="80">
        <v>11009</v>
      </c>
      <c r="M1086" s="84">
        <v>12092</v>
      </c>
    </row>
    <row r="1087" spans="1:13">
      <c r="A1087" s="80">
        <v>1072</v>
      </c>
      <c r="B1087" s="80" t="s">
        <v>875</v>
      </c>
      <c r="C1087" s="80" t="s">
        <v>7898</v>
      </c>
      <c r="D1087" s="80" t="s">
        <v>3332</v>
      </c>
      <c r="E1087" s="80">
        <v>0</v>
      </c>
      <c r="F1087" s="80">
        <v>30</v>
      </c>
      <c r="G1087" s="80">
        <v>12552</v>
      </c>
      <c r="H1087" s="80">
        <v>0</v>
      </c>
      <c r="I1087" s="80">
        <v>0</v>
      </c>
      <c r="J1087" s="80">
        <v>0</v>
      </c>
      <c r="K1087" s="80">
        <v>0</v>
      </c>
      <c r="L1087" s="80">
        <v>12552</v>
      </c>
      <c r="M1087" s="84">
        <v>20252</v>
      </c>
    </row>
    <row r="1088" spans="1:13">
      <c r="A1088" s="80">
        <v>1073</v>
      </c>
      <c r="B1088" s="80" t="s">
        <v>7899</v>
      </c>
      <c r="C1088" s="80" t="s">
        <v>7900</v>
      </c>
      <c r="D1088" s="80" t="s">
        <v>5400</v>
      </c>
      <c r="E1088" s="80">
        <v>0</v>
      </c>
      <c r="F1088" s="80">
        <v>0</v>
      </c>
      <c r="G1088" s="80">
        <v>0</v>
      </c>
      <c r="H1088" s="80">
        <v>0</v>
      </c>
      <c r="I1088" s="80">
        <v>0</v>
      </c>
      <c r="J1088" s="80">
        <v>0</v>
      </c>
      <c r="K1088" s="80">
        <v>0</v>
      </c>
      <c r="L1088" s="80">
        <v>0</v>
      </c>
      <c r="M1088" s="80">
        <v>0</v>
      </c>
    </row>
    <row r="1089" spans="1:13">
      <c r="A1089" s="80">
        <v>1074</v>
      </c>
      <c r="B1089" s="80" t="s">
        <v>891</v>
      </c>
      <c r="C1089" s="80" t="s">
        <v>7901</v>
      </c>
      <c r="D1089" s="80" t="s">
        <v>3332</v>
      </c>
      <c r="E1089" s="80">
        <v>3226</v>
      </c>
      <c r="F1089" s="80">
        <v>30</v>
      </c>
      <c r="G1089" s="80">
        <v>12705</v>
      </c>
      <c r="H1089" s="80">
        <v>0</v>
      </c>
      <c r="I1089" s="80">
        <v>0</v>
      </c>
      <c r="J1089" s="80">
        <v>0</v>
      </c>
      <c r="K1089" s="80">
        <v>0</v>
      </c>
      <c r="L1089" s="80">
        <v>15931</v>
      </c>
      <c r="M1089" s="84">
        <v>14736</v>
      </c>
    </row>
    <row r="1090" spans="1:13">
      <c r="A1090" s="80">
        <v>1075</v>
      </c>
      <c r="B1090" s="80" t="s">
        <v>905</v>
      </c>
      <c r="C1090" s="80" t="s">
        <v>7902</v>
      </c>
      <c r="D1090" s="80" t="s">
        <v>3332</v>
      </c>
      <c r="E1090" s="80">
        <v>770</v>
      </c>
      <c r="F1090" s="80">
        <v>30</v>
      </c>
      <c r="G1090" s="80">
        <v>10642</v>
      </c>
      <c r="H1090" s="80">
        <v>0</v>
      </c>
      <c r="I1090" s="80">
        <v>0</v>
      </c>
      <c r="J1090" s="80">
        <v>0</v>
      </c>
      <c r="K1090" s="80">
        <v>0</v>
      </c>
      <c r="L1090" s="80">
        <v>11412</v>
      </c>
      <c r="M1090" s="84">
        <v>20103</v>
      </c>
    </row>
    <row r="1091" spans="1:13">
      <c r="A1091" s="80">
        <v>1076</v>
      </c>
      <c r="B1091" s="80" t="s">
        <v>915</v>
      </c>
      <c r="C1091" s="80" t="s">
        <v>7903</v>
      </c>
      <c r="D1091" s="80" t="s">
        <v>3332</v>
      </c>
      <c r="E1091" s="80">
        <v>532</v>
      </c>
      <c r="F1091" s="80">
        <v>30</v>
      </c>
      <c r="G1091" s="80">
        <v>11631</v>
      </c>
      <c r="H1091" s="80">
        <v>0</v>
      </c>
      <c r="I1091" s="80">
        <v>0</v>
      </c>
      <c r="J1091" s="80">
        <v>0</v>
      </c>
      <c r="K1091" s="80">
        <v>0</v>
      </c>
      <c r="L1091" s="80">
        <v>12163</v>
      </c>
      <c r="M1091" s="84">
        <v>19412</v>
      </c>
    </row>
    <row r="1092" spans="1:13">
      <c r="A1092" s="80">
        <v>1077</v>
      </c>
      <c r="B1092" s="80" t="s">
        <v>930</v>
      </c>
      <c r="C1092" s="80" t="s">
        <v>7904</v>
      </c>
      <c r="D1092" s="80" t="s">
        <v>3332</v>
      </c>
      <c r="E1092" s="80">
        <v>1129</v>
      </c>
      <c r="F1092" s="80">
        <v>30</v>
      </c>
      <c r="G1092" s="80">
        <v>6000</v>
      </c>
      <c r="H1092" s="80">
        <v>0</v>
      </c>
      <c r="I1092" s="80">
        <v>0</v>
      </c>
      <c r="J1092" s="80">
        <v>0</v>
      </c>
      <c r="K1092" s="80">
        <v>0</v>
      </c>
      <c r="L1092" s="80">
        <v>7129</v>
      </c>
      <c r="M1092" s="84">
        <v>17136</v>
      </c>
    </row>
    <row r="1093" spans="1:13">
      <c r="A1093" s="80">
        <v>1078</v>
      </c>
      <c r="B1093" s="80" t="s">
        <v>7905</v>
      </c>
      <c r="C1093" s="80" t="s">
        <v>7906</v>
      </c>
      <c r="D1093" s="80" t="s">
        <v>5400</v>
      </c>
      <c r="E1093" s="80">
        <v>0</v>
      </c>
      <c r="F1093" s="80">
        <v>0</v>
      </c>
      <c r="G1093" s="80">
        <v>0</v>
      </c>
      <c r="H1093" s="80">
        <v>0</v>
      </c>
      <c r="I1093" s="80">
        <v>0</v>
      </c>
      <c r="J1093" s="80">
        <v>0</v>
      </c>
      <c r="K1093" s="80">
        <v>0</v>
      </c>
      <c r="L1093" s="80">
        <v>0</v>
      </c>
      <c r="M1093" s="80">
        <v>0</v>
      </c>
    </row>
    <row r="1094" spans="1:13">
      <c r="A1094" s="80">
        <v>1079</v>
      </c>
      <c r="B1094" s="80" t="s">
        <v>7907</v>
      </c>
      <c r="C1094" s="80" t="s">
        <v>7908</v>
      </c>
      <c r="D1094" s="80" t="s">
        <v>5400</v>
      </c>
      <c r="E1094" s="80">
        <v>0</v>
      </c>
      <c r="F1094" s="80">
        <v>0</v>
      </c>
      <c r="G1094" s="80">
        <v>0</v>
      </c>
      <c r="H1094" s="80">
        <v>0</v>
      </c>
      <c r="I1094" s="80">
        <v>0</v>
      </c>
      <c r="J1094" s="80">
        <v>0</v>
      </c>
      <c r="K1094" s="80">
        <v>0</v>
      </c>
      <c r="L1094" s="80">
        <v>0</v>
      </c>
      <c r="M1094" s="80">
        <v>0</v>
      </c>
    </row>
    <row r="1095" spans="1:13">
      <c r="A1095" s="80">
        <v>1080</v>
      </c>
      <c r="B1095" s="80" t="s">
        <v>7909</v>
      </c>
      <c r="C1095" s="80" t="s">
        <v>7910</v>
      </c>
      <c r="D1095" s="80" t="s">
        <v>5400</v>
      </c>
      <c r="E1095" s="80">
        <v>421</v>
      </c>
      <c r="F1095" s="80">
        <v>0</v>
      </c>
      <c r="G1095" s="80">
        <v>0</v>
      </c>
      <c r="H1095" s="80">
        <v>0</v>
      </c>
      <c r="I1095" s="80">
        <v>0</v>
      </c>
      <c r="J1095" s="80">
        <v>0</v>
      </c>
      <c r="K1095" s="80">
        <v>0</v>
      </c>
      <c r="L1095" s="80">
        <v>421</v>
      </c>
      <c r="M1095" s="80">
        <v>0</v>
      </c>
    </row>
    <row r="1096" spans="1:13">
      <c r="A1096" s="80">
        <v>1081</v>
      </c>
      <c r="B1096" s="80" t="s">
        <v>7911</v>
      </c>
      <c r="C1096" s="80" t="s">
        <v>7912</v>
      </c>
      <c r="D1096" s="80" t="s">
        <v>5400</v>
      </c>
      <c r="E1096" s="80">
        <v>0</v>
      </c>
      <c r="F1096" s="80">
        <v>0</v>
      </c>
      <c r="G1096" s="80">
        <v>0</v>
      </c>
      <c r="H1096" s="80">
        <v>0</v>
      </c>
      <c r="I1096" s="80">
        <v>0</v>
      </c>
      <c r="J1096" s="80">
        <v>0</v>
      </c>
      <c r="K1096" s="80">
        <v>0</v>
      </c>
      <c r="L1096" s="80">
        <v>0</v>
      </c>
      <c r="M1096" s="80">
        <v>0</v>
      </c>
    </row>
    <row r="1097" spans="1:13">
      <c r="A1097" s="80">
        <v>1082</v>
      </c>
      <c r="B1097" s="80" t="s">
        <v>7913</v>
      </c>
      <c r="C1097" s="80" t="s">
        <v>7914</v>
      </c>
      <c r="D1097" s="80" t="s">
        <v>5400</v>
      </c>
      <c r="E1097" s="80">
        <v>0</v>
      </c>
      <c r="F1097" s="80">
        <v>0</v>
      </c>
      <c r="G1097" s="80">
        <v>0</v>
      </c>
      <c r="H1097" s="80">
        <v>0</v>
      </c>
      <c r="I1097" s="80">
        <v>0</v>
      </c>
      <c r="J1097" s="80">
        <v>0</v>
      </c>
      <c r="K1097" s="80">
        <v>0</v>
      </c>
      <c r="L1097" s="80">
        <v>0</v>
      </c>
      <c r="M1097" s="80">
        <v>0</v>
      </c>
    </row>
    <row r="1098" spans="1:13">
      <c r="A1098" s="80">
        <v>1083</v>
      </c>
      <c r="B1098" s="80" t="s">
        <v>7915</v>
      </c>
      <c r="C1098" s="80" t="s">
        <v>7916</v>
      </c>
      <c r="D1098" s="80" t="s">
        <v>5400</v>
      </c>
      <c r="E1098" s="80">
        <v>0</v>
      </c>
      <c r="F1098" s="80">
        <v>0</v>
      </c>
      <c r="G1098" s="80">
        <v>0</v>
      </c>
      <c r="H1098" s="80">
        <v>0</v>
      </c>
      <c r="I1098" s="80">
        <v>0</v>
      </c>
      <c r="J1098" s="80">
        <v>0</v>
      </c>
      <c r="K1098" s="80">
        <v>0</v>
      </c>
      <c r="L1098" s="80">
        <v>0</v>
      </c>
      <c r="M1098" s="80">
        <v>0</v>
      </c>
    </row>
    <row r="1099" spans="1:13">
      <c r="A1099" s="80">
        <v>1084</v>
      </c>
      <c r="B1099" s="80" t="s">
        <v>7917</v>
      </c>
      <c r="C1099" s="80" t="s">
        <v>7918</v>
      </c>
      <c r="D1099" s="80" t="s">
        <v>5400</v>
      </c>
      <c r="E1099" s="80">
        <v>0</v>
      </c>
      <c r="F1099" s="80">
        <v>0</v>
      </c>
      <c r="G1099" s="80">
        <v>0</v>
      </c>
      <c r="H1099" s="80">
        <v>0</v>
      </c>
      <c r="I1099" s="80">
        <v>0</v>
      </c>
      <c r="J1099" s="80">
        <v>0</v>
      </c>
      <c r="K1099" s="80">
        <v>0</v>
      </c>
      <c r="L1099" s="80">
        <v>0</v>
      </c>
      <c r="M1099" s="80">
        <v>0</v>
      </c>
    </row>
    <row r="1100" spans="1:13">
      <c r="A1100" s="80">
        <v>1085</v>
      </c>
      <c r="B1100" s="80" t="s">
        <v>448</v>
      </c>
      <c r="C1100" s="80" t="s">
        <v>2530</v>
      </c>
      <c r="D1100" s="80" t="s">
        <v>5400</v>
      </c>
      <c r="E1100" s="80">
        <v>9042</v>
      </c>
      <c r="F1100" s="80">
        <v>0</v>
      </c>
      <c r="G1100" s="80">
        <v>1546</v>
      </c>
      <c r="H1100" s="80">
        <v>0</v>
      </c>
      <c r="I1100" s="80">
        <v>0</v>
      </c>
      <c r="J1100" s="80">
        <v>0</v>
      </c>
      <c r="K1100" s="80">
        <v>0</v>
      </c>
      <c r="L1100" s="80">
        <v>10588</v>
      </c>
      <c r="M1100" s="84">
        <v>52543</v>
      </c>
    </row>
    <row r="1101" spans="1:13">
      <c r="A1101" s="80">
        <v>1086</v>
      </c>
      <c r="B1101" s="80" t="s">
        <v>7919</v>
      </c>
      <c r="C1101" s="80" t="s">
        <v>7920</v>
      </c>
      <c r="D1101" s="80" t="s">
        <v>5400</v>
      </c>
      <c r="E1101" s="80">
        <v>0</v>
      </c>
      <c r="F1101" s="80">
        <v>0</v>
      </c>
      <c r="G1101" s="80">
        <v>0</v>
      </c>
      <c r="H1101" s="80">
        <v>0</v>
      </c>
      <c r="I1101" s="80">
        <v>0</v>
      </c>
      <c r="J1101" s="80">
        <v>0</v>
      </c>
      <c r="K1101" s="80">
        <v>0</v>
      </c>
      <c r="L1101" s="80">
        <v>0</v>
      </c>
      <c r="M1101" s="80">
        <v>0</v>
      </c>
    </row>
    <row r="1102" spans="1:13">
      <c r="A1102" s="80">
        <v>1087</v>
      </c>
      <c r="B1102" s="80" t="s">
        <v>7921</v>
      </c>
      <c r="C1102" s="80" t="s">
        <v>7922</v>
      </c>
      <c r="D1102" s="80" t="s">
        <v>5400</v>
      </c>
      <c r="E1102" s="80">
        <v>0</v>
      </c>
      <c r="F1102" s="80">
        <v>0</v>
      </c>
      <c r="G1102" s="80">
        <v>0</v>
      </c>
      <c r="H1102" s="80">
        <v>0</v>
      </c>
      <c r="I1102" s="80">
        <v>0</v>
      </c>
      <c r="J1102" s="80">
        <v>0</v>
      </c>
      <c r="K1102" s="80">
        <v>0</v>
      </c>
      <c r="L1102" s="80">
        <v>0</v>
      </c>
      <c r="M1102" s="80">
        <v>0</v>
      </c>
    </row>
    <row r="1103" spans="1:13">
      <c r="A1103" s="80">
        <v>1088</v>
      </c>
      <c r="B1103" s="80" t="s">
        <v>7923</v>
      </c>
      <c r="C1103" s="80" t="s">
        <v>7924</v>
      </c>
      <c r="D1103" s="80" t="s">
        <v>5400</v>
      </c>
      <c r="E1103" s="80">
        <v>18343</v>
      </c>
      <c r="F1103" s="80">
        <v>0</v>
      </c>
      <c r="G1103" s="80">
        <v>17100</v>
      </c>
      <c r="H1103" s="80">
        <v>0</v>
      </c>
      <c r="I1103" s="80">
        <v>0</v>
      </c>
      <c r="J1103" s="80">
        <v>0</v>
      </c>
      <c r="K1103" s="80">
        <v>0</v>
      </c>
      <c r="L1103" s="80">
        <v>35443</v>
      </c>
      <c r="M1103" s="84">
        <v>122200</v>
      </c>
    </row>
    <row r="1104" spans="1:13">
      <c r="A1104" s="80">
        <v>1089</v>
      </c>
      <c r="B1104" s="80" t="s">
        <v>7925</v>
      </c>
      <c r="C1104" s="80" t="s">
        <v>7926</v>
      </c>
      <c r="D1104" s="80" t="s">
        <v>5400</v>
      </c>
      <c r="E1104" s="80">
        <v>787</v>
      </c>
      <c r="F1104" s="80">
        <v>0</v>
      </c>
      <c r="G1104" s="80">
        <v>0</v>
      </c>
      <c r="H1104" s="80">
        <v>0</v>
      </c>
      <c r="I1104" s="80">
        <v>0</v>
      </c>
      <c r="J1104" s="80">
        <v>0</v>
      </c>
      <c r="K1104" s="80">
        <v>0</v>
      </c>
      <c r="L1104" s="80">
        <v>787</v>
      </c>
      <c r="M1104" s="80">
        <v>0</v>
      </c>
    </row>
    <row r="1105" spans="1:13">
      <c r="A1105" s="80">
        <v>1090</v>
      </c>
      <c r="B1105" s="80" t="s">
        <v>7927</v>
      </c>
      <c r="C1105" s="80" t="s">
        <v>7928</v>
      </c>
      <c r="D1105" s="80" t="s">
        <v>5400</v>
      </c>
      <c r="E1105" s="80">
        <v>0</v>
      </c>
      <c r="F1105" s="80">
        <v>0</v>
      </c>
      <c r="G1105" s="80">
        <v>0</v>
      </c>
      <c r="H1105" s="80">
        <v>0</v>
      </c>
      <c r="I1105" s="80">
        <v>0</v>
      </c>
      <c r="J1105" s="80">
        <v>0</v>
      </c>
      <c r="K1105" s="80">
        <v>0</v>
      </c>
      <c r="L1105" s="80">
        <v>0</v>
      </c>
      <c r="M1105" s="80">
        <v>0</v>
      </c>
    </row>
    <row r="1106" spans="1:13">
      <c r="A1106" s="80">
        <v>1091</v>
      </c>
      <c r="B1106" s="80" t="s">
        <v>7929</v>
      </c>
      <c r="C1106" s="80" t="s">
        <v>7930</v>
      </c>
      <c r="D1106" s="80" t="s">
        <v>5400</v>
      </c>
      <c r="E1106" s="80">
        <v>251</v>
      </c>
      <c r="F1106" s="80">
        <v>0</v>
      </c>
      <c r="G1106" s="80">
        <v>0</v>
      </c>
      <c r="H1106" s="80">
        <v>0</v>
      </c>
      <c r="I1106" s="80">
        <v>0</v>
      </c>
      <c r="J1106" s="80">
        <v>0</v>
      </c>
      <c r="K1106" s="80">
        <v>0</v>
      </c>
      <c r="L1106" s="80">
        <v>251</v>
      </c>
      <c r="M1106" s="80">
        <v>0</v>
      </c>
    </row>
    <row r="1107" spans="1:13">
      <c r="A1107" s="80">
        <v>1092</v>
      </c>
      <c r="B1107" s="80" t="s">
        <v>7931</v>
      </c>
      <c r="C1107" s="80" t="s">
        <v>7932</v>
      </c>
      <c r="D1107" s="80" t="s">
        <v>5400</v>
      </c>
      <c r="E1107" s="80">
        <v>680</v>
      </c>
      <c r="F1107" s="80">
        <v>0</v>
      </c>
      <c r="G1107" s="80">
        <v>0</v>
      </c>
      <c r="H1107" s="80">
        <v>0</v>
      </c>
      <c r="I1107" s="80">
        <v>0</v>
      </c>
      <c r="J1107" s="80">
        <v>0</v>
      </c>
      <c r="K1107" s="80">
        <v>0</v>
      </c>
      <c r="L1107" s="80">
        <v>680</v>
      </c>
      <c r="M1107" s="80">
        <v>0</v>
      </c>
    </row>
    <row r="1108" spans="1:13">
      <c r="A1108" s="80">
        <v>1093</v>
      </c>
      <c r="B1108" s="80" t="s">
        <v>7933</v>
      </c>
      <c r="C1108" s="80" t="s">
        <v>7934</v>
      </c>
      <c r="D1108" s="80" t="s">
        <v>5400</v>
      </c>
      <c r="E1108" s="80">
        <v>40</v>
      </c>
      <c r="F1108" s="80">
        <v>0</v>
      </c>
      <c r="G1108" s="80">
        <v>375</v>
      </c>
      <c r="H1108" s="80">
        <v>0</v>
      </c>
      <c r="I1108" s="80">
        <v>0</v>
      </c>
      <c r="J1108" s="80">
        <v>0</v>
      </c>
      <c r="K1108" s="80">
        <v>0</v>
      </c>
      <c r="L1108" s="80">
        <v>415</v>
      </c>
      <c r="M1108" s="80">
        <v>0</v>
      </c>
    </row>
    <row r="1109" spans="1:13">
      <c r="A1109" s="80">
        <v>1094</v>
      </c>
      <c r="B1109" s="80" t="s">
        <v>7935</v>
      </c>
      <c r="C1109" s="80" t="s">
        <v>7936</v>
      </c>
      <c r="D1109" s="80" t="s">
        <v>5400</v>
      </c>
      <c r="E1109" s="80">
        <v>0</v>
      </c>
      <c r="F1109" s="80">
        <v>0</v>
      </c>
      <c r="G1109" s="80">
        <v>0</v>
      </c>
      <c r="H1109" s="80">
        <v>0</v>
      </c>
      <c r="I1109" s="80">
        <v>0</v>
      </c>
      <c r="J1109" s="80">
        <v>0</v>
      </c>
      <c r="K1109" s="80">
        <v>0</v>
      </c>
      <c r="L1109" s="80">
        <v>0</v>
      </c>
      <c r="M1109" s="80">
        <v>0</v>
      </c>
    </row>
    <row r="1110" spans="1:13">
      <c r="A1110" s="80">
        <v>1095</v>
      </c>
      <c r="B1110" s="80" t="s">
        <v>7937</v>
      </c>
      <c r="C1110" s="80" t="s">
        <v>7938</v>
      </c>
      <c r="D1110" s="80" t="s">
        <v>5400</v>
      </c>
      <c r="E1110" s="80">
        <v>0</v>
      </c>
      <c r="F1110" s="80">
        <v>0</v>
      </c>
      <c r="G1110" s="80">
        <v>33</v>
      </c>
      <c r="H1110" s="80">
        <v>0</v>
      </c>
      <c r="I1110" s="80">
        <v>0</v>
      </c>
      <c r="J1110" s="80">
        <v>0</v>
      </c>
      <c r="K1110" s="80">
        <v>0</v>
      </c>
      <c r="L1110" s="80">
        <v>33</v>
      </c>
      <c r="M1110" s="80">
        <v>0</v>
      </c>
    </row>
    <row r="1111" spans="1:13">
      <c r="A1111" s="80">
        <v>1096</v>
      </c>
      <c r="B1111" s="80" t="s">
        <v>7939</v>
      </c>
      <c r="C1111" s="80" t="s">
        <v>7940</v>
      </c>
      <c r="D1111" s="80" t="s">
        <v>3259</v>
      </c>
      <c r="E1111" s="80">
        <v>0</v>
      </c>
      <c r="F1111" s="80">
        <v>0</v>
      </c>
      <c r="G1111" s="80">
        <v>0</v>
      </c>
      <c r="H1111" s="80">
        <v>0</v>
      </c>
      <c r="I1111" s="80">
        <v>0</v>
      </c>
      <c r="J1111" s="80">
        <v>0</v>
      </c>
      <c r="K1111" s="80">
        <v>0</v>
      </c>
      <c r="L1111" s="80">
        <v>0</v>
      </c>
      <c r="M1111" s="80">
        <v>0</v>
      </c>
    </row>
    <row r="1112" spans="1:13">
      <c r="A1112" s="80">
        <v>1097</v>
      </c>
      <c r="B1112" s="80" t="s">
        <v>711</v>
      </c>
      <c r="C1112" s="80" t="s">
        <v>712</v>
      </c>
      <c r="D1112" s="80" t="s">
        <v>5400</v>
      </c>
      <c r="E1112" s="80">
        <v>0</v>
      </c>
      <c r="F1112" s="80">
        <v>0</v>
      </c>
      <c r="G1112" s="80">
        <v>0</v>
      </c>
      <c r="H1112" s="80">
        <v>0</v>
      </c>
      <c r="I1112" s="80">
        <v>0</v>
      </c>
      <c r="J1112" s="80">
        <v>0</v>
      </c>
      <c r="K1112" s="80">
        <v>0</v>
      </c>
      <c r="L1112" s="80">
        <v>0</v>
      </c>
      <c r="M1112" s="80">
        <v>0</v>
      </c>
    </row>
    <row r="1113" spans="1:13">
      <c r="A1113" s="80">
        <v>1098</v>
      </c>
      <c r="B1113" s="80" t="s">
        <v>698</v>
      </c>
      <c r="C1113" s="80" t="s">
        <v>7941</v>
      </c>
      <c r="D1113" s="80" t="s">
        <v>5400</v>
      </c>
      <c r="E1113" s="80">
        <v>12115</v>
      </c>
      <c r="F1113" s="80">
        <v>0</v>
      </c>
      <c r="G1113" s="80">
        <v>74770</v>
      </c>
      <c r="H1113" s="80">
        <v>0</v>
      </c>
      <c r="I1113" s="80">
        <v>0</v>
      </c>
      <c r="J1113" s="80">
        <v>0</v>
      </c>
      <c r="K1113" s="80">
        <v>0</v>
      </c>
      <c r="L1113" s="80">
        <v>86885</v>
      </c>
      <c r="M1113" s="84">
        <v>91460</v>
      </c>
    </row>
    <row r="1114" spans="1:13">
      <c r="A1114" s="80">
        <v>1099</v>
      </c>
      <c r="B1114" s="80" t="s">
        <v>456</v>
      </c>
      <c r="C1114" s="80" t="s">
        <v>2532</v>
      </c>
      <c r="D1114" s="80" t="s">
        <v>5400</v>
      </c>
      <c r="E1114" s="80">
        <v>4709</v>
      </c>
      <c r="F1114" s="80">
        <v>0</v>
      </c>
      <c r="G1114" s="80">
        <v>2527</v>
      </c>
      <c r="H1114" s="80">
        <v>0</v>
      </c>
      <c r="I1114" s="80">
        <v>0</v>
      </c>
      <c r="J1114" s="80">
        <v>0</v>
      </c>
      <c r="K1114" s="80">
        <v>0</v>
      </c>
      <c r="L1114" s="80">
        <v>7236</v>
      </c>
      <c r="M1114" s="84">
        <v>3300</v>
      </c>
    </row>
    <row r="1115" spans="1:13">
      <c r="A1115" s="80">
        <v>1100</v>
      </c>
      <c r="B1115" s="80" t="s">
        <v>7942</v>
      </c>
      <c r="C1115" s="80" t="s">
        <v>7943</v>
      </c>
      <c r="D1115" s="80" t="s">
        <v>7802</v>
      </c>
      <c r="E1115" s="80">
        <v>0</v>
      </c>
      <c r="F1115" s="80">
        <v>0</v>
      </c>
      <c r="G1115" s="80">
        <v>0</v>
      </c>
      <c r="H1115" s="80">
        <v>0</v>
      </c>
      <c r="I1115" s="80">
        <v>0</v>
      </c>
      <c r="J1115" s="80">
        <v>0</v>
      </c>
      <c r="K1115" s="80">
        <v>0</v>
      </c>
      <c r="L1115" s="80">
        <v>0</v>
      </c>
      <c r="M1115" s="80">
        <v>0</v>
      </c>
    </row>
    <row r="1116" spans="1:13">
      <c r="A1116" s="80">
        <v>1101</v>
      </c>
      <c r="B1116" s="80" t="s">
        <v>7944</v>
      </c>
      <c r="C1116" s="80" t="s">
        <v>7945</v>
      </c>
      <c r="D1116" s="80" t="s">
        <v>7802</v>
      </c>
      <c r="E1116" s="80">
        <v>0</v>
      </c>
      <c r="F1116" s="80">
        <v>0</v>
      </c>
      <c r="G1116" s="80">
        <v>1</v>
      </c>
      <c r="H1116" s="80">
        <v>0</v>
      </c>
      <c r="I1116" s="80">
        <v>0</v>
      </c>
      <c r="J1116" s="80">
        <v>0</v>
      </c>
      <c r="K1116" s="80">
        <v>0</v>
      </c>
      <c r="L1116" s="80">
        <v>1</v>
      </c>
      <c r="M1116" s="80">
        <v>0</v>
      </c>
    </row>
    <row r="1117" spans="1:13">
      <c r="A1117" s="80">
        <v>1102</v>
      </c>
      <c r="B1117" s="80" t="s">
        <v>861</v>
      </c>
      <c r="C1117" s="80" t="s">
        <v>862</v>
      </c>
      <c r="D1117" s="80" t="s">
        <v>5400</v>
      </c>
      <c r="E1117" s="80">
        <v>3000</v>
      </c>
      <c r="F1117" s="80">
        <v>0</v>
      </c>
      <c r="G1117" s="80">
        <v>0</v>
      </c>
      <c r="H1117" s="80">
        <v>0</v>
      </c>
      <c r="I1117" s="80">
        <v>0</v>
      </c>
      <c r="J1117" s="80">
        <v>0</v>
      </c>
      <c r="K1117" s="80">
        <v>0</v>
      </c>
      <c r="L1117" s="80">
        <v>3000</v>
      </c>
      <c r="M1117" s="84">
        <v>10000</v>
      </c>
    </row>
    <row r="1118" spans="1:13">
      <c r="A1118" s="80">
        <v>1103</v>
      </c>
      <c r="B1118" s="80" t="s">
        <v>7946</v>
      </c>
      <c r="C1118" s="80" t="s">
        <v>7947</v>
      </c>
      <c r="D1118" s="80" t="s">
        <v>5400</v>
      </c>
      <c r="E1118" s="80">
        <v>0</v>
      </c>
      <c r="F1118" s="80">
        <v>0</v>
      </c>
      <c r="G1118" s="80">
        <v>0</v>
      </c>
      <c r="H1118" s="80">
        <v>0</v>
      </c>
      <c r="I1118" s="80">
        <v>0</v>
      </c>
      <c r="J1118" s="80">
        <v>0</v>
      </c>
      <c r="K1118" s="80">
        <v>0</v>
      </c>
      <c r="L1118" s="80">
        <v>0</v>
      </c>
      <c r="M1118" s="84">
        <v>9750</v>
      </c>
    </row>
    <row r="1119" spans="1:13">
      <c r="A1119" s="80">
        <v>1104</v>
      </c>
      <c r="B1119" s="80" t="s">
        <v>7948</v>
      </c>
      <c r="C1119" s="80" t="s">
        <v>7949</v>
      </c>
      <c r="D1119" s="80" t="s">
        <v>5400</v>
      </c>
      <c r="E1119" s="80">
        <v>0</v>
      </c>
      <c r="F1119" s="80">
        <v>0</v>
      </c>
      <c r="G1119" s="80">
        <v>15</v>
      </c>
      <c r="H1119" s="80">
        <v>0</v>
      </c>
      <c r="I1119" s="80">
        <v>0</v>
      </c>
      <c r="J1119" s="80">
        <v>0</v>
      </c>
      <c r="K1119" s="80">
        <v>0</v>
      </c>
      <c r="L1119" s="80">
        <v>15</v>
      </c>
      <c r="M1119" s="80">
        <v>0</v>
      </c>
    </row>
    <row r="1120" spans="1:13">
      <c r="A1120" s="80">
        <v>1105</v>
      </c>
      <c r="B1120" s="80" t="s">
        <v>7950</v>
      </c>
      <c r="C1120" s="80" t="s">
        <v>7951</v>
      </c>
      <c r="D1120" s="80" t="s">
        <v>3259</v>
      </c>
      <c r="E1120" s="80">
        <v>448</v>
      </c>
      <c r="F1120" s="80">
        <v>0</v>
      </c>
      <c r="G1120" s="80">
        <v>0</v>
      </c>
      <c r="H1120" s="80">
        <v>0</v>
      </c>
      <c r="I1120" s="80">
        <v>0</v>
      </c>
      <c r="J1120" s="80">
        <v>0</v>
      </c>
      <c r="K1120" s="80">
        <v>0</v>
      </c>
      <c r="L1120" s="80">
        <v>448</v>
      </c>
      <c r="M1120" s="80">
        <v>90005</v>
      </c>
    </row>
    <row r="1121" spans="1:13">
      <c r="A1121" s="80">
        <v>1106</v>
      </c>
      <c r="B1121" s="80" t="s">
        <v>7952</v>
      </c>
      <c r="C1121" s="80" t="s">
        <v>7953</v>
      </c>
      <c r="D1121" s="80" t="s">
        <v>5400</v>
      </c>
      <c r="E1121" s="80">
        <v>1</v>
      </c>
      <c r="F1121" s="80">
        <v>0</v>
      </c>
      <c r="G1121" s="80">
        <v>0</v>
      </c>
      <c r="H1121" s="80">
        <v>0</v>
      </c>
      <c r="I1121" s="80">
        <v>0</v>
      </c>
      <c r="J1121" s="80">
        <v>0</v>
      </c>
      <c r="K1121" s="80">
        <v>0</v>
      </c>
      <c r="L1121" s="80">
        <v>1</v>
      </c>
      <c r="M1121" s="80">
        <v>0</v>
      </c>
    </row>
    <row r="1122" spans="1:13">
      <c r="A1122" s="80">
        <v>1107</v>
      </c>
      <c r="B1122" s="80" t="s">
        <v>7954</v>
      </c>
      <c r="C1122" s="80" t="s">
        <v>7955</v>
      </c>
      <c r="D1122" s="80" t="s">
        <v>5400</v>
      </c>
      <c r="E1122" s="80">
        <v>0</v>
      </c>
      <c r="F1122" s="80">
        <v>0</v>
      </c>
      <c r="G1122" s="80">
        <v>0</v>
      </c>
      <c r="H1122" s="80">
        <v>0</v>
      </c>
      <c r="I1122" s="80">
        <v>0</v>
      </c>
      <c r="J1122" s="80">
        <v>0</v>
      </c>
      <c r="K1122" s="80">
        <v>0</v>
      </c>
      <c r="L1122" s="80">
        <v>0</v>
      </c>
      <c r="M1122" s="80">
        <v>0</v>
      </c>
    </row>
    <row r="1123" spans="1:13">
      <c r="A1123" s="80">
        <v>1108</v>
      </c>
      <c r="B1123" s="80" t="s">
        <v>7956</v>
      </c>
      <c r="C1123" s="80" t="s">
        <v>7957</v>
      </c>
      <c r="D1123" s="80" t="s">
        <v>5400</v>
      </c>
      <c r="E1123" s="80">
        <v>4150</v>
      </c>
      <c r="F1123" s="80">
        <v>0</v>
      </c>
      <c r="G1123" s="80">
        <v>0</v>
      </c>
      <c r="H1123" s="80">
        <v>0</v>
      </c>
      <c r="I1123" s="80">
        <v>0</v>
      </c>
      <c r="J1123" s="80">
        <v>0</v>
      </c>
      <c r="K1123" s="80">
        <v>0</v>
      </c>
      <c r="L1123" s="80">
        <v>4150</v>
      </c>
      <c r="M1123" s="84">
        <v>213000</v>
      </c>
    </row>
    <row r="1124" spans="1:13">
      <c r="A1124" s="80">
        <v>1109</v>
      </c>
      <c r="B1124" s="80" t="s">
        <v>7958</v>
      </c>
      <c r="C1124" s="80" t="s">
        <v>7959</v>
      </c>
      <c r="D1124" s="80" t="s">
        <v>5400</v>
      </c>
      <c r="E1124" s="80">
        <v>0</v>
      </c>
      <c r="F1124" s="80">
        <v>0</v>
      </c>
      <c r="G1124" s="80">
        <v>0</v>
      </c>
      <c r="H1124" s="80">
        <v>0</v>
      </c>
      <c r="I1124" s="80">
        <v>0</v>
      </c>
      <c r="J1124" s="80">
        <v>0</v>
      </c>
      <c r="K1124" s="80">
        <v>0</v>
      </c>
      <c r="L1124" s="80">
        <v>0</v>
      </c>
      <c r="M1124" s="80">
        <v>0</v>
      </c>
    </row>
    <row r="1125" spans="1:13">
      <c r="A1125" s="80">
        <v>1110</v>
      </c>
      <c r="B1125" s="80" t="s">
        <v>7960</v>
      </c>
      <c r="C1125" s="80" t="s">
        <v>7961</v>
      </c>
      <c r="D1125" s="80" t="s">
        <v>7802</v>
      </c>
      <c r="E1125" s="80">
        <v>0</v>
      </c>
      <c r="F1125" s="80">
        <v>0</v>
      </c>
      <c r="G1125" s="80">
        <v>0</v>
      </c>
      <c r="H1125" s="80">
        <v>0</v>
      </c>
      <c r="I1125" s="80">
        <v>0</v>
      </c>
      <c r="J1125" s="80">
        <v>0</v>
      </c>
      <c r="K1125" s="80">
        <v>0</v>
      </c>
      <c r="L1125" s="80">
        <v>0</v>
      </c>
      <c r="M1125" s="80">
        <v>0</v>
      </c>
    </row>
    <row r="1126" spans="1:13">
      <c r="A1126" s="80">
        <v>1111</v>
      </c>
      <c r="B1126" s="80" t="s">
        <v>7962</v>
      </c>
      <c r="C1126" s="80" t="s">
        <v>7963</v>
      </c>
      <c r="D1126" s="80" t="s">
        <v>5400</v>
      </c>
      <c r="E1126" s="80">
        <v>0</v>
      </c>
      <c r="F1126" s="80">
        <v>0</v>
      </c>
      <c r="G1126" s="80">
        <v>0</v>
      </c>
      <c r="H1126" s="80">
        <v>0</v>
      </c>
      <c r="I1126" s="80">
        <v>0</v>
      </c>
      <c r="J1126" s="80">
        <v>0</v>
      </c>
      <c r="K1126" s="80">
        <v>0</v>
      </c>
      <c r="L1126" s="80">
        <v>0</v>
      </c>
      <c r="M1126" s="80">
        <v>0</v>
      </c>
    </row>
    <row r="1127" spans="1:13">
      <c r="A1127" s="80">
        <v>1112</v>
      </c>
      <c r="B1127" s="80" t="s">
        <v>7964</v>
      </c>
      <c r="C1127" s="80" t="s">
        <v>7965</v>
      </c>
      <c r="D1127" s="80" t="s">
        <v>5400</v>
      </c>
      <c r="E1127" s="80">
        <v>0</v>
      </c>
      <c r="F1127" s="80">
        <v>0</v>
      </c>
      <c r="G1127" s="80">
        <v>0</v>
      </c>
      <c r="H1127" s="80">
        <v>0</v>
      </c>
      <c r="I1127" s="80">
        <v>0</v>
      </c>
      <c r="J1127" s="80">
        <v>0</v>
      </c>
      <c r="K1127" s="80">
        <v>0</v>
      </c>
      <c r="L1127" s="80">
        <v>0</v>
      </c>
      <c r="M1127" s="80">
        <v>0</v>
      </c>
    </row>
    <row r="1128" spans="1:13">
      <c r="A1128" s="80">
        <v>1113</v>
      </c>
      <c r="B1128" s="80" t="s">
        <v>7966</v>
      </c>
      <c r="C1128" s="80" t="s">
        <v>7967</v>
      </c>
      <c r="D1128" s="80" t="s">
        <v>5400</v>
      </c>
      <c r="E1128" s="80">
        <v>0</v>
      </c>
      <c r="F1128" s="80">
        <v>0</v>
      </c>
      <c r="G1128" s="80">
        <v>0</v>
      </c>
      <c r="H1128" s="80">
        <v>0</v>
      </c>
      <c r="I1128" s="80">
        <v>0</v>
      </c>
      <c r="J1128" s="80">
        <v>0</v>
      </c>
      <c r="K1128" s="80">
        <v>0</v>
      </c>
      <c r="L1128" s="80">
        <v>0</v>
      </c>
      <c r="M1128" s="80">
        <v>0</v>
      </c>
    </row>
    <row r="1129" spans="1:13">
      <c r="A1129" s="80">
        <v>1114</v>
      </c>
      <c r="B1129" s="80" t="s">
        <v>7968</v>
      </c>
      <c r="C1129" s="80" t="s">
        <v>7969</v>
      </c>
      <c r="D1129" s="80" t="s">
        <v>3259</v>
      </c>
      <c r="E1129" s="80">
        <v>0</v>
      </c>
      <c r="F1129" s="80">
        <v>0</v>
      </c>
      <c r="G1129" s="80">
        <v>0</v>
      </c>
      <c r="H1129" s="80">
        <v>0</v>
      </c>
      <c r="I1129" s="80">
        <v>0</v>
      </c>
      <c r="J1129" s="80">
        <v>0</v>
      </c>
      <c r="K1129" s="80">
        <v>0</v>
      </c>
      <c r="L1129" s="80">
        <v>0</v>
      </c>
      <c r="M1129" s="80">
        <v>0</v>
      </c>
    </row>
    <row r="1130" spans="1:13">
      <c r="A1130" s="80">
        <v>1115</v>
      </c>
      <c r="B1130" s="80" t="s">
        <v>893</v>
      </c>
      <c r="C1130" s="80" t="s">
        <v>894</v>
      </c>
      <c r="D1130" s="80" t="s">
        <v>5400</v>
      </c>
      <c r="E1130" s="80">
        <v>9083</v>
      </c>
      <c r="F1130" s="80">
        <v>0</v>
      </c>
      <c r="G1130" s="80">
        <v>0</v>
      </c>
      <c r="H1130" s="80">
        <v>0</v>
      </c>
      <c r="I1130" s="80">
        <v>0</v>
      </c>
      <c r="J1130" s="80">
        <v>0</v>
      </c>
      <c r="K1130" s="80">
        <v>0</v>
      </c>
      <c r="L1130" s="80">
        <v>9083</v>
      </c>
      <c r="M1130" s="84">
        <v>10000</v>
      </c>
    </row>
    <row r="1131" spans="1:13">
      <c r="A1131" s="80">
        <v>1116</v>
      </c>
      <c r="B1131" s="80" t="s">
        <v>7970</v>
      </c>
      <c r="C1131" s="80" t="s">
        <v>7971</v>
      </c>
      <c r="D1131" s="80" t="s">
        <v>5400</v>
      </c>
      <c r="E1131" s="80">
        <v>2292</v>
      </c>
      <c r="F1131" s="80">
        <v>0</v>
      </c>
      <c r="G1131" s="80">
        <v>0</v>
      </c>
      <c r="H1131" s="80">
        <v>0</v>
      </c>
      <c r="I1131" s="80">
        <v>0</v>
      </c>
      <c r="J1131" s="80">
        <v>0</v>
      </c>
      <c r="K1131" s="80">
        <v>0</v>
      </c>
      <c r="L1131" s="80">
        <v>2292</v>
      </c>
      <c r="M1131" s="84">
        <v>4000</v>
      </c>
    </row>
    <row r="1132" spans="1:13">
      <c r="A1132" s="80">
        <v>1117</v>
      </c>
      <c r="B1132" s="80" t="s">
        <v>7</v>
      </c>
      <c r="C1132" s="80" t="s">
        <v>7972</v>
      </c>
      <c r="D1132" s="80" t="s">
        <v>5400</v>
      </c>
      <c r="E1132" s="80">
        <v>16396</v>
      </c>
      <c r="F1132" s="80">
        <v>0</v>
      </c>
      <c r="G1132" s="80">
        <v>0</v>
      </c>
      <c r="H1132" s="80">
        <v>0</v>
      </c>
      <c r="I1132" s="80">
        <v>0</v>
      </c>
      <c r="J1132" s="80">
        <v>0</v>
      </c>
      <c r="K1132" s="80">
        <v>0</v>
      </c>
      <c r="L1132" s="80">
        <v>16396</v>
      </c>
      <c r="M1132" s="84">
        <v>61047</v>
      </c>
    </row>
    <row r="1133" spans="1:13">
      <c r="A1133" s="80">
        <v>1118</v>
      </c>
      <c r="B1133" s="80" t="s">
        <v>23</v>
      </c>
      <c r="C1133" s="80" t="s">
        <v>2618</v>
      </c>
      <c r="D1133" s="80" t="s">
        <v>5400</v>
      </c>
      <c r="E1133" s="80">
        <v>0</v>
      </c>
      <c r="F1133" s="80">
        <v>0</v>
      </c>
      <c r="G1133" s="80">
        <v>0</v>
      </c>
      <c r="H1133" s="80">
        <v>0</v>
      </c>
      <c r="I1133" s="80">
        <v>0</v>
      </c>
      <c r="J1133" s="80">
        <v>0</v>
      </c>
      <c r="K1133" s="80">
        <v>0</v>
      </c>
      <c r="L1133" s="80">
        <v>0</v>
      </c>
      <c r="M1133" s="84">
        <v>160143</v>
      </c>
    </row>
    <row r="1134" spans="1:13">
      <c r="A1134" s="80">
        <v>1119</v>
      </c>
      <c r="B1134" s="80" t="s">
        <v>48</v>
      </c>
      <c r="C1134" s="80" t="s">
        <v>49</v>
      </c>
      <c r="D1134" s="80" t="s">
        <v>5400</v>
      </c>
      <c r="E1134" s="80">
        <v>3086</v>
      </c>
      <c r="F1134" s="80">
        <v>0</v>
      </c>
      <c r="G1134" s="80">
        <v>1712</v>
      </c>
      <c r="H1134" s="80">
        <v>0</v>
      </c>
      <c r="I1134" s="80">
        <v>0</v>
      </c>
      <c r="J1134" s="80">
        <v>0</v>
      </c>
      <c r="K1134" s="80">
        <v>0</v>
      </c>
      <c r="L1134" s="80">
        <v>4798</v>
      </c>
      <c r="M1134" s="84">
        <v>83476</v>
      </c>
    </row>
    <row r="1135" spans="1:13">
      <c r="A1135" s="80">
        <v>1120</v>
      </c>
      <c r="B1135" s="80" t="s">
        <v>36</v>
      </c>
      <c r="C1135" s="80" t="s">
        <v>37</v>
      </c>
      <c r="D1135" s="80" t="s">
        <v>5400</v>
      </c>
      <c r="E1135" s="80">
        <v>16700</v>
      </c>
      <c r="F1135" s="80">
        <v>0</v>
      </c>
      <c r="G1135" s="80">
        <v>150</v>
      </c>
      <c r="H1135" s="80">
        <v>0</v>
      </c>
      <c r="I1135" s="80">
        <v>0</v>
      </c>
      <c r="J1135" s="80">
        <v>0</v>
      </c>
      <c r="K1135" s="80">
        <v>0</v>
      </c>
      <c r="L1135" s="80">
        <v>16850</v>
      </c>
      <c r="M1135" s="84">
        <v>38410</v>
      </c>
    </row>
    <row r="1136" spans="1:13">
      <c r="A1136" s="80">
        <v>1121</v>
      </c>
      <c r="B1136" s="80" t="s">
        <v>60</v>
      </c>
      <c r="C1136" s="80" t="s">
        <v>7973</v>
      </c>
      <c r="D1136" s="80" t="s">
        <v>5400</v>
      </c>
      <c r="E1136" s="80">
        <v>18735</v>
      </c>
      <c r="F1136" s="80">
        <v>0</v>
      </c>
      <c r="G1136" s="80">
        <v>12</v>
      </c>
      <c r="H1136" s="80">
        <v>0</v>
      </c>
      <c r="I1136" s="80">
        <v>0</v>
      </c>
      <c r="J1136" s="80">
        <v>0</v>
      </c>
      <c r="K1136" s="80">
        <v>0</v>
      </c>
      <c r="L1136" s="80">
        <v>18747</v>
      </c>
      <c r="M1136" s="84">
        <v>60037</v>
      </c>
    </row>
    <row r="1137" spans="1:13">
      <c r="A1137" s="80">
        <v>1122</v>
      </c>
      <c r="B1137" s="80" t="s">
        <v>67</v>
      </c>
      <c r="C1137" s="80" t="s">
        <v>7974</v>
      </c>
      <c r="D1137" s="80" t="s">
        <v>5400</v>
      </c>
      <c r="E1137" s="80">
        <v>57</v>
      </c>
      <c r="F1137" s="80">
        <v>0</v>
      </c>
      <c r="G1137" s="80">
        <v>0</v>
      </c>
      <c r="H1137" s="80">
        <v>0</v>
      </c>
      <c r="I1137" s="80">
        <v>0</v>
      </c>
      <c r="J1137" s="80">
        <v>0</v>
      </c>
      <c r="K1137" s="80">
        <v>0</v>
      </c>
      <c r="L1137" s="80">
        <v>57</v>
      </c>
      <c r="M1137" s="84">
        <v>45000</v>
      </c>
    </row>
    <row r="1138" spans="1:13">
      <c r="A1138" s="80">
        <v>1123</v>
      </c>
      <c r="B1138" s="80" t="s">
        <v>76</v>
      </c>
      <c r="C1138" s="80" t="s">
        <v>7975</v>
      </c>
      <c r="D1138" s="80" t="s">
        <v>5400</v>
      </c>
      <c r="E1138" s="80">
        <v>10954</v>
      </c>
      <c r="F1138" s="80">
        <v>0</v>
      </c>
      <c r="G1138" s="80">
        <v>1477</v>
      </c>
      <c r="H1138" s="80">
        <v>0</v>
      </c>
      <c r="I1138" s="80">
        <v>0</v>
      </c>
      <c r="J1138" s="80">
        <v>0</v>
      </c>
      <c r="K1138" s="80">
        <v>0</v>
      </c>
      <c r="L1138" s="80">
        <v>12431</v>
      </c>
      <c r="M1138" s="84">
        <v>104114</v>
      </c>
    </row>
    <row r="1139" spans="1:13">
      <c r="A1139" s="80">
        <v>1124</v>
      </c>
      <c r="B1139" s="80" t="s">
        <v>87</v>
      </c>
      <c r="C1139" s="80" t="s">
        <v>88</v>
      </c>
      <c r="D1139" s="80" t="s">
        <v>5400</v>
      </c>
      <c r="E1139" s="80">
        <v>21776</v>
      </c>
      <c r="F1139" s="80">
        <v>0</v>
      </c>
      <c r="G1139" s="80">
        <v>0</v>
      </c>
      <c r="H1139" s="80">
        <v>0</v>
      </c>
      <c r="I1139" s="80">
        <v>0</v>
      </c>
      <c r="J1139" s="80">
        <v>0</v>
      </c>
      <c r="K1139" s="80">
        <v>0</v>
      </c>
      <c r="L1139" s="80">
        <v>21776</v>
      </c>
      <c r="M1139" s="84">
        <v>30000</v>
      </c>
    </row>
    <row r="1140" spans="1:13">
      <c r="A1140" s="80">
        <v>1125</v>
      </c>
      <c r="B1140" s="80" t="s">
        <v>96</v>
      </c>
      <c r="C1140" s="80" t="s">
        <v>7976</v>
      </c>
      <c r="D1140" s="80" t="s">
        <v>5400</v>
      </c>
      <c r="E1140" s="80">
        <v>7080</v>
      </c>
      <c r="F1140" s="80">
        <v>0</v>
      </c>
      <c r="G1140" s="80">
        <v>0</v>
      </c>
      <c r="H1140" s="80">
        <v>0</v>
      </c>
      <c r="I1140" s="80">
        <v>0</v>
      </c>
      <c r="J1140" s="80">
        <v>0</v>
      </c>
      <c r="K1140" s="80">
        <v>0</v>
      </c>
      <c r="L1140" s="80">
        <v>7080</v>
      </c>
      <c r="M1140" s="84">
        <v>106119</v>
      </c>
    </row>
    <row r="1141" spans="1:13">
      <c r="A1141" s="80">
        <v>1126</v>
      </c>
      <c r="B1141" s="80" t="s">
        <v>7977</v>
      </c>
      <c r="C1141" s="80" t="s">
        <v>7978</v>
      </c>
      <c r="D1141" s="80" t="s">
        <v>3259</v>
      </c>
      <c r="E1141" s="80">
        <v>517</v>
      </c>
      <c r="F1141" s="80">
        <v>0</v>
      </c>
      <c r="G1141" s="80">
        <v>0</v>
      </c>
      <c r="H1141" s="80">
        <v>0</v>
      </c>
      <c r="I1141" s="80">
        <v>0</v>
      </c>
      <c r="J1141" s="80">
        <v>0</v>
      </c>
      <c r="K1141" s="80">
        <v>0</v>
      </c>
      <c r="L1141" s="80">
        <v>517</v>
      </c>
      <c r="M1141" s="80">
        <v>177500</v>
      </c>
    </row>
    <row r="1142" spans="1:13">
      <c r="A1142" s="80">
        <v>1127</v>
      </c>
      <c r="B1142" s="80" t="s">
        <v>7979</v>
      </c>
      <c r="C1142" s="80" t="s">
        <v>7980</v>
      </c>
      <c r="D1142" s="80" t="s">
        <v>5400</v>
      </c>
      <c r="E1142" s="80">
        <v>6145</v>
      </c>
      <c r="F1142" s="80">
        <v>0</v>
      </c>
      <c r="G1142" s="80">
        <v>0</v>
      </c>
      <c r="H1142" s="80">
        <v>0</v>
      </c>
      <c r="I1142" s="80">
        <v>0</v>
      </c>
      <c r="J1142" s="80">
        <v>0</v>
      </c>
      <c r="K1142" s="80">
        <v>0</v>
      </c>
      <c r="L1142" s="80">
        <v>6145</v>
      </c>
      <c r="M1142" s="84">
        <v>12000</v>
      </c>
    </row>
    <row r="1143" spans="1:13">
      <c r="A1143" s="80">
        <v>1128</v>
      </c>
      <c r="B1143" s="80" t="s">
        <v>7981</v>
      </c>
      <c r="C1143" s="80" t="s">
        <v>7982</v>
      </c>
      <c r="D1143" s="80" t="s">
        <v>5400</v>
      </c>
      <c r="E1143" s="80">
        <v>5108</v>
      </c>
      <c r="F1143" s="80">
        <v>0</v>
      </c>
      <c r="G1143" s="80">
        <v>0</v>
      </c>
      <c r="H1143" s="80">
        <v>0</v>
      </c>
      <c r="I1143" s="80">
        <v>0</v>
      </c>
      <c r="J1143" s="80">
        <v>0</v>
      </c>
      <c r="K1143" s="80">
        <v>0</v>
      </c>
      <c r="L1143" s="80">
        <v>5108</v>
      </c>
      <c r="M1143" s="84">
        <v>11000</v>
      </c>
    </row>
    <row r="1144" spans="1:13">
      <c r="A1144" s="80">
        <v>1129</v>
      </c>
      <c r="B1144" s="80" t="s">
        <v>7983</v>
      </c>
      <c r="C1144" s="80" t="s">
        <v>7984</v>
      </c>
      <c r="D1144" s="80" t="s">
        <v>5400</v>
      </c>
      <c r="E1144" s="80">
        <v>4176</v>
      </c>
      <c r="F1144" s="80">
        <v>0</v>
      </c>
      <c r="G1144" s="80">
        <v>0</v>
      </c>
      <c r="H1144" s="80">
        <v>0</v>
      </c>
      <c r="I1144" s="80">
        <v>0</v>
      </c>
      <c r="J1144" s="80">
        <v>0</v>
      </c>
      <c r="K1144" s="80">
        <v>0</v>
      </c>
      <c r="L1144" s="80">
        <v>4176</v>
      </c>
      <c r="M1144" s="84">
        <v>10000</v>
      </c>
    </row>
    <row r="1145" spans="1:13">
      <c r="A1145" s="80">
        <v>1130</v>
      </c>
      <c r="B1145" s="80" t="s">
        <v>7985</v>
      </c>
      <c r="C1145" s="80" t="s">
        <v>7986</v>
      </c>
      <c r="D1145" s="80" t="s">
        <v>5400</v>
      </c>
      <c r="E1145" s="80">
        <v>3556</v>
      </c>
      <c r="F1145" s="80">
        <v>0</v>
      </c>
      <c r="G1145" s="80">
        <v>0</v>
      </c>
      <c r="H1145" s="80">
        <v>0</v>
      </c>
      <c r="I1145" s="80">
        <v>0</v>
      </c>
      <c r="J1145" s="80">
        <v>0</v>
      </c>
      <c r="K1145" s="80">
        <v>0</v>
      </c>
      <c r="L1145" s="80">
        <v>3556</v>
      </c>
      <c r="M1145" s="84">
        <v>7000</v>
      </c>
    </row>
    <row r="1146" spans="1:13">
      <c r="A1146" s="80">
        <v>1131</v>
      </c>
      <c r="B1146" s="80" t="s">
        <v>7987</v>
      </c>
      <c r="C1146" s="80" t="s">
        <v>7988</v>
      </c>
      <c r="D1146" s="80" t="s">
        <v>5400</v>
      </c>
      <c r="E1146" s="80">
        <v>10116</v>
      </c>
      <c r="F1146" s="80">
        <v>0</v>
      </c>
      <c r="G1146" s="80">
        <v>0</v>
      </c>
      <c r="H1146" s="80">
        <v>0</v>
      </c>
      <c r="I1146" s="80">
        <v>0</v>
      </c>
      <c r="J1146" s="80">
        <v>0</v>
      </c>
      <c r="K1146" s="80">
        <v>0</v>
      </c>
      <c r="L1146" s="80">
        <v>10116</v>
      </c>
      <c r="M1146" s="84">
        <v>22000</v>
      </c>
    </row>
    <row r="1147" spans="1:13">
      <c r="A1147" s="80">
        <v>1132</v>
      </c>
      <c r="B1147" s="80" t="s">
        <v>7989</v>
      </c>
      <c r="C1147" s="80" t="s">
        <v>7990</v>
      </c>
      <c r="D1147" s="80" t="s">
        <v>5400</v>
      </c>
      <c r="E1147" s="80">
        <v>1626</v>
      </c>
      <c r="F1147" s="80">
        <v>0</v>
      </c>
      <c r="G1147" s="80">
        <v>0</v>
      </c>
      <c r="H1147" s="80">
        <v>0</v>
      </c>
      <c r="I1147" s="80">
        <v>0</v>
      </c>
      <c r="J1147" s="80">
        <v>0</v>
      </c>
      <c r="K1147" s="80">
        <v>0</v>
      </c>
      <c r="L1147" s="80">
        <v>1626</v>
      </c>
      <c r="M1147" s="84">
        <v>27000</v>
      </c>
    </row>
    <row r="1148" spans="1:13">
      <c r="A1148" s="80">
        <v>1133</v>
      </c>
      <c r="B1148" s="80" t="s">
        <v>7991</v>
      </c>
      <c r="C1148" s="80" t="s">
        <v>7992</v>
      </c>
      <c r="D1148" s="80" t="s">
        <v>5400</v>
      </c>
      <c r="E1148" s="80">
        <v>2807</v>
      </c>
      <c r="F1148" s="80">
        <v>0</v>
      </c>
      <c r="G1148" s="80">
        <v>0</v>
      </c>
      <c r="H1148" s="80">
        <v>0</v>
      </c>
      <c r="I1148" s="80">
        <v>0</v>
      </c>
      <c r="J1148" s="80">
        <v>0</v>
      </c>
      <c r="K1148" s="80">
        <v>0</v>
      </c>
      <c r="L1148" s="80">
        <v>2807</v>
      </c>
      <c r="M1148" s="84">
        <v>8000</v>
      </c>
    </row>
    <row r="1149" spans="1:13">
      <c r="A1149" s="80">
        <v>1134</v>
      </c>
      <c r="B1149" s="80" t="s">
        <v>7993</v>
      </c>
      <c r="C1149" s="80" t="s">
        <v>7994</v>
      </c>
      <c r="D1149" s="80" t="s">
        <v>5400</v>
      </c>
      <c r="E1149" s="80">
        <v>0</v>
      </c>
      <c r="F1149" s="80">
        <v>0</v>
      </c>
      <c r="G1149" s="80">
        <v>0</v>
      </c>
      <c r="H1149" s="80">
        <v>0</v>
      </c>
      <c r="I1149" s="80">
        <v>0</v>
      </c>
      <c r="J1149" s="80">
        <v>0</v>
      </c>
      <c r="K1149" s="80">
        <v>0</v>
      </c>
      <c r="L1149" s="80">
        <v>0</v>
      </c>
      <c r="M1149" s="80">
        <v>0</v>
      </c>
    </row>
    <row r="1150" spans="1:13">
      <c r="A1150" s="80">
        <v>1135</v>
      </c>
      <c r="B1150" s="80" t="s">
        <v>7995</v>
      </c>
      <c r="C1150" s="80" t="s">
        <v>7996</v>
      </c>
      <c r="D1150" s="80" t="s">
        <v>5400</v>
      </c>
      <c r="E1150" s="80">
        <v>89</v>
      </c>
      <c r="F1150" s="80">
        <v>0</v>
      </c>
      <c r="G1150" s="80">
        <v>0</v>
      </c>
      <c r="H1150" s="80">
        <v>0</v>
      </c>
      <c r="I1150" s="80">
        <v>0</v>
      </c>
      <c r="J1150" s="80">
        <v>0</v>
      </c>
      <c r="K1150" s="80">
        <v>0</v>
      </c>
      <c r="L1150" s="80">
        <v>89</v>
      </c>
      <c r="M1150" s="80">
        <v>0</v>
      </c>
    </row>
    <row r="1151" spans="1:13">
      <c r="A1151" s="80">
        <v>1136</v>
      </c>
      <c r="B1151" s="80" t="s">
        <v>7997</v>
      </c>
      <c r="C1151" s="80" t="s">
        <v>7998</v>
      </c>
      <c r="D1151" s="80" t="s">
        <v>5400</v>
      </c>
      <c r="E1151" s="80">
        <v>0</v>
      </c>
      <c r="F1151" s="80">
        <v>0</v>
      </c>
      <c r="G1151" s="80">
        <v>319</v>
      </c>
      <c r="H1151" s="80">
        <v>0</v>
      </c>
      <c r="I1151" s="80">
        <v>0</v>
      </c>
      <c r="J1151" s="80">
        <v>0</v>
      </c>
      <c r="K1151" s="80">
        <v>0</v>
      </c>
      <c r="L1151" s="80">
        <v>319</v>
      </c>
      <c r="M1151" s="80">
        <v>0</v>
      </c>
    </row>
    <row r="1152" spans="1:13">
      <c r="A1152" s="80">
        <v>1137</v>
      </c>
      <c r="B1152" s="80" t="s">
        <v>7999</v>
      </c>
      <c r="C1152" s="80" t="s">
        <v>8000</v>
      </c>
      <c r="D1152" s="80" t="s">
        <v>5400</v>
      </c>
      <c r="E1152" s="80">
        <v>37758</v>
      </c>
      <c r="F1152" s="80">
        <v>0</v>
      </c>
      <c r="G1152" s="80">
        <v>0</v>
      </c>
      <c r="H1152" s="80">
        <v>0</v>
      </c>
      <c r="I1152" s="80">
        <v>0</v>
      </c>
      <c r="J1152" s="80">
        <v>0</v>
      </c>
      <c r="K1152" s="80">
        <v>0</v>
      </c>
      <c r="L1152" s="80">
        <v>37758</v>
      </c>
      <c r="M1152" s="80">
        <v>0</v>
      </c>
    </row>
    <row r="1153" spans="1:13">
      <c r="A1153" s="80">
        <v>1138</v>
      </c>
      <c r="B1153" s="80" t="s">
        <v>8001</v>
      </c>
      <c r="C1153" s="80" t="s">
        <v>8002</v>
      </c>
      <c r="D1153" s="80" t="s">
        <v>5400</v>
      </c>
      <c r="E1153" s="80">
        <v>0</v>
      </c>
      <c r="F1153" s="80">
        <v>0</v>
      </c>
      <c r="G1153" s="80">
        <v>1</v>
      </c>
      <c r="H1153" s="80">
        <v>0</v>
      </c>
      <c r="I1153" s="80">
        <v>0</v>
      </c>
      <c r="J1153" s="80">
        <v>0</v>
      </c>
      <c r="K1153" s="80">
        <v>0</v>
      </c>
      <c r="L1153" s="80">
        <v>1</v>
      </c>
      <c r="M1153" s="84">
        <v>178900</v>
      </c>
    </row>
    <row r="1154" spans="1:13">
      <c r="A1154" s="80">
        <v>1139</v>
      </c>
      <c r="B1154" s="80" t="s">
        <v>8003</v>
      </c>
      <c r="C1154" s="80" t="s">
        <v>8004</v>
      </c>
      <c r="D1154" s="80" t="s">
        <v>5400</v>
      </c>
      <c r="E1154" s="80">
        <v>281</v>
      </c>
      <c r="F1154" s="80">
        <v>0</v>
      </c>
      <c r="G1154" s="80">
        <v>0</v>
      </c>
      <c r="H1154" s="80">
        <v>0</v>
      </c>
      <c r="I1154" s="80">
        <v>0</v>
      </c>
      <c r="J1154" s="80">
        <v>0</v>
      </c>
      <c r="K1154" s="80">
        <v>0</v>
      </c>
      <c r="L1154" s="80">
        <v>281</v>
      </c>
      <c r="M1154" s="80">
        <v>0</v>
      </c>
    </row>
    <row r="1155" spans="1:13">
      <c r="A1155" s="80">
        <v>1140</v>
      </c>
      <c r="B1155" s="80" t="s">
        <v>8005</v>
      </c>
      <c r="C1155" s="80" t="s">
        <v>8006</v>
      </c>
      <c r="D1155" s="80" t="s">
        <v>5400</v>
      </c>
      <c r="E1155" s="80">
        <v>41436</v>
      </c>
      <c r="F1155" s="80">
        <v>0</v>
      </c>
      <c r="G1155" s="80">
        <v>0</v>
      </c>
      <c r="H1155" s="80">
        <v>0</v>
      </c>
      <c r="I1155" s="80">
        <v>0</v>
      </c>
      <c r="J1155" s="80">
        <v>0</v>
      </c>
      <c r="K1155" s="80">
        <v>0</v>
      </c>
      <c r="L1155" s="80">
        <v>41436</v>
      </c>
      <c r="M1155" s="84">
        <v>77000</v>
      </c>
    </row>
    <row r="1156" spans="1:13">
      <c r="A1156" s="80">
        <v>1141</v>
      </c>
      <c r="B1156" s="80" t="s">
        <v>8007</v>
      </c>
      <c r="C1156" s="80" t="s">
        <v>8008</v>
      </c>
      <c r="D1156" s="80" t="s">
        <v>5400</v>
      </c>
      <c r="E1156" s="80">
        <v>684</v>
      </c>
      <c r="F1156" s="80">
        <v>0</v>
      </c>
      <c r="G1156" s="80">
        <v>0</v>
      </c>
      <c r="H1156" s="80">
        <v>0</v>
      </c>
      <c r="I1156" s="80">
        <v>0</v>
      </c>
      <c r="J1156" s="80">
        <v>0</v>
      </c>
      <c r="K1156" s="80">
        <v>0</v>
      </c>
      <c r="L1156" s="80">
        <v>684</v>
      </c>
      <c r="M1156" s="80">
        <v>0</v>
      </c>
    </row>
    <row r="1157" spans="1:13">
      <c r="A1157" s="80">
        <v>1142</v>
      </c>
      <c r="B1157" s="80" t="s">
        <v>8009</v>
      </c>
      <c r="C1157" s="80" t="s">
        <v>8010</v>
      </c>
      <c r="D1157" s="80" t="s">
        <v>5400</v>
      </c>
      <c r="E1157" s="80">
        <v>1058</v>
      </c>
      <c r="F1157" s="80">
        <v>0</v>
      </c>
      <c r="G1157" s="80">
        <v>0</v>
      </c>
      <c r="H1157" s="80">
        <v>0</v>
      </c>
      <c r="I1157" s="80">
        <v>0</v>
      </c>
      <c r="J1157" s="80">
        <v>0</v>
      </c>
      <c r="K1157" s="80">
        <v>0</v>
      </c>
      <c r="L1157" s="80">
        <v>1058</v>
      </c>
      <c r="M1157" s="84">
        <v>179000</v>
      </c>
    </row>
    <row r="1158" spans="1:13">
      <c r="A1158" s="80">
        <v>1143</v>
      </c>
      <c r="B1158" s="80" t="s">
        <v>8011</v>
      </c>
      <c r="C1158" s="80" t="s">
        <v>8012</v>
      </c>
      <c r="D1158" s="80" t="s">
        <v>5400</v>
      </c>
      <c r="E1158" s="80">
        <v>0</v>
      </c>
      <c r="F1158" s="80">
        <v>0</v>
      </c>
      <c r="G1158" s="80">
        <v>41</v>
      </c>
      <c r="H1158" s="80">
        <v>0</v>
      </c>
      <c r="I1158" s="80">
        <v>0</v>
      </c>
      <c r="J1158" s="80">
        <v>0</v>
      </c>
      <c r="K1158" s="80">
        <v>0</v>
      </c>
      <c r="L1158" s="80">
        <v>41</v>
      </c>
      <c r="M1158" s="80">
        <v>0</v>
      </c>
    </row>
    <row r="1159" spans="1:13">
      <c r="A1159" s="80">
        <v>1144</v>
      </c>
      <c r="B1159" s="80" t="s">
        <v>8013</v>
      </c>
      <c r="C1159" s="80" t="s">
        <v>8014</v>
      </c>
      <c r="D1159" s="80" t="s">
        <v>5400</v>
      </c>
      <c r="E1159" s="80">
        <v>0</v>
      </c>
      <c r="F1159" s="80">
        <v>0</v>
      </c>
      <c r="G1159" s="80">
        <v>0</v>
      </c>
      <c r="H1159" s="80">
        <v>0</v>
      </c>
      <c r="I1159" s="80">
        <v>0</v>
      </c>
      <c r="J1159" s="80">
        <v>0</v>
      </c>
      <c r="K1159" s="80">
        <v>0</v>
      </c>
      <c r="L1159" s="80">
        <v>0</v>
      </c>
      <c r="M1159" s="84">
        <v>178950</v>
      </c>
    </row>
    <row r="1160" spans="1:13">
      <c r="A1160" s="80">
        <v>1145</v>
      </c>
      <c r="B1160" s="80" t="s">
        <v>8015</v>
      </c>
      <c r="C1160" s="80" t="s">
        <v>8016</v>
      </c>
      <c r="D1160" s="80" t="s">
        <v>7802</v>
      </c>
      <c r="E1160" s="80">
        <v>0</v>
      </c>
      <c r="F1160" s="80">
        <v>0</v>
      </c>
      <c r="G1160" s="80">
        <v>0</v>
      </c>
      <c r="H1160" s="80">
        <v>0</v>
      </c>
      <c r="I1160" s="80">
        <v>0</v>
      </c>
      <c r="J1160" s="80">
        <v>0</v>
      </c>
      <c r="K1160" s="80">
        <v>0</v>
      </c>
      <c r="L1160" s="80">
        <v>0</v>
      </c>
      <c r="M1160" s="80">
        <v>0</v>
      </c>
    </row>
    <row r="1161" spans="1:13">
      <c r="A1161" s="80">
        <v>1146</v>
      </c>
      <c r="B1161" s="80" t="s">
        <v>8017</v>
      </c>
      <c r="C1161" s="80" t="s">
        <v>8018</v>
      </c>
      <c r="D1161" s="80" t="s">
        <v>7802</v>
      </c>
      <c r="E1161" s="80">
        <v>0</v>
      </c>
      <c r="F1161" s="80">
        <v>0</v>
      </c>
      <c r="G1161" s="80">
        <v>0</v>
      </c>
      <c r="H1161" s="80">
        <v>0</v>
      </c>
      <c r="I1161" s="80">
        <v>0</v>
      </c>
      <c r="J1161" s="80">
        <v>0</v>
      </c>
      <c r="K1161" s="80">
        <v>0</v>
      </c>
      <c r="L1161" s="80">
        <v>0</v>
      </c>
      <c r="M1161" s="80">
        <v>0</v>
      </c>
    </row>
    <row r="1162" spans="1:13">
      <c r="A1162" s="80">
        <v>1147</v>
      </c>
      <c r="B1162" s="80" t="s">
        <v>8019</v>
      </c>
      <c r="C1162" s="80" t="s">
        <v>8020</v>
      </c>
      <c r="D1162" s="80" t="s">
        <v>5400</v>
      </c>
      <c r="E1162" s="80">
        <v>0</v>
      </c>
      <c r="F1162" s="80">
        <v>0</v>
      </c>
      <c r="G1162" s="80">
        <v>0</v>
      </c>
      <c r="H1162" s="80">
        <v>0</v>
      </c>
      <c r="I1162" s="80">
        <v>0</v>
      </c>
      <c r="J1162" s="80">
        <v>0</v>
      </c>
      <c r="K1162" s="80">
        <v>0</v>
      </c>
      <c r="L1162" s="80">
        <v>0</v>
      </c>
      <c r="M1162" s="80">
        <v>0</v>
      </c>
    </row>
    <row r="1163" spans="1:13">
      <c r="A1163" s="80">
        <v>1148</v>
      </c>
      <c r="B1163" s="80" t="s">
        <v>8021</v>
      </c>
      <c r="C1163" s="80" t="s">
        <v>8022</v>
      </c>
      <c r="D1163" s="80" t="s">
        <v>5400</v>
      </c>
      <c r="E1163" s="80">
        <v>32425</v>
      </c>
      <c r="F1163" s="80">
        <v>0</v>
      </c>
      <c r="G1163" s="80">
        <v>0</v>
      </c>
      <c r="H1163" s="80">
        <v>0</v>
      </c>
      <c r="I1163" s="80">
        <v>0</v>
      </c>
      <c r="J1163" s="80">
        <v>0</v>
      </c>
      <c r="K1163" s="80">
        <v>0</v>
      </c>
      <c r="L1163" s="80">
        <v>32425</v>
      </c>
      <c r="M1163" s="80">
        <v>0</v>
      </c>
    </row>
    <row r="1164" spans="1:13">
      <c r="A1164" s="80">
        <v>1149</v>
      </c>
      <c r="B1164" s="80" t="s">
        <v>8023</v>
      </c>
      <c r="C1164" s="80" t="s">
        <v>8024</v>
      </c>
      <c r="D1164" s="80" t="s">
        <v>5400</v>
      </c>
      <c r="E1164" s="80">
        <v>2038</v>
      </c>
      <c r="F1164" s="80">
        <v>0</v>
      </c>
      <c r="G1164" s="80">
        <v>0</v>
      </c>
      <c r="H1164" s="80">
        <v>0</v>
      </c>
      <c r="I1164" s="80">
        <v>0</v>
      </c>
      <c r="J1164" s="80">
        <v>0</v>
      </c>
      <c r="K1164" s="80">
        <v>0</v>
      </c>
      <c r="L1164" s="80">
        <v>2038</v>
      </c>
      <c r="M1164" s="80">
        <v>0</v>
      </c>
    </row>
    <row r="1165" spans="1:13">
      <c r="A1165" s="80">
        <v>1150</v>
      </c>
      <c r="B1165" s="80" t="s">
        <v>8025</v>
      </c>
      <c r="C1165" s="80" t="s">
        <v>8026</v>
      </c>
      <c r="D1165" s="80" t="s">
        <v>5400</v>
      </c>
      <c r="E1165" s="80">
        <v>6292</v>
      </c>
      <c r="F1165" s="80">
        <v>0</v>
      </c>
      <c r="G1165" s="80">
        <v>0</v>
      </c>
      <c r="H1165" s="80">
        <v>0</v>
      </c>
      <c r="I1165" s="80">
        <v>0</v>
      </c>
      <c r="J1165" s="80">
        <v>0</v>
      </c>
      <c r="K1165" s="80">
        <v>0</v>
      </c>
      <c r="L1165" s="80">
        <v>6292</v>
      </c>
      <c r="M1165" s="80">
        <v>0</v>
      </c>
    </row>
    <row r="1166" spans="1:13">
      <c r="A1166" s="80">
        <v>1151</v>
      </c>
      <c r="B1166" s="80" t="s">
        <v>8027</v>
      </c>
      <c r="C1166" s="80" t="s">
        <v>8028</v>
      </c>
      <c r="D1166" s="80" t="s">
        <v>5400</v>
      </c>
      <c r="E1166" s="80">
        <v>3782</v>
      </c>
      <c r="F1166" s="80">
        <v>0</v>
      </c>
      <c r="G1166" s="80">
        <v>0</v>
      </c>
      <c r="H1166" s="80">
        <v>0</v>
      </c>
      <c r="I1166" s="80">
        <v>0</v>
      </c>
      <c r="J1166" s="80">
        <v>0</v>
      </c>
      <c r="K1166" s="80">
        <v>0</v>
      </c>
      <c r="L1166" s="80">
        <v>3782</v>
      </c>
      <c r="M1166" s="80">
        <v>0</v>
      </c>
    </row>
    <row r="1167" spans="1:13">
      <c r="A1167" s="80">
        <v>1152</v>
      </c>
      <c r="B1167" s="80" t="s">
        <v>8029</v>
      </c>
      <c r="C1167" s="80" t="s">
        <v>8030</v>
      </c>
      <c r="D1167" s="80" t="s">
        <v>5400</v>
      </c>
      <c r="E1167" s="80">
        <v>0</v>
      </c>
      <c r="F1167" s="80">
        <v>0</v>
      </c>
      <c r="G1167" s="80">
        <v>100</v>
      </c>
      <c r="H1167" s="80">
        <v>0</v>
      </c>
      <c r="I1167" s="80">
        <v>0</v>
      </c>
      <c r="J1167" s="80">
        <v>0</v>
      </c>
      <c r="K1167" s="80">
        <v>0</v>
      </c>
      <c r="L1167" s="80">
        <v>100</v>
      </c>
      <c r="M1167" s="80">
        <v>0</v>
      </c>
    </row>
    <row r="1168" spans="1:13">
      <c r="A1168" s="80">
        <v>1153</v>
      </c>
      <c r="B1168" s="80" t="s">
        <v>8031</v>
      </c>
      <c r="C1168" s="80" t="s">
        <v>8032</v>
      </c>
      <c r="D1168" s="80" t="s">
        <v>5400</v>
      </c>
      <c r="E1168" s="80">
        <v>0</v>
      </c>
      <c r="F1168" s="80">
        <v>0</v>
      </c>
      <c r="G1168" s="80">
        <v>0</v>
      </c>
      <c r="H1168" s="80">
        <v>0</v>
      </c>
      <c r="I1168" s="80">
        <v>0</v>
      </c>
      <c r="J1168" s="80">
        <v>0</v>
      </c>
      <c r="K1168" s="80">
        <v>0</v>
      </c>
      <c r="L1168" s="80">
        <v>0</v>
      </c>
      <c r="M1168" s="80">
        <v>0</v>
      </c>
    </row>
    <row r="1169" spans="1:13">
      <c r="A1169" s="80">
        <v>1154</v>
      </c>
      <c r="B1169" s="80" t="s">
        <v>8033</v>
      </c>
      <c r="C1169" s="80" t="s">
        <v>8034</v>
      </c>
      <c r="D1169" s="80" t="s">
        <v>5400</v>
      </c>
      <c r="E1169" s="80">
        <v>0</v>
      </c>
      <c r="F1169" s="80">
        <v>0</v>
      </c>
      <c r="G1169" s="80">
        <v>0</v>
      </c>
      <c r="H1169" s="80">
        <v>0</v>
      </c>
      <c r="I1169" s="80">
        <v>0</v>
      </c>
      <c r="J1169" s="80">
        <v>0</v>
      </c>
      <c r="K1169" s="80">
        <v>0</v>
      </c>
      <c r="L1169" s="80">
        <v>0</v>
      </c>
      <c r="M1169" s="80">
        <v>0</v>
      </c>
    </row>
    <row r="1170" spans="1:13">
      <c r="A1170" s="80">
        <v>1155</v>
      </c>
      <c r="B1170" s="80" t="s">
        <v>8035</v>
      </c>
      <c r="C1170" s="80" t="s">
        <v>8036</v>
      </c>
      <c r="D1170" s="80" t="s">
        <v>5400</v>
      </c>
      <c r="E1170" s="80">
        <v>3869</v>
      </c>
      <c r="F1170" s="80">
        <v>0</v>
      </c>
      <c r="G1170" s="80">
        <v>133200</v>
      </c>
      <c r="H1170" s="80">
        <v>0</v>
      </c>
      <c r="I1170" s="80">
        <v>0</v>
      </c>
      <c r="J1170" s="80">
        <v>0</v>
      </c>
      <c r="K1170" s="80">
        <v>0</v>
      </c>
      <c r="L1170" s="80">
        <v>137069</v>
      </c>
      <c r="M1170" s="84">
        <v>108000</v>
      </c>
    </row>
    <row r="1171" spans="1:13">
      <c r="A1171" s="80">
        <v>1156</v>
      </c>
      <c r="B1171" s="80" t="s">
        <v>8037</v>
      </c>
      <c r="C1171" s="80" t="s">
        <v>8038</v>
      </c>
      <c r="D1171" s="80" t="s">
        <v>5400</v>
      </c>
      <c r="E1171" s="80">
        <v>0</v>
      </c>
      <c r="F1171" s="80">
        <v>0</v>
      </c>
      <c r="G1171" s="80">
        <v>100</v>
      </c>
      <c r="H1171" s="80">
        <v>0</v>
      </c>
      <c r="I1171" s="80">
        <v>0</v>
      </c>
      <c r="J1171" s="80">
        <v>0</v>
      </c>
      <c r="K1171" s="80">
        <v>0</v>
      </c>
      <c r="L1171" s="80">
        <v>100</v>
      </c>
      <c r="M1171" s="80">
        <v>0</v>
      </c>
    </row>
    <row r="1172" spans="1:13">
      <c r="A1172" s="80">
        <v>1157</v>
      </c>
      <c r="B1172" s="80" t="s">
        <v>8039</v>
      </c>
      <c r="C1172" s="80" t="s">
        <v>8040</v>
      </c>
      <c r="D1172" s="80" t="s">
        <v>5400</v>
      </c>
      <c r="E1172" s="80">
        <v>5557</v>
      </c>
      <c r="F1172" s="80">
        <v>0</v>
      </c>
      <c r="G1172" s="80">
        <v>0</v>
      </c>
      <c r="H1172" s="80">
        <v>0</v>
      </c>
      <c r="I1172" s="80">
        <v>0</v>
      </c>
      <c r="J1172" s="80">
        <v>0</v>
      </c>
      <c r="K1172" s="80">
        <v>0</v>
      </c>
      <c r="L1172" s="80">
        <v>5557</v>
      </c>
      <c r="M1172" s="80">
        <v>0</v>
      </c>
    </row>
    <row r="1173" spans="1:13">
      <c r="A1173" s="80">
        <v>1158</v>
      </c>
      <c r="B1173" s="80" t="s">
        <v>8041</v>
      </c>
      <c r="C1173" s="80" t="s">
        <v>8042</v>
      </c>
      <c r="D1173" s="80" t="s">
        <v>5400</v>
      </c>
      <c r="E1173" s="80">
        <v>147</v>
      </c>
      <c r="F1173" s="80">
        <v>0</v>
      </c>
      <c r="G1173" s="80">
        <v>0</v>
      </c>
      <c r="H1173" s="80">
        <v>0</v>
      </c>
      <c r="I1173" s="80">
        <v>0</v>
      </c>
      <c r="J1173" s="80">
        <v>0</v>
      </c>
      <c r="K1173" s="80">
        <v>0</v>
      </c>
      <c r="L1173" s="80">
        <v>147</v>
      </c>
      <c r="M1173" s="80">
        <v>0</v>
      </c>
    </row>
    <row r="1174" spans="1:13">
      <c r="A1174" s="80">
        <v>1159</v>
      </c>
      <c r="B1174" s="80" t="s">
        <v>772</v>
      </c>
      <c r="C1174" s="80" t="s">
        <v>8043</v>
      </c>
      <c r="D1174" s="80" t="s">
        <v>3332</v>
      </c>
      <c r="E1174" s="80">
        <v>80293</v>
      </c>
      <c r="F1174" s="80">
        <v>0</v>
      </c>
      <c r="G1174" s="80">
        <v>45724</v>
      </c>
      <c r="H1174" s="80">
        <v>0</v>
      </c>
      <c r="I1174" s="80">
        <v>0</v>
      </c>
      <c r="J1174" s="80">
        <v>0</v>
      </c>
      <c r="K1174" s="80">
        <v>0</v>
      </c>
      <c r="L1174" s="80">
        <v>126017</v>
      </c>
      <c r="M1174" s="84">
        <v>485412</v>
      </c>
    </row>
    <row r="1175" spans="1:13">
      <c r="A1175" s="80">
        <v>1160</v>
      </c>
      <c r="B1175" s="80" t="s">
        <v>8044</v>
      </c>
      <c r="C1175" s="80" t="s">
        <v>8045</v>
      </c>
      <c r="D1175" s="80" t="s">
        <v>3332</v>
      </c>
      <c r="E1175" s="80">
        <v>0</v>
      </c>
      <c r="F1175" s="80">
        <v>0</v>
      </c>
      <c r="G1175" s="80">
        <v>0</v>
      </c>
      <c r="H1175" s="80">
        <v>0</v>
      </c>
      <c r="I1175" s="80">
        <v>0</v>
      </c>
      <c r="J1175" s="80">
        <v>0</v>
      </c>
      <c r="K1175" s="80">
        <v>0</v>
      </c>
      <c r="L1175" s="80">
        <v>0</v>
      </c>
      <c r="M1175" s="80">
        <v>0</v>
      </c>
    </row>
    <row r="1176" spans="1:13">
      <c r="A1176" s="80">
        <v>1161</v>
      </c>
      <c r="B1176" s="80" t="s">
        <v>6134</v>
      </c>
      <c r="C1176" s="80" t="s">
        <v>6135</v>
      </c>
      <c r="D1176" s="80" t="s">
        <v>5400</v>
      </c>
      <c r="E1176" s="80">
        <v>4253</v>
      </c>
      <c r="F1176" s="80">
        <v>0</v>
      </c>
      <c r="G1176" s="80">
        <v>10000</v>
      </c>
      <c r="H1176" s="80">
        <v>0</v>
      </c>
      <c r="I1176" s="80">
        <v>0</v>
      </c>
      <c r="J1176" s="80">
        <v>0</v>
      </c>
      <c r="K1176" s="80">
        <v>0</v>
      </c>
      <c r="L1176" s="80">
        <v>14253</v>
      </c>
      <c r="M1176" s="84">
        <v>27429</v>
      </c>
    </row>
    <row r="1177" spans="1:13">
      <c r="A1177" s="80">
        <v>1162</v>
      </c>
      <c r="B1177" s="80" t="s">
        <v>6114</v>
      </c>
      <c r="C1177" s="80" t="s">
        <v>8046</v>
      </c>
      <c r="D1177" s="80" t="s">
        <v>5400</v>
      </c>
      <c r="E1177" s="80">
        <v>2427</v>
      </c>
      <c r="F1177" s="80">
        <v>0</v>
      </c>
      <c r="G1177" s="80">
        <v>6904</v>
      </c>
      <c r="H1177" s="80">
        <v>0</v>
      </c>
      <c r="I1177" s="80">
        <v>0</v>
      </c>
      <c r="J1177" s="80">
        <v>0</v>
      </c>
      <c r="K1177" s="80">
        <v>0</v>
      </c>
      <c r="L1177" s="80">
        <v>9331</v>
      </c>
      <c r="M1177" s="84">
        <v>36776</v>
      </c>
    </row>
    <row r="1178" spans="1:13">
      <c r="A1178" s="80">
        <v>1163</v>
      </c>
      <c r="B1178" s="80" t="s">
        <v>8047</v>
      </c>
      <c r="C1178" s="80" t="s">
        <v>8048</v>
      </c>
      <c r="D1178" s="80" t="s">
        <v>7802</v>
      </c>
      <c r="E1178" s="80">
        <v>0</v>
      </c>
      <c r="F1178" s="80">
        <v>0</v>
      </c>
      <c r="G1178" s="80">
        <v>400</v>
      </c>
      <c r="H1178" s="80">
        <v>0</v>
      </c>
      <c r="I1178" s="80">
        <v>0</v>
      </c>
      <c r="J1178" s="80">
        <v>0</v>
      </c>
      <c r="K1178" s="80">
        <v>0</v>
      </c>
      <c r="L1178" s="80">
        <v>400</v>
      </c>
      <c r="M1178" s="80">
        <v>0</v>
      </c>
    </row>
    <row r="1179" spans="1:13">
      <c r="A1179" s="80">
        <v>1164</v>
      </c>
      <c r="B1179" s="80" t="s">
        <v>8049</v>
      </c>
      <c r="C1179" s="80" t="s">
        <v>8048</v>
      </c>
      <c r="D1179" s="80" t="s">
        <v>8050</v>
      </c>
      <c r="E1179" s="80">
        <v>0</v>
      </c>
      <c r="F1179" s="80">
        <v>0</v>
      </c>
      <c r="G1179" s="80">
        <v>8900</v>
      </c>
      <c r="H1179" s="80">
        <v>0</v>
      </c>
      <c r="I1179" s="80">
        <v>0</v>
      </c>
      <c r="J1179" s="80">
        <v>0</v>
      </c>
      <c r="K1179" s="80">
        <v>0</v>
      </c>
      <c r="L1179" s="80">
        <v>8900</v>
      </c>
      <c r="M1179" s="80">
        <v>0</v>
      </c>
    </row>
    <row r="1180" spans="1:13">
      <c r="A1180" s="80">
        <v>1165</v>
      </c>
      <c r="B1180" s="80" t="s">
        <v>8051</v>
      </c>
      <c r="C1180" s="80" t="s">
        <v>8048</v>
      </c>
      <c r="D1180" s="80" t="s">
        <v>7802</v>
      </c>
      <c r="E1180" s="80">
        <v>70000</v>
      </c>
      <c r="F1180" s="80">
        <v>0</v>
      </c>
      <c r="G1180" s="80">
        <v>5600</v>
      </c>
      <c r="H1180" s="80">
        <v>0</v>
      </c>
      <c r="I1180" s="80">
        <v>0</v>
      </c>
      <c r="J1180" s="80">
        <v>0</v>
      </c>
      <c r="K1180" s="80">
        <v>0</v>
      </c>
      <c r="L1180" s="80">
        <v>75600</v>
      </c>
      <c r="M1180" s="84">
        <v>2304400</v>
      </c>
    </row>
    <row r="1181" spans="1:13">
      <c r="A1181" s="80">
        <v>1166</v>
      </c>
      <c r="B1181" s="80" t="s">
        <v>8052</v>
      </c>
      <c r="C1181" s="80" t="s">
        <v>8053</v>
      </c>
      <c r="D1181" s="80" t="s">
        <v>3259</v>
      </c>
      <c r="E1181" s="80">
        <v>466</v>
      </c>
      <c r="F1181" s="80">
        <v>0</v>
      </c>
      <c r="G1181" s="80">
        <v>0</v>
      </c>
      <c r="H1181" s="80">
        <v>0</v>
      </c>
      <c r="I1181" s="80">
        <v>0</v>
      </c>
      <c r="J1181" s="80">
        <v>0</v>
      </c>
      <c r="K1181" s="80">
        <v>0</v>
      </c>
      <c r="L1181" s="80">
        <v>466</v>
      </c>
      <c r="M1181" s="80">
        <v>0</v>
      </c>
    </row>
    <row r="1182" spans="1:13">
      <c r="A1182" s="80">
        <v>1167</v>
      </c>
      <c r="B1182" s="80" t="s">
        <v>8054</v>
      </c>
      <c r="C1182" s="80" t="s">
        <v>8055</v>
      </c>
      <c r="D1182" s="80" t="s">
        <v>5400</v>
      </c>
      <c r="E1182" s="80">
        <v>0</v>
      </c>
      <c r="F1182" s="80">
        <v>0</v>
      </c>
      <c r="G1182" s="80">
        <v>0</v>
      </c>
      <c r="H1182" s="80">
        <v>0</v>
      </c>
      <c r="I1182" s="80">
        <v>0</v>
      </c>
      <c r="J1182" s="80">
        <v>0</v>
      </c>
      <c r="K1182" s="80">
        <v>0</v>
      </c>
      <c r="L1182" s="80">
        <v>0</v>
      </c>
      <c r="M1182" s="80">
        <v>0</v>
      </c>
    </row>
    <row r="1183" spans="1:13">
      <c r="A1183" s="80">
        <v>1168</v>
      </c>
      <c r="B1183" s="80" t="s">
        <v>8056</v>
      </c>
      <c r="C1183" s="80" t="s">
        <v>8057</v>
      </c>
      <c r="D1183" s="80" t="s">
        <v>5400</v>
      </c>
      <c r="E1183" s="80">
        <v>0</v>
      </c>
      <c r="F1183" s="80">
        <v>0</v>
      </c>
      <c r="G1183" s="80">
        <v>0</v>
      </c>
      <c r="H1183" s="80">
        <v>0</v>
      </c>
      <c r="I1183" s="80">
        <v>0</v>
      </c>
      <c r="J1183" s="80">
        <v>0</v>
      </c>
      <c r="K1183" s="80">
        <v>0</v>
      </c>
      <c r="L1183" s="80">
        <v>0</v>
      </c>
      <c r="M1183" s="80">
        <v>0</v>
      </c>
    </row>
    <row r="1184" spans="1:13">
      <c r="A1184" s="80">
        <v>1169</v>
      </c>
      <c r="B1184" s="80" t="s">
        <v>495</v>
      </c>
      <c r="C1184" s="80" t="s">
        <v>496</v>
      </c>
      <c r="D1184" s="80" t="s">
        <v>3332</v>
      </c>
      <c r="E1184" s="80">
        <v>3869</v>
      </c>
      <c r="F1184" s="80">
        <v>0</v>
      </c>
      <c r="G1184" s="80">
        <v>667</v>
      </c>
      <c r="H1184" s="80">
        <v>0</v>
      </c>
      <c r="I1184" s="80">
        <v>0</v>
      </c>
      <c r="J1184" s="80">
        <v>0</v>
      </c>
      <c r="K1184" s="80">
        <v>0</v>
      </c>
      <c r="L1184" s="80">
        <v>4536</v>
      </c>
      <c r="M1184" s="84">
        <v>33757</v>
      </c>
    </row>
    <row r="1185" spans="1:13">
      <c r="A1185" s="80">
        <v>1170</v>
      </c>
      <c r="B1185" s="80" t="s">
        <v>515</v>
      </c>
      <c r="C1185" s="80" t="s">
        <v>8058</v>
      </c>
      <c r="D1185" s="80" t="s">
        <v>3332</v>
      </c>
      <c r="E1185" s="80">
        <v>9533</v>
      </c>
      <c r="F1185" s="80">
        <v>0</v>
      </c>
      <c r="G1185" s="80">
        <v>35844</v>
      </c>
      <c r="H1185" s="80">
        <v>0</v>
      </c>
      <c r="I1185" s="80">
        <v>0</v>
      </c>
      <c r="J1185" s="80">
        <v>0</v>
      </c>
      <c r="K1185" s="80">
        <v>0</v>
      </c>
      <c r="L1185" s="80">
        <v>45377</v>
      </c>
      <c r="M1185" s="84">
        <v>144827</v>
      </c>
    </row>
    <row r="1186" spans="1:13">
      <c r="A1186" s="80">
        <v>1171</v>
      </c>
      <c r="B1186" s="80" t="s">
        <v>555</v>
      </c>
      <c r="C1186" s="80" t="s">
        <v>8059</v>
      </c>
      <c r="D1186" s="80" t="s">
        <v>3332</v>
      </c>
      <c r="E1186" s="80">
        <v>10130</v>
      </c>
      <c r="F1186" s="80">
        <v>0</v>
      </c>
      <c r="G1186" s="80">
        <v>648</v>
      </c>
      <c r="H1186" s="80">
        <v>0</v>
      </c>
      <c r="I1186" s="80">
        <v>0</v>
      </c>
      <c r="J1186" s="80">
        <v>0</v>
      </c>
      <c r="K1186" s="80">
        <v>0</v>
      </c>
      <c r="L1186" s="80">
        <v>10778</v>
      </c>
      <c r="M1186" s="84">
        <v>59955</v>
      </c>
    </row>
    <row r="1187" spans="1:13">
      <c r="A1187" s="80">
        <v>1172</v>
      </c>
      <c r="B1187" s="80" t="s">
        <v>589</v>
      </c>
      <c r="C1187" s="80" t="s">
        <v>8060</v>
      </c>
      <c r="D1187" s="80" t="s">
        <v>3332</v>
      </c>
      <c r="E1187" s="80">
        <v>8592</v>
      </c>
      <c r="F1187" s="80">
        <v>0</v>
      </c>
      <c r="G1187" s="80">
        <v>952</v>
      </c>
      <c r="H1187" s="80">
        <v>0</v>
      </c>
      <c r="I1187" s="80">
        <v>0</v>
      </c>
      <c r="J1187" s="80">
        <v>0</v>
      </c>
      <c r="K1187" s="80">
        <v>0</v>
      </c>
      <c r="L1187" s="80">
        <v>9544</v>
      </c>
      <c r="M1187" s="84">
        <v>24431</v>
      </c>
    </row>
    <row r="1188" spans="1:13">
      <c r="A1188" s="80">
        <v>1173</v>
      </c>
      <c r="B1188" s="80" t="s">
        <v>573</v>
      </c>
      <c r="C1188" s="80" t="s">
        <v>8061</v>
      </c>
      <c r="D1188" s="80" t="s">
        <v>3332</v>
      </c>
      <c r="E1188" s="80">
        <v>5507</v>
      </c>
      <c r="F1188" s="80">
        <v>0</v>
      </c>
      <c r="G1188" s="80">
        <v>648</v>
      </c>
      <c r="H1188" s="80">
        <v>0</v>
      </c>
      <c r="I1188" s="80">
        <v>0</v>
      </c>
      <c r="J1188" s="80">
        <v>0</v>
      </c>
      <c r="K1188" s="80">
        <v>0</v>
      </c>
      <c r="L1188" s="80">
        <v>6155</v>
      </c>
      <c r="M1188" s="84">
        <v>33065</v>
      </c>
    </row>
    <row r="1189" spans="1:13">
      <c r="A1189" s="80">
        <v>1174</v>
      </c>
      <c r="B1189" s="80" t="s">
        <v>6174</v>
      </c>
      <c r="C1189" s="80" t="s">
        <v>6175</v>
      </c>
      <c r="D1189" s="80" t="s">
        <v>3332</v>
      </c>
      <c r="E1189" s="80">
        <v>6346</v>
      </c>
      <c r="F1189" s="80">
        <v>0</v>
      </c>
      <c r="G1189" s="80">
        <v>3000</v>
      </c>
      <c r="H1189" s="80">
        <v>0</v>
      </c>
      <c r="I1189" s="80">
        <v>0</v>
      </c>
      <c r="J1189" s="80">
        <v>0</v>
      </c>
      <c r="K1189" s="80">
        <v>0</v>
      </c>
      <c r="L1189" s="80">
        <v>9346</v>
      </c>
      <c r="M1189" s="84">
        <v>41473</v>
      </c>
    </row>
    <row r="1190" spans="1:13">
      <c r="A1190" s="80">
        <v>1175</v>
      </c>
      <c r="B1190" s="80" t="s">
        <v>534</v>
      </c>
      <c r="C1190" s="80" t="s">
        <v>8062</v>
      </c>
      <c r="D1190" s="80" t="s">
        <v>3332</v>
      </c>
      <c r="E1190" s="80">
        <v>6343</v>
      </c>
      <c r="F1190" s="80">
        <v>0</v>
      </c>
      <c r="G1190" s="80">
        <v>22</v>
      </c>
      <c r="H1190" s="80">
        <v>0</v>
      </c>
      <c r="I1190" s="80">
        <v>0</v>
      </c>
      <c r="J1190" s="80">
        <v>0</v>
      </c>
      <c r="K1190" s="80">
        <v>0</v>
      </c>
      <c r="L1190" s="80">
        <v>6365</v>
      </c>
      <c r="M1190" s="84">
        <v>36064</v>
      </c>
    </row>
    <row r="1191" spans="1:13">
      <c r="A1191" s="80">
        <v>1176</v>
      </c>
      <c r="B1191" s="80" t="s">
        <v>8063</v>
      </c>
      <c r="C1191" s="80" t="s">
        <v>8064</v>
      </c>
      <c r="D1191" s="80" t="s">
        <v>3259</v>
      </c>
      <c r="E1191" s="80">
        <v>0</v>
      </c>
      <c r="F1191" s="80">
        <v>0</v>
      </c>
      <c r="G1191" s="80">
        <v>0</v>
      </c>
      <c r="H1191" s="80">
        <v>0</v>
      </c>
      <c r="I1191" s="80">
        <v>0</v>
      </c>
      <c r="J1191" s="80">
        <v>0</v>
      </c>
      <c r="K1191" s="80">
        <v>0</v>
      </c>
      <c r="L1191" s="80">
        <v>0</v>
      </c>
      <c r="M1191" s="80">
        <v>0</v>
      </c>
    </row>
    <row r="1192" spans="1:13">
      <c r="A1192" s="80">
        <v>1177</v>
      </c>
      <c r="B1192" s="80" t="s">
        <v>6078</v>
      </c>
      <c r="C1192" s="80" t="s">
        <v>6079</v>
      </c>
      <c r="D1192" s="80" t="s">
        <v>5400</v>
      </c>
      <c r="E1192" s="80">
        <v>19956</v>
      </c>
      <c r="F1192" s="80">
        <v>0</v>
      </c>
      <c r="G1192" s="80">
        <v>1187</v>
      </c>
      <c r="H1192" s="80">
        <v>0</v>
      </c>
      <c r="I1192" s="80">
        <v>0</v>
      </c>
      <c r="J1192" s="80">
        <v>0</v>
      </c>
      <c r="K1192" s="80">
        <v>0</v>
      </c>
      <c r="L1192" s="80">
        <v>21143</v>
      </c>
      <c r="M1192" s="84">
        <v>97098</v>
      </c>
    </row>
    <row r="1193" spans="1:13">
      <c r="A1193" s="80">
        <v>1178</v>
      </c>
      <c r="B1193" s="80" t="s">
        <v>6071</v>
      </c>
      <c r="C1193" s="80" t="s">
        <v>8065</v>
      </c>
      <c r="D1193" s="80" t="s">
        <v>5400</v>
      </c>
      <c r="E1193" s="80">
        <v>10734</v>
      </c>
      <c r="F1193" s="80">
        <v>0</v>
      </c>
      <c r="G1193" s="80">
        <v>0</v>
      </c>
      <c r="H1193" s="80">
        <v>0</v>
      </c>
      <c r="I1193" s="80">
        <v>0</v>
      </c>
      <c r="J1193" s="80">
        <v>0</v>
      </c>
      <c r="K1193" s="80">
        <v>0</v>
      </c>
      <c r="L1193" s="80">
        <v>10734</v>
      </c>
      <c r="M1193" s="84">
        <v>87500</v>
      </c>
    </row>
    <row r="1194" spans="1:13">
      <c r="A1194" s="80">
        <v>1179</v>
      </c>
      <c r="B1194" s="80" t="s">
        <v>6089</v>
      </c>
      <c r="C1194" s="80" t="s">
        <v>6090</v>
      </c>
      <c r="D1194" s="80" t="s">
        <v>5400</v>
      </c>
      <c r="E1194" s="80">
        <v>5591</v>
      </c>
      <c r="F1194" s="80">
        <v>0</v>
      </c>
      <c r="G1194" s="80">
        <v>0</v>
      </c>
      <c r="H1194" s="80">
        <v>0</v>
      </c>
      <c r="I1194" s="80">
        <v>0</v>
      </c>
      <c r="J1194" s="80">
        <v>0</v>
      </c>
      <c r="K1194" s="80">
        <v>0</v>
      </c>
      <c r="L1194" s="80">
        <v>5591</v>
      </c>
      <c r="M1194" s="84">
        <v>49000</v>
      </c>
    </row>
    <row r="1195" spans="1:13">
      <c r="A1195" s="80">
        <v>1180</v>
      </c>
      <c r="B1195" s="80" t="s">
        <v>6107</v>
      </c>
      <c r="C1195" s="80" t="s">
        <v>6108</v>
      </c>
      <c r="D1195" s="80" t="s">
        <v>5400</v>
      </c>
      <c r="E1195" s="80">
        <v>10092</v>
      </c>
      <c r="F1195" s="80">
        <v>0</v>
      </c>
      <c r="G1195" s="80">
        <v>1381</v>
      </c>
      <c r="H1195" s="80">
        <v>0</v>
      </c>
      <c r="I1195" s="80">
        <v>0</v>
      </c>
      <c r="J1195" s="80">
        <v>0</v>
      </c>
      <c r="K1195" s="80">
        <v>0</v>
      </c>
      <c r="L1195" s="80">
        <v>11473</v>
      </c>
      <c r="M1195" s="84">
        <v>35040</v>
      </c>
    </row>
    <row r="1196" spans="1:13">
      <c r="A1196" s="80">
        <v>1181</v>
      </c>
      <c r="B1196" s="80" t="s">
        <v>970</v>
      </c>
      <c r="C1196" s="80" t="s">
        <v>8066</v>
      </c>
      <c r="D1196" s="80" t="s">
        <v>3332</v>
      </c>
      <c r="E1196" s="80">
        <v>271</v>
      </c>
      <c r="F1196" s="80">
        <v>0</v>
      </c>
      <c r="G1196" s="80">
        <v>0</v>
      </c>
      <c r="H1196" s="80">
        <v>0</v>
      </c>
      <c r="I1196" s="80">
        <v>0</v>
      </c>
      <c r="J1196" s="80">
        <v>0</v>
      </c>
      <c r="K1196" s="80">
        <v>0</v>
      </c>
      <c r="L1196" s="80">
        <v>271</v>
      </c>
      <c r="M1196" s="84">
        <v>10277</v>
      </c>
    </row>
    <row r="1197" spans="1:13">
      <c r="A1197" s="80">
        <v>1182</v>
      </c>
      <c r="B1197" s="80" t="s">
        <v>984</v>
      </c>
      <c r="C1197" s="80" t="s">
        <v>8067</v>
      </c>
      <c r="D1197" s="80" t="s">
        <v>3332</v>
      </c>
      <c r="E1197" s="80">
        <v>9448</v>
      </c>
      <c r="F1197" s="80">
        <v>0</v>
      </c>
      <c r="G1197" s="80">
        <v>0</v>
      </c>
      <c r="H1197" s="80">
        <v>0</v>
      </c>
      <c r="I1197" s="80">
        <v>0</v>
      </c>
      <c r="J1197" s="80">
        <v>0</v>
      </c>
      <c r="K1197" s="80">
        <v>0</v>
      </c>
      <c r="L1197" s="80">
        <v>9448</v>
      </c>
      <c r="M1197" s="84">
        <v>14040</v>
      </c>
    </row>
    <row r="1198" spans="1:13">
      <c r="A1198" s="80">
        <v>1183</v>
      </c>
      <c r="B1198" s="80" t="s">
        <v>974</v>
      </c>
      <c r="C1198" s="80" t="s">
        <v>8068</v>
      </c>
      <c r="D1198" s="80" t="s">
        <v>3332</v>
      </c>
      <c r="E1198" s="80">
        <v>193</v>
      </c>
      <c r="F1198" s="80">
        <v>0</v>
      </c>
      <c r="G1198" s="80">
        <v>0</v>
      </c>
      <c r="H1198" s="80">
        <v>0</v>
      </c>
      <c r="I1198" s="80">
        <v>0</v>
      </c>
      <c r="J1198" s="80">
        <v>0</v>
      </c>
      <c r="K1198" s="80">
        <v>0</v>
      </c>
      <c r="L1198" s="80">
        <v>193</v>
      </c>
      <c r="M1198" s="84">
        <v>23148</v>
      </c>
    </row>
    <row r="1199" spans="1:13">
      <c r="A1199" s="80">
        <v>1184</v>
      </c>
      <c r="B1199" s="80" t="s">
        <v>977</v>
      </c>
      <c r="C1199" s="80" t="s">
        <v>8069</v>
      </c>
      <c r="D1199" s="80" t="s">
        <v>3332</v>
      </c>
      <c r="E1199" s="80">
        <v>4833</v>
      </c>
      <c r="F1199" s="80">
        <v>0</v>
      </c>
      <c r="G1199" s="80">
        <v>1343</v>
      </c>
      <c r="H1199" s="80">
        <v>0</v>
      </c>
      <c r="I1199" s="80">
        <v>0</v>
      </c>
      <c r="J1199" s="80">
        <v>0</v>
      </c>
      <c r="K1199" s="80">
        <v>0</v>
      </c>
      <c r="L1199" s="80">
        <v>6176</v>
      </c>
      <c r="M1199" s="84">
        <v>11681</v>
      </c>
    </row>
    <row r="1200" spans="1:13">
      <c r="A1200" s="80">
        <v>1185</v>
      </c>
      <c r="B1200" s="80" t="s">
        <v>980</v>
      </c>
      <c r="C1200" s="80" t="s">
        <v>8070</v>
      </c>
      <c r="D1200" s="80" t="s">
        <v>3332</v>
      </c>
      <c r="E1200" s="80">
        <v>10545</v>
      </c>
      <c r="F1200" s="80">
        <v>0</v>
      </c>
      <c r="G1200" s="80">
        <v>7787</v>
      </c>
      <c r="H1200" s="80">
        <v>0</v>
      </c>
      <c r="I1200" s="80">
        <v>0</v>
      </c>
      <c r="J1200" s="80">
        <v>0</v>
      </c>
      <c r="K1200" s="80">
        <v>0</v>
      </c>
      <c r="L1200" s="80">
        <v>18332</v>
      </c>
      <c r="M1200" s="84">
        <v>8160</v>
      </c>
    </row>
    <row r="1201" spans="1:13">
      <c r="A1201" s="80">
        <v>1186</v>
      </c>
      <c r="B1201" s="80" t="s">
        <v>982</v>
      </c>
      <c r="C1201" s="80" t="s">
        <v>8071</v>
      </c>
      <c r="D1201" s="80" t="s">
        <v>3332</v>
      </c>
      <c r="E1201" s="80">
        <v>1254</v>
      </c>
      <c r="F1201" s="80">
        <v>0</v>
      </c>
      <c r="G1201" s="80">
        <v>25</v>
      </c>
      <c r="H1201" s="80">
        <v>0</v>
      </c>
      <c r="I1201" s="80">
        <v>0</v>
      </c>
      <c r="J1201" s="80">
        <v>0</v>
      </c>
      <c r="K1201" s="80">
        <v>0</v>
      </c>
      <c r="L1201" s="80">
        <v>1279</v>
      </c>
      <c r="M1201" s="84">
        <v>10910</v>
      </c>
    </row>
    <row r="1202" spans="1:13">
      <c r="A1202" s="80">
        <v>1187</v>
      </c>
      <c r="B1202" s="80" t="s">
        <v>6201</v>
      </c>
      <c r="C1202" s="80" t="s">
        <v>8072</v>
      </c>
      <c r="D1202" s="80" t="s">
        <v>3332</v>
      </c>
      <c r="E1202" s="80">
        <v>5920</v>
      </c>
      <c r="F1202" s="80">
        <v>0</v>
      </c>
      <c r="G1202" s="80">
        <v>13521</v>
      </c>
      <c r="H1202" s="80">
        <v>0</v>
      </c>
      <c r="I1202" s="80">
        <v>0</v>
      </c>
      <c r="J1202" s="80">
        <v>0</v>
      </c>
      <c r="K1202" s="80">
        <v>0</v>
      </c>
      <c r="L1202" s="80">
        <v>19441</v>
      </c>
      <c r="M1202" s="84">
        <v>29663</v>
      </c>
    </row>
    <row r="1203" spans="1:13">
      <c r="A1203" s="80">
        <v>1188</v>
      </c>
      <c r="B1203" s="80" t="s">
        <v>998</v>
      </c>
      <c r="C1203" s="80" t="s">
        <v>8073</v>
      </c>
      <c r="D1203" s="80" t="s">
        <v>3332</v>
      </c>
      <c r="E1203" s="80">
        <v>1032</v>
      </c>
      <c r="F1203" s="80">
        <v>0</v>
      </c>
      <c r="G1203" s="80">
        <v>7140</v>
      </c>
      <c r="H1203" s="80">
        <v>0</v>
      </c>
      <c r="I1203" s="80">
        <v>0</v>
      </c>
      <c r="J1203" s="80">
        <v>0</v>
      </c>
      <c r="K1203" s="80">
        <v>0</v>
      </c>
      <c r="L1203" s="80">
        <v>8172</v>
      </c>
      <c r="M1203" s="84">
        <v>13152</v>
      </c>
    </row>
    <row r="1204" spans="1:13">
      <c r="A1204" s="80">
        <v>1189</v>
      </c>
      <c r="B1204" s="80" t="s">
        <v>994</v>
      </c>
      <c r="C1204" s="80" t="s">
        <v>8074</v>
      </c>
      <c r="D1204" s="80" t="s">
        <v>3332</v>
      </c>
      <c r="E1204" s="80">
        <v>6777</v>
      </c>
      <c r="F1204" s="80">
        <v>0</v>
      </c>
      <c r="G1204" s="80">
        <v>4000</v>
      </c>
      <c r="H1204" s="80">
        <v>0</v>
      </c>
      <c r="I1204" s="80">
        <v>0</v>
      </c>
      <c r="J1204" s="80">
        <v>0</v>
      </c>
      <c r="K1204" s="80">
        <v>0</v>
      </c>
      <c r="L1204" s="80">
        <v>10777</v>
      </c>
      <c r="M1204" s="84">
        <v>17612</v>
      </c>
    </row>
    <row r="1205" spans="1:13">
      <c r="A1205" s="80">
        <v>1190</v>
      </c>
      <c r="B1205" s="80" t="s">
        <v>8075</v>
      </c>
      <c r="C1205" s="80" t="s">
        <v>8076</v>
      </c>
      <c r="D1205" s="80" t="s">
        <v>3332</v>
      </c>
      <c r="E1205" s="80">
        <v>22978</v>
      </c>
      <c r="F1205" s="80">
        <v>0</v>
      </c>
      <c r="G1205" s="80">
        <v>0</v>
      </c>
      <c r="H1205" s="80">
        <v>0</v>
      </c>
      <c r="I1205" s="80">
        <v>0</v>
      </c>
      <c r="J1205" s="80">
        <v>0</v>
      </c>
      <c r="K1205" s="80">
        <v>0</v>
      </c>
      <c r="L1205" s="80">
        <v>22978</v>
      </c>
      <c r="M1205" s="80">
        <v>0</v>
      </c>
    </row>
    <row r="1206" spans="1:13">
      <c r="A1206" s="80">
        <v>1191</v>
      </c>
      <c r="B1206" s="80" t="s">
        <v>8077</v>
      </c>
      <c r="C1206" s="80" t="s">
        <v>8078</v>
      </c>
      <c r="D1206" s="80" t="s">
        <v>3332</v>
      </c>
      <c r="E1206" s="80">
        <v>0</v>
      </c>
      <c r="F1206" s="80">
        <v>0</v>
      </c>
      <c r="G1206" s="80">
        <v>223</v>
      </c>
      <c r="H1206" s="80">
        <v>0</v>
      </c>
      <c r="I1206" s="80">
        <v>0</v>
      </c>
      <c r="J1206" s="80">
        <v>0</v>
      </c>
      <c r="K1206" s="80">
        <v>0</v>
      </c>
      <c r="L1206" s="80">
        <v>223</v>
      </c>
      <c r="M1206" s="80">
        <v>444</v>
      </c>
    </row>
    <row r="1207" spans="1:13">
      <c r="A1207" s="80">
        <v>1192</v>
      </c>
      <c r="B1207" s="80" t="s">
        <v>8079</v>
      </c>
      <c r="C1207" s="80" t="s">
        <v>8080</v>
      </c>
      <c r="D1207" s="80" t="s">
        <v>3332</v>
      </c>
      <c r="E1207" s="80">
        <v>4351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0</v>
      </c>
      <c r="L1207" s="80">
        <v>4351</v>
      </c>
      <c r="M1207" s="84">
        <v>165029</v>
      </c>
    </row>
    <row r="1208" spans="1:13">
      <c r="A1208" s="80">
        <v>1193</v>
      </c>
      <c r="B1208" s="80" t="s">
        <v>8081</v>
      </c>
      <c r="C1208" s="80" t="s">
        <v>8082</v>
      </c>
      <c r="D1208" s="80" t="s">
        <v>3332</v>
      </c>
      <c r="E1208" s="80">
        <v>265</v>
      </c>
      <c r="F1208" s="80">
        <v>0</v>
      </c>
      <c r="G1208" s="80">
        <v>0</v>
      </c>
      <c r="H1208" s="80">
        <v>0</v>
      </c>
      <c r="I1208" s="80">
        <v>0</v>
      </c>
      <c r="J1208" s="80">
        <v>0</v>
      </c>
      <c r="K1208" s="80">
        <v>0</v>
      </c>
      <c r="L1208" s="80">
        <v>265</v>
      </c>
      <c r="M1208" s="80">
        <v>0</v>
      </c>
    </row>
    <row r="1209" spans="1:13">
      <c r="A1209" s="80">
        <v>1194</v>
      </c>
      <c r="B1209" s="80" t="s">
        <v>8083</v>
      </c>
      <c r="C1209" s="80" t="s">
        <v>2737</v>
      </c>
      <c r="D1209" s="80" t="s">
        <v>5400</v>
      </c>
      <c r="E1209" s="80">
        <v>0</v>
      </c>
      <c r="F1209" s="80">
        <v>0</v>
      </c>
      <c r="G1209" s="80">
        <v>0</v>
      </c>
      <c r="H1209" s="80">
        <v>0</v>
      </c>
      <c r="I1209" s="80">
        <v>0</v>
      </c>
      <c r="J1209" s="80">
        <v>0</v>
      </c>
      <c r="K1209" s="80">
        <v>0</v>
      </c>
      <c r="L1209" s="80">
        <v>0</v>
      </c>
      <c r="M1209" s="80">
        <v>0</v>
      </c>
    </row>
    <row r="1210" spans="1:13">
      <c r="A1210" s="80">
        <v>1195</v>
      </c>
      <c r="B1210" s="80" t="s">
        <v>8084</v>
      </c>
      <c r="C1210" s="80" t="s">
        <v>8085</v>
      </c>
      <c r="D1210" s="80" t="s">
        <v>5400</v>
      </c>
      <c r="E1210" s="80">
        <v>0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0">
        <v>0</v>
      </c>
    </row>
    <row r="1211" spans="1:13">
      <c r="A1211" s="80">
        <v>1196</v>
      </c>
      <c r="B1211" s="80" t="s">
        <v>8086</v>
      </c>
      <c r="C1211" s="80" t="s">
        <v>8087</v>
      </c>
      <c r="D1211" s="80" t="s">
        <v>5400</v>
      </c>
      <c r="E1211" s="80">
        <v>0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0">
        <v>0</v>
      </c>
    </row>
    <row r="1212" spans="1:13">
      <c r="A1212" s="80">
        <v>1197</v>
      </c>
      <c r="B1212" s="80" t="s">
        <v>8088</v>
      </c>
      <c r="C1212" s="80" t="s">
        <v>8089</v>
      </c>
      <c r="D1212" s="80" t="s">
        <v>5400</v>
      </c>
      <c r="E1212" s="80">
        <v>0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0">
        <v>0</v>
      </c>
    </row>
    <row r="1213" spans="1:13">
      <c r="A1213" s="80">
        <v>1198</v>
      </c>
      <c r="B1213" s="80" t="s">
        <v>8090</v>
      </c>
      <c r="C1213" s="80" t="s">
        <v>8091</v>
      </c>
      <c r="D1213" s="80" t="s">
        <v>5400</v>
      </c>
      <c r="E1213" s="80">
        <v>0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>
        <v>0</v>
      </c>
      <c r="L1213" s="80">
        <v>0</v>
      </c>
      <c r="M1213" s="80">
        <v>0</v>
      </c>
    </row>
    <row r="1214" spans="1:13">
      <c r="A1214" s="80">
        <v>1199</v>
      </c>
      <c r="B1214" s="80" t="s">
        <v>8092</v>
      </c>
      <c r="C1214" s="80" t="s">
        <v>8093</v>
      </c>
      <c r="D1214" s="80" t="s">
        <v>5400</v>
      </c>
      <c r="E1214" s="80">
        <v>674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0</v>
      </c>
      <c r="L1214" s="80">
        <v>674</v>
      </c>
      <c r="M1214" s="80">
        <v>0</v>
      </c>
    </row>
    <row r="1215" spans="1:13">
      <c r="A1215" s="80">
        <v>1200</v>
      </c>
      <c r="B1215" s="80" t="s">
        <v>8094</v>
      </c>
      <c r="C1215" s="80" t="s">
        <v>8095</v>
      </c>
      <c r="D1215" s="80" t="s">
        <v>5400</v>
      </c>
      <c r="E1215" s="80">
        <v>252</v>
      </c>
      <c r="F1215" s="80">
        <v>0</v>
      </c>
      <c r="G1215" s="80">
        <v>0</v>
      </c>
      <c r="H1215" s="80">
        <v>0</v>
      </c>
      <c r="I1215" s="80">
        <v>0</v>
      </c>
      <c r="J1215" s="80">
        <v>0</v>
      </c>
      <c r="K1215" s="80">
        <v>0</v>
      </c>
      <c r="L1215" s="80">
        <v>252</v>
      </c>
      <c r="M1215" s="80">
        <v>0</v>
      </c>
    </row>
    <row r="1216" spans="1:13">
      <c r="A1216" s="80">
        <v>1201</v>
      </c>
      <c r="B1216" s="80" t="s">
        <v>8096</v>
      </c>
      <c r="C1216" s="80" t="s">
        <v>8097</v>
      </c>
      <c r="D1216" s="80" t="s">
        <v>3332</v>
      </c>
      <c r="E1216" s="80">
        <v>6062</v>
      </c>
      <c r="F1216" s="80">
        <v>0</v>
      </c>
      <c r="G1216" s="80">
        <v>1057</v>
      </c>
      <c r="H1216" s="80">
        <v>0</v>
      </c>
      <c r="I1216" s="80">
        <v>0</v>
      </c>
      <c r="J1216" s="80">
        <v>0</v>
      </c>
      <c r="K1216" s="80">
        <v>0</v>
      </c>
      <c r="L1216" s="80">
        <v>7119</v>
      </c>
      <c r="M1216" s="84">
        <v>118193</v>
      </c>
    </row>
    <row r="1217" spans="1:13">
      <c r="A1217" s="80">
        <v>1202</v>
      </c>
      <c r="B1217" s="80" t="s">
        <v>8098</v>
      </c>
      <c r="C1217" s="80" t="s">
        <v>8099</v>
      </c>
      <c r="D1217" s="80" t="s">
        <v>3332</v>
      </c>
      <c r="E1217" s="80">
        <v>1014</v>
      </c>
      <c r="F1217" s="80">
        <v>0</v>
      </c>
      <c r="G1217" s="80">
        <v>7860</v>
      </c>
      <c r="H1217" s="80">
        <v>0</v>
      </c>
      <c r="I1217" s="80">
        <v>0</v>
      </c>
      <c r="J1217" s="80">
        <v>0</v>
      </c>
      <c r="K1217" s="80">
        <v>0</v>
      </c>
      <c r="L1217" s="80">
        <v>8874</v>
      </c>
      <c r="M1217" s="80">
        <v>0</v>
      </c>
    </row>
    <row r="1218" spans="1:13">
      <c r="A1218" s="80">
        <v>1203</v>
      </c>
      <c r="B1218" s="80" t="s">
        <v>8100</v>
      </c>
      <c r="C1218" s="80" t="s">
        <v>8101</v>
      </c>
      <c r="D1218" s="80" t="s">
        <v>5400</v>
      </c>
      <c r="E1218" s="80">
        <v>327</v>
      </c>
      <c r="F1218" s="80">
        <v>0</v>
      </c>
      <c r="G1218" s="80">
        <v>0</v>
      </c>
      <c r="H1218" s="80">
        <v>0</v>
      </c>
      <c r="I1218" s="80">
        <v>0</v>
      </c>
      <c r="J1218" s="80">
        <v>0</v>
      </c>
      <c r="K1218" s="80">
        <v>0</v>
      </c>
      <c r="L1218" s="80">
        <v>327</v>
      </c>
      <c r="M1218" s="80">
        <v>0</v>
      </c>
    </row>
    <row r="1219" spans="1:13">
      <c r="A1219" s="80">
        <v>1204</v>
      </c>
      <c r="B1219" s="80" t="s">
        <v>8102</v>
      </c>
      <c r="C1219" s="80" t="s">
        <v>8103</v>
      </c>
      <c r="D1219" s="80" t="s">
        <v>5400</v>
      </c>
      <c r="E1219" s="80">
        <v>0</v>
      </c>
      <c r="F1219" s="80">
        <v>0</v>
      </c>
      <c r="G1219" s="80">
        <v>0</v>
      </c>
      <c r="H1219" s="80">
        <v>0</v>
      </c>
      <c r="I1219" s="80">
        <v>0</v>
      </c>
      <c r="J1219" s="80">
        <v>0</v>
      </c>
      <c r="K1219" s="80">
        <v>0</v>
      </c>
      <c r="L1219" s="80">
        <v>0</v>
      </c>
      <c r="M1219" s="80">
        <v>0</v>
      </c>
    </row>
    <row r="1220" spans="1:13">
      <c r="A1220" s="80">
        <v>1205</v>
      </c>
      <c r="B1220" s="80" t="s">
        <v>8104</v>
      </c>
      <c r="C1220" s="80" t="s">
        <v>8105</v>
      </c>
      <c r="D1220" s="80" t="s">
        <v>5400</v>
      </c>
      <c r="E1220" s="80">
        <v>6986</v>
      </c>
      <c r="F1220" s="80">
        <v>0</v>
      </c>
      <c r="G1220" s="80">
        <v>0</v>
      </c>
      <c r="H1220" s="80">
        <v>0</v>
      </c>
      <c r="I1220" s="80">
        <v>0</v>
      </c>
      <c r="J1220" s="80">
        <v>0</v>
      </c>
      <c r="K1220" s="80">
        <v>0</v>
      </c>
      <c r="L1220" s="80">
        <v>6986</v>
      </c>
      <c r="M1220" s="80">
        <v>0</v>
      </c>
    </row>
    <row r="1221" spans="1:13">
      <c r="A1221" s="80">
        <v>1206</v>
      </c>
      <c r="B1221" s="80" t="s">
        <v>8106</v>
      </c>
      <c r="C1221" s="80" t="s">
        <v>8107</v>
      </c>
      <c r="D1221" s="80" t="s">
        <v>5400</v>
      </c>
      <c r="E1221" s="80">
        <v>287</v>
      </c>
      <c r="F1221" s="80">
        <v>0</v>
      </c>
      <c r="G1221" s="80">
        <v>0</v>
      </c>
      <c r="H1221" s="80">
        <v>0</v>
      </c>
      <c r="I1221" s="80">
        <v>0</v>
      </c>
      <c r="J1221" s="80">
        <v>0</v>
      </c>
      <c r="K1221" s="80">
        <v>0</v>
      </c>
      <c r="L1221" s="80">
        <v>287</v>
      </c>
      <c r="M1221" s="84">
        <v>19300</v>
      </c>
    </row>
    <row r="1222" spans="1:13">
      <c r="A1222" s="80">
        <v>1207</v>
      </c>
      <c r="B1222" s="80" t="s">
        <v>8108</v>
      </c>
      <c r="C1222" s="80" t="s">
        <v>8109</v>
      </c>
      <c r="D1222" s="80" t="s">
        <v>3332</v>
      </c>
      <c r="E1222" s="80">
        <v>6952</v>
      </c>
      <c r="F1222" s="80">
        <v>0</v>
      </c>
      <c r="G1222" s="80">
        <v>33080</v>
      </c>
      <c r="H1222" s="80">
        <v>0</v>
      </c>
      <c r="I1222" s="80">
        <v>0</v>
      </c>
      <c r="J1222" s="80">
        <v>0</v>
      </c>
      <c r="K1222" s="80">
        <v>0</v>
      </c>
      <c r="L1222" s="80">
        <v>40032</v>
      </c>
      <c r="M1222" s="84">
        <v>335920</v>
      </c>
    </row>
    <row r="1223" spans="1:13">
      <c r="A1223" s="80">
        <v>1208</v>
      </c>
      <c r="B1223" s="80" t="s">
        <v>8110</v>
      </c>
      <c r="C1223" s="80" t="s">
        <v>8111</v>
      </c>
      <c r="D1223" s="80" t="s">
        <v>5400</v>
      </c>
      <c r="E1223" s="80">
        <v>1823</v>
      </c>
      <c r="F1223" s="80">
        <v>0</v>
      </c>
      <c r="G1223" s="80">
        <v>0</v>
      </c>
      <c r="H1223" s="80">
        <v>0</v>
      </c>
      <c r="I1223" s="80">
        <v>0</v>
      </c>
      <c r="J1223" s="80">
        <v>0</v>
      </c>
      <c r="K1223" s="80">
        <v>0</v>
      </c>
      <c r="L1223" s="80">
        <v>1823</v>
      </c>
      <c r="M1223" s="80">
        <v>0</v>
      </c>
    </row>
    <row r="1224" spans="1:13">
      <c r="A1224" s="80">
        <v>1209</v>
      </c>
      <c r="B1224" s="80" t="s">
        <v>8112</v>
      </c>
      <c r="C1224" s="80" t="s">
        <v>8113</v>
      </c>
      <c r="D1224" s="80" t="s">
        <v>5400</v>
      </c>
      <c r="E1224" s="80">
        <v>9041</v>
      </c>
      <c r="F1224" s="80">
        <v>0</v>
      </c>
      <c r="G1224" s="80">
        <v>0</v>
      </c>
      <c r="H1224" s="80">
        <v>0</v>
      </c>
      <c r="I1224" s="80">
        <v>0</v>
      </c>
      <c r="J1224" s="80">
        <v>0</v>
      </c>
      <c r="K1224" s="80">
        <v>0</v>
      </c>
      <c r="L1224" s="80">
        <v>9041</v>
      </c>
      <c r="M1224" s="80">
        <v>0</v>
      </c>
    </row>
    <row r="1225" spans="1:13">
      <c r="A1225" s="80">
        <v>1210</v>
      </c>
      <c r="B1225" s="80" t="s">
        <v>8114</v>
      </c>
      <c r="C1225" s="80" t="s">
        <v>8115</v>
      </c>
      <c r="D1225" s="80" t="s">
        <v>3259</v>
      </c>
      <c r="E1225" s="80">
        <v>152</v>
      </c>
      <c r="F1225" s="80">
        <v>0</v>
      </c>
      <c r="G1225" s="80">
        <v>0</v>
      </c>
      <c r="H1225" s="80">
        <v>0</v>
      </c>
      <c r="I1225" s="80">
        <v>0</v>
      </c>
      <c r="J1225" s="80">
        <v>0</v>
      </c>
      <c r="K1225" s="80">
        <v>0</v>
      </c>
      <c r="L1225" s="80">
        <v>152</v>
      </c>
      <c r="M1225" s="80">
        <v>0</v>
      </c>
    </row>
    <row r="1226" spans="1:13">
      <c r="A1226" s="80">
        <v>1211</v>
      </c>
      <c r="B1226" s="80" t="s">
        <v>8116</v>
      </c>
      <c r="C1226" s="80" t="s">
        <v>8117</v>
      </c>
      <c r="D1226" s="80" t="s">
        <v>3332</v>
      </c>
      <c r="E1226" s="80">
        <v>0</v>
      </c>
      <c r="F1226" s="80">
        <v>0</v>
      </c>
      <c r="G1226" s="80">
        <v>0</v>
      </c>
      <c r="H1226" s="80">
        <v>0</v>
      </c>
      <c r="I1226" s="80">
        <v>0</v>
      </c>
      <c r="J1226" s="80">
        <v>0</v>
      </c>
      <c r="K1226" s="80">
        <v>0</v>
      </c>
      <c r="L1226" s="80">
        <v>0</v>
      </c>
      <c r="M1226" s="80">
        <v>0</v>
      </c>
    </row>
    <row r="1227" spans="1:13">
      <c r="A1227" s="80">
        <v>1212</v>
      </c>
      <c r="B1227" s="80" t="s">
        <v>785</v>
      </c>
      <c r="C1227" s="80" t="s">
        <v>8118</v>
      </c>
      <c r="D1227" s="80" t="s">
        <v>3332</v>
      </c>
      <c r="E1227" s="80">
        <v>100</v>
      </c>
      <c r="F1227" s="80">
        <v>0</v>
      </c>
      <c r="G1227" s="80">
        <v>1</v>
      </c>
      <c r="H1227" s="80">
        <v>0</v>
      </c>
      <c r="I1227" s="80">
        <v>0</v>
      </c>
      <c r="J1227" s="80">
        <v>0</v>
      </c>
      <c r="K1227" s="80">
        <v>0</v>
      </c>
      <c r="L1227" s="80">
        <v>101</v>
      </c>
      <c r="M1227" s="80">
        <v>0</v>
      </c>
    </row>
    <row r="1228" spans="1:13">
      <c r="A1228" s="80">
        <v>1213</v>
      </c>
      <c r="B1228" s="80" t="s">
        <v>787</v>
      </c>
      <c r="C1228" s="80" t="s">
        <v>8119</v>
      </c>
      <c r="D1228" s="80" t="s">
        <v>3332</v>
      </c>
      <c r="E1228" s="80">
        <v>4360</v>
      </c>
      <c r="F1228" s="80">
        <v>0</v>
      </c>
      <c r="G1228" s="80">
        <v>0</v>
      </c>
      <c r="H1228" s="80">
        <v>0</v>
      </c>
      <c r="I1228" s="80">
        <v>0</v>
      </c>
      <c r="J1228" s="80">
        <v>0</v>
      </c>
      <c r="K1228" s="80">
        <v>0</v>
      </c>
      <c r="L1228" s="80">
        <v>4360</v>
      </c>
      <c r="M1228" s="80">
        <v>0</v>
      </c>
    </row>
    <row r="1229" spans="1:13">
      <c r="A1229" s="80">
        <v>1214</v>
      </c>
      <c r="B1229" s="80" t="s">
        <v>789</v>
      </c>
      <c r="C1229" s="80" t="s">
        <v>8120</v>
      </c>
      <c r="D1229" s="80" t="s">
        <v>3332</v>
      </c>
      <c r="E1229" s="80">
        <v>2600</v>
      </c>
      <c r="F1229" s="80">
        <v>0</v>
      </c>
      <c r="G1229" s="80">
        <v>0</v>
      </c>
      <c r="H1229" s="80">
        <v>0</v>
      </c>
      <c r="I1229" s="80">
        <v>0</v>
      </c>
      <c r="J1229" s="80">
        <v>0</v>
      </c>
      <c r="K1229" s="80">
        <v>0</v>
      </c>
      <c r="L1229" s="80">
        <v>2600</v>
      </c>
      <c r="M1229" s="80">
        <v>0</v>
      </c>
    </row>
    <row r="1230" spans="1:13">
      <c r="A1230" s="80">
        <v>1215</v>
      </c>
      <c r="B1230" s="80" t="s">
        <v>793</v>
      </c>
      <c r="C1230" s="80" t="s">
        <v>794</v>
      </c>
      <c r="D1230" s="80" t="s">
        <v>3332</v>
      </c>
      <c r="E1230" s="80">
        <v>8195</v>
      </c>
      <c r="F1230" s="80">
        <v>0</v>
      </c>
      <c r="G1230" s="80">
        <v>0</v>
      </c>
      <c r="H1230" s="80">
        <v>0</v>
      </c>
      <c r="I1230" s="80">
        <v>0</v>
      </c>
      <c r="J1230" s="80">
        <v>0</v>
      </c>
      <c r="K1230" s="80">
        <v>0</v>
      </c>
      <c r="L1230" s="80">
        <v>8195</v>
      </c>
      <c r="M1230" s="80">
        <v>0</v>
      </c>
    </row>
    <row r="1231" spans="1:13">
      <c r="A1231" s="80">
        <v>1216</v>
      </c>
      <c r="B1231" s="80" t="s">
        <v>778</v>
      </c>
      <c r="C1231" s="80" t="s">
        <v>8121</v>
      </c>
      <c r="D1231" s="80" t="s">
        <v>3332</v>
      </c>
      <c r="E1231" s="80">
        <v>816</v>
      </c>
      <c r="F1231" s="80">
        <v>0</v>
      </c>
      <c r="G1231" s="80">
        <v>0</v>
      </c>
      <c r="H1231" s="80">
        <v>0</v>
      </c>
      <c r="I1231" s="80">
        <v>0</v>
      </c>
      <c r="J1231" s="80">
        <v>0</v>
      </c>
      <c r="K1231" s="80">
        <v>0</v>
      </c>
      <c r="L1231" s="80">
        <v>816</v>
      </c>
      <c r="M1231" s="80">
        <v>0</v>
      </c>
    </row>
    <row r="1232" spans="1:13">
      <c r="A1232" s="80">
        <v>1217</v>
      </c>
      <c r="B1232" s="80" t="s">
        <v>8122</v>
      </c>
      <c r="C1232" s="80" t="s">
        <v>8123</v>
      </c>
      <c r="D1232" s="80" t="s">
        <v>5400</v>
      </c>
      <c r="E1232" s="80">
        <v>0</v>
      </c>
      <c r="F1232" s="80">
        <v>0</v>
      </c>
      <c r="G1232" s="80">
        <v>0</v>
      </c>
      <c r="H1232" s="80">
        <v>0</v>
      </c>
      <c r="I1232" s="80">
        <v>0</v>
      </c>
      <c r="J1232" s="80">
        <v>0</v>
      </c>
      <c r="K1232" s="80">
        <v>0</v>
      </c>
      <c r="L1232" s="80">
        <v>0</v>
      </c>
      <c r="M1232" s="80">
        <v>0</v>
      </c>
    </row>
    <row r="1233" spans="1:13">
      <c r="A1233" s="80">
        <v>1218</v>
      </c>
      <c r="B1233" s="80" t="s">
        <v>8124</v>
      </c>
      <c r="C1233" s="80" t="s">
        <v>8125</v>
      </c>
      <c r="D1233" s="80" t="s">
        <v>5400</v>
      </c>
      <c r="E1233" s="80">
        <v>419</v>
      </c>
      <c r="F1233" s="80">
        <v>0</v>
      </c>
      <c r="G1233" s="80">
        <v>0</v>
      </c>
      <c r="H1233" s="80">
        <v>0</v>
      </c>
      <c r="I1233" s="80">
        <v>0</v>
      </c>
      <c r="J1233" s="80">
        <v>0</v>
      </c>
      <c r="K1233" s="80">
        <v>0</v>
      </c>
      <c r="L1233" s="80">
        <v>419</v>
      </c>
      <c r="M1233" s="80">
        <v>0</v>
      </c>
    </row>
    <row r="1234" spans="1:13">
      <c r="A1234" s="80">
        <v>1219</v>
      </c>
      <c r="B1234" s="80" t="s">
        <v>8126</v>
      </c>
      <c r="C1234" s="80" t="s">
        <v>8127</v>
      </c>
      <c r="D1234" s="80" t="s">
        <v>5400</v>
      </c>
      <c r="E1234" s="80">
        <v>1467</v>
      </c>
      <c r="F1234" s="80">
        <v>0</v>
      </c>
      <c r="G1234" s="80">
        <v>0</v>
      </c>
      <c r="H1234" s="80">
        <v>0</v>
      </c>
      <c r="I1234" s="80">
        <v>0</v>
      </c>
      <c r="J1234" s="80">
        <v>0</v>
      </c>
      <c r="K1234" s="80">
        <v>0</v>
      </c>
      <c r="L1234" s="80">
        <v>1467</v>
      </c>
      <c r="M1234" s="80">
        <v>0</v>
      </c>
    </row>
    <row r="1235" spans="1:13">
      <c r="A1235" s="80">
        <v>1220</v>
      </c>
      <c r="B1235" s="80" t="s">
        <v>8128</v>
      </c>
      <c r="C1235" s="80" t="s">
        <v>8129</v>
      </c>
      <c r="D1235" s="80" t="s">
        <v>5400</v>
      </c>
      <c r="E1235" s="80">
        <v>99</v>
      </c>
      <c r="F1235" s="80">
        <v>0</v>
      </c>
      <c r="G1235" s="80">
        <v>0</v>
      </c>
      <c r="H1235" s="80">
        <v>0</v>
      </c>
      <c r="I1235" s="80">
        <v>0</v>
      </c>
      <c r="J1235" s="80">
        <v>0</v>
      </c>
      <c r="K1235" s="80">
        <v>0</v>
      </c>
      <c r="L1235" s="80">
        <v>99</v>
      </c>
      <c r="M1235" s="84">
        <v>129600</v>
      </c>
    </row>
    <row r="1236" spans="1:13">
      <c r="A1236" s="80">
        <v>1221</v>
      </c>
      <c r="B1236" s="80" t="s">
        <v>8130</v>
      </c>
      <c r="C1236" s="80" t="s">
        <v>8131</v>
      </c>
      <c r="D1236" s="80" t="s">
        <v>3332</v>
      </c>
      <c r="E1236" s="80">
        <v>151</v>
      </c>
      <c r="F1236" s="80">
        <v>0</v>
      </c>
      <c r="G1236" s="80">
        <v>0</v>
      </c>
      <c r="H1236" s="80">
        <v>0</v>
      </c>
      <c r="I1236" s="80">
        <v>0</v>
      </c>
      <c r="J1236" s="80">
        <v>0</v>
      </c>
      <c r="K1236" s="80">
        <v>0</v>
      </c>
      <c r="L1236" s="80">
        <v>151</v>
      </c>
      <c r="M1236" s="84">
        <v>70000</v>
      </c>
    </row>
    <row r="1237" spans="1:13">
      <c r="A1237" s="80">
        <v>1222</v>
      </c>
      <c r="B1237" s="80" t="s">
        <v>8132</v>
      </c>
      <c r="C1237" s="80" t="s">
        <v>8133</v>
      </c>
      <c r="D1237" s="80" t="s">
        <v>5400</v>
      </c>
      <c r="E1237" s="80">
        <v>0</v>
      </c>
      <c r="F1237" s="80">
        <v>0</v>
      </c>
      <c r="G1237" s="80">
        <v>0</v>
      </c>
      <c r="H1237" s="80">
        <v>0</v>
      </c>
      <c r="I1237" s="80">
        <v>0</v>
      </c>
      <c r="J1237" s="80">
        <v>0</v>
      </c>
      <c r="K1237" s="80">
        <v>0</v>
      </c>
      <c r="L1237" s="80">
        <v>0</v>
      </c>
      <c r="M1237" s="80">
        <v>0</v>
      </c>
    </row>
    <row r="1238" spans="1:13">
      <c r="A1238" s="80">
        <v>1223</v>
      </c>
      <c r="B1238" s="80" t="s">
        <v>8134</v>
      </c>
      <c r="C1238" s="80" t="s">
        <v>8135</v>
      </c>
      <c r="D1238" s="80" t="s">
        <v>5400</v>
      </c>
      <c r="E1238" s="80">
        <v>4950</v>
      </c>
      <c r="F1238" s="80">
        <v>0</v>
      </c>
      <c r="G1238" s="80">
        <v>0</v>
      </c>
      <c r="H1238" s="80">
        <v>0</v>
      </c>
      <c r="I1238" s="80">
        <v>0</v>
      </c>
      <c r="J1238" s="80">
        <v>0</v>
      </c>
      <c r="K1238" s="80">
        <v>0</v>
      </c>
      <c r="L1238" s="80">
        <v>4950</v>
      </c>
      <c r="M1238" s="80">
        <v>0</v>
      </c>
    </row>
    <row r="1239" spans="1:13">
      <c r="A1239" s="80">
        <v>1224</v>
      </c>
      <c r="B1239" s="80" t="s">
        <v>8136</v>
      </c>
      <c r="C1239" s="80" t="s">
        <v>8137</v>
      </c>
      <c r="D1239" s="80" t="s">
        <v>5400</v>
      </c>
      <c r="E1239" s="80">
        <v>1290</v>
      </c>
      <c r="F1239" s="80">
        <v>0</v>
      </c>
      <c r="G1239" s="80">
        <v>0</v>
      </c>
      <c r="H1239" s="80">
        <v>0</v>
      </c>
      <c r="I1239" s="80">
        <v>0</v>
      </c>
      <c r="J1239" s="80">
        <v>0</v>
      </c>
      <c r="K1239" s="80">
        <v>0</v>
      </c>
      <c r="L1239" s="80">
        <v>1290</v>
      </c>
      <c r="M1239" s="80">
        <v>0</v>
      </c>
    </row>
    <row r="1240" spans="1:13">
      <c r="A1240" s="80">
        <v>1225</v>
      </c>
      <c r="B1240" s="80" t="s">
        <v>127</v>
      </c>
      <c r="C1240" s="80" t="s">
        <v>8138</v>
      </c>
      <c r="D1240" s="80" t="s">
        <v>5400</v>
      </c>
      <c r="E1240" s="80">
        <v>18395</v>
      </c>
      <c r="F1240" s="80">
        <v>0</v>
      </c>
      <c r="G1240" s="80">
        <v>0</v>
      </c>
      <c r="H1240" s="80">
        <v>0</v>
      </c>
      <c r="I1240" s="80">
        <v>0</v>
      </c>
      <c r="J1240" s="80">
        <v>0</v>
      </c>
      <c r="K1240" s="80">
        <v>0</v>
      </c>
      <c r="L1240" s="80">
        <v>18395</v>
      </c>
      <c r="M1240" s="84">
        <v>186647</v>
      </c>
    </row>
    <row r="1241" spans="1:13">
      <c r="A1241" s="80">
        <v>1226</v>
      </c>
      <c r="B1241" s="80" t="s">
        <v>134</v>
      </c>
      <c r="C1241" s="80" t="s">
        <v>8139</v>
      </c>
      <c r="D1241" s="80" t="s">
        <v>5400</v>
      </c>
      <c r="E1241" s="80">
        <v>6906</v>
      </c>
      <c r="F1241" s="80">
        <v>0</v>
      </c>
      <c r="G1241" s="80">
        <v>43705</v>
      </c>
      <c r="H1241" s="80">
        <v>0</v>
      </c>
      <c r="I1241" s="80">
        <v>0</v>
      </c>
      <c r="J1241" s="80">
        <v>0</v>
      </c>
      <c r="K1241" s="80">
        <v>0</v>
      </c>
      <c r="L1241" s="80">
        <v>50611</v>
      </c>
      <c r="M1241" s="84">
        <v>234544</v>
      </c>
    </row>
    <row r="1242" spans="1:13">
      <c r="A1242" s="80">
        <v>1227</v>
      </c>
      <c r="B1242" s="80" t="s">
        <v>140</v>
      </c>
      <c r="C1242" s="80" t="s">
        <v>8140</v>
      </c>
      <c r="D1242" s="80" t="s">
        <v>5400</v>
      </c>
      <c r="E1242" s="80">
        <v>9568</v>
      </c>
      <c r="F1242" s="80">
        <v>0</v>
      </c>
      <c r="G1242" s="80">
        <v>16</v>
      </c>
      <c r="H1242" s="80">
        <v>0</v>
      </c>
      <c r="I1242" s="80">
        <v>0</v>
      </c>
      <c r="J1242" s="80">
        <v>0</v>
      </c>
      <c r="K1242" s="80">
        <v>0</v>
      </c>
      <c r="L1242" s="80">
        <v>9584</v>
      </c>
      <c r="M1242" s="84">
        <v>180914</v>
      </c>
    </row>
    <row r="1243" spans="1:13">
      <c r="A1243" s="80">
        <v>1228</v>
      </c>
      <c r="B1243" s="80" t="s">
        <v>144</v>
      </c>
      <c r="C1243" s="80" t="s">
        <v>6217</v>
      </c>
      <c r="D1243" s="80" t="s">
        <v>5400</v>
      </c>
      <c r="E1243" s="80">
        <v>33454</v>
      </c>
      <c r="F1243" s="80">
        <v>0</v>
      </c>
      <c r="G1243" s="80">
        <v>75</v>
      </c>
      <c r="H1243" s="80">
        <v>0</v>
      </c>
      <c r="I1243" s="80">
        <v>0</v>
      </c>
      <c r="J1243" s="80">
        <v>0</v>
      </c>
      <c r="K1243" s="80">
        <v>0</v>
      </c>
      <c r="L1243" s="80">
        <v>33529</v>
      </c>
      <c r="M1243" s="84">
        <v>114512</v>
      </c>
    </row>
    <row r="1244" spans="1:13">
      <c r="A1244" s="80">
        <v>1229</v>
      </c>
      <c r="B1244" s="80" t="s">
        <v>148</v>
      </c>
      <c r="C1244" s="80" t="s">
        <v>6221</v>
      </c>
      <c r="D1244" s="80" t="s">
        <v>5400</v>
      </c>
      <c r="E1244" s="80">
        <v>16032</v>
      </c>
      <c r="F1244" s="80">
        <v>0</v>
      </c>
      <c r="G1244" s="80">
        <v>1</v>
      </c>
      <c r="H1244" s="80">
        <v>0</v>
      </c>
      <c r="I1244" s="80">
        <v>0</v>
      </c>
      <c r="J1244" s="80">
        <v>0</v>
      </c>
      <c r="K1244" s="80">
        <v>0</v>
      </c>
      <c r="L1244" s="80">
        <v>16033</v>
      </c>
      <c r="M1244" s="84">
        <v>70174</v>
      </c>
    </row>
    <row r="1245" spans="1:13">
      <c r="A1245" s="80">
        <v>1230</v>
      </c>
      <c r="B1245" s="80" t="s">
        <v>155</v>
      </c>
      <c r="C1245" s="80" t="s">
        <v>8141</v>
      </c>
      <c r="D1245" s="80" t="s">
        <v>5400</v>
      </c>
      <c r="E1245" s="80">
        <v>51915</v>
      </c>
      <c r="F1245" s="80">
        <v>0</v>
      </c>
      <c r="G1245" s="80">
        <v>31</v>
      </c>
      <c r="H1245" s="80">
        <v>0</v>
      </c>
      <c r="I1245" s="80">
        <v>0</v>
      </c>
      <c r="J1245" s="80">
        <v>0</v>
      </c>
      <c r="K1245" s="80">
        <v>0</v>
      </c>
      <c r="L1245" s="80">
        <v>51946</v>
      </c>
      <c r="M1245" s="84">
        <v>283047</v>
      </c>
    </row>
    <row r="1246" spans="1:13">
      <c r="A1246" s="80">
        <v>1231</v>
      </c>
      <c r="B1246" s="80" t="s">
        <v>164</v>
      </c>
      <c r="C1246" s="80" t="s">
        <v>8142</v>
      </c>
      <c r="D1246" s="80" t="s">
        <v>5400</v>
      </c>
      <c r="E1246" s="80">
        <v>42698</v>
      </c>
      <c r="F1246" s="80">
        <v>0</v>
      </c>
      <c r="G1246" s="80">
        <v>0</v>
      </c>
      <c r="H1246" s="80">
        <v>0</v>
      </c>
      <c r="I1246" s="80">
        <v>0</v>
      </c>
      <c r="J1246" s="80">
        <v>0</v>
      </c>
      <c r="K1246" s="80">
        <v>0</v>
      </c>
      <c r="L1246" s="80">
        <v>42698</v>
      </c>
      <c r="M1246" s="84">
        <v>110879</v>
      </c>
    </row>
    <row r="1247" spans="1:13">
      <c r="A1247" s="80">
        <v>1232</v>
      </c>
      <c r="B1247" s="80" t="s">
        <v>169</v>
      </c>
      <c r="C1247" s="80" t="s">
        <v>8143</v>
      </c>
      <c r="D1247" s="80" t="s">
        <v>5400</v>
      </c>
      <c r="E1247" s="80">
        <v>23356</v>
      </c>
      <c r="F1247" s="80">
        <v>0</v>
      </c>
      <c r="G1247" s="80">
        <v>14097</v>
      </c>
      <c r="H1247" s="80">
        <v>0</v>
      </c>
      <c r="I1247" s="80">
        <v>0</v>
      </c>
      <c r="J1247" s="80">
        <v>0</v>
      </c>
      <c r="K1247" s="80">
        <v>0</v>
      </c>
      <c r="L1247" s="80">
        <v>37453</v>
      </c>
      <c r="M1247" s="84">
        <v>196942</v>
      </c>
    </row>
    <row r="1248" spans="1:13">
      <c r="A1248" s="80">
        <v>1233</v>
      </c>
      <c r="B1248" s="80" t="s">
        <v>174</v>
      </c>
      <c r="C1248" s="80" t="s">
        <v>6225</v>
      </c>
      <c r="D1248" s="80" t="s">
        <v>5400</v>
      </c>
      <c r="E1248" s="80">
        <v>5520</v>
      </c>
      <c r="F1248" s="80">
        <v>0</v>
      </c>
      <c r="G1248" s="80">
        <v>0</v>
      </c>
      <c r="H1248" s="80">
        <v>0</v>
      </c>
      <c r="I1248" s="80">
        <v>0</v>
      </c>
      <c r="J1248" s="80">
        <v>0</v>
      </c>
      <c r="K1248" s="80">
        <v>0</v>
      </c>
      <c r="L1248" s="80">
        <v>5520</v>
      </c>
      <c r="M1248" s="84">
        <v>77696</v>
      </c>
    </row>
    <row r="1249" spans="1:13">
      <c r="A1249" s="80">
        <v>1234</v>
      </c>
      <c r="B1249" s="80" t="s">
        <v>178</v>
      </c>
      <c r="C1249" s="80" t="s">
        <v>6229</v>
      </c>
      <c r="D1249" s="80" t="s">
        <v>5400</v>
      </c>
      <c r="E1249" s="80">
        <v>42395</v>
      </c>
      <c r="F1249" s="80">
        <v>0</v>
      </c>
      <c r="G1249" s="80">
        <v>4450</v>
      </c>
      <c r="H1249" s="80">
        <v>0</v>
      </c>
      <c r="I1249" s="80">
        <v>0</v>
      </c>
      <c r="J1249" s="80">
        <v>0</v>
      </c>
      <c r="K1249" s="80">
        <v>0</v>
      </c>
      <c r="L1249" s="80">
        <v>46845</v>
      </c>
      <c r="M1249" s="84">
        <v>178805</v>
      </c>
    </row>
    <row r="1250" spans="1:13">
      <c r="A1250" s="80">
        <v>1235</v>
      </c>
      <c r="B1250" s="80" t="s">
        <v>8144</v>
      </c>
      <c r="C1250" s="80" t="s">
        <v>8145</v>
      </c>
      <c r="D1250" s="80" t="s">
        <v>5400</v>
      </c>
      <c r="E1250" s="80">
        <v>32763</v>
      </c>
      <c r="F1250" s="80">
        <v>0</v>
      </c>
      <c r="G1250" s="80">
        <v>0</v>
      </c>
      <c r="H1250" s="80">
        <v>0</v>
      </c>
      <c r="I1250" s="80">
        <v>0</v>
      </c>
      <c r="J1250" s="80">
        <v>0</v>
      </c>
      <c r="K1250" s="80">
        <v>0</v>
      </c>
      <c r="L1250" s="80">
        <v>32763</v>
      </c>
      <c r="M1250" s="80">
        <v>0</v>
      </c>
    </row>
    <row r="1251" spans="1:13">
      <c r="A1251" s="80">
        <v>1236</v>
      </c>
      <c r="B1251" s="80" t="s">
        <v>8146</v>
      </c>
      <c r="C1251" s="80" t="s">
        <v>8147</v>
      </c>
      <c r="D1251" s="80" t="s">
        <v>5400</v>
      </c>
      <c r="E1251" s="80">
        <v>0</v>
      </c>
      <c r="F1251" s="80">
        <v>0</v>
      </c>
      <c r="G1251" s="80">
        <v>0</v>
      </c>
      <c r="H1251" s="80">
        <v>0</v>
      </c>
      <c r="I1251" s="80">
        <v>0</v>
      </c>
      <c r="J1251" s="80">
        <v>0</v>
      </c>
      <c r="K1251" s="80">
        <v>0</v>
      </c>
      <c r="L1251" s="80">
        <v>0</v>
      </c>
      <c r="M1251" s="80">
        <v>0</v>
      </c>
    </row>
    <row r="1252" spans="1:13">
      <c r="A1252" s="80">
        <v>1237</v>
      </c>
      <c r="B1252" s="80" t="s">
        <v>199</v>
      </c>
      <c r="C1252" s="80" t="s">
        <v>8148</v>
      </c>
      <c r="D1252" s="80" t="s">
        <v>5400</v>
      </c>
      <c r="E1252" s="80">
        <v>1784</v>
      </c>
      <c r="F1252" s="80">
        <v>0</v>
      </c>
      <c r="G1252" s="80">
        <v>24</v>
      </c>
      <c r="H1252" s="80">
        <v>0</v>
      </c>
      <c r="I1252" s="80">
        <v>0</v>
      </c>
      <c r="J1252" s="80">
        <v>0</v>
      </c>
      <c r="K1252" s="80">
        <v>0</v>
      </c>
      <c r="L1252" s="80">
        <v>1808</v>
      </c>
      <c r="M1252" s="84">
        <v>39572</v>
      </c>
    </row>
    <row r="1253" spans="1:13">
      <c r="A1253" s="80">
        <v>1238</v>
      </c>
      <c r="B1253" s="80" t="s">
        <v>194</v>
      </c>
      <c r="C1253" s="80" t="s">
        <v>8149</v>
      </c>
      <c r="D1253" s="80" t="s">
        <v>5400</v>
      </c>
      <c r="E1253" s="80">
        <v>1472</v>
      </c>
      <c r="F1253" s="80">
        <v>0</v>
      </c>
      <c r="G1253" s="80">
        <v>4028</v>
      </c>
      <c r="H1253" s="80">
        <v>0</v>
      </c>
      <c r="I1253" s="80">
        <v>0</v>
      </c>
      <c r="J1253" s="80">
        <v>0</v>
      </c>
      <c r="K1253" s="80">
        <v>0</v>
      </c>
      <c r="L1253" s="80">
        <v>5500</v>
      </c>
      <c r="M1253" s="84">
        <v>14538</v>
      </c>
    </row>
    <row r="1254" spans="1:13">
      <c r="A1254" s="80">
        <v>1239</v>
      </c>
      <c r="B1254" s="80" t="s">
        <v>185</v>
      </c>
      <c r="C1254" s="80" t="s">
        <v>8150</v>
      </c>
      <c r="D1254" s="80" t="s">
        <v>5400</v>
      </c>
      <c r="E1254" s="80">
        <v>4878</v>
      </c>
      <c r="F1254" s="80">
        <v>0</v>
      </c>
      <c r="G1254" s="80">
        <v>196</v>
      </c>
      <c r="H1254" s="80">
        <v>0</v>
      </c>
      <c r="I1254" s="80">
        <v>0</v>
      </c>
      <c r="J1254" s="80">
        <v>0</v>
      </c>
      <c r="K1254" s="80">
        <v>0</v>
      </c>
      <c r="L1254" s="80">
        <v>5074</v>
      </c>
      <c r="M1254" s="84">
        <v>24593</v>
      </c>
    </row>
    <row r="1255" spans="1:13">
      <c r="A1255" s="80">
        <v>1240</v>
      </c>
      <c r="B1255" s="80" t="s">
        <v>204</v>
      </c>
      <c r="C1255" s="80" t="s">
        <v>8151</v>
      </c>
      <c r="D1255" s="80" t="s">
        <v>5400</v>
      </c>
      <c r="E1255" s="80">
        <v>888</v>
      </c>
      <c r="F1255" s="80">
        <v>0</v>
      </c>
      <c r="G1255" s="80">
        <v>13044</v>
      </c>
      <c r="H1255" s="80">
        <v>0</v>
      </c>
      <c r="I1255" s="80">
        <v>0</v>
      </c>
      <c r="J1255" s="80">
        <v>0</v>
      </c>
      <c r="K1255" s="80">
        <v>0</v>
      </c>
      <c r="L1255" s="80">
        <v>13932</v>
      </c>
      <c r="M1255" s="84">
        <v>21753</v>
      </c>
    </row>
    <row r="1256" spans="1:13">
      <c r="A1256" s="80">
        <v>1241</v>
      </c>
      <c r="B1256" s="80" t="s">
        <v>8152</v>
      </c>
      <c r="C1256" s="80" t="s">
        <v>8153</v>
      </c>
      <c r="D1256" s="80" t="s">
        <v>5400</v>
      </c>
      <c r="E1256" s="80">
        <v>725</v>
      </c>
      <c r="F1256" s="80">
        <v>0</v>
      </c>
      <c r="G1256" s="80">
        <v>704</v>
      </c>
      <c r="H1256" s="80">
        <v>0</v>
      </c>
      <c r="I1256" s="80">
        <v>0</v>
      </c>
      <c r="J1256" s="80">
        <v>0</v>
      </c>
      <c r="K1256" s="80">
        <v>0</v>
      </c>
      <c r="L1256" s="80">
        <v>1429</v>
      </c>
      <c r="M1256" s="84">
        <v>12000</v>
      </c>
    </row>
    <row r="1257" spans="1:13">
      <c r="A1257" s="80">
        <v>1242</v>
      </c>
      <c r="B1257" s="80" t="s">
        <v>8154</v>
      </c>
      <c r="C1257" s="80" t="s">
        <v>8155</v>
      </c>
      <c r="D1257" s="80" t="s">
        <v>3259</v>
      </c>
      <c r="E1257" s="80">
        <v>5250</v>
      </c>
      <c r="F1257" s="80">
        <v>0</v>
      </c>
      <c r="G1257" s="80">
        <v>0</v>
      </c>
      <c r="H1257" s="80">
        <v>0</v>
      </c>
      <c r="I1257" s="80">
        <v>0</v>
      </c>
      <c r="J1257" s="80">
        <v>0</v>
      </c>
      <c r="K1257" s="80">
        <v>0</v>
      </c>
      <c r="L1257" s="80">
        <v>5250</v>
      </c>
      <c r="M1257" s="80">
        <v>0</v>
      </c>
    </row>
    <row r="1258" spans="1:13">
      <c r="A1258" s="80">
        <v>1243</v>
      </c>
      <c r="B1258" s="80" t="s">
        <v>8156</v>
      </c>
      <c r="C1258" s="80" t="s">
        <v>8157</v>
      </c>
      <c r="D1258" s="80" t="s">
        <v>7802</v>
      </c>
      <c r="E1258" s="80">
        <v>37737</v>
      </c>
      <c r="F1258" s="80">
        <v>0</v>
      </c>
      <c r="G1258" s="80">
        <v>0</v>
      </c>
      <c r="H1258" s="80">
        <v>0</v>
      </c>
      <c r="I1258" s="80">
        <v>0</v>
      </c>
      <c r="J1258" s="80">
        <v>0</v>
      </c>
      <c r="K1258" s="80">
        <v>0</v>
      </c>
      <c r="L1258" s="80">
        <v>37737</v>
      </c>
      <c r="M1258" s="84">
        <v>468000</v>
      </c>
    </row>
    <row r="1259" spans="1:13">
      <c r="A1259" s="80">
        <v>1244</v>
      </c>
      <c r="B1259" s="80" t="s">
        <v>8158</v>
      </c>
      <c r="C1259" s="80" t="s">
        <v>8159</v>
      </c>
      <c r="D1259" s="80" t="s">
        <v>7802</v>
      </c>
      <c r="E1259" s="80">
        <v>86421</v>
      </c>
      <c r="F1259" s="80">
        <v>0</v>
      </c>
      <c r="G1259" s="80">
        <v>200</v>
      </c>
      <c r="H1259" s="80">
        <v>0</v>
      </c>
      <c r="I1259" s="80">
        <v>0</v>
      </c>
      <c r="J1259" s="80">
        <v>0</v>
      </c>
      <c r="K1259" s="80">
        <v>0</v>
      </c>
      <c r="L1259" s="80">
        <v>86621</v>
      </c>
      <c r="M1259" s="84">
        <v>500400</v>
      </c>
    </row>
    <row r="1260" spans="1:13">
      <c r="A1260" s="80">
        <v>1245</v>
      </c>
      <c r="B1260" s="80" t="s">
        <v>8160</v>
      </c>
      <c r="C1260" s="80" t="s">
        <v>8161</v>
      </c>
      <c r="D1260" s="80" t="s">
        <v>7802</v>
      </c>
      <c r="E1260" s="80">
        <v>939</v>
      </c>
      <c r="F1260" s="80">
        <v>0</v>
      </c>
      <c r="G1260" s="80">
        <v>300</v>
      </c>
      <c r="H1260" s="80">
        <v>0</v>
      </c>
      <c r="I1260" s="80">
        <v>0</v>
      </c>
      <c r="J1260" s="80">
        <v>0</v>
      </c>
      <c r="K1260" s="80">
        <v>0</v>
      </c>
      <c r="L1260" s="80">
        <v>1239</v>
      </c>
      <c r="M1260" s="84">
        <v>397000</v>
      </c>
    </row>
    <row r="1261" spans="1:13">
      <c r="A1261" s="80">
        <v>1246</v>
      </c>
      <c r="B1261" s="80" t="s">
        <v>8162</v>
      </c>
      <c r="C1261" s="80" t="s">
        <v>8163</v>
      </c>
      <c r="D1261" s="80" t="s">
        <v>7802</v>
      </c>
      <c r="E1261" s="80">
        <v>41487</v>
      </c>
      <c r="F1261" s="80">
        <v>0</v>
      </c>
      <c r="G1261" s="80">
        <v>1400</v>
      </c>
      <c r="H1261" s="80">
        <v>0</v>
      </c>
      <c r="I1261" s="80">
        <v>0</v>
      </c>
      <c r="J1261" s="80">
        <v>0</v>
      </c>
      <c r="K1261" s="80">
        <v>0</v>
      </c>
      <c r="L1261" s="80">
        <v>42887</v>
      </c>
      <c r="M1261" s="84">
        <v>462000</v>
      </c>
    </row>
    <row r="1262" spans="1:13">
      <c r="A1262" s="80">
        <v>1247</v>
      </c>
      <c r="B1262" s="80" t="s">
        <v>8164</v>
      </c>
      <c r="C1262" s="80" t="s">
        <v>8165</v>
      </c>
      <c r="D1262" s="80" t="s">
        <v>5400</v>
      </c>
      <c r="E1262" s="80">
        <v>0</v>
      </c>
      <c r="F1262" s="80">
        <v>0</v>
      </c>
      <c r="G1262" s="80">
        <v>6120</v>
      </c>
      <c r="H1262" s="80">
        <v>0</v>
      </c>
      <c r="I1262" s="80">
        <v>0</v>
      </c>
      <c r="J1262" s="80">
        <v>0</v>
      </c>
      <c r="K1262" s="80">
        <v>0</v>
      </c>
      <c r="L1262" s="80">
        <v>6120</v>
      </c>
      <c r="M1262" s="84">
        <v>9518</v>
      </c>
    </row>
    <row r="1263" spans="1:13">
      <c r="A1263" s="80">
        <v>1248</v>
      </c>
      <c r="B1263" s="80" t="s">
        <v>8166</v>
      </c>
      <c r="C1263" s="80" t="s">
        <v>8167</v>
      </c>
      <c r="D1263" s="80" t="s">
        <v>5400</v>
      </c>
      <c r="E1263" s="80">
        <v>3547</v>
      </c>
      <c r="F1263" s="80">
        <v>-8</v>
      </c>
      <c r="G1263" s="80">
        <v>0</v>
      </c>
      <c r="H1263" s="80">
        <v>0</v>
      </c>
      <c r="I1263" s="80">
        <v>0</v>
      </c>
      <c r="J1263" s="80">
        <v>0</v>
      </c>
      <c r="K1263" s="80">
        <v>0</v>
      </c>
      <c r="L1263" s="80">
        <v>3547</v>
      </c>
      <c r="M1263" s="80">
        <v>0</v>
      </c>
    </row>
    <row r="1264" spans="1:13">
      <c r="A1264" s="80">
        <v>1249</v>
      </c>
      <c r="B1264" s="80" t="s">
        <v>8168</v>
      </c>
      <c r="C1264" s="80" t="s">
        <v>8169</v>
      </c>
      <c r="D1264" s="80" t="s">
        <v>5400</v>
      </c>
      <c r="E1264" s="80">
        <v>3543</v>
      </c>
      <c r="F1264" s="80">
        <v>-8</v>
      </c>
      <c r="G1264" s="80">
        <v>0</v>
      </c>
      <c r="H1264" s="80">
        <v>0</v>
      </c>
      <c r="I1264" s="80">
        <v>0</v>
      </c>
      <c r="J1264" s="80">
        <v>0</v>
      </c>
      <c r="K1264" s="80">
        <v>0</v>
      </c>
      <c r="L1264" s="80">
        <v>3543</v>
      </c>
      <c r="M1264" s="80">
        <v>0</v>
      </c>
    </row>
    <row r="1265" spans="1:13">
      <c r="A1265" s="80">
        <v>1250</v>
      </c>
      <c r="B1265" s="80" t="s">
        <v>8170</v>
      </c>
      <c r="C1265" s="80" t="s">
        <v>8171</v>
      </c>
      <c r="D1265" s="80" t="s">
        <v>5400</v>
      </c>
      <c r="E1265" s="80">
        <v>3546</v>
      </c>
      <c r="F1265" s="80">
        <v>-8</v>
      </c>
      <c r="G1265" s="80">
        <v>0</v>
      </c>
      <c r="H1265" s="80">
        <v>0</v>
      </c>
      <c r="I1265" s="80">
        <v>0</v>
      </c>
      <c r="J1265" s="80">
        <v>0</v>
      </c>
      <c r="K1265" s="80">
        <v>0</v>
      </c>
      <c r="L1265" s="80">
        <v>3546</v>
      </c>
      <c r="M1265" s="80">
        <v>0</v>
      </c>
    </row>
    <row r="1266" spans="1:13">
      <c r="A1266" s="80">
        <v>1251</v>
      </c>
      <c r="B1266" s="80" t="s">
        <v>8172</v>
      </c>
      <c r="C1266" s="80" t="s">
        <v>8173</v>
      </c>
      <c r="D1266" s="80" t="s">
        <v>5400</v>
      </c>
      <c r="E1266" s="80">
        <v>3548</v>
      </c>
      <c r="F1266" s="80">
        <v>-8</v>
      </c>
      <c r="G1266" s="80">
        <v>0</v>
      </c>
      <c r="H1266" s="80">
        <v>0</v>
      </c>
      <c r="I1266" s="80">
        <v>0</v>
      </c>
      <c r="J1266" s="80">
        <v>0</v>
      </c>
      <c r="K1266" s="80">
        <v>0</v>
      </c>
      <c r="L1266" s="80">
        <v>3548</v>
      </c>
      <c r="M1266" s="80">
        <v>0</v>
      </c>
    </row>
    <row r="1267" spans="1:13">
      <c r="A1267" s="80">
        <v>1252</v>
      </c>
      <c r="B1267" s="80" t="s">
        <v>298</v>
      </c>
      <c r="C1267" s="80" t="s">
        <v>299</v>
      </c>
      <c r="D1267" s="80" t="s">
        <v>3332</v>
      </c>
      <c r="E1267" s="80">
        <v>5532</v>
      </c>
      <c r="F1267" s="80">
        <v>0</v>
      </c>
      <c r="G1267" s="80">
        <v>20000</v>
      </c>
      <c r="H1267" s="80">
        <v>0</v>
      </c>
      <c r="I1267" s="80">
        <v>0</v>
      </c>
      <c r="J1267" s="80">
        <v>0</v>
      </c>
      <c r="K1267" s="80">
        <v>0</v>
      </c>
      <c r="L1267" s="80">
        <v>25532</v>
      </c>
      <c r="M1267" s="84">
        <v>64980</v>
      </c>
    </row>
    <row r="1268" spans="1:13">
      <c r="A1268" s="80">
        <v>1253</v>
      </c>
      <c r="B1268" s="80" t="s">
        <v>300</v>
      </c>
      <c r="C1268" s="80" t="s">
        <v>301</v>
      </c>
      <c r="D1268" s="80" t="s">
        <v>3332</v>
      </c>
      <c r="E1268" s="80">
        <v>5763</v>
      </c>
      <c r="F1268" s="80">
        <v>0</v>
      </c>
      <c r="G1268" s="80">
        <v>20000</v>
      </c>
      <c r="H1268" s="80">
        <v>0</v>
      </c>
      <c r="I1268" s="80">
        <v>0</v>
      </c>
      <c r="J1268" s="80">
        <v>0</v>
      </c>
      <c r="K1268" s="80">
        <v>0</v>
      </c>
      <c r="L1268" s="80">
        <v>25763</v>
      </c>
      <c r="M1268" s="84">
        <v>64981</v>
      </c>
    </row>
    <row r="1269" spans="1:13">
      <c r="A1269" s="80">
        <v>1254</v>
      </c>
      <c r="B1269" s="80" t="s">
        <v>307</v>
      </c>
      <c r="C1269" s="80" t="s">
        <v>308</v>
      </c>
      <c r="D1269" s="80" t="s">
        <v>3332</v>
      </c>
      <c r="E1269" s="80">
        <v>5849</v>
      </c>
      <c r="F1269" s="80">
        <v>-10</v>
      </c>
      <c r="G1269" s="80">
        <v>94710</v>
      </c>
      <c r="H1269" s="80">
        <v>0</v>
      </c>
      <c r="I1269" s="80">
        <v>0</v>
      </c>
      <c r="J1269" s="80">
        <v>0</v>
      </c>
      <c r="K1269" s="80">
        <v>0</v>
      </c>
      <c r="L1269" s="80">
        <v>100559</v>
      </c>
      <c r="M1269" s="84">
        <v>132308</v>
      </c>
    </row>
    <row r="1270" spans="1:13">
      <c r="A1270" s="80">
        <v>1255</v>
      </c>
      <c r="B1270" s="80" t="s">
        <v>309</v>
      </c>
      <c r="C1270" s="80" t="s">
        <v>310</v>
      </c>
      <c r="D1270" s="80" t="s">
        <v>3332</v>
      </c>
      <c r="E1270" s="80">
        <v>6034</v>
      </c>
      <c r="F1270" s="80">
        <v>0</v>
      </c>
      <c r="G1270" s="80">
        <v>94710</v>
      </c>
      <c r="H1270" s="80">
        <v>0</v>
      </c>
      <c r="I1270" s="80">
        <v>0</v>
      </c>
      <c r="J1270" s="80">
        <v>0</v>
      </c>
      <c r="K1270" s="80">
        <v>0</v>
      </c>
      <c r="L1270" s="80">
        <v>100744</v>
      </c>
      <c r="M1270" s="84">
        <v>132973</v>
      </c>
    </row>
    <row r="1271" spans="1:13">
      <c r="A1271" s="80">
        <v>1256</v>
      </c>
      <c r="B1271" s="80" t="s">
        <v>316</v>
      </c>
      <c r="C1271" s="80" t="s">
        <v>317</v>
      </c>
      <c r="D1271" s="80" t="s">
        <v>3332</v>
      </c>
      <c r="E1271" s="80">
        <v>4230</v>
      </c>
      <c r="F1271" s="80">
        <v>0</v>
      </c>
      <c r="G1271" s="80">
        <v>31191</v>
      </c>
      <c r="H1271" s="80">
        <v>0</v>
      </c>
      <c r="I1271" s="80">
        <v>0</v>
      </c>
      <c r="J1271" s="80">
        <v>0</v>
      </c>
      <c r="K1271" s="80">
        <v>0</v>
      </c>
      <c r="L1271" s="80">
        <v>35421</v>
      </c>
      <c r="M1271" s="84">
        <v>67340</v>
      </c>
    </row>
    <row r="1272" spans="1:13">
      <c r="A1272" s="80">
        <v>1257</v>
      </c>
      <c r="B1272" s="80" t="s">
        <v>318</v>
      </c>
      <c r="C1272" s="80" t="s">
        <v>319</v>
      </c>
      <c r="D1272" s="80" t="s">
        <v>3332</v>
      </c>
      <c r="E1272" s="80">
        <v>5814</v>
      </c>
      <c r="F1272" s="80">
        <v>0</v>
      </c>
      <c r="G1272" s="80">
        <v>31191</v>
      </c>
      <c r="H1272" s="80">
        <v>0</v>
      </c>
      <c r="I1272" s="80">
        <v>0</v>
      </c>
      <c r="J1272" s="80">
        <v>0</v>
      </c>
      <c r="K1272" s="80">
        <v>0</v>
      </c>
      <c r="L1272" s="80">
        <v>37005</v>
      </c>
      <c r="M1272" s="84">
        <v>91650</v>
      </c>
    </row>
    <row r="1273" spans="1:13">
      <c r="A1273" s="80">
        <v>1258</v>
      </c>
      <c r="B1273" s="80" t="s">
        <v>322</v>
      </c>
      <c r="C1273" s="80" t="s">
        <v>323</v>
      </c>
      <c r="D1273" s="80" t="s">
        <v>3332</v>
      </c>
      <c r="E1273" s="80">
        <v>0</v>
      </c>
      <c r="F1273" s="80">
        <v>0</v>
      </c>
      <c r="G1273" s="80">
        <v>166410</v>
      </c>
      <c r="H1273" s="80">
        <v>0</v>
      </c>
      <c r="I1273" s="80">
        <v>0</v>
      </c>
      <c r="J1273" s="80">
        <v>0</v>
      </c>
      <c r="K1273" s="80">
        <v>0</v>
      </c>
      <c r="L1273" s="80">
        <v>166410</v>
      </c>
      <c r="M1273" s="84">
        <v>146880</v>
      </c>
    </row>
    <row r="1274" spans="1:13">
      <c r="A1274" s="80">
        <v>1259</v>
      </c>
      <c r="B1274" s="80" t="s">
        <v>324</v>
      </c>
      <c r="C1274" s="80" t="s">
        <v>325</v>
      </c>
      <c r="D1274" s="80" t="s">
        <v>3332</v>
      </c>
      <c r="E1274" s="80">
        <v>2078</v>
      </c>
      <c r="F1274" s="80">
        <v>0</v>
      </c>
      <c r="G1274" s="80">
        <v>166410</v>
      </c>
      <c r="H1274" s="80">
        <v>0</v>
      </c>
      <c r="I1274" s="80">
        <v>0</v>
      </c>
      <c r="J1274" s="80">
        <v>0</v>
      </c>
      <c r="K1274" s="80">
        <v>0</v>
      </c>
      <c r="L1274" s="80">
        <v>168488</v>
      </c>
      <c r="M1274" s="84">
        <v>205913</v>
      </c>
    </row>
    <row r="1275" spans="1:13">
      <c r="A1275" s="80">
        <v>1260</v>
      </c>
      <c r="B1275" s="80" t="s">
        <v>8174</v>
      </c>
      <c r="C1275" s="80" t="s">
        <v>8175</v>
      </c>
      <c r="D1275" s="80" t="s">
        <v>5400</v>
      </c>
      <c r="E1275" s="80">
        <v>424</v>
      </c>
      <c r="F1275" s="80">
        <v>0</v>
      </c>
      <c r="G1275" s="80">
        <v>0</v>
      </c>
      <c r="H1275" s="80">
        <v>0</v>
      </c>
      <c r="I1275" s="80">
        <v>0</v>
      </c>
      <c r="J1275" s="80">
        <v>0</v>
      </c>
      <c r="K1275" s="80">
        <v>0</v>
      </c>
      <c r="L1275" s="80">
        <v>424</v>
      </c>
      <c r="M1275" s="84">
        <v>11528</v>
      </c>
    </row>
    <row r="1276" spans="1:13">
      <c r="A1276" s="80">
        <v>1261</v>
      </c>
      <c r="B1276" s="80" t="s">
        <v>8176</v>
      </c>
      <c r="C1276" s="80" t="s">
        <v>8177</v>
      </c>
      <c r="D1276" s="80" t="s">
        <v>5400</v>
      </c>
      <c r="E1276" s="80">
        <v>156</v>
      </c>
      <c r="F1276" s="80">
        <v>0</v>
      </c>
      <c r="G1276" s="80">
        <v>0</v>
      </c>
      <c r="H1276" s="80">
        <v>0</v>
      </c>
      <c r="I1276" s="80">
        <v>0</v>
      </c>
      <c r="J1276" s="80">
        <v>0</v>
      </c>
      <c r="K1276" s="80">
        <v>0</v>
      </c>
      <c r="L1276" s="80">
        <v>156</v>
      </c>
      <c r="M1276" s="84">
        <v>11500</v>
      </c>
    </row>
    <row r="1277" spans="1:13">
      <c r="A1277" s="80">
        <v>1262</v>
      </c>
      <c r="B1277" s="80" t="s">
        <v>8178</v>
      </c>
      <c r="C1277" s="80" t="s">
        <v>8179</v>
      </c>
      <c r="D1277" s="80" t="s">
        <v>5400</v>
      </c>
      <c r="E1277" s="80">
        <v>428</v>
      </c>
      <c r="F1277" s="80">
        <v>0</v>
      </c>
      <c r="G1277" s="80">
        <v>0</v>
      </c>
      <c r="H1277" s="80">
        <v>0</v>
      </c>
      <c r="I1277" s="80">
        <v>0</v>
      </c>
      <c r="J1277" s="80">
        <v>0</v>
      </c>
      <c r="K1277" s="80">
        <v>0</v>
      </c>
      <c r="L1277" s="80">
        <v>428</v>
      </c>
      <c r="M1277" s="84">
        <v>11500</v>
      </c>
    </row>
    <row r="1278" spans="1:13">
      <c r="A1278" s="80">
        <v>1263</v>
      </c>
      <c r="B1278" s="80" t="s">
        <v>8180</v>
      </c>
      <c r="C1278" s="80" t="s">
        <v>8181</v>
      </c>
      <c r="D1278" s="80" t="s">
        <v>5400</v>
      </c>
      <c r="E1278" s="80">
        <v>339</v>
      </c>
      <c r="F1278" s="80">
        <v>0</v>
      </c>
      <c r="G1278" s="80">
        <v>0</v>
      </c>
      <c r="H1278" s="80">
        <v>0</v>
      </c>
      <c r="I1278" s="80">
        <v>0</v>
      </c>
      <c r="J1278" s="80">
        <v>0</v>
      </c>
      <c r="K1278" s="80">
        <v>0</v>
      </c>
      <c r="L1278" s="80">
        <v>339</v>
      </c>
      <c r="M1278" s="84">
        <v>11512</v>
      </c>
    </row>
    <row r="1279" spans="1:13">
      <c r="A1279" s="80">
        <v>1264</v>
      </c>
      <c r="B1279" s="80" t="s">
        <v>8182</v>
      </c>
      <c r="C1279" s="80" t="s">
        <v>8183</v>
      </c>
      <c r="D1279" s="80" t="s">
        <v>5400</v>
      </c>
      <c r="E1279" s="80">
        <v>1709</v>
      </c>
      <c r="F1279" s="80">
        <v>0</v>
      </c>
      <c r="G1279" s="80">
        <v>0</v>
      </c>
      <c r="H1279" s="80">
        <v>0</v>
      </c>
      <c r="I1279" s="80">
        <v>0</v>
      </c>
      <c r="J1279" s="80">
        <v>0</v>
      </c>
      <c r="K1279" s="80">
        <v>0</v>
      </c>
      <c r="L1279" s="80">
        <v>1709</v>
      </c>
      <c r="M1279" s="84">
        <v>6800</v>
      </c>
    </row>
    <row r="1280" spans="1:13">
      <c r="A1280" s="80">
        <v>1265</v>
      </c>
      <c r="B1280" s="80" t="s">
        <v>8184</v>
      </c>
      <c r="C1280" s="80" t="s">
        <v>8185</v>
      </c>
      <c r="D1280" s="80" t="s">
        <v>5400</v>
      </c>
      <c r="E1280" s="80">
        <v>0</v>
      </c>
      <c r="F1280" s="80">
        <v>0</v>
      </c>
      <c r="G1280" s="80">
        <v>0</v>
      </c>
      <c r="H1280" s="80">
        <v>0</v>
      </c>
      <c r="I1280" s="80">
        <v>0</v>
      </c>
      <c r="J1280" s="80">
        <v>0</v>
      </c>
      <c r="K1280" s="80">
        <v>0</v>
      </c>
      <c r="L1280" s="80">
        <v>0</v>
      </c>
      <c r="M1280" s="84">
        <v>158400</v>
      </c>
    </row>
    <row r="1281" spans="1:13">
      <c r="A1281" s="80">
        <v>1266</v>
      </c>
      <c r="B1281" s="80" t="s">
        <v>8186</v>
      </c>
      <c r="C1281" s="80" t="s">
        <v>8187</v>
      </c>
      <c r="D1281" s="80" t="s">
        <v>3259</v>
      </c>
      <c r="E1281" s="80">
        <v>194</v>
      </c>
      <c r="F1281" s="80">
        <v>0</v>
      </c>
      <c r="G1281" s="80">
        <v>0</v>
      </c>
      <c r="H1281" s="80">
        <v>0</v>
      </c>
      <c r="I1281" s="80">
        <v>0</v>
      </c>
      <c r="J1281" s="80">
        <v>0</v>
      </c>
      <c r="K1281" s="80">
        <v>0</v>
      </c>
      <c r="L1281" s="80">
        <v>194</v>
      </c>
      <c r="M1281" s="80">
        <v>57100</v>
      </c>
    </row>
    <row r="1282" spans="1:13">
      <c r="A1282" s="80">
        <v>1267</v>
      </c>
      <c r="B1282" s="80" t="s">
        <v>8188</v>
      </c>
      <c r="C1282" s="80" t="s">
        <v>8189</v>
      </c>
      <c r="D1282" s="80" t="s">
        <v>5400</v>
      </c>
      <c r="E1282" s="80">
        <v>313</v>
      </c>
      <c r="F1282" s="80">
        <v>0</v>
      </c>
      <c r="G1282" s="80">
        <v>22980</v>
      </c>
      <c r="H1282" s="80">
        <v>0</v>
      </c>
      <c r="I1282" s="80">
        <v>0</v>
      </c>
      <c r="J1282" s="80">
        <v>0</v>
      </c>
      <c r="K1282" s="80">
        <v>0</v>
      </c>
      <c r="L1282" s="80">
        <v>23293</v>
      </c>
      <c r="M1282" s="84">
        <v>66300</v>
      </c>
    </row>
    <row r="1283" spans="1:13">
      <c r="A1283" s="80">
        <v>1268</v>
      </c>
      <c r="B1283" s="80" t="s">
        <v>8190</v>
      </c>
      <c r="C1283" s="80" t="s">
        <v>8191</v>
      </c>
      <c r="D1283" s="80" t="s">
        <v>7802</v>
      </c>
      <c r="E1283" s="80">
        <v>259131</v>
      </c>
      <c r="F1283" s="80">
        <v>0</v>
      </c>
      <c r="G1283" s="80">
        <v>0</v>
      </c>
      <c r="H1283" s="80">
        <v>0</v>
      </c>
      <c r="I1283" s="80">
        <v>0</v>
      </c>
      <c r="J1283" s="80">
        <v>0</v>
      </c>
      <c r="K1283" s="80">
        <v>0</v>
      </c>
      <c r="L1283" s="80">
        <v>259131</v>
      </c>
      <c r="M1283" s="84">
        <v>1360000</v>
      </c>
    </row>
    <row r="1284" spans="1:13">
      <c r="A1284" s="80">
        <v>1269</v>
      </c>
      <c r="B1284" s="80" t="s">
        <v>8192</v>
      </c>
      <c r="C1284" s="80" t="s">
        <v>8193</v>
      </c>
      <c r="D1284" s="80" t="s">
        <v>7802</v>
      </c>
      <c r="E1284" s="80">
        <v>36238</v>
      </c>
      <c r="F1284" s="80">
        <v>0</v>
      </c>
      <c r="G1284" s="80">
        <v>0</v>
      </c>
      <c r="H1284" s="80">
        <v>0</v>
      </c>
      <c r="I1284" s="80">
        <v>0</v>
      </c>
      <c r="J1284" s="80">
        <v>0</v>
      </c>
      <c r="K1284" s="80">
        <v>0</v>
      </c>
      <c r="L1284" s="80">
        <v>36238</v>
      </c>
      <c r="M1284" s="84">
        <v>179500</v>
      </c>
    </row>
    <row r="1285" spans="1:13">
      <c r="A1285" s="80">
        <v>1270</v>
      </c>
      <c r="B1285" s="80" t="s">
        <v>8194</v>
      </c>
      <c r="C1285" s="80" t="s">
        <v>8195</v>
      </c>
      <c r="D1285" s="80" t="s">
        <v>5400</v>
      </c>
      <c r="E1285" s="80">
        <v>0</v>
      </c>
      <c r="F1285" s="80">
        <v>0</v>
      </c>
      <c r="G1285" s="80">
        <v>0</v>
      </c>
      <c r="H1285" s="80">
        <v>0</v>
      </c>
      <c r="I1285" s="80">
        <v>0</v>
      </c>
      <c r="J1285" s="80">
        <v>0</v>
      </c>
      <c r="K1285" s="80">
        <v>0</v>
      </c>
      <c r="L1285" s="80">
        <v>0</v>
      </c>
      <c r="M1285" s="84">
        <v>64620</v>
      </c>
    </row>
    <row r="1286" spans="1:13">
      <c r="A1286" s="80">
        <v>1271</v>
      </c>
      <c r="B1286" s="80" t="s">
        <v>8196</v>
      </c>
      <c r="C1286" s="80" t="s">
        <v>8197</v>
      </c>
      <c r="D1286" s="80" t="s">
        <v>5400</v>
      </c>
      <c r="E1286" s="80">
        <v>0</v>
      </c>
      <c r="F1286" s="80">
        <v>0</v>
      </c>
      <c r="G1286" s="80">
        <v>0</v>
      </c>
      <c r="H1286" s="80">
        <v>0</v>
      </c>
      <c r="I1286" s="80">
        <v>0</v>
      </c>
      <c r="J1286" s="80">
        <v>0</v>
      </c>
      <c r="K1286" s="80">
        <v>0</v>
      </c>
      <c r="L1286" s="80">
        <v>0</v>
      </c>
      <c r="M1286" s="84">
        <v>240565</v>
      </c>
    </row>
    <row r="1287" spans="1:13">
      <c r="A1287" s="80">
        <v>1272</v>
      </c>
      <c r="B1287" s="80" t="s">
        <v>8198</v>
      </c>
      <c r="C1287" s="80" t="s">
        <v>8199</v>
      </c>
      <c r="D1287" s="80" t="s">
        <v>3259</v>
      </c>
      <c r="E1287" s="80">
        <v>0</v>
      </c>
      <c r="F1287" s="80">
        <v>0</v>
      </c>
      <c r="G1287" s="80">
        <v>1004</v>
      </c>
      <c r="H1287" s="80">
        <v>0</v>
      </c>
      <c r="I1287" s="80">
        <v>0</v>
      </c>
      <c r="J1287" s="80">
        <v>0</v>
      </c>
      <c r="K1287" s="80">
        <v>0</v>
      </c>
      <c r="L1287" s="80">
        <v>1004</v>
      </c>
      <c r="M1287" s="80">
        <v>110286</v>
      </c>
    </row>
    <row r="1288" spans="1:13">
      <c r="A1288" s="80">
        <v>1273</v>
      </c>
      <c r="B1288" s="80" t="s">
        <v>8200</v>
      </c>
      <c r="C1288" s="80" t="s">
        <v>8201</v>
      </c>
      <c r="D1288" s="80" t="s">
        <v>5400</v>
      </c>
      <c r="E1288" s="80">
        <v>0</v>
      </c>
      <c r="F1288" s="80">
        <v>0</v>
      </c>
      <c r="G1288" s="80">
        <v>0</v>
      </c>
      <c r="H1288" s="80">
        <v>0</v>
      </c>
      <c r="I1288" s="80">
        <v>0</v>
      </c>
      <c r="J1288" s="80">
        <v>0</v>
      </c>
      <c r="K1288" s="80">
        <v>0</v>
      </c>
      <c r="L1288" s="80">
        <v>0</v>
      </c>
      <c r="M1288" s="84">
        <v>115200</v>
      </c>
    </row>
    <row r="1289" spans="1:13">
      <c r="A1289" s="80">
        <v>1274</v>
      </c>
      <c r="B1289" s="80" t="s">
        <v>8202</v>
      </c>
      <c r="C1289" s="80" t="s">
        <v>8203</v>
      </c>
      <c r="D1289" s="80" t="s">
        <v>5400</v>
      </c>
      <c r="E1289" s="80">
        <v>0</v>
      </c>
      <c r="F1289" s="80">
        <v>0</v>
      </c>
      <c r="G1289" s="80">
        <v>0</v>
      </c>
      <c r="H1289" s="80">
        <v>0</v>
      </c>
      <c r="I1289" s="80">
        <v>0</v>
      </c>
      <c r="J1289" s="80">
        <v>0</v>
      </c>
      <c r="K1289" s="80">
        <v>0</v>
      </c>
      <c r="L1289" s="80">
        <v>0</v>
      </c>
      <c r="M1289" s="84">
        <v>230600</v>
      </c>
    </row>
    <row r="1290" spans="1:13">
      <c r="A1290" s="80">
        <v>1275</v>
      </c>
      <c r="B1290" s="80" t="s">
        <v>8204</v>
      </c>
      <c r="C1290" s="80" t="s">
        <v>8189</v>
      </c>
      <c r="D1290" s="80" t="s">
        <v>5400</v>
      </c>
      <c r="E1290" s="80">
        <v>1741</v>
      </c>
      <c r="F1290" s="80">
        <v>0</v>
      </c>
      <c r="G1290" s="80">
        <v>0</v>
      </c>
      <c r="H1290" s="80">
        <v>0</v>
      </c>
      <c r="I1290" s="80">
        <v>0</v>
      </c>
      <c r="J1290" s="80">
        <v>0</v>
      </c>
      <c r="K1290" s="80">
        <v>0</v>
      </c>
      <c r="L1290" s="80">
        <v>1741</v>
      </c>
      <c r="M1290" s="80">
        <v>0</v>
      </c>
    </row>
    <row r="1291" spans="1:13">
      <c r="A1291" s="80">
        <v>1276</v>
      </c>
      <c r="B1291" s="80" t="s">
        <v>8205</v>
      </c>
      <c r="C1291" s="80" t="s">
        <v>8206</v>
      </c>
      <c r="D1291" s="80" t="s">
        <v>5400</v>
      </c>
      <c r="E1291" s="80">
        <v>46677</v>
      </c>
      <c r="F1291" s="80">
        <v>0</v>
      </c>
      <c r="G1291" s="80">
        <v>0</v>
      </c>
      <c r="H1291" s="80">
        <v>0</v>
      </c>
      <c r="I1291" s="80">
        <v>0</v>
      </c>
      <c r="J1291" s="80">
        <v>0</v>
      </c>
      <c r="K1291" s="80">
        <v>0</v>
      </c>
      <c r="L1291" s="80">
        <v>46677</v>
      </c>
      <c r="M1291" s="84">
        <v>128050</v>
      </c>
    </row>
    <row r="1292" spans="1:13">
      <c r="A1292" s="80">
        <v>1277</v>
      </c>
      <c r="B1292" s="80" t="s">
        <v>8207</v>
      </c>
      <c r="C1292" s="80" t="s">
        <v>8208</v>
      </c>
      <c r="D1292" s="80" t="s">
        <v>5400</v>
      </c>
      <c r="E1292" s="80">
        <v>0</v>
      </c>
      <c r="F1292" s="80">
        <v>0</v>
      </c>
      <c r="G1292" s="80">
        <v>0</v>
      </c>
      <c r="H1292" s="80">
        <v>0</v>
      </c>
      <c r="I1292" s="80">
        <v>0</v>
      </c>
      <c r="J1292" s="80">
        <v>0</v>
      </c>
      <c r="K1292" s="80">
        <v>0</v>
      </c>
      <c r="L1292" s="80">
        <v>0</v>
      </c>
      <c r="M1292" s="84">
        <v>29550</v>
      </c>
    </row>
    <row r="1293" spans="1:13">
      <c r="A1293" s="80">
        <v>1278</v>
      </c>
      <c r="B1293" s="80" t="s">
        <v>8209</v>
      </c>
      <c r="C1293" s="80" t="s">
        <v>8210</v>
      </c>
      <c r="D1293" s="80" t="s">
        <v>5400</v>
      </c>
      <c r="E1293" s="80">
        <v>95290</v>
      </c>
      <c r="F1293" s="80">
        <v>0</v>
      </c>
      <c r="G1293" s="80">
        <v>0</v>
      </c>
      <c r="H1293" s="80">
        <v>0</v>
      </c>
      <c r="I1293" s="80">
        <v>0</v>
      </c>
      <c r="J1293" s="80">
        <v>0</v>
      </c>
      <c r="K1293" s="80">
        <v>0</v>
      </c>
      <c r="L1293" s="80">
        <v>95290</v>
      </c>
      <c r="M1293" s="84">
        <v>128050</v>
      </c>
    </row>
    <row r="1294" spans="1:13">
      <c r="A1294" s="80">
        <v>1279</v>
      </c>
      <c r="B1294" s="80" t="s">
        <v>8211</v>
      </c>
      <c r="C1294" s="80" t="s">
        <v>8212</v>
      </c>
      <c r="D1294" s="80" t="s">
        <v>5400</v>
      </c>
      <c r="E1294" s="80">
        <v>9441</v>
      </c>
      <c r="F1294" s="80">
        <v>0</v>
      </c>
      <c r="G1294" s="80">
        <v>0</v>
      </c>
      <c r="H1294" s="80">
        <v>0</v>
      </c>
      <c r="I1294" s="80">
        <v>0</v>
      </c>
      <c r="J1294" s="80">
        <v>0</v>
      </c>
      <c r="K1294" s="80">
        <v>0</v>
      </c>
      <c r="L1294" s="80">
        <v>9441</v>
      </c>
      <c r="M1294" s="84">
        <v>29550</v>
      </c>
    </row>
    <row r="1295" spans="1:13">
      <c r="A1295" s="80">
        <v>1280</v>
      </c>
      <c r="B1295" s="80" t="s">
        <v>8213</v>
      </c>
      <c r="C1295" s="80" t="s">
        <v>8214</v>
      </c>
      <c r="D1295" s="80" t="s">
        <v>3259</v>
      </c>
      <c r="E1295" s="80">
        <v>600</v>
      </c>
      <c r="F1295" s="80">
        <v>0</v>
      </c>
      <c r="G1295" s="80">
        <v>300</v>
      </c>
      <c r="H1295" s="80">
        <v>0</v>
      </c>
      <c r="I1295" s="80">
        <v>0</v>
      </c>
      <c r="J1295" s="80">
        <v>0</v>
      </c>
      <c r="K1295" s="80">
        <v>0</v>
      </c>
      <c r="L1295" s="80">
        <v>900</v>
      </c>
      <c r="M1295" s="80">
        <v>98200</v>
      </c>
    </row>
    <row r="1296" spans="1:13">
      <c r="A1296" s="80">
        <v>1281</v>
      </c>
      <c r="B1296" s="80" t="s">
        <v>8215</v>
      </c>
      <c r="C1296" s="80" t="s">
        <v>8216</v>
      </c>
      <c r="D1296" s="80" t="s">
        <v>7802</v>
      </c>
      <c r="E1296" s="80">
        <v>418000</v>
      </c>
      <c r="F1296" s="80">
        <v>0</v>
      </c>
      <c r="G1296" s="80">
        <v>0</v>
      </c>
      <c r="H1296" s="80">
        <v>0</v>
      </c>
      <c r="I1296" s="80">
        <v>0</v>
      </c>
      <c r="J1296" s="80">
        <v>0</v>
      </c>
      <c r="K1296" s="80">
        <v>0</v>
      </c>
      <c r="L1296" s="80">
        <v>418000</v>
      </c>
      <c r="M1296" s="84">
        <v>418000</v>
      </c>
    </row>
    <row r="1297" spans="1:13">
      <c r="A1297" s="80">
        <v>1282</v>
      </c>
      <c r="B1297" s="80" t="s">
        <v>8217</v>
      </c>
      <c r="C1297" s="80" t="s">
        <v>8218</v>
      </c>
      <c r="D1297" s="80" t="s">
        <v>7802</v>
      </c>
      <c r="E1297" s="80">
        <v>48000</v>
      </c>
      <c r="F1297" s="80">
        <v>0</v>
      </c>
      <c r="G1297" s="80">
        <v>0</v>
      </c>
      <c r="H1297" s="80">
        <v>0</v>
      </c>
      <c r="I1297" s="80">
        <v>0</v>
      </c>
      <c r="J1297" s="80">
        <v>0</v>
      </c>
      <c r="K1297" s="80">
        <v>0</v>
      </c>
      <c r="L1297" s="80">
        <v>48000</v>
      </c>
      <c r="M1297" s="84">
        <v>48000</v>
      </c>
    </row>
    <row r="1298" spans="1:13">
      <c r="A1298" s="80">
        <v>1283</v>
      </c>
      <c r="B1298" s="80" t="s">
        <v>8219</v>
      </c>
      <c r="C1298" s="80" t="s">
        <v>8220</v>
      </c>
      <c r="D1298" s="80" t="s">
        <v>8221</v>
      </c>
      <c r="E1298" s="80">
        <v>0</v>
      </c>
      <c r="F1298" s="80">
        <v>0</v>
      </c>
      <c r="G1298" s="80">
        <v>0</v>
      </c>
      <c r="H1298" s="80">
        <v>0</v>
      </c>
      <c r="I1298" s="80">
        <v>0</v>
      </c>
      <c r="J1298" s="80">
        <v>0</v>
      </c>
      <c r="K1298" s="80">
        <v>0</v>
      </c>
      <c r="L1298" s="80">
        <v>0</v>
      </c>
      <c r="M1298" s="80">
        <v>0</v>
      </c>
    </row>
    <row r="1299" spans="1:13">
      <c r="A1299" s="80">
        <v>1284</v>
      </c>
      <c r="B1299" s="80" t="s">
        <v>8222</v>
      </c>
      <c r="C1299" s="80" t="s">
        <v>8223</v>
      </c>
      <c r="D1299" s="80" t="s">
        <v>3259</v>
      </c>
      <c r="E1299" s="80">
        <v>8376</v>
      </c>
      <c r="F1299" s="80">
        <v>0</v>
      </c>
      <c r="G1299" s="80">
        <v>0</v>
      </c>
      <c r="H1299" s="80">
        <v>0</v>
      </c>
      <c r="I1299" s="80">
        <v>0</v>
      </c>
      <c r="J1299" s="80">
        <v>0</v>
      </c>
      <c r="K1299" s="80">
        <v>0</v>
      </c>
      <c r="L1299" s="80">
        <v>8376</v>
      </c>
      <c r="M1299" s="80">
        <v>0</v>
      </c>
    </row>
    <row r="1300" spans="1:13">
      <c r="A1300" s="80">
        <v>1285</v>
      </c>
      <c r="B1300" s="80" t="s">
        <v>8224</v>
      </c>
      <c r="C1300" s="80" t="s">
        <v>8225</v>
      </c>
      <c r="D1300" s="80" t="s">
        <v>8221</v>
      </c>
      <c r="E1300" s="80">
        <v>0</v>
      </c>
      <c r="F1300" s="80">
        <v>0</v>
      </c>
      <c r="G1300" s="80">
        <v>0</v>
      </c>
      <c r="H1300" s="80">
        <v>0</v>
      </c>
      <c r="I1300" s="80">
        <v>0</v>
      </c>
      <c r="J1300" s="80">
        <v>0</v>
      </c>
      <c r="K1300" s="80">
        <v>0</v>
      </c>
      <c r="L1300" s="80">
        <v>0</v>
      </c>
      <c r="M1300" s="80">
        <v>0</v>
      </c>
    </row>
    <row r="1301" spans="1:13">
      <c r="A1301" s="80">
        <v>1286</v>
      </c>
      <c r="B1301" s="80" t="s">
        <v>8226</v>
      </c>
      <c r="C1301" s="80" t="s">
        <v>8227</v>
      </c>
      <c r="D1301" s="80" t="s">
        <v>8221</v>
      </c>
      <c r="E1301" s="80">
        <v>1395</v>
      </c>
      <c r="F1301" s="80">
        <v>0</v>
      </c>
      <c r="G1301" s="80">
        <v>0</v>
      </c>
      <c r="H1301" s="80">
        <v>0</v>
      </c>
      <c r="I1301" s="80">
        <v>0</v>
      </c>
      <c r="J1301" s="80">
        <v>0</v>
      </c>
      <c r="K1301" s="80">
        <v>0</v>
      </c>
      <c r="L1301" s="80">
        <v>1395</v>
      </c>
      <c r="M1301" s="80">
        <v>0</v>
      </c>
    </row>
    <row r="1302" spans="1:13">
      <c r="A1302" s="80">
        <v>1287</v>
      </c>
      <c r="B1302" s="80" t="s">
        <v>8228</v>
      </c>
      <c r="C1302" s="80" t="s">
        <v>8229</v>
      </c>
      <c r="D1302" s="80" t="s">
        <v>8221</v>
      </c>
      <c r="E1302" s="80">
        <v>0</v>
      </c>
      <c r="F1302" s="80">
        <v>0</v>
      </c>
      <c r="G1302" s="80">
        <v>0</v>
      </c>
      <c r="H1302" s="80">
        <v>0</v>
      </c>
      <c r="I1302" s="80">
        <v>0</v>
      </c>
      <c r="J1302" s="80">
        <v>0</v>
      </c>
      <c r="K1302" s="80">
        <v>0</v>
      </c>
      <c r="L1302" s="80">
        <v>0</v>
      </c>
      <c r="M1302" s="80">
        <v>0</v>
      </c>
    </row>
    <row r="1303" spans="1:13">
      <c r="A1303" s="80">
        <v>1288</v>
      </c>
      <c r="B1303" s="80" t="s">
        <v>8230</v>
      </c>
      <c r="C1303" s="80" t="s">
        <v>8231</v>
      </c>
      <c r="D1303" s="80" t="s">
        <v>3259</v>
      </c>
      <c r="E1303" s="80">
        <v>0</v>
      </c>
      <c r="F1303" s="80">
        <v>0</v>
      </c>
      <c r="G1303" s="80">
        <v>0</v>
      </c>
      <c r="H1303" s="80">
        <v>0</v>
      </c>
      <c r="I1303" s="80">
        <v>0</v>
      </c>
      <c r="J1303" s="80">
        <v>0</v>
      </c>
      <c r="K1303" s="80">
        <v>0</v>
      </c>
      <c r="L1303" s="80">
        <v>0</v>
      </c>
      <c r="M1303" s="80">
        <v>0</v>
      </c>
    </row>
    <row r="1304" spans="1:13">
      <c r="A1304" s="80">
        <v>1289</v>
      </c>
      <c r="B1304" s="80" t="s">
        <v>121</v>
      </c>
      <c r="C1304" s="80" t="s">
        <v>122</v>
      </c>
      <c r="D1304" s="80" t="s">
        <v>8221</v>
      </c>
      <c r="E1304" s="80">
        <v>29557</v>
      </c>
      <c r="F1304" s="80">
        <v>0</v>
      </c>
      <c r="G1304" s="80">
        <v>0</v>
      </c>
      <c r="H1304" s="80">
        <v>0</v>
      </c>
      <c r="I1304" s="80">
        <v>0</v>
      </c>
      <c r="J1304" s="80">
        <v>0</v>
      </c>
      <c r="K1304" s="80">
        <v>0</v>
      </c>
      <c r="L1304" s="80">
        <v>29557</v>
      </c>
      <c r="M1304" s="84">
        <v>88750</v>
      </c>
    </row>
    <row r="1305" spans="1:13">
      <c r="A1305" s="80">
        <v>1290</v>
      </c>
      <c r="B1305" s="80" t="s">
        <v>8232</v>
      </c>
      <c r="C1305" s="80" t="s">
        <v>8233</v>
      </c>
      <c r="D1305" s="80" t="s">
        <v>8050</v>
      </c>
      <c r="E1305" s="80">
        <v>0</v>
      </c>
      <c r="F1305" s="80">
        <v>0</v>
      </c>
      <c r="G1305" s="80">
        <v>0</v>
      </c>
      <c r="H1305" s="80">
        <v>0</v>
      </c>
      <c r="I1305" s="80">
        <v>0</v>
      </c>
      <c r="J1305" s="80">
        <v>0</v>
      </c>
      <c r="K1305" s="80">
        <v>0</v>
      </c>
      <c r="L1305" s="80">
        <v>0</v>
      </c>
      <c r="M1305" s="80">
        <v>0</v>
      </c>
    </row>
    <row r="1306" spans="1:13">
      <c r="A1306" s="80">
        <v>1291</v>
      </c>
      <c r="B1306" s="80" t="s">
        <v>8234</v>
      </c>
      <c r="C1306" s="80" t="s">
        <v>8235</v>
      </c>
      <c r="D1306" s="80" t="s">
        <v>8221</v>
      </c>
      <c r="E1306" s="80">
        <v>0</v>
      </c>
      <c r="F1306" s="80">
        <v>0</v>
      </c>
      <c r="G1306" s="80">
        <v>0</v>
      </c>
      <c r="H1306" s="80">
        <v>0</v>
      </c>
      <c r="I1306" s="80">
        <v>0</v>
      </c>
      <c r="J1306" s="80">
        <v>0</v>
      </c>
      <c r="K1306" s="80">
        <v>0</v>
      </c>
      <c r="L1306" s="80">
        <v>0</v>
      </c>
      <c r="M1306" s="80">
        <v>0</v>
      </c>
    </row>
    <row r="1307" spans="1:13">
      <c r="A1307" s="80">
        <v>1292</v>
      </c>
      <c r="B1307" s="80" t="s">
        <v>8236</v>
      </c>
      <c r="C1307" s="80" t="s">
        <v>8237</v>
      </c>
      <c r="D1307" s="80" t="s">
        <v>3259</v>
      </c>
      <c r="E1307" s="80">
        <v>5410</v>
      </c>
      <c r="F1307" s="80">
        <v>0</v>
      </c>
      <c r="G1307" s="80">
        <v>0</v>
      </c>
      <c r="H1307" s="80">
        <v>0</v>
      </c>
      <c r="I1307" s="80">
        <v>0</v>
      </c>
      <c r="J1307" s="80">
        <v>0</v>
      </c>
      <c r="K1307" s="80">
        <v>0</v>
      </c>
      <c r="L1307" s="80">
        <v>5410</v>
      </c>
      <c r="M1307" s="80">
        <v>0</v>
      </c>
    </row>
    <row r="1308" spans="1:13">
      <c r="A1308" s="80">
        <v>1293</v>
      </c>
      <c r="B1308" s="80" t="s">
        <v>8238</v>
      </c>
      <c r="C1308" s="80" t="s">
        <v>8239</v>
      </c>
      <c r="D1308" s="80" t="s">
        <v>8221</v>
      </c>
      <c r="E1308" s="80">
        <v>0</v>
      </c>
      <c r="F1308" s="80">
        <v>0</v>
      </c>
      <c r="G1308" s="80">
        <v>0</v>
      </c>
      <c r="H1308" s="80">
        <v>0</v>
      </c>
      <c r="I1308" s="80">
        <v>0</v>
      </c>
      <c r="J1308" s="80">
        <v>0</v>
      </c>
      <c r="K1308" s="80">
        <v>0</v>
      </c>
      <c r="L1308" s="80">
        <v>0</v>
      </c>
      <c r="M1308" s="80">
        <v>0</v>
      </c>
    </row>
    <row r="1309" spans="1:13">
      <c r="A1309" s="80">
        <v>1294</v>
      </c>
      <c r="B1309" s="80" t="s">
        <v>725</v>
      </c>
      <c r="C1309" s="80" t="s">
        <v>2571</v>
      </c>
      <c r="D1309" s="80" t="s">
        <v>8221</v>
      </c>
      <c r="E1309" s="80">
        <v>99407</v>
      </c>
      <c r="F1309" s="80">
        <v>0</v>
      </c>
      <c r="G1309" s="80">
        <v>0</v>
      </c>
      <c r="H1309" s="80">
        <v>0</v>
      </c>
      <c r="I1309" s="80">
        <v>0</v>
      </c>
      <c r="J1309" s="80">
        <v>0</v>
      </c>
      <c r="K1309" s="80">
        <v>0</v>
      </c>
      <c r="L1309" s="80">
        <v>99407</v>
      </c>
      <c r="M1309" s="84">
        <v>123800</v>
      </c>
    </row>
    <row r="1310" spans="1:13">
      <c r="A1310" s="80">
        <v>1295</v>
      </c>
      <c r="B1310" s="80" t="s">
        <v>8240</v>
      </c>
      <c r="C1310" s="80" t="s">
        <v>8241</v>
      </c>
      <c r="D1310" s="80" t="s">
        <v>8221</v>
      </c>
      <c r="E1310" s="80">
        <v>0</v>
      </c>
      <c r="F1310" s="80">
        <v>0</v>
      </c>
      <c r="G1310" s="80">
        <v>0</v>
      </c>
      <c r="H1310" s="80">
        <v>0</v>
      </c>
      <c r="I1310" s="80">
        <v>0</v>
      </c>
      <c r="J1310" s="80">
        <v>0</v>
      </c>
      <c r="K1310" s="80">
        <v>0</v>
      </c>
      <c r="L1310" s="80">
        <v>0</v>
      </c>
      <c r="M1310" s="80">
        <v>0</v>
      </c>
    </row>
    <row r="1311" spans="1:13">
      <c r="A1311" s="80">
        <v>1296</v>
      </c>
      <c r="B1311" s="80" t="s">
        <v>8242</v>
      </c>
      <c r="C1311" s="80" t="s">
        <v>8243</v>
      </c>
      <c r="D1311" s="80" t="s">
        <v>8221</v>
      </c>
      <c r="E1311" s="80">
        <v>24898</v>
      </c>
      <c r="F1311" s="80">
        <v>0</v>
      </c>
      <c r="G1311" s="80">
        <v>0</v>
      </c>
      <c r="H1311" s="80">
        <v>0</v>
      </c>
      <c r="I1311" s="80">
        <v>0</v>
      </c>
      <c r="J1311" s="80">
        <v>0</v>
      </c>
      <c r="K1311" s="80">
        <v>0</v>
      </c>
      <c r="L1311" s="80">
        <v>24898</v>
      </c>
      <c r="M1311" s="80">
        <v>0</v>
      </c>
    </row>
    <row r="1312" spans="1:13">
      <c r="A1312" s="80">
        <v>1297</v>
      </c>
      <c r="B1312" s="80" t="s">
        <v>8244</v>
      </c>
      <c r="C1312" s="80" t="s">
        <v>8245</v>
      </c>
      <c r="D1312" s="80" t="s">
        <v>8221</v>
      </c>
      <c r="E1312" s="80">
        <v>53</v>
      </c>
      <c r="F1312" s="80">
        <v>0</v>
      </c>
      <c r="G1312" s="80">
        <v>0</v>
      </c>
      <c r="H1312" s="80">
        <v>0</v>
      </c>
      <c r="I1312" s="80">
        <v>0</v>
      </c>
      <c r="J1312" s="80">
        <v>0</v>
      </c>
      <c r="K1312" s="80">
        <v>0</v>
      </c>
      <c r="L1312" s="80">
        <v>53</v>
      </c>
      <c r="M1312" s="80">
        <v>0</v>
      </c>
    </row>
    <row r="1313" spans="1:13">
      <c r="A1313" s="80">
        <v>1298</v>
      </c>
      <c r="B1313" s="80" t="s">
        <v>8246</v>
      </c>
      <c r="C1313" s="80" t="s">
        <v>8247</v>
      </c>
      <c r="D1313" s="80" t="s">
        <v>8221</v>
      </c>
      <c r="E1313" s="80">
        <v>0</v>
      </c>
      <c r="F1313" s="80">
        <v>0</v>
      </c>
      <c r="G1313" s="80">
        <v>0</v>
      </c>
      <c r="H1313" s="80">
        <v>0</v>
      </c>
      <c r="I1313" s="80">
        <v>0</v>
      </c>
      <c r="J1313" s="80">
        <v>0</v>
      </c>
      <c r="K1313" s="80">
        <v>0</v>
      </c>
      <c r="L1313" s="80">
        <v>0</v>
      </c>
      <c r="M1313" s="80">
        <v>0</v>
      </c>
    </row>
    <row r="1314" spans="1:13">
      <c r="A1314" s="80">
        <v>1299</v>
      </c>
      <c r="B1314" s="80" t="s">
        <v>8248</v>
      </c>
      <c r="C1314" s="80" t="s">
        <v>8249</v>
      </c>
      <c r="D1314" s="80" t="s">
        <v>8221</v>
      </c>
      <c r="E1314" s="80">
        <v>0</v>
      </c>
      <c r="F1314" s="80">
        <v>0</v>
      </c>
      <c r="G1314" s="80">
        <v>0</v>
      </c>
      <c r="H1314" s="80">
        <v>0</v>
      </c>
      <c r="I1314" s="80">
        <v>0</v>
      </c>
      <c r="J1314" s="80">
        <v>0</v>
      </c>
      <c r="K1314" s="80">
        <v>0</v>
      </c>
      <c r="L1314" s="80">
        <v>0</v>
      </c>
      <c r="M1314" s="80">
        <v>0</v>
      </c>
    </row>
    <row r="1315" spans="1:13">
      <c r="A1315" s="80">
        <v>1300</v>
      </c>
      <c r="B1315" s="80" t="s">
        <v>8250</v>
      </c>
      <c r="C1315" s="80" t="s">
        <v>8251</v>
      </c>
      <c r="D1315" s="80" t="s">
        <v>8221</v>
      </c>
      <c r="E1315" s="80">
        <v>0</v>
      </c>
      <c r="F1315" s="80">
        <v>0</v>
      </c>
      <c r="G1315" s="80">
        <v>0</v>
      </c>
      <c r="H1315" s="80">
        <v>0</v>
      </c>
      <c r="I1315" s="80">
        <v>0</v>
      </c>
      <c r="J1315" s="80">
        <v>0</v>
      </c>
      <c r="K1315" s="80">
        <v>0</v>
      </c>
      <c r="L1315" s="80">
        <v>0</v>
      </c>
      <c r="M1315" s="80">
        <v>0</v>
      </c>
    </row>
    <row r="1316" spans="1:13">
      <c r="A1316" s="80">
        <v>1301</v>
      </c>
      <c r="B1316" s="80" t="s">
        <v>8252</v>
      </c>
      <c r="C1316" s="80" t="s">
        <v>8253</v>
      </c>
      <c r="D1316" s="80" t="s">
        <v>8221</v>
      </c>
      <c r="E1316" s="80">
        <v>0</v>
      </c>
      <c r="F1316" s="80">
        <v>0</v>
      </c>
      <c r="G1316" s="80">
        <v>0</v>
      </c>
      <c r="H1316" s="80">
        <v>0</v>
      </c>
      <c r="I1316" s="80">
        <v>0</v>
      </c>
      <c r="J1316" s="80">
        <v>0</v>
      </c>
      <c r="K1316" s="80">
        <v>0</v>
      </c>
      <c r="L1316" s="80">
        <v>0</v>
      </c>
      <c r="M1316" s="80">
        <v>0</v>
      </c>
    </row>
    <row r="1317" spans="1:13">
      <c r="A1317" s="80">
        <v>1302</v>
      </c>
      <c r="B1317" s="80" t="s">
        <v>8254</v>
      </c>
      <c r="C1317" s="80" t="s">
        <v>8255</v>
      </c>
      <c r="D1317" s="80" t="s">
        <v>8221</v>
      </c>
      <c r="E1317" s="80">
        <v>0</v>
      </c>
      <c r="F1317" s="80">
        <v>0</v>
      </c>
      <c r="G1317" s="80">
        <v>0</v>
      </c>
      <c r="H1317" s="80">
        <v>0</v>
      </c>
      <c r="I1317" s="80">
        <v>0</v>
      </c>
      <c r="J1317" s="80">
        <v>0</v>
      </c>
      <c r="K1317" s="80">
        <v>0</v>
      </c>
      <c r="L1317" s="80">
        <v>0</v>
      </c>
      <c r="M1317" s="80">
        <v>0</v>
      </c>
    </row>
    <row r="1318" spans="1:13">
      <c r="A1318" s="80">
        <v>1303</v>
      </c>
      <c r="B1318" s="80" t="s">
        <v>8256</v>
      </c>
      <c r="C1318" s="80" t="s">
        <v>8257</v>
      </c>
      <c r="D1318" s="80" t="s">
        <v>8221</v>
      </c>
      <c r="E1318" s="80">
        <v>0</v>
      </c>
      <c r="F1318" s="80">
        <v>0</v>
      </c>
      <c r="G1318" s="80">
        <v>0</v>
      </c>
      <c r="H1318" s="80">
        <v>0</v>
      </c>
      <c r="I1318" s="80">
        <v>0</v>
      </c>
      <c r="J1318" s="80">
        <v>0</v>
      </c>
      <c r="K1318" s="80">
        <v>0</v>
      </c>
      <c r="L1318" s="80">
        <v>0</v>
      </c>
      <c r="M1318" s="80">
        <v>0</v>
      </c>
    </row>
    <row r="1319" spans="1:13">
      <c r="A1319" s="80">
        <v>1304</v>
      </c>
      <c r="B1319" s="80" t="s">
        <v>8258</v>
      </c>
      <c r="C1319" s="80" t="s">
        <v>8259</v>
      </c>
      <c r="D1319" s="80" t="s">
        <v>8221</v>
      </c>
      <c r="E1319" s="80">
        <v>0</v>
      </c>
      <c r="F1319" s="80">
        <v>0</v>
      </c>
      <c r="G1319" s="80">
        <v>0</v>
      </c>
      <c r="H1319" s="80">
        <v>0</v>
      </c>
      <c r="I1319" s="80">
        <v>0</v>
      </c>
      <c r="J1319" s="80">
        <v>0</v>
      </c>
      <c r="K1319" s="80">
        <v>0</v>
      </c>
      <c r="L1319" s="80">
        <v>0</v>
      </c>
      <c r="M1319" s="80">
        <v>0</v>
      </c>
    </row>
    <row r="1320" spans="1:13">
      <c r="A1320" s="80">
        <v>1305</v>
      </c>
      <c r="B1320" s="80" t="s">
        <v>8260</v>
      </c>
      <c r="C1320" s="80" t="s">
        <v>8261</v>
      </c>
      <c r="D1320" s="80" t="s">
        <v>8221</v>
      </c>
      <c r="E1320" s="80">
        <v>0</v>
      </c>
      <c r="F1320" s="80">
        <v>0</v>
      </c>
      <c r="G1320" s="80">
        <v>0</v>
      </c>
      <c r="H1320" s="80">
        <v>0</v>
      </c>
      <c r="I1320" s="80">
        <v>0</v>
      </c>
      <c r="J1320" s="80">
        <v>0</v>
      </c>
      <c r="K1320" s="80">
        <v>0</v>
      </c>
      <c r="L1320" s="80">
        <v>0</v>
      </c>
      <c r="M1320" s="80">
        <v>0</v>
      </c>
    </row>
    <row r="1321" spans="1:13">
      <c r="A1321" s="80">
        <v>1306</v>
      </c>
      <c r="B1321" s="80" t="s">
        <v>8262</v>
      </c>
      <c r="C1321" s="80" t="s">
        <v>8263</v>
      </c>
      <c r="D1321" s="80" t="s">
        <v>7802</v>
      </c>
      <c r="E1321" s="80">
        <v>0</v>
      </c>
      <c r="F1321" s="80">
        <v>0</v>
      </c>
      <c r="G1321" s="80">
        <v>0</v>
      </c>
      <c r="H1321" s="80">
        <v>0</v>
      </c>
      <c r="I1321" s="80">
        <v>0</v>
      </c>
      <c r="J1321" s="80">
        <v>0</v>
      </c>
      <c r="K1321" s="80">
        <v>0</v>
      </c>
      <c r="L1321" s="80">
        <v>0</v>
      </c>
      <c r="M1321" s="80">
        <v>0</v>
      </c>
    </row>
    <row r="1322" spans="1:13">
      <c r="A1322" s="80">
        <v>1307</v>
      </c>
      <c r="B1322" s="80" t="s">
        <v>8264</v>
      </c>
      <c r="C1322" s="80" t="s">
        <v>8265</v>
      </c>
      <c r="D1322" s="80" t="s">
        <v>7802</v>
      </c>
      <c r="E1322" s="80">
        <v>0</v>
      </c>
      <c r="F1322" s="80">
        <v>0</v>
      </c>
      <c r="G1322" s="80">
        <v>0</v>
      </c>
      <c r="H1322" s="80">
        <v>0</v>
      </c>
      <c r="I1322" s="80">
        <v>0</v>
      </c>
      <c r="J1322" s="80">
        <v>0</v>
      </c>
      <c r="K1322" s="80">
        <v>0</v>
      </c>
      <c r="L1322" s="80">
        <v>0</v>
      </c>
      <c r="M1322" s="80">
        <v>0</v>
      </c>
    </row>
    <row r="1323" spans="1:13">
      <c r="A1323" s="80">
        <v>1308</v>
      </c>
      <c r="B1323" s="80" t="s">
        <v>8266</v>
      </c>
      <c r="C1323" s="80" t="s">
        <v>8267</v>
      </c>
      <c r="D1323" s="80" t="s">
        <v>7802</v>
      </c>
      <c r="E1323" s="80">
        <v>0</v>
      </c>
      <c r="F1323" s="80">
        <v>0</v>
      </c>
      <c r="G1323" s="80">
        <v>0</v>
      </c>
      <c r="H1323" s="80">
        <v>0</v>
      </c>
      <c r="I1323" s="80">
        <v>0</v>
      </c>
      <c r="J1323" s="80">
        <v>0</v>
      </c>
      <c r="K1323" s="80">
        <v>0</v>
      </c>
      <c r="L1323" s="80">
        <v>0</v>
      </c>
      <c r="M1323" s="80">
        <v>0</v>
      </c>
    </row>
    <row r="1324" spans="1:13">
      <c r="A1324" s="80">
        <v>1309</v>
      </c>
      <c r="B1324" s="80" t="s">
        <v>8268</v>
      </c>
      <c r="C1324" s="80" t="s">
        <v>8269</v>
      </c>
      <c r="D1324" s="80" t="s">
        <v>7802</v>
      </c>
      <c r="E1324" s="80">
        <v>0</v>
      </c>
      <c r="F1324" s="80">
        <v>0</v>
      </c>
      <c r="G1324" s="80">
        <v>0</v>
      </c>
      <c r="H1324" s="80">
        <v>0</v>
      </c>
      <c r="I1324" s="80">
        <v>0</v>
      </c>
      <c r="J1324" s="80">
        <v>0</v>
      </c>
      <c r="K1324" s="80">
        <v>0</v>
      </c>
      <c r="L1324" s="80">
        <v>0</v>
      </c>
      <c r="M1324" s="80">
        <v>0</v>
      </c>
    </row>
    <row r="1325" spans="1:13">
      <c r="A1325" s="80">
        <v>1310</v>
      </c>
      <c r="B1325" s="80" t="s">
        <v>8270</v>
      </c>
      <c r="C1325" s="80" t="s">
        <v>8271</v>
      </c>
      <c r="D1325" s="80" t="s">
        <v>7802</v>
      </c>
      <c r="E1325" s="80">
        <v>0</v>
      </c>
      <c r="F1325" s="80">
        <v>0</v>
      </c>
      <c r="G1325" s="80">
        <v>0</v>
      </c>
      <c r="H1325" s="80">
        <v>0</v>
      </c>
      <c r="I1325" s="80">
        <v>0</v>
      </c>
      <c r="J1325" s="80">
        <v>0</v>
      </c>
      <c r="K1325" s="80">
        <v>0</v>
      </c>
      <c r="L1325" s="80">
        <v>0</v>
      </c>
      <c r="M1325" s="80">
        <v>0</v>
      </c>
    </row>
    <row r="1326" spans="1:13">
      <c r="A1326" s="80">
        <v>1311</v>
      </c>
      <c r="B1326" s="80" t="s">
        <v>8272</v>
      </c>
      <c r="C1326" s="80" t="s">
        <v>8273</v>
      </c>
      <c r="D1326" s="80" t="s">
        <v>7802</v>
      </c>
      <c r="E1326" s="80">
        <v>0</v>
      </c>
      <c r="F1326" s="80">
        <v>0</v>
      </c>
      <c r="G1326" s="80">
        <v>0</v>
      </c>
      <c r="H1326" s="80">
        <v>0</v>
      </c>
      <c r="I1326" s="80">
        <v>0</v>
      </c>
      <c r="J1326" s="80">
        <v>0</v>
      </c>
      <c r="K1326" s="80">
        <v>0</v>
      </c>
      <c r="L1326" s="80">
        <v>0</v>
      </c>
      <c r="M1326" s="80">
        <v>0</v>
      </c>
    </row>
    <row r="1327" spans="1:13">
      <c r="A1327" s="80">
        <v>1312</v>
      </c>
      <c r="B1327" s="80" t="s">
        <v>8274</v>
      </c>
      <c r="C1327" s="80" t="s">
        <v>8275</v>
      </c>
      <c r="D1327" s="80" t="s">
        <v>7802</v>
      </c>
      <c r="E1327" s="80">
        <v>0</v>
      </c>
      <c r="F1327" s="80">
        <v>0</v>
      </c>
      <c r="G1327" s="80">
        <v>0</v>
      </c>
      <c r="H1327" s="80">
        <v>0</v>
      </c>
      <c r="I1327" s="80">
        <v>0</v>
      </c>
      <c r="J1327" s="80">
        <v>0</v>
      </c>
      <c r="K1327" s="80">
        <v>0</v>
      </c>
      <c r="L1327" s="80">
        <v>0</v>
      </c>
      <c r="M1327" s="80">
        <v>0</v>
      </c>
    </row>
    <row r="1328" spans="1:13">
      <c r="A1328" s="80">
        <v>1313</v>
      </c>
      <c r="B1328" s="80" t="s">
        <v>8276</v>
      </c>
      <c r="C1328" s="80" t="s">
        <v>8277</v>
      </c>
      <c r="D1328" s="80" t="s">
        <v>7802</v>
      </c>
      <c r="E1328" s="80">
        <v>0</v>
      </c>
      <c r="F1328" s="80">
        <v>0</v>
      </c>
      <c r="G1328" s="80">
        <v>0</v>
      </c>
      <c r="H1328" s="80">
        <v>0</v>
      </c>
      <c r="I1328" s="80">
        <v>0</v>
      </c>
      <c r="J1328" s="80">
        <v>0</v>
      </c>
      <c r="K1328" s="80">
        <v>0</v>
      </c>
      <c r="L1328" s="80">
        <v>0</v>
      </c>
      <c r="M1328" s="80">
        <v>0</v>
      </c>
    </row>
    <row r="1329" spans="1:13">
      <c r="A1329" s="80">
        <v>1314</v>
      </c>
      <c r="B1329" s="80" t="s">
        <v>8278</v>
      </c>
      <c r="C1329" s="80" t="s">
        <v>8279</v>
      </c>
      <c r="D1329" s="80" t="s">
        <v>7802</v>
      </c>
      <c r="E1329" s="80">
        <v>0</v>
      </c>
      <c r="F1329" s="80">
        <v>0</v>
      </c>
      <c r="G1329" s="80">
        <v>0</v>
      </c>
      <c r="H1329" s="80">
        <v>0</v>
      </c>
      <c r="I1329" s="80">
        <v>0</v>
      </c>
      <c r="J1329" s="80">
        <v>0</v>
      </c>
      <c r="K1329" s="80">
        <v>0</v>
      </c>
      <c r="L1329" s="80">
        <v>0</v>
      </c>
      <c r="M1329" s="80">
        <v>0</v>
      </c>
    </row>
    <row r="1330" spans="1:13">
      <c r="A1330" s="80">
        <v>1315</v>
      </c>
      <c r="B1330" s="80" t="s">
        <v>435</v>
      </c>
      <c r="C1330" s="80" t="s">
        <v>436</v>
      </c>
      <c r="D1330" s="80" t="s">
        <v>7802</v>
      </c>
      <c r="E1330" s="80">
        <v>0</v>
      </c>
      <c r="F1330" s="80">
        <v>0</v>
      </c>
      <c r="G1330" s="80">
        <v>0</v>
      </c>
      <c r="H1330" s="80">
        <v>0</v>
      </c>
      <c r="I1330" s="80">
        <v>0</v>
      </c>
      <c r="J1330" s="80">
        <v>0</v>
      </c>
      <c r="K1330" s="80">
        <v>0</v>
      </c>
      <c r="L1330" s="80">
        <v>0</v>
      </c>
      <c r="M1330" s="80">
        <v>0</v>
      </c>
    </row>
    <row r="1331" spans="1:13">
      <c r="A1331" s="80">
        <v>1316</v>
      </c>
      <c r="B1331" s="80" t="s">
        <v>8280</v>
      </c>
      <c r="C1331" s="80" t="s">
        <v>8281</v>
      </c>
      <c r="D1331" s="80" t="s">
        <v>7802</v>
      </c>
      <c r="E1331" s="80">
        <v>0</v>
      </c>
      <c r="F1331" s="80">
        <v>0</v>
      </c>
      <c r="G1331" s="80">
        <v>0</v>
      </c>
      <c r="H1331" s="80">
        <v>0</v>
      </c>
      <c r="I1331" s="80">
        <v>0</v>
      </c>
      <c r="J1331" s="80">
        <v>0</v>
      </c>
      <c r="K1331" s="80">
        <v>0</v>
      </c>
      <c r="L1331" s="80">
        <v>0</v>
      </c>
      <c r="M1331" s="80">
        <v>0</v>
      </c>
    </row>
    <row r="1332" spans="1:13">
      <c r="A1332" s="80">
        <v>1317</v>
      </c>
      <c r="B1332" s="80" t="s">
        <v>8282</v>
      </c>
      <c r="C1332" s="80" t="s">
        <v>8283</v>
      </c>
      <c r="D1332" s="80" t="s">
        <v>7802</v>
      </c>
      <c r="E1332" s="80">
        <v>0</v>
      </c>
      <c r="F1332" s="80">
        <v>0</v>
      </c>
      <c r="G1332" s="80">
        <v>0</v>
      </c>
      <c r="H1332" s="80">
        <v>0</v>
      </c>
      <c r="I1332" s="80">
        <v>0</v>
      </c>
      <c r="J1332" s="80">
        <v>0</v>
      </c>
      <c r="K1332" s="80">
        <v>0</v>
      </c>
      <c r="L1332" s="80">
        <v>0</v>
      </c>
      <c r="M1332" s="80">
        <v>0</v>
      </c>
    </row>
    <row r="1333" spans="1:13">
      <c r="A1333" s="80">
        <v>1318</v>
      </c>
      <c r="B1333" s="80" t="s">
        <v>8284</v>
      </c>
      <c r="C1333" s="80" t="s">
        <v>8285</v>
      </c>
      <c r="D1333" s="80" t="s">
        <v>7802</v>
      </c>
      <c r="E1333" s="80">
        <v>0</v>
      </c>
      <c r="F1333" s="80">
        <v>0</v>
      </c>
      <c r="G1333" s="80">
        <v>0</v>
      </c>
      <c r="H1333" s="80">
        <v>0</v>
      </c>
      <c r="I1333" s="80">
        <v>0</v>
      </c>
      <c r="J1333" s="80">
        <v>0</v>
      </c>
      <c r="K1333" s="80">
        <v>0</v>
      </c>
      <c r="L1333" s="80">
        <v>0</v>
      </c>
      <c r="M1333" s="80">
        <v>0</v>
      </c>
    </row>
    <row r="1334" spans="1:13">
      <c r="A1334" s="80">
        <v>1319</v>
      </c>
      <c r="B1334" s="80" t="s">
        <v>765</v>
      </c>
      <c r="C1334" s="80" t="s">
        <v>2574</v>
      </c>
      <c r="D1334" s="80" t="s">
        <v>7802</v>
      </c>
      <c r="E1334" s="80">
        <v>0</v>
      </c>
      <c r="F1334" s="80">
        <v>0</v>
      </c>
      <c r="G1334" s="80">
        <v>0</v>
      </c>
      <c r="H1334" s="80">
        <v>0</v>
      </c>
      <c r="I1334" s="80">
        <v>0</v>
      </c>
      <c r="J1334" s="80">
        <v>0</v>
      </c>
      <c r="K1334" s="80">
        <v>0</v>
      </c>
      <c r="L1334" s="80">
        <v>0</v>
      </c>
      <c r="M1334" s="80">
        <v>0</v>
      </c>
    </row>
    <row r="1335" spans="1:13">
      <c r="A1335" s="80">
        <v>1320</v>
      </c>
      <c r="B1335" s="80" t="s">
        <v>766</v>
      </c>
      <c r="C1335" s="80" t="s">
        <v>2575</v>
      </c>
      <c r="D1335" s="80" t="s">
        <v>7802</v>
      </c>
      <c r="E1335" s="80">
        <v>0</v>
      </c>
      <c r="F1335" s="80">
        <v>0</v>
      </c>
      <c r="G1335" s="80">
        <v>0</v>
      </c>
      <c r="H1335" s="80">
        <v>0</v>
      </c>
      <c r="I1335" s="80">
        <v>0</v>
      </c>
      <c r="J1335" s="80">
        <v>0</v>
      </c>
      <c r="K1335" s="80">
        <v>0</v>
      </c>
      <c r="L1335" s="80">
        <v>0</v>
      </c>
      <c r="M1335" s="80">
        <v>0</v>
      </c>
    </row>
    <row r="1336" spans="1:13">
      <c r="A1336" s="80">
        <v>1321</v>
      </c>
      <c r="B1336" s="80" t="s">
        <v>214</v>
      </c>
      <c r="C1336" s="80" t="s">
        <v>2517</v>
      </c>
      <c r="D1336" s="80" t="s">
        <v>7802</v>
      </c>
      <c r="E1336" s="80">
        <v>25646</v>
      </c>
      <c r="F1336" s="80">
        <v>0</v>
      </c>
      <c r="G1336" s="80">
        <v>0</v>
      </c>
      <c r="H1336" s="80">
        <v>0</v>
      </c>
      <c r="I1336" s="80">
        <v>0</v>
      </c>
      <c r="J1336" s="80">
        <v>0</v>
      </c>
      <c r="K1336" s="80">
        <v>0</v>
      </c>
      <c r="L1336" s="80">
        <v>25646</v>
      </c>
      <c r="M1336" s="80">
        <v>0</v>
      </c>
    </row>
    <row r="1337" spans="1:13">
      <c r="A1337" s="80">
        <v>1322</v>
      </c>
      <c r="B1337" s="80" t="s">
        <v>8286</v>
      </c>
      <c r="C1337" s="80" t="s">
        <v>8287</v>
      </c>
      <c r="D1337" s="80" t="s">
        <v>7802</v>
      </c>
      <c r="E1337" s="80">
        <v>0</v>
      </c>
      <c r="F1337" s="80">
        <v>0</v>
      </c>
      <c r="G1337" s="80">
        <v>0</v>
      </c>
      <c r="H1337" s="80">
        <v>0</v>
      </c>
      <c r="I1337" s="80">
        <v>0</v>
      </c>
      <c r="J1337" s="80">
        <v>0</v>
      </c>
      <c r="K1337" s="80">
        <v>0</v>
      </c>
      <c r="L1337" s="80">
        <v>0</v>
      </c>
      <c r="M1337" s="80">
        <v>0</v>
      </c>
    </row>
    <row r="1338" spans="1:13">
      <c r="A1338" s="80">
        <v>1323</v>
      </c>
      <c r="B1338" s="80" t="s">
        <v>838</v>
      </c>
      <c r="C1338" s="80" t="s">
        <v>2591</v>
      </c>
      <c r="D1338" s="80" t="s">
        <v>7802</v>
      </c>
      <c r="E1338" s="80">
        <v>85351</v>
      </c>
      <c r="F1338" s="80">
        <v>0</v>
      </c>
      <c r="G1338" s="80">
        <v>1600</v>
      </c>
      <c r="H1338" s="80">
        <v>0</v>
      </c>
      <c r="I1338" s="80">
        <v>0</v>
      </c>
      <c r="J1338" s="80">
        <v>0</v>
      </c>
      <c r="K1338" s="80">
        <v>0</v>
      </c>
      <c r="L1338" s="80">
        <v>86951</v>
      </c>
      <c r="M1338" s="84">
        <v>250300</v>
      </c>
    </row>
    <row r="1339" spans="1:13">
      <c r="A1339" s="80">
        <v>1324</v>
      </c>
      <c r="B1339" s="80" t="s">
        <v>8288</v>
      </c>
      <c r="C1339" s="80" t="s">
        <v>1048</v>
      </c>
      <c r="D1339" s="80" t="s">
        <v>7802</v>
      </c>
      <c r="E1339" s="80">
        <v>0</v>
      </c>
      <c r="F1339" s="80">
        <v>0</v>
      </c>
      <c r="G1339" s="80">
        <v>0</v>
      </c>
      <c r="H1339" s="80">
        <v>0</v>
      </c>
      <c r="I1339" s="80">
        <v>0</v>
      </c>
      <c r="J1339" s="80">
        <v>0</v>
      </c>
      <c r="K1339" s="80">
        <v>0</v>
      </c>
      <c r="L1339" s="80">
        <v>0</v>
      </c>
      <c r="M1339" s="80">
        <v>0</v>
      </c>
    </row>
    <row r="1340" spans="1:13">
      <c r="A1340" s="80">
        <v>1325</v>
      </c>
      <c r="B1340" s="80" t="s">
        <v>332</v>
      </c>
      <c r="C1340" s="80" t="s">
        <v>1048</v>
      </c>
      <c r="D1340" s="80" t="s">
        <v>3259</v>
      </c>
      <c r="E1340" s="80">
        <v>31040</v>
      </c>
      <c r="F1340" s="80">
        <v>0</v>
      </c>
      <c r="G1340" s="80">
        <v>0</v>
      </c>
      <c r="H1340" s="80">
        <v>0</v>
      </c>
      <c r="I1340" s="80">
        <v>0</v>
      </c>
      <c r="J1340" s="80">
        <v>0</v>
      </c>
      <c r="K1340" s="80">
        <v>0</v>
      </c>
      <c r="L1340" s="80">
        <v>31040</v>
      </c>
      <c r="M1340" s="80">
        <v>790500</v>
      </c>
    </row>
    <row r="1341" spans="1:13">
      <c r="A1341" s="80">
        <v>1326</v>
      </c>
      <c r="B1341" s="80" t="s">
        <v>8289</v>
      </c>
      <c r="C1341" s="80" t="s">
        <v>2572</v>
      </c>
      <c r="D1341" s="80" t="s">
        <v>7802</v>
      </c>
      <c r="E1341" s="80">
        <v>0</v>
      </c>
      <c r="F1341" s="80">
        <v>0</v>
      </c>
      <c r="G1341" s="80">
        <v>0</v>
      </c>
      <c r="H1341" s="80">
        <v>0</v>
      </c>
      <c r="I1341" s="80">
        <v>0</v>
      </c>
      <c r="J1341" s="80">
        <v>0</v>
      </c>
      <c r="K1341" s="80">
        <v>0</v>
      </c>
      <c r="L1341" s="80">
        <v>0</v>
      </c>
      <c r="M1341" s="80">
        <v>0</v>
      </c>
    </row>
    <row r="1342" spans="1:13">
      <c r="A1342" s="80">
        <v>1327</v>
      </c>
      <c r="B1342" s="80" t="s">
        <v>635</v>
      </c>
      <c r="C1342" s="80" t="s">
        <v>2560</v>
      </c>
      <c r="D1342" s="80" t="s">
        <v>7802</v>
      </c>
      <c r="E1342" s="80">
        <v>34380</v>
      </c>
      <c r="F1342" s="80">
        <v>0</v>
      </c>
      <c r="G1342" s="80">
        <v>0</v>
      </c>
      <c r="H1342" s="80">
        <v>0</v>
      </c>
      <c r="I1342" s="80">
        <v>0</v>
      </c>
      <c r="J1342" s="80">
        <v>0</v>
      </c>
      <c r="K1342" s="80">
        <v>0</v>
      </c>
      <c r="L1342" s="80">
        <v>34380</v>
      </c>
      <c r="M1342" s="84">
        <v>1122900</v>
      </c>
    </row>
    <row r="1343" spans="1:13">
      <c r="A1343" s="80">
        <v>1328</v>
      </c>
      <c r="B1343" s="80" t="s">
        <v>5904</v>
      </c>
      <c r="C1343" s="80" t="s">
        <v>2535</v>
      </c>
      <c r="D1343" s="80" t="s">
        <v>7802</v>
      </c>
      <c r="E1343" s="80">
        <v>0</v>
      </c>
      <c r="F1343" s="80">
        <v>0</v>
      </c>
      <c r="G1343" s="80">
        <v>2400</v>
      </c>
      <c r="H1343" s="80">
        <v>0</v>
      </c>
      <c r="I1343" s="80">
        <v>0</v>
      </c>
      <c r="J1343" s="80">
        <v>0</v>
      </c>
      <c r="K1343" s="80">
        <v>0</v>
      </c>
      <c r="L1343" s="80">
        <v>2400</v>
      </c>
      <c r="M1343" s="80">
        <v>0</v>
      </c>
    </row>
    <row r="1344" spans="1:13">
      <c r="A1344" s="80">
        <v>1329</v>
      </c>
      <c r="B1344" s="80" t="s">
        <v>8290</v>
      </c>
      <c r="C1344" s="80" t="s">
        <v>2535</v>
      </c>
      <c r="D1344" s="80" t="s">
        <v>3259</v>
      </c>
      <c r="E1344" s="80">
        <v>80815</v>
      </c>
      <c r="F1344" s="80">
        <v>0</v>
      </c>
      <c r="G1344" s="80">
        <v>0</v>
      </c>
      <c r="H1344" s="80">
        <v>0</v>
      </c>
      <c r="I1344" s="80">
        <v>0</v>
      </c>
      <c r="J1344" s="80">
        <v>0</v>
      </c>
      <c r="K1344" s="80">
        <v>0</v>
      </c>
      <c r="L1344" s="80">
        <v>80815</v>
      </c>
      <c r="M1344" s="80">
        <v>957800</v>
      </c>
    </row>
    <row r="1345" spans="1:13">
      <c r="A1345" s="80">
        <v>1330</v>
      </c>
      <c r="B1345" s="80" t="s">
        <v>8291</v>
      </c>
      <c r="C1345" s="80" t="s">
        <v>1032</v>
      </c>
      <c r="D1345" s="80" t="s">
        <v>5400</v>
      </c>
      <c r="E1345" s="80">
        <v>0</v>
      </c>
      <c r="F1345" s="80">
        <v>0</v>
      </c>
      <c r="G1345" s="80">
        <v>0</v>
      </c>
      <c r="H1345" s="80">
        <v>0</v>
      </c>
      <c r="I1345" s="80">
        <v>0</v>
      </c>
      <c r="J1345" s="80">
        <v>0</v>
      </c>
      <c r="K1345" s="80">
        <v>0</v>
      </c>
      <c r="L1345" s="80">
        <v>0</v>
      </c>
      <c r="M1345" s="80">
        <v>0</v>
      </c>
    </row>
    <row r="1346" spans="1:13">
      <c r="A1346" s="80">
        <v>1331</v>
      </c>
      <c r="B1346" s="80" t="s">
        <v>10</v>
      </c>
      <c r="C1346" s="80" t="s">
        <v>1032</v>
      </c>
      <c r="D1346" s="80" t="s">
        <v>8050</v>
      </c>
      <c r="E1346" s="80">
        <v>67208</v>
      </c>
      <c r="F1346" s="80">
        <v>0</v>
      </c>
      <c r="G1346" s="80">
        <v>0</v>
      </c>
      <c r="H1346" s="80">
        <v>0</v>
      </c>
      <c r="I1346" s="80">
        <v>0</v>
      </c>
      <c r="J1346" s="80">
        <v>0</v>
      </c>
      <c r="K1346" s="80">
        <v>0</v>
      </c>
      <c r="L1346" s="80">
        <v>67208</v>
      </c>
      <c r="M1346" s="84">
        <v>938700</v>
      </c>
    </row>
    <row r="1347" spans="1:13">
      <c r="A1347" s="80">
        <v>1332</v>
      </c>
      <c r="B1347" s="80" t="s">
        <v>775</v>
      </c>
      <c r="C1347" s="80" t="s">
        <v>2576</v>
      </c>
      <c r="D1347" s="80" t="s">
        <v>7802</v>
      </c>
      <c r="E1347" s="80">
        <v>77000</v>
      </c>
      <c r="F1347" s="80">
        <v>0</v>
      </c>
      <c r="G1347" s="80">
        <v>0</v>
      </c>
      <c r="H1347" s="80">
        <v>0</v>
      </c>
      <c r="I1347" s="80">
        <v>0</v>
      </c>
      <c r="J1347" s="80">
        <v>0</v>
      </c>
      <c r="K1347" s="80">
        <v>0</v>
      </c>
      <c r="L1347" s="80">
        <v>77000</v>
      </c>
      <c r="M1347" s="84">
        <v>467700</v>
      </c>
    </row>
    <row r="1348" spans="1:13">
      <c r="A1348" s="80">
        <v>1333</v>
      </c>
      <c r="B1348" s="80" t="s">
        <v>493</v>
      </c>
      <c r="C1348" s="80" t="s">
        <v>8292</v>
      </c>
      <c r="D1348" s="80" t="s">
        <v>8050</v>
      </c>
      <c r="E1348" s="80">
        <v>44317</v>
      </c>
      <c r="F1348" s="80">
        <v>0</v>
      </c>
      <c r="G1348" s="80">
        <v>0</v>
      </c>
      <c r="H1348" s="80">
        <v>0</v>
      </c>
      <c r="I1348" s="80">
        <v>0</v>
      </c>
      <c r="J1348" s="80">
        <v>0</v>
      </c>
      <c r="K1348" s="80">
        <v>0</v>
      </c>
      <c r="L1348" s="80">
        <v>44317</v>
      </c>
      <c r="M1348" s="84">
        <v>379100</v>
      </c>
    </row>
    <row r="1349" spans="1:13">
      <c r="A1349" s="80">
        <v>1334</v>
      </c>
      <c r="B1349" s="80" t="s">
        <v>969</v>
      </c>
      <c r="C1349" s="80" t="s">
        <v>8293</v>
      </c>
      <c r="D1349" s="80" t="s">
        <v>8050</v>
      </c>
      <c r="E1349" s="80">
        <v>31141</v>
      </c>
      <c r="F1349" s="80">
        <v>0</v>
      </c>
      <c r="G1349" s="80">
        <v>0</v>
      </c>
      <c r="H1349" s="80">
        <v>0</v>
      </c>
      <c r="I1349" s="80">
        <v>0</v>
      </c>
      <c r="J1349" s="80">
        <v>0</v>
      </c>
      <c r="K1349" s="80">
        <v>0</v>
      </c>
      <c r="L1349" s="80">
        <v>31141</v>
      </c>
      <c r="M1349" s="84">
        <v>121100</v>
      </c>
    </row>
    <row r="1350" spans="1:13">
      <c r="A1350" s="80">
        <v>1335</v>
      </c>
      <c r="B1350" s="80" t="s">
        <v>8294</v>
      </c>
      <c r="C1350" s="80" t="s">
        <v>781</v>
      </c>
      <c r="D1350" s="80" t="s">
        <v>7802</v>
      </c>
      <c r="E1350" s="80">
        <v>13015</v>
      </c>
      <c r="F1350" s="80">
        <v>0</v>
      </c>
      <c r="G1350" s="80">
        <v>0</v>
      </c>
      <c r="H1350" s="80">
        <v>0</v>
      </c>
      <c r="I1350" s="80">
        <v>0</v>
      </c>
      <c r="J1350" s="80">
        <v>0</v>
      </c>
      <c r="K1350" s="80">
        <v>0</v>
      </c>
      <c r="L1350" s="80">
        <v>13015</v>
      </c>
      <c r="M1350" s="80">
        <v>0</v>
      </c>
    </row>
    <row r="1351" spans="1:13">
      <c r="A1351" s="80">
        <v>1336</v>
      </c>
      <c r="B1351" s="80" t="s">
        <v>128</v>
      </c>
      <c r="C1351" s="80" t="s">
        <v>129</v>
      </c>
      <c r="D1351" s="80" t="s">
        <v>7802</v>
      </c>
      <c r="E1351" s="80">
        <v>125402</v>
      </c>
      <c r="F1351" s="80">
        <v>0</v>
      </c>
      <c r="G1351" s="80">
        <v>0</v>
      </c>
      <c r="H1351" s="80">
        <v>0</v>
      </c>
      <c r="I1351" s="80">
        <v>0</v>
      </c>
      <c r="J1351" s="80">
        <v>0</v>
      </c>
      <c r="K1351" s="80">
        <v>0</v>
      </c>
      <c r="L1351" s="80">
        <v>125402</v>
      </c>
      <c r="M1351" s="84">
        <v>1510000</v>
      </c>
    </row>
    <row r="1352" spans="1:13">
      <c r="A1352" s="80">
        <v>1337</v>
      </c>
      <c r="B1352" s="80" t="s">
        <v>186</v>
      </c>
      <c r="C1352" s="80" t="s">
        <v>187</v>
      </c>
      <c r="D1352" s="80" t="s">
        <v>5400</v>
      </c>
      <c r="E1352" s="80">
        <v>33803</v>
      </c>
      <c r="F1352" s="80">
        <v>0</v>
      </c>
      <c r="G1352" s="80">
        <v>0</v>
      </c>
      <c r="H1352" s="80">
        <v>0</v>
      </c>
      <c r="I1352" s="80">
        <v>0</v>
      </c>
      <c r="J1352" s="80">
        <v>0</v>
      </c>
      <c r="K1352" s="80">
        <v>0</v>
      </c>
      <c r="L1352" s="80">
        <v>33803</v>
      </c>
      <c r="M1352" s="84">
        <v>130800</v>
      </c>
    </row>
    <row r="1353" spans="1:13">
      <c r="A1353" s="80">
        <v>1338</v>
      </c>
      <c r="B1353" s="80" t="s">
        <v>8295</v>
      </c>
      <c r="C1353" s="80" t="s">
        <v>8296</v>
      </c>
      <c r="D1353" s="80" t="s">
        <v>8050</v>
      </c>
      <c r="E1353" s="80">
        <v>0</v>
      </c>
      <c r="F1353" s="80">
        <v>0</v>
      </c>
      <c r="G1353" s="80">
        <v>0</v>
      </c>
      <c r="H1353" s="80">
        <v>0</v>
      </c>
      <c r="I1353" s="80">
        <v>0</v>
      </c>
      <c r="J1353" s="80">
        <v>0</v>
      </c>
      <c r="K1353" s="80">
        <v>0</v>
      </c>
      <c r="L1353" s="80">
        <v>0</v>
      </c>
      <c r="M1353" s="80">
        <v>0</v>
      </c>
    </row>
    <row r="1354" spans="1:13">
      <c r="A1354" s="80">
        <v>1339</v>
      </c>
      <c r="B1354" s="80" t="s">
        <v>8297</v>
      </c>
      <c r="C1354" s="80" t="s">
        <v>8298</v>
      </c>
      <c r="D1354" s="80" t="s">
        <v>8299</v>
      </c>
      <c r="E1354" s="80">
        <v>0</v>
      </c>
      <c r="F1354" s="80">
        <v>0</v>
      </c>
      <c r="G1354" s="80">
        <v>2200</v>
      </c>
      <c r="H1354" s="80">
        <v>0</v>
      </c>
      <c r="I1354" s="80">
        <v>0</v>
      </c>
      <c r="J1354" s="80">
        <v>0</v>
      </c>
      <c r="K1354" s="80">
        <v>0</v>
      </c>
      <c r="L1354" s="80">
        <v>2200</v>
      </c>
      <c r="M1354" s="80">
        <v>0</v>
      </c>
    </row>
    <row r="1355" spans="1:13">
      <c r="A1355" s="80">
        <v>1340</v>
      </c>
      <c r="B1355" s="80" t="s">
        <v>8300</v>
      </c>
      <c r="C1355" s="80" t="s">
        <v>8301</v>
      </c>
      <c r="D1355" s="80" t="s">
        <v>5400</v>
      </c>
      <c r="E1355" s="80">
        <v>0</v>
      </c>
      <c r="F1355" s="80">
        <v>0</v>
      </c>
      <c r="G1355" s="80">
        <v>0</v>
      </c>
      <c r="H1355" s="80">
        <v>0</v>
      </c>
      <c r="I1355" s="80">
        <v>0</v>
      </c>
      <c r="J1355" s="80">
        <v>0</v>
      </c>
      <c r="K1355" s="80">
        <v>0</v>
      </c>
      <c r="L1355" s="80">
        <v>0</v>
      </c>
      <c r="M1355" s="80">
        <v>0</v>
      </c>
    </row>
    <row r="1356" spans="1:13">
      <c r="A1356" s="80">
        <v>1341</v>
      </c>
      <c r="B1356" s="80" t="s">
        <v>548</v>
      </c>
      <c r="C1356" s="80" t="s">
        <v>8302</v>
      </c>
      <c r="D1356" s="80" t="s">
        <v>5400</v>
      </c>
      <c r="E1356" s="80">
        <v>144</v>
      </c>
      <c r="F1356" s="80">
        <v>0</v>
      </c>
      <c r="G1356" s="80">
        <v>592</v>
      </c>
      <c r="H1356" s="80">
        <v>0</v>
      </c>
      <c r="I1356" s="80">
        <v>0</v>
      </c>
      <c r="J1356" s="80">
        <v>0</v>
      </c>
      <c r="K1356" s="80">
        <v>0</v>
      </c>
      <c r="L1356" s="80">
        <v>736</v>
      </c>
      <c r="M1356" s="84">
        <v>3689</v>
      </c>
    </row>
    <row r="1357" spans="1:13">
      <c r="A1357" s="80">
        <v>1342</v>
      </c>
      <c r="B1357" s="80" t="s">
        <v>387</v>
      </c>
      <c r="C1357" s="80" t="s">
        <v>2543</v>
      </c>
      <c r="D1357" s="80" t="s">
        <v>5400</v>
      </c>
      <c r="E1357" s="80">
        <v>7475</v>
      </c>
      <c r="F1357" s="80">
        <v>0</v>
      </c>
      <c r="G1357" s="80">
        <v>2148</v>
      </c>
      <c r="H1357" s="80">
        <v>0</v>
      </c>
      <c r="I1357" s="80">
        <v>0</v>
      </c>
      <c r="J1357" s="80">
        <v>0</v>
      </c>
      <c r="K1357" s="80">
        <v>0</v>
      </c>
      <c r="L1357" s="80">
        <v>9623</v>
      </c>
      <c r="M1357" s="84">
        <v>39803</v>
      </c>
    </row>
    <row r="1358" spans="1:13">
      <c r="A1358" s="80">
        <v>1343</v>
      </c>
      <c r="B1358" s="80" t="s">
        <v>8303</v>
      </c>
      <c r="C1358" s="80" t="s">
        <v>8304</v>
      </c>
      <c r="D1358" s="80" t="s">
        <v>5400</v>
      </c>
      <c r="E1358" s="80">
        <v>410</v>
      </c>
      <c r="F1358" s="80">
        <v>0</v>
      </c>
      <c r="G1358" s="80">
        <v>14</v>
      </c>
      <c r="H1358" s="80">
        <v>0</v>
      </c>
      <c r="I1358" s="80">
        <v>0</v>
      </c>
      <c r="J1358" s="80">
        <v>0</v>
      </c>
      <c r="K1358" s="80">
        <v>0</v>
      </c>
      <c r="L1358" s="80">
        <v>424</v>
      </c>
      <c r="M1358" s="80">
        <v>477</v>
      </c>
    </row>
    <row r="1359" spans="1:13">
      <c r="A1359" s="80">
        <v>1344</v>
      </c>
      <c r="B1359" s="80" t="s">
        <v>8305</v>
      </c>
      <c r="C1359" s="80" t="s">
        <v>8306</v>
      </c>
      <c r="D1359" s="80" t="s">
        <v>5400</v>
      </c>
      <c r="E1359" s="80">
        <v>0</v>
      </c>
      <c r="F1359" s="80">
        <v>0</v>
      </c>
      <c r="G1359" s="80">
        <v>0</v>
      </c>
      <c r="H1359" s="80">
        <v>0</v>
      </c>
      <c r="I1359" s="80">
        <v>0</v>
      </c>
      <c r="J1359" s="80">
        <v>0</v>
      </c>
      <c r="K1359" s="80">
        <v>0</v>
      </c>
      <c r="L1359" s="80">
        <v>0</v>
      </c>
      <c r="M1359" s="80">
        <v>0</v>
      </c>
    </row>
    <row r="1360" spans="1:13">
      <c r="A1360" s="80">
        <v>1345</v>
      </c>
      <c r="B1360" s="80" t="s">
        <v>8307</v>
      </c>
      <c r="C1360" s="80" t="s">
        <v>8308</v>
      </c>
      <c r="D1360" s="80" t="s">
        <v>5400</v>
      </c>
      <c r="E1360" s="80">
        <v>18</v>
      </c>
      <c r="F1360" s="80">
        <v>0</v>
      </c>
      <c r="G1360" s="80">
        <v>0</v>
      </c>
      <c r="H1360" s="80">
        <v>0</v>
      </c>
      <c r="I1360" s="80">
        <v>0</v>
      </c>
      <c r="J1360" s="80">
        <v>0</v>
      </c>
      <c r="K1360" s="80">
        <v>0</v>
      </c>
      <c r="L1360" s="80">
        <v>18</v>
      </c>
      <c r="M1360" s="80">
        <v>50</v>
      </c>
    </row>
    <row r="1361" spans="1:13">
      <c r="A1361" s="80">
        <v>1346</v>
      </c>
      <c r="B1361" s="80" t="s">
        <v>8309</v>
      </c>
      <c r="C1361" s="80" t="s">
        <v>8310</v>
      </c>
      <c r="D1361" s="80" t="s">
        <v>5400</v>
      </c>
      <c r="E1361" s="80">
        <v>0</v>
      </c>
      <c r="F1361" s="80">
        <v>0</v>
      </c>
      <c r="G1361" s="80">
        <v>0</v>
      </c>
      <c r="H1361" s="80">
        <v>0</v>
      </c>
      <c r="I1361" s="80">
        <v>0</v>
      </c>
      <c r="J1361" s="80">
        <v>0</v>
      </c>
      <c r="K1361" s="80">
        <v>0</v>
      </c>
      <c r="L1361" s="80">
        <v>0</v>
      </c>
      <c r="M1361" s="80">
        <v>0</v>
      </c>
    </row>
    <row r="1362" spans="1:13">
      <c r="A1362" s="80">
        <v>1347</v>
      </c>
      <c r="B1362" s="80" t="s">
        <v>8311</v>
      </c>
      <c r="C1362" s="80" t="s">
        <v>8312</v>
      </c>
      <c r="D1362" s="80" t="s">
        <v>5400</v>
      </c>
      <c r="E1362" s="80">
        <v>0</v>
      </c>
      <c r="F1362" s="80">
        <v>0</v>
      </c>
      <c r="G1362" s="80">
        <v>0</v>
      </c>
      <c r="H1362" s="80">
        <v>0</v>
      </c>
      <c r="I1362" s="80">
        <v>0</v>
      </c>
      <c r="J1362" s="80">
        <v>0</v>
      </c>
      <c r="K1362" s="80">
        <v>0</v>
      </c>
      <c r="L1362" s="80">
        <v>0</v>
      </c>
      <c r="M1362" s="80">
        <v>0</v>
      </c>
    </row>
    <row r="1363" spans="1:13">
      <c r="A1363" s="80">
        <v>1348</v>
      </c>
      <c r="B1363" s="80" t="s">
        <v>487</v>
      </c>
      <c r="C1363" s="80" t="s">
        <v>8313</v>
      </c>
      <c r="D1363" s="80" t="s">
        <v>5400</v>
      </c>
      <c r="E1363" s="80">
        <v>272</v>
      </c>
      <c r="F1363" s="80">
        <v>0</v>
      </c>
      <c r="G1363" s="80">
        <v>2918</v>
      </c>
      <c r="H1363" s="80">
        <v>0</v>
      </c>
      <c r="I1363" s="80">
        <v>0</v>
      </c>
      <c r="J1363" s="80">
        <v>0</v>
      </c>
      <c r="K1363" s="80">
        <v>0</v>
      </c>
      <c r="L1363" s="80">
        <v>3190</v>
      </c>
      <c r="M1363" s="84">
        <v>15339</v>
      </c>
    </row>
    <row r="1364" spans="1:13">
      <c r="A1364" s="80">
        <v>1349</v>
      </c>
      <c r="B1364" s="80" t="s">
        <v>631</v>
      </c>
      <c r="C1364" s="80" t="s">
        <v>2559</v>
      </c>
      <c r="D1364" s="80" t="s">
        <v>5400</v>
      </c>
      <c r="E1364" s="80">
        <v>0</v>
      </c>
      <c r="F1364" s="80">
        <v>0</v>
      </c>
      <c r="G1364" s="80">
        <v>0</v>
      </c>
      <c r="H1364" s="80">
        <v>0</v>
      </c>
      <c r="I1364" s="80">
        <v>0</v>
      </c>
      <c r="J1364" s="80">
        <v>0</v>
      </c>
      <c r="K1364" s="80">
        <v>0</v>
      </c>
      <c r="L1364" s="80">
        <v>0</v>
      </c>
      <c r="M1364" s="80">
        <v>0</v>
      </c>
    </row>
    <row r="1365" spans="1:13">
      <c r="A1365" s="80">
        <v>1350</v>
      </c>
      <c r="B1365" s="80" t="s">
        <v>8314</v>
      </c>
      <c r="C1365" s="80" t="s">
        <v>8315</v>
      </c>
      <c r="D1365" s="80" t="s">
        <v>5400</v>
      </c>
      <c r="E1365" s="80">
        <v>125</v>
      </c>
      <c r="F1365" s="80">
        <v>0</v>
      </c>
      <c r="G1365" s="80">
        <v>115</v>
      </c>
      <c r="H1365" s="80">
        <v>0</v>
      </c>
      <c r="I1365" s="80">
        <v>0</v>
      </c>
      <c r="J1365" s="80">
        <v>0</v>
      </c>
      <c r="K1365" s="80">
        <v>0</v>
      </c>
      <c r="L1365" s="80">
        <v>240</v>
      </c>
      <c r="M1365" s="80">
        <v>300</v>
      </c>
    </row>
    <row r="1366" spans="1:13">
      <c r="A1366" s="80">
        <v>1351</v>
      </c>
      <c r="B1366" s="80" t="s">
        <v>8316</v>
      </c>
      <c r="C1366" s="80" t="s">
        <v>8317</v>
      </c>
      <c r="D1366" s="80" t="s">
        <v>5400</v>
      </c>
      <c r="E1366" s="80">
        <v>78</v>
      </c>
      <c r="F1366" s="80">
        <v>0</v>
      </c>
      <c r="G1366" s="80">
        <v>15</v>
      </c>
      <c r="H1366" s="80">
        <v>0</v>
      </c>
      <c r="I1366" s="80">
        <v>0</v>
      </c>
      <c r="J1366" s="80">
        <v>0</v>
      </c>
      <c r="K1366" s="80">
        <v>0</v>
      </c>
      <c r="L1366" s="80">
        <v>93</v>
      </c>
      <c r="M1366" s="80">
        <v>0</v>
      </c>
    </row>
    <row r="1367" spans="1:13">
      <c r="A1367" s="80">
        <v>1352</v>
      </c>
      <c r="B1367" s="80" t="s">
        <v>349</v>
      </c>
      <c r="C1367" s="80" t="s">
        <v>350</v>
      </c>
      <c r="D1367" s="80" t="s">
        <v>5400</v>
      </c>
      <c r="E1367" s="80">
        <v>16854</v>
      </c>
      <c r="F1367" s="80">
        <v>0</v>
      </c>
      <c r="G1367" s="80">
        <v>23921</v>
      </c>
      <c r="H1367" s="80">
        <v>0</v>
      </c>
      <c r="I1367" s="80">
        <v>0</v>
      </c>
      <c r="J1367" s="80">
        <v>0</v>
      </c>
      <c r="K1367" s="80">
        <v>0</v>
      </c>
      <c r="L1367" s="80">
        <v>40775</v>
      </c>
      <c r="M1367" s="84">
        <v>124538</v>
      </c>
    </row>
    <row r="1368" spans="1:13">
      <c r="A1368" s="80">
        <v>1353</v>
      </c>
      <c r="B1368" s="80" t="s">
        <v>8318</v>
      </c>
      <c r="C1368" s="80" t="s">
        <v>8319</v>
      </c>
      <c r="D1368" s="80" t="s">
        <v>5400</v>
      </c>
      <c r="E1368" s="80">
        <v>0</v>
      </c>
      <c r="F1368" s="80">
        <v>0</v>
      </c>
      <c r="G1368" s="80">
        <v>0</v>
      </c>
      <c r="H1368" s="80">
        <v>0</v>
      </c>
      <c r="I1368" s="80">
        <v>0</v>
      </c>
      <c r="J1368" s="80">
        <v>0</v>
      </c>
      <c r="K1368" s="80">
        <v>0</v>
      </c>
      <c r="L1368" s="80">
        <v>0</v>
      </c>
      <c r="M1368" s="80">
        <v>0</v>
      </c>
    </row>
    <row r="1369" spans="1:13">
      <c r="A1369" s="80">
        <v>1354</v>
      </c>
      <c r="B1369" s="80" t="s">
        <v>457</v>
      </c>
      <c r="C1369" s="80" t="s">
        <v>8320</v>
      </c>
      <c r="D1369" s="80" t="s">
        <v>5400</v>
      </c>
      <c r="E1369" s="80">
        <v>1957</v>
      </c>
      <c r="F1369" s="80">
        <v>0</v>
      </c>
      <c r="G1369" s="80">
        <v>3553</v>
      </c>
      <c r="H1369" s="80">
        <v>0</v>
      </c>
      <c r="I1369" s="80">
        <v>0</v>
      </c>
      <c r="J1369" s="80">
        <v>0</v>
      </c>
      <c r="K1369" s="80">
        <v>0</v>
      </c>
      <c r="L1369" s="80">
        <v>5510</v>
      </c>
      <c r="M1369" s="84">
        <v>46000</v>
      </c>
    </row>
    <row r="1370" spans="1:13">
      <c r="A1370" s="80">
        <v>1355</v>
      </c>
      <c r="B1370" s="80" t="s">
        <v>599</v>
      </c>
      <c r="C1370" s="80" t="s">
        <v>8321</v>
      </c>
      <c r="D1370" s="80" t="s">
        <v>5400</v>
      </c>
      <c r="E1370" s="80">
        <v>177</v>
      </c>
      <c r="F1370" s="80">
        <v>0</v>
      </c>
      <c r="G1370" s="80">
        <v>149</v>
      </c>
      <c r="H1370" s="80">
        <v>0</v>
      </c>
      <c r="I1370" s="80">
        <v>0</v>
      </c>
      <c r="J1370" s="80">
        <v>0</v>
      </c>
      <c r="K1370" s="80">
        <v>0</v>
      </c>
      <c r="L1370" s="80">
        <v>326</v>
      </c>
      <c r="M1370" s="80">
        <v>912</v>
      </c>
    </row>
    <row r="1371" spans="1:13">
      <c r="A1371" s="80">
        <v>1356</v>
      </c>
      <c r="B1371" s="80" t="s">
        <v>8322</v>
      </c>
      <c r="C1371" s="80" t="s">
        <v>8323</v>
      </c>
      <c r="D1371" s="80" t="s">
        <v>5400</v>
      </c>
      <c r="E1371" s="80">
        <v>170</v>
      </c>
      <c r="F1371" s="80">
        <v>0</v>
      </c>
      <c r="G1371" s="80">
        <v>0</v>
      </c>
      <c r="H1371" s="80">
        <v>0</v>
      </c>
      <c r="I1371" s="80">
        <v>0</v>
      </c>
      <c r="J1371" s="80">
        <v>0</v>
      </c>
      <c r="K1371" s="80">
        <v>0</v>
      </c>
      <c r="L1371" s="80">
        <v>170</v>
      </c>
      <c r="M1371" s="80">
        <v>0</v>
      </c>
    </row>
    <row r="1372" spans="1:13">
      <c r="A1372" s="80">
        <v>1357</v>
      </c>
      <c r="B1372" s="80" t="s">
        <v>8324</v>
      </c>
      <c r="C1372" s="80" t="s">
        <v>8325</v>
      </c>
      <c r="D1372" s="80" t="s">
        <v>5400</v>
      </c>
      <c r="E1372" s="80">
        <v>46</v>
      </c>
      <c r="F1372" s="80">
        <v>0</v>
      </c>
      <c r="G1372" s="80">
        <v>0</v>
      </c>
      <c r="H1372" s="80">
        <v>0</v>
      </c>
      <c r="I1372" s="80">
        <v>0</v>
      </c>
      <c r="J1372" s="80">
        <v>0</v>
      </c>
      <c r="K1372" s="80">
        <v>0</v>
      </c>
      <c r="L1372" s="80">
        <v>46</v>
      </c>
      <c r="M1372" s="80">
        <v>0</v>
      </c>
    </row>
    <row r="1373" spans="1:13">
      <c r="A1373" s="80">
        <v>1358</v>
      </c>
      <c r="B1373" s="80" t="s">
        <v>8326</v>
      </c>
      <c r="C1373" s="80" t="s">
        <v>8327</v>
      </c>
      <c r="D1373" s="80" t="s">
        <v>5400</v>
      </c>
      <c r="E1373" s="80">
        <v>120</v>
      </c>
      <c r="F1373" s="80">
        <v>0</v>
      </c>
      <c r="G1373" s="80">
        <v>0</v>
      </c>
      <c r="H1373" s="80">
        <v>0</v>
      </c>
      <c r="I1373" s="80">
        <v>0</v>
      </c>
      <c r="J1373" s="80">
        <v>0</v>
      </c>
      <c r="K1373" s="80">
        <v>0</v>
      </c>
      <c r="L1373" s="80">
        <v>120</v>
      </c>
      <c r="M1373" s="80">
        <v>0</v>
      </c>
    </row>
    <row r="1374" spans="1:13">
      <c r="A1374" s="80">
        <v>1359</v>
      </c>
      <c r="B1374" s="80" t="s">
        <v>8328</v>
      </c>
      <c r="C1374" s="80" t="s">
        <v>8329</v>
      </c>
      <c r="D1374" s="80" t="s">
        <v>5400</v>
      </c>
      <c r="E1374" s="80">
        <v>24</v>
      </c>
      <c r="F1374" s="80">
        <v>0</v>
      </c>
      <c r="G1374" s="80">
        <v>15</v>
      </c>
      <c r="H1374" s="80">
        <v>0</v>
      </c>
      <c r="I1374" s="80">
        <v>0</v>
      </c>
      <c r="J1374" s="80">
        <v>0</v>
      </c>
      <c r="K1374" s="80">
        <v>0</v>
      </c>
      <c r="L1374" s="80">
        <v>39</v>
      </c>
      <c r="M1374" s="80">
        <v>0</v>
      </c>
    </row>
    <row r="1375" spans="1:13">
      <c r="A1375" s="80">
        <v>1360</v>
      </c>
      <c r="B1375" s="80" t="s">
        <v>120</v>
      </c>
      <c r="C1375" s="80" t="s">
        <v>8330</v>
      </c>
      <c r="D1375" s="80" t="s">
        <v>5400</v>
      </c>
      <c r="E1375" s="80">
        <v>257</v>
      </c>
      <c r="F1375" s="80">
        <v>0</v>
      </c>
      <c r="G1375" s="80">
        <v>96</v>
      </c>
      <c r="H1375" s="80">
        <v>0</v>
      </c>
      <c r="I1375" s="80">
        <v>0</v>
      </c>
      <c r="J1375" s="80">
        <v>0</v>
      </c>
      <c r="K1375" s="80">
        <v>0</v>
      </c>
      <c r="L1375" s="80">
        <v>353</v>
      </c>
      <c r="M1375" s="80">
        <v>886</v>
      </c>
    </row>
    <row r="1376" spans="1:13">
      <c r="A1376" s="80">
        <v>1361</v>
      </c>
      <c r="B1376" s="80" t="s">
        <v>8331</v>
      </c>
      <c r="C1376" s="80" t="s">
        <v>8332</v>
      </c>
      <c r="D1376" s="80" t="s">
        <v>5400</v>
      </c>
      <c r="E1376" s="80">
        <v>32</v>
      </c>
      <c r="F1376" s="80">
        <v>0</v>
      </c>
      <c r="G1376" s="80">
        <v>0</v>
      </c>
      <c r="H1376" s="80">
        <v>0</v>
      </c>
      <c r="I1376" s="80">
        <v>0</v>
      </c>
      <c r="J1376" s="80">
        <v>0</v>
      </c>
      <c r="K1376" s="80">
        <v>0</v>
      </c>
      <c r="L1376" s="80">
        <v>32</v>
      </c>
      <c r="M1376" s="80">
        <v>0</v>
      </c>
    </row>
    <row r="1377" spans="1:13">
      <c r="A1377" s="80">
        <v>1362</v>
      </c>
      <c r="B1377" s="80" t="s">
        <v>8333</v>
      </c>
      <c r="C1377" s="80" t="s">
        <v>8334</v>
      </c>
      <c r="D1377" s="80" t="s">
        <v>5400</v>
      </c>
      <c r="E1377" s="80">
        <v>0</v>
      </c>
      <c r="F1377" s="80">
        <v>0</v>
      </c>
      <c r="G1377" s="80">
        <v>0</v>
      </c>
      <c r="H1377" s="80">
        <v>0</v>
      </c>
      <c r="I1377" s="80">
        <v>0</v>
      </c>
      <c r="J1377" s="80">
        <v>0</v>
      </c>
      <c r="K1377" s="80">
        <v>0</v>
      </c>
      <c r="L1377" s="80">
        <v>0</v>
      </c>
      <c r="M1377" s="80">
        <v>0</v>
      </c>
    </row>
    <row r="1378" spans="1:13">
      <c r="A1378" s="80">
        <v>1363</v>
      </c>
      <c r="B1378" s="80" t="s">
        <v>450</v>
      </c>
      <c r="C1378" s="80" t="s">
        <v>8335</v>
      </c>
      <c r="D1378" s="80" t="s">
        <v>5400</v>
      </c>
      <c r="E1378" s="80">
        <v>165</v>
      </c>
      <c r="F1378" s="80">
        <v>0</v>
      </c>
      <c r="G1378" s="80">
        <v>11</v>
      </c>
      <c r="H1378" s="80">
        <v>0</v>
      </c>
      <c r="I1378" s="80">
        <v>0</v>
      </c>
      <c r="J1378" s="80">
        <v>0</v>
      </c>
      <c r="K1378" s="80">
        <v>0</v>
      </c>
      <c r="L1378" s="80">
        <v>176</v>
      </c>
      <c r="M1378" s="80">
        <v>977</v>
      </c>
    </row>
    <row r="1379" spans="1:13">
      <c r="A1379" s="80">
        <v>1364</v>
      </c>
      <c r="B1379" s="80" t="s">
        <v>8336</v>
      </c>
      <c r="C1379" s="80" t="s">
        <v>8337</v>
      </c>
      <c r="D1379" s="80" t="s">
        <v>5400</v>
      </c>
      <c r="E1379" s="80">
        <v>0</v>
      </c>
      <c r="F1379" s="80">
        <v>0</v>
      </c>
      <c r="G1379" s="80">
        <v>0</v>
      </c>
      <c r="H1379" s="80">
        <v>0</v>
      </c>
      <c r="I1379" s="80">
        <v>0</v>
      </c>
      <c r="J1379" s="80">
        <v>0</v>
      </c>
      <c r="K1379" s="80">
        <v>0</v>
      </c>
      <c r="L1379" s="80">
        <v>0</v>
      </c>
      <c r="M1379" s="80">
        <v>0</v>
      </c>
    </row>
    <row r="1380" spans="1:13">
      <c r="A1380" s="80">
        <v>1365</v>
      </c>
      <c r="B1380" s="80" t="s">
        <v>477</v>
      </c>
      <c r="C1380" s="80" t="s">
        <v>8338</v>
      </c>
      <c r="D1380" s="80" t="s">
        <v>5400</v>
      </c>
      <c r="E1380" s="80">
        <v>215</v>
      </c>
      <c r="F1380" s="80">
        <v>0</v>
      </c>
      <c r="G1380" s="80">
        <v>273</v>
      </c>
      <c r="H1380" s="80">
        <v>0</v>
      </c>
      <c r="I1380" s="80">
        <v>0</v>
      </c>
      <c r="J1380" s="80">
        <v>0</v>
      </c>
      <c r="K1380" s="80">
        <v>0</v>
      </c>
      <c r="L1380" s="80">
        <v>488</v>
      </c>
      <c r="M1380" s="84">
        <v>1157</v>
      </c>
    </row>
    <row r="1381" spans="1:13">
      <c r="A1381" s="80">
        <v>1366</v>
      </c>
      <c r="B1381" s="80" t="s">
        <v>333</v>
      </c>
      <c r="C1381" s="80" t="s">
        <v>6116</v>
      </c>
      <c r="D1381" s="80" t="s">
        <v>5400</v>
      </c>
      <c r="E1381" s="80">
        <v>11653</v>
      </c>
      <c r="F1381" s="80">
        <v>0</v>
      </c>
      <c r="G1381" s="80">
        <v>9813</v>
      </c>
      <c r="H1381" s="80">
        <v>0</v>
      </c>
      <c r="I1381" s="80">
        <v>0</v>
      </c>
      <c r="J1381" s="80">
        <v>0</v>
      </c>
      <c r="K1381" s="80">
        <v>0</v>
      </c>
      <c r="L1381" s="80">
        <v>21466</v>
      </c>
      <c r="M1381" s="84">
        <v>52999</v>
      </c>
    </row>
    <row r="1382" spans="1:13">
      <c r="A1382" s="80">
        <v>1367</v>
      </c>
      <c r="B1382" s="80" t="s">
        <v>8339</v>
      </c>
      <c r="C1382" s="80" t="s">
        <v>8340</v>
      </c>
      <c r="D1382" s="80" t="s">
        <v>5400</v>
      </c>
      <c r="E1382" s="80">
        <v>0</v>
      </c>
      <c r="F1382" s="80">
        <v>0</v>
      </c>
      <c r="G1382" s="80">
        <v>0</v>
      </c>
      <c r="H1382" s="80">
        <v>0</v>
      </c>
      <c r="I1382" s="80">
        <v>0</v>
      </c>
      <c r="J1382" s="80">
        <v>0</v>
      </c>
      <c r="K1382" s="80">
        <v>0</v>
      </c>
      <c r="L1382" s="80">
        <v>0</v>
      </c>
      <c r="M1382" s="80">
        <v>0</v>
      </c>
    </row>
    <row r="1383" spans="1:13">
      <c r="A1383" s="80">
        <v>1368</v>
      </c>
      <c r="B1383" s="80" t="s">
        <v>8341</v>
      </c>
      <c r="C1383" s="80" t="s">
        <v>8342</v>
      </c>
      <c r="D1383" s="80" t="s">
        <v>5400</v>
      </c>
      <c r="E1383" s="80">
        <v>90</v>
      </c>
      <c r="F1383" s="80">
        <v>0</v>
      </c>
      <c r="G1383" s="80">
        <v>105</v>
      </c>
      <c r="H1383" s="80">
        <v>0</v>
      </c>
      <c r="I1383" s="80">
        <v>0</v>
      </c>
      <c r="J1383" s="80">
        <v>0</v>
      </c>
      <c r="K1383" s="80">
        <v>0</v>
      </c>
      <c r="L1383" s="80">
        <v>195</v>
      </c>
      <c r="M1383" s="80">
        <v>200</v>
      </c>
    </row>
    <row r="1384" spans="1:13">
      <c r="A1384" s="80">
        <v>1369</v>
      </c>
      <c r="B1384" s="80" t="s">
        <v>527</v>
      </c>
      <c r="C1384" s="80" t="s">
        <v>8343</v>
      </c>
      <c r="D1384" s="80" t="s">
        <v>5400</v>
      </c>
      <c r="E1384" s="80">
        <v>198</v>
      </c>
      <c r="F1384" s="80">
        <v>0</v>
      </c>
      <c r="G1384" s="80">
        <v>273</v>
      </c>
      <c r="H1384" s="80">
        <v>0</v>
      </c>
      <c r="I1384" s="80">
        <v>0</v>
      </c>
      <c r="J1384" s="80">
        <v>0</v>
      </c>
      <c r="K1384" s="80">
        <v>0</v>
      </c>
      <c r="L1384" s="80">
        <v>471</v>
      </c>
      <c r="M1384" s="80">
        <v>706</v>
      </c>
    </row>
    <row r="1385" spans="1:13">
      <c r="A1385" s="80">
        <v>1370</v>
      </c>
      <c r="B1385" s="80" t="s">
        <v>375</v>
      </c>
      <c r="C1385" s="80" t="s">
        <v>6128</v>
      </c>
      <c r="D1385" s="80" t="s">
        <v>5400</v>
      </c>
      <c r="E1385" s="80">
        <v>5965</v>
      </c>
      <c r="F1385" s="80">
        <v>0</v>
      </c>
      <c r="G1385" s="80">
        <v>5594</v>
      </c>
      <c r="H1385" s="80">
        <v>0</v>
      </c>
      <c r="I1385" s="80">
        <v>0</v>
      </c>
      <c r="J1385" s="80">
        <v>0</v>
      </c>
      <c r="K1385" s="80">
        <v>0</v>
      </c>
      <c r="L1385" s="80">
        <v>11559</v>
      </c>
      <c r="M1385" s="84">
        <v>21068</v>
      </c>
    </row>
    <row r="1386" spans="1:13">
      <c r="A1386" s="80">
        <v>1371</v>
      </c>
      <c r="B1386" s="80" t="s">
        <v>400</v>
      </c>
      <c r="C1386" s="80" t="s">
        <v>8344</v>
      </c>
      <c r="D1386" s="80" t="s">
        <v>5400</v>
      </c>
      <c r="E1386" s="80">
        <v>642</v>
      </c>
      <c r="F1386" s="80">
        <v>0</v>
      </c>
      <c r="G1386" s="80">
        <v>1415</v>
      </c>
      <c r="H1386" s="80">
        <v>0</v>
      </c>
      <c r="I1386" s="80">
        <v>0</v>
      </c>
      <c r="J1386" s="80">
        <v>0</v>
      </c>
      <c r="K1386" s="80">
        <v>0</v>
      </c>
      <c r="L1386" s="80">
        <v>2057</v>
      </c>
      <c r="M1386" s="84">
        <v>4123</v>
      </c>
    </row>
    <row r="1387" spans="1:13">
      <c r="A1387" s="80">
        <v>1372</v>
      </c>
      <c r="B1387" s="80" t="s">
        <v>399</v>
      </c>
      <c r="C1387" s="80" t="s">
        <v>6125</v>
      </c>
      <c r="D1387" s="80" t="s">
        <v>5400</v>
      </c>
      <c r="E1387" s="80">
        <v>12128</v>
      </c>
      <c r="F1387" s="80">
        <v>0</v>
      </c>
      <c r="G1387" s="80">
        <v>4524</v>
      </c>
      <c r="H1387" s="80">
        <v>0</v>
      </c>
      <c r="I1387" s="80">
        <v>0</v>
      </c>
      <c r="J1387" s="80">
        <v>0</v>
      </c>
      <c r="K1387" s="80">
        <v>0</v>
      </c>
      <c r="L1387" s="80">
        <v>16652</v>
      </c>
      <c r="M1387" s="84">
        <v>32930</v>
      </c>
    </row>
    <row r="1388" spans="1:13">
      <c r="A1388" s="80">
        <v>1373</v>
      </c>
      <c r="B1388" s="80" t="s">
        <v>8345</v>
      </c>
      <c r="C1388" s="80" t="s">
        <v>8346</v>
      </c>
      <c r="D1388" s="80" t="s">
        <v>5400</v>
      </c>
      <c r="E1388" s="80">
        <v>0</v>
      </c>
      <c r="F1388" s="80">
        <v>0</v>
      </c>
      <c r="G1388" s="80">
        <v>0</v>
      </c>
      <c r="H1388" s="80">
        <v>0</v>
      </c>
      <c r="I1388" s="80">
        <v>0</v>
      </c>
      <c r="J1388" s="80">
        <v>0</v>
      </c>
      <c r="K1388" s="80">
        <v>0</v>
      </c>
      <c r="L1388" s="80">
        <v>0</v>
      </c>
      <c r="M1388" s="80">
        <v>0</v>
      </c>
    </row>
    <row r="1389" spans="1:13">
      <c r="A1389" s="80">
        <v>1374</v>
      </c>
      <c r="B1389" s="80" t="s">
        <v>8347</v>
      </c>
      <c r="C1389" s="80" t="s">
        <v>8348</v>
      </c>
      <c r="D1389" s="80" t="s">
        <v>5400</v>
      </c>
      <c r="E1389" s="80">
        <v>0</v>
      </c>
      <c r="F1389" s="80">
        <v>0</v>
      </c>
      <c r="G1389" s="80">
        <v>0</v>
      </c>
      <c r="H1389" s="80">
        <v>0</v>
      </c>
      <c r="I1389" s="80">
        <v>0</v>
      </c>
      <c r="J1389" s="80">
        <v>0</v>
      </c>
      <c r="K1389" s="80">
        <v>0</v>
      </c>
      <c r="L1389" s="80">
        <v>0</v>
      </c>
      <c r="M1389" s="80">
        <v>0</v>
      </c>
    </row>
    <row r="1390" spans="1:13">
      <c r="A1390" s="80">
        <v>1375</v>
      </c>
      <c r="B1390" s="80" t="s">
        <v>475</v>
      </c>
      <c r="C1390" s="80" t="s">
        <v>476</v>
      </c>
      <c r="D1390" s="80" t="s">
        <v>5400</v>
      </c>
      <c r="E1390" s="80">
        <v>2093</v>
      </c>
      <c r="F1390" s="80">
        <v>0</v>
      </c>
      <c r="G1390" s="80">
        <v>2108</v>
      </c>
      <c r="H1390" s="80">
        <v>0</v>
      </c>
      <c r="I1390" s="80">
        <v>0</v>
      </c>
      <c r="J1390" s="80">
        <v>0</v>
      </c>
      <c r="K1390" s="80">
        <v>0</v>
      </c>
      <c r="L1390" s="80">
        <v>4201</v>
      </c>
      <c r="M1390" s="84">
        <v>9241</v>
      </c>
    </row>
    <row r="1391" spans="1:13">
      <c r="A1391" s="80">
        <v>1376</v>
      </c>
      <c r="B1391" s="80" t="s">
        <v>8349</v>
      </c>
      <c r="C1391" s="80" t="s">
        <v>8350</v>
      </c>
      <c r="D1391" s="80" t="s">
        <v>5400</v>
      </c>
      <c r="E1391" s="80">
        <v>177</v>
      </c>
      <c r="F1391" s="80">
        <v>0</v>
      </c>
      <c r="G1391" s="80">
        <v>17</v>
      </c>
      <c r="H1391" s="80">
        <v>0</v>
      </c>
      <c r="I1391" s="80">
        <v>0</v>
      </c>
      <c r="J1391" s="80">
        <v>0</v>
      </c>
      <c r="K1391" s="80">
        <v>0</v>
      </c>
      <c r="L1391" s="80">
        <v>194</v>
      </c>
      <c r="M1391" s="80">
        <v>200</v>
      </c>
    </row>
    <row r="1392" spans="1:13">
      <c r="A1392" s="80">
        <v>1377</v>
      </c>
      <c r="B1392" s="80" t="s">
        <v>8351</v>
      </c>
      <c r="C1392" s="80" t="s">
        <v>8352</v>
      </c>
      <c r="D1392" s="80" t="s">
        <v>5400</v>
      </c>
      <c r="E1392" s="80">
        <v>0</v>
      </c>
      <c r="F1392" s="80">
        <v>0</v>
      </c>
      <c r="G1392" s="80">
        <v>0</v>
      </c>
      <c r="H1392" s="80">
        <v>0</v>
      </c>
      <c r="I1392" s="80">
        <v>0</v>
      </c>
      <c r="J1392" s="80">
        <v>0</v>
      </c>
      <c r="K1392" s="80">
        <v>0</v>
      </c>
      <c r="L1392" s="80">
        <v>0</v>
      </c>
      <c r="M1392" s="80">
        <v>0</v>
      </c>
    </row>
    <row r="1393" spans="1:13">
      <c r="A1393" s="80">
        <v>1378</v>
      </c>
      <c r="B1393" s="80" t="s">
        <v>8353</v>
      </c>
      <c r="C1393" s="80" t="s">
        <v>8354</v>
      </c>
      <c r="D1393" s="80" t="s">
        <v>5400</v>
      </c>
      <c r="E1393" s="80">
        <v>399</v>
      </c>
      <c r="F1393" s="80">
        <v>0</v>
      </c>
      <c r="G1393" s="80">
        <v>18</v>
      </c>
      <c r="H1393" s="80">
        <v>0</v>
      </c>
      <c r="I1393" s="80">
        <v>0</v>
      </c>
      <c r="J1393" s="80">
        <v>0</v>
      </c>
      <c r="K1393" s="80">
        <v>0</v>
      </c>
      <c r="L1393" s="80">
        <v>417</v>
      </c>
      <c r="M1393" s="80">
        <v>613</v>
      </c>
    </row>
    <row r="1394" spans="1:13">
      <c r="A1394" s="80">
        <v>1379</v>
      </c>
      <c r="B1394" s="80" t="s">
        <v>8355</v>
      </c>
      <c r="C1394" s="80" t="s">
        <v>8356</v>
      </c>
      <c r="D1394" s="80" t="s">
        <v>5400</v>
      </c>
      <c r="E1394" s="80">
        <v>0</v>
      </c>
      <c r="F1394" s="80">
        <v>0</v>
      </c>
      <c r="G1394" s="80">
        <v>0</v>
      </c>
      <c r="H1394" s="80">
        <v>0</v>
      </c>
      <c r="I1394" s="80">
        <v>0</v>
      </c>
      <c r="J1394" s="80">
        <v>0</v>
      </c>
      <c r="K1394" s="80">
        <v>0</v>
      </c>
      <c r="L1394" s="80">
        <v>0</v>
      </c>
      <c r="M1394" s="80">
        <v>0</v>
      </c>
    </row>
    <row r="1395" spans="1:13">
      <c r="A1395" s="80">
        <v>1380</v>
      </c>
      <c r="B1395" s="80" t="s">
        <v>8357</v>
      </c>
      <c r="C1395" s="80" t="s">
        <v>8358</v>
      </c>
      <c r="D1395" s="80" t="s">
        <v>5400</v>
      </c>
      <c r="E1395" s="80">
        <v>0</v>
      </c>
      <c r="F1395" s="80">
        <v>0</v>
      </c>
      <c r="G1395" s="80">
        <v>0</v>
      </c>
      <c r="H1395" s="80">
        <v>0</v>
      </c>
      <c r="I1395" s="80">
        <v>0</v>
      </c>
      <c r="J1395" s="80">
        <v>0</v>
      </c>
      <c r="K1395" s="80">
        <v>0</v>
      </c>
      <c r="L1395" s="80">
        <v>0</v>
      </c>
      <c r="M1395" s="80">
        <v>0</v>
      </c>
    </row>
    <row r="1396" spans="1:13">
      <c r="A1396" s="80">
        <v>1381</v>
      </c>
      <c r="B1396" s="80" t="s">
        <v>8359</v>
      </c>
      <c r="C1396" s="80" t="s">
        <v>8360</v>
      </c>
      <c r="D1396" s="80" t="s">
        <v>5400</v>
      </c>
      <c r="E1396" s="80">
        <v>0</v>
      </c>
      <c r="F1396" s="80">
        <v>0</v>
      </c>
      <c r="G1396" s="80">
        <v>0</v>
      </c>
      <c r="H1396" s="80">
        <v>0</v>
      </c>
      <c r="I1396" s="80">
        <v>0</v>
      </c>
      <c r="J1396" s="80">
        <v>0</v>
      </c>
      <c r="K1396" s="80">
        <v>0</v>
      </c>
      <c r="L1396" s="80">
        <v>0</v>
      </c>
      <c r="M1396" s="80">
        <v>0</v>
      </c>
    </row>
    <row r="1397" spans="1:13">
      <c r="A1397" s="80">
        <v>1382</v>
      </c>
      <c r="B1397" s="80" t="s">
        <v>8361</v>
      </c>
      <c r="C1397" s="80" t="s">
        <v>8362</v>
      </c>
      <c r="D1397" s="80" t="s">
        <v>5400</v>
      </c>
      <c r="E1397" s="80">
        <v>195</v>
      </c>
      <c r="F1397" s="80">
        <v>0</v>
      </c>
      <c r="G1397" s="80">
        <v>3</v>
      </c>
      <c r="H1397" s="80">
        <v>0</v>
      </c>
      <c r="I1397" s="80">
        <v>0</v>
      </c>
      <c r="J1397" s="80">
        <v>0</v>
      </c>
      <c r="K1397" s="80">
        <v>0</v>
      </c>
      <c r="L1397" s="80">
        <v>198</v>
      </c>
      <c r="M1397" s="80">
        <v>300</v>
      </c>
    </row>
    <row r="1398" spans="1:13">
      <c r="A1398" s="80">
        <v>1383</v>
      </c>
      <c r="B1398" s="80" t="s">
        <v>8363</v>
      </c>
      <c r="C1398" s="80" t="s">
        <v>8364</v>
      </c>
      <c r="D1398" s="80" t="s">
        <v>5400</v>
      </c>
      <c r="E1398" s="80">
        <v>0</v>
      </c>
      <c r="F1398" s="80">
        <v>0</v>
      </c>
      <c r="G1398" s="80">
        <v>0</v>
      </c>
      <c r="H1398" s="80">
        <v>0</v>
      </c>
      <c r="I1398" s="80">
        <v>0</v>
      </c>
      <c r="J1398" s="80">
        <v>0</v>
      </c>
      <c r="K1398" s="80">
        <v>0</v>
      </c>
      <c r="L1398" s="80">
        <v>0</v>
      </c>
      <c r="M1398" s="80">
        <v>0</v>
      </c>
    </row>
    <row r="1399" spans="1:13">
      <c r="A1399" s="80">
        <v>1384</v>
      </c>
      <c r="B1399" s="80" t="s">
        <v>8365</v>
      </c>
      <c r="C1399" s="80" t="s">
        <v>8366</v>
      </c>
      <c r="D1399" s="80" t="s">
        <v>5400</v>
      </c>
      <c r="E1399" s="80">
        <v>95</v>
      </c>
      <c r="F1399" s="80">
        <v>0</v>
      </c>
      <c r="G1399" s="80">
        <v>0</v>
      </c>
      <c r="H1399" s="80">
        <v>0</v>
      </c>
      <c r="I1399" s="80">
        <v>0</v>
      </c>
      <c r="J1399" s="80">
        <v>0</v>
      </c>
      <c r="K1399" s="80">
        <v>0</v>
      </c>
      <c r="L1399" s="80">
        <v>95</v>
      </c>
      <c r="M1399" s="80">
        <v>0</v>
      </c>
    </row>
    <row r="1400" spans="1:13">
      <c r="A1400" s="80">
        <v>1385</v>
      </c>
      <c r="B1400" s="80" t="s">
        <v>8367</v>
      </c>
      <c r="C1400" s="80" t="s">
        <v>8368</v>
      </c>
      <c r="D1400" s="80" t="s">
        <v>5400</v>
      </c>
      <c r="E1400" s="80">
        <v>146</v>
      </c>
      <c r="F1400" s="80">
        <v>0</v>
      </c>
      <c r="G1400" s="80">
        <v>5</v>
      </c>
      <c r="H1400" s="80">
        <v>0</v>
      </c>
      <c r="I1400" s="80">
        <v>0</v>
      </c>
      <c r="J1400" s="80">
        <v>0</v>
      </c>
      <c r="K1400" s="80">
        <v>0</v>
      </c>
      <c r="L1400" s="80">
        <v>151</v>
      </c>
      <c r="M1400" s="80">
        <v>0</v>
      </c>
    </row>
    <row r="1401" spans="1:13">
      <c r="A1401" s="80">
        <v>1386</v>
      </c>
      <c r="B1401" s="80" t="s">
        <v>8369</v>
      </c>
      <c r="C1401" s="80" t="s">
        <v>8370</v>
      </c>
      <c r="D1401" s="80" t="s">
        <v>5400</v>
      </c>
      <c r="E1401" s="80">
        <v>24</v>
      </c>
      <c r="F1401" s="80">
        <v>0</v>
      </c>
      <c r="G1401" s="80">
        <v>0</v>
      </c>
      <c r="H1401" s="80">
        <v>0</v>
      </c>
      <c r="I1401" s="80">
        <v>0</v>
      </c>
      <c r="J1401" s="80">
        <v>0</v>
      </c>
      <c r="K1401" s="80">
        <v>0</v>
      </c>
      <c r="L1401" s="80">
        <v>24</v>
      </c>
      <c r="M1401" s="80">
        <v>0</v>
      </c>
    </row>
    <row r="1402" spans="1:13">
      <c r="A1402" s="80">
        <v>1387</v>
      </c>
      <c r="B1402" s="80" t="s">
        <v>8371</v>
      </c>
      <c r="C1402" s="80" t="s">
        <v>8372</v>
      </c>
      <c r="D1402" s="80" t="s">
        <v>5400</v>
      </c>
      <c r="E1402" s="80">
        <v>0</v>
      </c>
      <c r="F1402" s="80">
        <v>0</v>
      </c>
      <c r="G1402" s="80">
        <v>0</v>
      </c>
      <c r="H1402" s="80">
        <v>0</v>
      </c>
      <c r="I1402" s="80">
        <v>0</v>
      </c>
      <c r="J1402" s="80">
        <v>0</v>
      </c>
      <c r="K1402" s="80">
        <v>0</v>
      </c>
      <c r="L1402" s="80">
        <v>0</v>
      </c>
      <c r="M1402" s="80">
        <v>0</v>
      </c>
    </row>
    <row r="1403" spans="1:13">
      <c r="A1403" s="80">
        <v>1388</v>
      </c>
      <c r="B1403" s="80" t="s">
        <v>8373</v>
      </c>
      <c r="C1403" s="80" t="s">
        <v>8374</v>
      </c>
      <c r="D1403" s="80" t="s">
        <v>5400</v>
      </c>
      <c r="E1403" s="80">
        <v>0</v>
      </c>
      <c r="F1403" s="80">
        <v>0</v>
      </c>
      <c r="G1403" s="80">
        <v>0</v>
      </c>
      <c r="H1403" s="80">
        <v>0</v>
      </c>
      <c r="I1403" s="80">
        <v>0</v>
      </c>
      <c r="J1403" s="80">
        <v>0</v>
      </c>
      <c r="K1403" s="80">
        <v>0</v>
      </c>
      <c r="L1403" s="80">
        <v>0</v>
      </c>
      <c r="M1403" s="80">
        <v>0</v>
      </c>
    </row>
    <row r="1404" spans="1:13">
      <c r="A1404" s="80">
        <v>1389</v>
      </c>
      <c r="B1404" s="80" t="s">
        <v>8375</v>
      </c>
      <c r="C1404" s="80" t="s">
        <v>8376</v>
      </c>
      <c r="D1404" s="80" t="s">
        <v>5400</v>
      </c>
      <c r="E1404" s="80">
        <v>168</v>
      </c>
      <c r="F1404" s="80">
        <v>0</v>
      </c>
      <c r="G1404" s="80">
        <v>0</v>
      </c>
      <c r="H1404" s="80">
        <v>0</v>
      </c>
      <c r="I1404" s="80">
        <v>0</v>
      </c>
      <c r="J1404" s="80">
        <v>0</v>
      </c>
      <c r="K1404" s="80">
        <v>0</v>
      </c>
      <c r="L1404" s="80">
        <v>168</v>
      </c>
      <c r="M1404" s="80">
        <v>300</v>
      </c>
    </row>
    <row r="1405" spans="1:13">
      <c r="A1405" s="80">
        <v>1390</v>
      </c>
      <c r="B1405" s="80" t="s">
        <v>8377</v>
      </c>
      <c r="C1405" s="80" t="s">
        <v>8378</v>
      </c>
      <c r="D1405" s="80" t="s">
        <v>5400</v>
      </c>
      <c r="E1405" s="80">
        <v>45</v>
      </c>
      <c r="F1405" s="80">
        <v>0</v>
      </c>
      <c r="G1405" s="80">
        <v>2</v>
      </c>
      <c r="H1405" s="80">
        <v>0</v>
      </c>
      <c r="I1405" s="80">
        <v>0</v>
      </c>
      <c r="J1405" s="80">
        <v>0</v>
      </c>
      <c r="K1405" s="80">
        <v>0</v>
      </c>
      <c r="L1405" s="80">
        <v>47</v>
      </c>
      <c r="M1405" s="80">
        <v>100</v>
      </c>
    </row>
    <row r="1406" spans="1:13">
      <c r="A1406" s="80">
        <v>1391</v>
      </c>
      <c r="B1406" s="80" t="s">
        <v>8379</v>
      </c>
      <c r="C1406" s="80" t="s">
        <v>8380</v>
      </c>
      <c r="D1406" s="80" t="s">
        <v>5400</v>
      </c>
      <c r="E1406" s="80">
        <v>143</v>
      </c>
      <c r="F1406" s="80">
        <v>0</v>
      </c>
      <c r="G1406" s="80">
        <v>3</v>
      </c>
      <c r="H1406" s="80">
        <v>0</v>
      </c>
      <c r="I1406" s="80">
        <v>0</v>
      </c>
      <c r="J1406" s="80">
        <v>0</v>
      </c>
      <c r="K1406" s="80">
        <v>0</v>
      </c>
      <c r="L1406" s="80">
        <v>146</v>
      </c>
      <c r="M1406" s="80">
        <v>0</v>
      </c>
    </row>
    <row r="1407" spans="1:13">
      <c r="A1407" s="80">
        <v>1392</v>
      </c>
      <c r="B1407" s="80" t="s">
        <v>8381</v>
      </c>
      <c r="C1407" s="80" t="s">
        <v>8382</v>
      </c>
      <c r="D1407" s="80" t="s">
        <v>5400</v>
      </c>
      <c r="E1407" s="80">
        <v>0</v>
      </c>
      <c r="F1407" s="80">
        <v>0</v>
      </c>
      <c r="G1407" s="80">
        <v>0</v>
      </c>
      <c r="H1407" s="80">
        <v>0</v>
      </c>
      <c r="I1407" s="80">
        <v>0</v>
      </c>
      <c r="J1407" s="80">
        <v>0</v>
      </c>
      <c r="K1407" s="80">
        <v>0</v>
      </c>
      <c r="L1407" s="80">
        <v>0</v>
      </c>
      <c r="M1407" s="80">
        <v>0</v>
      </c>
    </row>
    <row r="1408" spans="1:13">
      <c r="A1408" s="80">
        <v>1393</v>
      </c>
      <c r="B1408" s="80" t="s">
        <v>430</v>
      </c>
      <c r="C1408" s="80" t="s">
        <v>6141</v>
      </c>
      <c r="D1408" s="80" t="s">
        <v>5400</v>
      </c>
      <c r="E1408" s="80">
        <v>1198</v>
      </c>
      <c r="F1408" s="80">
        <v>0</v>
      </c>
      <c r="G1408" s="80">
        <v>975</v>
      </c>
      <c r="H1408" s="80">
        <v>0</v>
      </c>
      <c r="I1408" s="80">
        <v>0</v>
      </c>
      <c r="J1408" s="80">
        <v>0</v>
      </c>
      <c r="K1408" s="80">
        <v>0</v>
      </c>
      <c r="L1408" s="80">
        <v>2173</v>
      </c>
      <c r="M1408" s="84">
        <v>2158</v>
      </c>
    </row>
    <row r="1409" spans="1:13">
      <c r="A1409" s="80">
        <v>1394</v>
      </c>
      <c r="B1409" s="80" t="s">
        <v>8383</v>
      </c>
      <c r="C1409" s="80" t="s">
        <v>8384</v>
      </c>
      <c r="D1409" s="80" t="s">
        <v>5400</v>
      </c>
      <c r="E1409" s="80">
        <v>0</v>
      </c>
      <c r="F1409" s="80">
        <v>0</v>
      </c>
      <c r="G1409" s="80">
        <v>0</v>
      </c>
      <c r="H1409" s="80">
        <v>0</v>
      </c>
      <c r="I1409" s="80">
        <v>0</v>
      </c>
      <c r="J1409" s="80">
        <v>0</v>
      </c>
      <c r="K1409" s="80">
        <v>0</v>
      </c>
      <c r="L1409" s="80">
        <v>0</v>
      </c>
      <c r="M1409" s="80">
        <v>0</v>
      </c>
    </row>
    <row r="1410" spans="1:13">
      <c r="A1410" s="80">
        <v>1395</v>
      </c>
      <c r="B1410" s="80" t="s">
        <v>8385</v>
      </c>
      <c r="C1410" s="80" t="s">
        <v>8386</v>
      </c>
      <c r="D1410" s="80" t="s">
        <v>5400</v>
      </c>
      <c r="E1410" s="80">
        <v>0</v>
      </c>
      <c r="F1410" s="80">
        <v>0</v>
      </c>
      <c r="G1410" s="80">
        <v>0</v>
      </c>
      <c r="H1410" s="80">
        <v>0</v>
      </c>
      <c r="I1410" s="80">
        <v>0</v>
      </c>
      <c r="J1410" s="80">
        <v>0</v>
      </c>
      <c r="K1410" s="80">
        <v>0</v>
      </c>
      <c r="L1410" s="80">
        <v>0</v>
      </c>
      <c r="M1410" s="80">
        <v>0</v>
      </c>
    </row>
    <row r="1411" spans="1:13">
      <c r="A1411" s="80">
        <v>1396</v>
      </c>
      <c r="B1411" s="80" t="s">
        <v>8387</v>
      </c>
      <c r="C1411" s="80" t="s">
        <v>8388</v>
      </c>
      <c r="D1411" s="80" t="s">
        <v>5400</v>
      </c>
      <c r="E1411" s="80">
        <v>0</v>
      </c>
      <c r="F1411" s="80">
        <v>0</v>
      </c>
      <c r="G1411" s="80">
        <v>0</v>
      </c>
      <c r="H1411" s="80">
        <v>0</v>
      </c>
      <c r="I1411" s="80">
        <v>0</v>
      </c>
      <c r="J1411" s="80">
        <v>0</v>
      </c>
      <c r="K1411" s="80">
        <v>0</v>
      </c>
      <c r="L1411" s="80">
        <v>0</v>
      </c>
      <c r="M1411" s="80">
        <v>0</v>
      </c>
    </row>
    <row r="1412" spans="1:13">
      <c r="A1412" s="80">
        <v>1397</v>
      </c>
      <c r="B1412" s="80" t="s">
        <v>8389</v>
      </c>
      <c r="C1412" s="80" t="s">
        <v>8390</v>
      </c>
      <c r="D1412" s="80" t="s">
        <v>5400</v>
      </c>
      <c r="E1412" s="80">
        <v>0</v>
      </c>
      <c r="F1412" s="80">
        <v>0</v>
      </c>
      <c r="G1412" s="80">
        <v>0</v>
      </c>
      <c r="H1412" s="80">
        <v>0</v>
      </c>
      <c r="I1412" s="80">
        <v>0</v>
      </c>
      <c r="J1412" s="80">
        <v>0</v>
      </c>
      <c r="K1412" s="80">
        <v>0</v>
      </c>
      <c r="L1412" s="80">
        <v>0</v>
      </c>
      <c r="M1412" s="80">
        <v>0</v>
      </c>
    </row>
    <row r="1413" spans="1:13">
      <c r="A1413" s="80">
        <v>1398</v>
      </c>
      <c r="B1413" s="80" t="s">
        <v>8391</v>
      </c>
      <c r="C1413" s="80" t="s">
        <v>8392</v>
      </c>
      <c r="D1413" s="80" t="s">
        <v>5400</v>
      </c>
      <c r="E1413" s="80">
        <v>0</v>
      </c>
      <c r="F1413" s="80">
        <v>0</v>
      </c>
      <c r="G1413" s="80">
        <v>0</v>
      </c>
      <c r="H1413" s="80">
        <v>0</v>
      </c>
      <c r="I1413" s="80">
        <v>0</v>
      </c>
      <c r="J1413" s="80">
        <v>0</v>
      </c>
      <c r="K1413" s="80">
        <v>0</v>
      </c>
      <c r="L1413" s="80">
        <v>0</v>
      </c>
      <c r="M1413" s="80">
        <v>0</v>
      </c>
    </row>
    <row r="1414" spans="1:13">
      <c r="A1414" s="80">
        <v>1399</v>
      </c>
      <c r="B1414" s="80" t="s">
        <v>8393</v>
      </c>
      <c r="C1414" s="80" t="s">
        <v>8394</v>
      </c>
      <c r="D1414" s="80" t="s">
        <v>5400</v>
      </c>
      <c r="E1414" s="80">
        <v>0</v>
      </c>
      <c r="F1414" s="80">
        <v>0</v>
      </c>
      <c r="G1414" s="80">
        <v>0</v>
      </c>
      <c r="H1414" s="80">
        <v>0</v>
      </c>
      <c r="I1414" s="80">
        <v>0</v>
      </c>
      <c r="J1414" s="80">
        <v>0</v>
      </c>
      <c r="K1414" s="80">
        <v>0</v>
      </c>
      <c r="L1414" s="80">
        <v>0</v>
      </c>
      <c r="M1414" s="80">
        <v>0</v>
      </c>
    </row>
    <row r="1415" spans="1:13">
      <c r="A1415" s="80">
        <v>1400</v>
      </c>
      <c r="B1415" s="80" t="s">
        <v>8395</v>
      </c>
      <c r="C1415" s="80" t="s">
        <v>8396</v>
      </c>
      <c r="D1415" s="80" t="s">
        <v>5400</v>
      </c>
      <c r="E1415" s="80">
        <v>0</v>
      </c>
      <c r="F1415" s="80">
        <v>0</v>
      </c>
      <c r="G1415" s="80">
        <v>0</v>
      </c>
      <c r="H1415" s="80">
        <v>0</v>
      </c>
      <c r="I1415" s="80">
        <v>0</v>
      </c>
      <c r="J1415" s="80">
        <v>0</v>
      </c>
      <c r="K1415" s="80">
        <v>0</v>
      </c>
      <c r="L1415" s="80">
        <v>0</v>
      </c>
      <c r="M1415" s="80">
        <v>0</v>
      </c>
    </row>
    <row r="1416" spans="1:13">
      <c r="A1416" s="80">
        <v>1401</v>
      </c>
      <c r="B1416" s="80" t="s">
        <v>8397</v>
      </c>
      <c r="C1416" s="80" t="s">
        <v>8398</v>
      </c>
      <c r="D1416" s="80" t="s">
        <v>5400</v>
      </c>
      <c r="E1416" s="80">
        <v>6</v>
      </c>
      <c r="F1416" s="80">
        <v>0</v>
      </c>
      <c r="G1416" s="80">
        <v>48</v>
      </c>
      <c r="H1416" s="80">
        <v>0</v>
      </c>
      <c r="I1416" s="80">
        <v>0</v>
      </c>
      <c r="J1416" s="80">
        <v>0</v>
      </c>
      <c r="K1416" s="80">
        <v>0</v>
      </c>
      <c r="L1416" s="80">
        <v>54</v>
      </c>
      <c r="M1416" s="80">
        <v>110</v>
      </c>
    </row>
    <row r="1417" spans="1:13">
      <c r="A1417" s="80">
        <v>1402</v>
      </c>
      <c r="B1417" s="80" t="s">
        <v>8399</v>
      </c>
      <c r="C1417" s="80" t="s">
        <v>8400</v>
      </c>
      <c r="D1417" s="80" t="s">
        <v>5400</v>
      </c>
      <c r="E1417" s="80">
        <v>0</v>
      </c>
      <c r="F1417" s="80">
        <v>0</v>
      </c>
      <c r="G1417" s="80">
        <v>0</v>
      </c>
      <c r="H1417" s="80">
        <v>0</v>
      </c>
      <c r="I1417" s="80">
        <v>0</v>
      </c>
      <c r="J1417" s="80">
        <v>0</v>
      </c>
      <c r="K1417" s="80">
        <v>0</v>
      </c>
      <c r="L1417" s="80">
        <v>0</v>
      </c>
      <c r="M1417" s="80">
        <v>0</v>
      </c>
    </row>
    <row r="1418" spans="1:13">
      <c r="A1418" s="80">
        <v>1403</v>
      </c>
      <c r="B1418" s="80" t="s">
        <v>8401</v>
      </c>
      <c r="C1418" s="80" t="s">
        <v>8402</v>
      </c>
      <c r="D1418" s="80" t="s">
        <v>5400</v>
      </c>
      <c r="E1418" s="80">
        <v>0</v>
      </c>
      <c r="F1418" s="80">
        <v>0</v>
      </c>
      <c r="G1418" s="80">
        <v>0</v>
      </c>
      <c r="H1418" s="80">
        <v>0</v>
      </c>
      <c r="I1418" s="80">
        <v>0</v>
      </c>
      <c r="J1418" s="80">
        <v>0</v>
      </c>
      <c r="K1418" s="80">
        <v>0</v>
      </c>
      <c r="L1418" s="80">
        <v>0</v>
      </c>
      <c r="M1418" s="80">
        <v>0</v>
      </c>
    </row>
    <row r="1419" spans="1:13">
      <c r="A1419" s="80">
        <v>1404</v>
      </c>
      <c r="B1419" s="80" t="s">
        <v>8403</v>
      </c>
      <c r="C1419" s="80" t="s">
        <v>8404</v>
      </c>
      <c r="D1419" s="80" t="s">
        <v>5400</v>
      </c>
      <c r="E1419" s="80">
        <v>0</v>
      </c>
      <c r="F1419" s="80">
        <v>0</v>
      </c>
      <c r="G1419" s="80">
        <v>0</v>
      </c>
      <c r="H1419" s="80">
        <v>0</v>
      </c>
      <c r="I1419" s="80">
        <v>0</v>
      </c>
      <c r="J1419" s="80">
        <v>0</v>
      </c>
      <c r="K1419" s="80">
        <v>0</v>
      </c>
      <c r="L1419" s="80">
        <v>0</v>
      </c>
      <c r="M1419" s="80">
        <v>0</v>
      </c>
    </row>
    <row r="1420" spans="1:13">
      <c r="A1420" s="80">
        <v>1405</v>
      </c>
      <c r="B1420" s="80" t="s">
        <v>8405</v>
      </c>
      <c r="C1420" s="80" t="s">
        <v>8406</v>
      </c>
      <c r="D1420" s="80" t="s">
        <v>5400</v>
      </c>
      <c r="E1420" s="80">
        <v>0</v>
      </c>
      <c r="F1420" s="80">
        <v>0</v>
      </c>
      <c r="G1420" s="80">
        <v>0</v>
      </c>
      <c r="H1420" s="80">
        <v>0</v>
      </c>
      <c r="I1420" s="80">
        <v>0</v>
      </c>
      <c r="J1420" s="80">
        <v>0</v>
      </c>
      <c r="K1420" s="80">
        <v>0</v>
      </c>
      <c r="L1420" s="80">
        <v>0</v>
      </c>
      <c r="M1420" s="80">
        <v>0</v>
      </c>
    </row>
    <row r="1421" spans="1:13">
      <c r="A1421" s="80">
        <v>1406</v>
      </c>
      <c r="B1421" s="80" t="s">
        <v>8407</v>
      </c>
      <c r="C1421" s="80" t="s">
        <v>8408</v>
      </c>
      <c r="D1421" s="80" t="s">
        <v>3259</v>
      </c>
      <c r="E1421" s="80">
        <v>0</v>
      </c>
      <c r="F1421" s="80">
        <v>0</v>
      </c>
      <c r="G1421" s="80">
        <v>0</v>
      </c>
      <c r="H1421" s="80">
        <v>0</v>
      </c>
      <c r="I1421" s="80">
        <v>0</v>
      </c>
      <c r="J1421" s="80">
        <v>0</v>
      </c>
      <c r="K1421" s="80">
        <v>0</v>
      </c>
      <c r="L1421" s="80">
        <v>0</v>
      </c>
      <c r="M1421" s="80">
        <v>0</v>
      </c>
    </row>
    <row r="1422" spans="1:13">
      <c r="A1422" s="80">
        <v>1407</v>
      </c>
      <c r="B1422" s="80" t="s">
        <v>8409</v>
      </c>
      <c r="C1422" s="80" t="s">
        <v>8410</v>
      </c>
      <c r="D1422" s="80" t="s">
        <v>3259</v>
      </c>
      <c r="E1422" s="80">
        <v>0</v>
      </c>
      <c r="F1422" s="80">
        <v>0</v>
      </c>
      <c r="G1422" s="80">
        <v>0</v>
      </c>
      <c r="H1422" s="80">
        <v>0</v>
      </c>
      <c r="I1422" s="80">
        <v>0</v>
      </c>
      <c r="J1422" s="80">
        <v>0</v>
      </c>
      <c r="K1422" s="80">
        <v>0</v>
      </c>
      <c r="L1422" s="80">
        <v>0</v>
      </c>
      <c r="M1422" s="80">
        <v>0</v>
      </c>
    </row>
    <row r="1423" spans="1:13">
      <c r="A1423" s="80">
        <v>1408</v>
      </c>
      <c r="B1423" s="80" t="s">
        <v>8411</v>
      </c>
      <c r="C1423" s="80" t="s">
        <v>8412</v>
      </c>
      <c r="D1423" s="80" t="s">
        <v>3259</v>
      </c>
      <c r="E1423" s="80">
        <v>0</v>
      </c>
      <c r="F1423" s="80">
        <v>0</v>
      </c>
      <c r="G1423" s="80">
        <v>1</v>
      </c>
      <c r="H1423" s="80">
        <v>0</v>
      </c>
      <c r="I1423" s="80">
        <v>0</v>
      </c>
      <c r="J1423" s="80">
        <v>0</v>
      </c>
      <c r="K1423" s="80">
        <v>0</v>
      </c>
      <c r="L1423" s="80">
        <v>1</v>
      </c>
      <c r="M1423" s="80">
        <v>0</v>
      </c>
    </row>
    <row r="1424" spans="1:13">
      <c r="A1424" s="80">
        <v>1409</v>
      </c>
      <c r="B1424" s="80" t="s">
        <v>8413</v>
      </c>
      <c r="C1424" s="80" t="s">
        <v>8414</v>
      </c>
      <c r="D1424" s="80" t="s">
        <v>3259</v>
      </c>
      <c r="E1424" s="80">
        <v>0</v>
      </c>
      <c r="F1424" s="80">
        <v>0</v>
      </c>
      <c r="G1424" s="80">
        <v>15</v>
      </c>
      <c r="H1424" s="80">
        <v>0</v>
      </c>
      <c r="I1424" s="80">
        <v>0</v>
      </c>
      <c r="J1424" s="80">
        <v>0</v>
      </c>
      <c r="K1424" s="80">
        <v>0</v>
      </c>
      <c r="L1424" s="80">
        <v>15</v>
      </c>
      <c r="M1424" s="80">
        <v>0</v>
      </c>
    </row>
    <row r="1425" spans="1:13">
      <c r="A1425" s="80">
        <v>1410</v>
      </c>
      <c r="B1425" s="80" t="s">
        <v>8415</v>
      </c>
      <c r="C1425" s="80" t="s">
        <v>8416</v>
      </c>
      <c r="D1425" s="80" t="s">
        <v>3259</v>
      </c>
      <c r="E1425" s="80">
        <v>0</v>
      </c>
      <c r="F1425" s="80">
        <v>0</v>
      </c>
      <c r="G1425" s="80">
        <v>0</v>
      </c>
      <c r="H1425" s="80">
        <v>0</v>
      </c>
      <c r="I1425" s="80">
        <v>0</v>
      </c>
      <c r="J1425" s="80">
        <v>0</v>
      </c>
      <c r="K1425" s="80">
        <v>0</v>
      </c>
      <c r="L1425" s="80">
        <v>0</v>
      </c>
      <c r="M1425" s="80">
        <v>0</v>
      </c>
    </row>
    <row r="1426" spans="1:13">
      <c r="A1426" s="80">
        <v>1411</v>
      </c>
      <c r="B1426" s="80" t="s">
        <v>8417</v>
      </c>
      <c r="C1426" s="80" t="s">
        <v>8418</v>
      </c>
      <c r="D1426" s="80" t="s">
        <v>3259</v>
      </c>
      <c r="E1426" s="80">
        <v>0</v>
      </c>
      <c r="F1426" s="80">
        <v>0</v>
      </c>
      <c r="G1426" s="80">
        <v>0</v>
      </c>
      <c r="H1426" s="80">
        <v>0</v>
      </c>
      <c r="I1426" s="80">
        <v>0</v>
      </c>
      <c r="J1426" s="80">
        <v>0</v>
      </c>
      <c r="K1426" s="80">
        <v>0</v>
      </c>
      <c r="L1426" s="80">
        <v>0</v>
      </c>
      <c r="M1426" s="80">
        <v>0</v>
      </c>
    </row>
    <row r="1427" spans="1:13">
      <c r="A1427" s="80">
        <v>1412</v>
      </c>
      <c r="B1427" s="80" t="s">
        <v>8419</v>
      </c>
      <c r="C1427" s="80" t="s">
        <v>8420</v>
      </c>
      <c r="D1427" s="80" t="s">
        <v>3259</v>
      </c>
      <c r="E1427" s="80">
        <v>0</v>
      </c>
      <c r="F1427" s="80">
        <v>0</v>
      </c>
      <c r="G1427" s="80">
        <v>0</v>
      </c>
      <c r="H1427" s="80">
        <v>0</v>
      </c>
      <c r="I1427" s="80">
        <v>0</v>
      </c>
      <c r="J1427" s="80">
        <v>0</v>
      </c>
      <c r="K1427" s="80">
        <v>0</v>
      </c>
      <c r="L1427" s="80">
        <v>0</v>
      </c>
      <c r="M1427" s="80">
        <v>0</v>
      </c>
    </row>
    <row r="1428" spans="1:13">
      <c r="A1428" s="80">
        <v>1413</v>
      </c>
      <c r="B1428" s="80" t="s">
        <v>8421</v>
      </c>
      <c r="C1428" s="80" t="s">
        <v>8422</v>
      </c>
      <c r="D1428" s="80" t="s">
        <v>3259</v>
      </c>
      <c r="E1428" s="80">
        <v>0</v>
      </c>
      <c r="F1428" s="80">
        <v>0</v>
      </c>
      <c r="G1428" s="80">
        <v>0</v>
      </c>
      <c r="H1428" s="80">
        <v>0</v>
      </c>
      <c r="I1428" s="80">
        <v>0</v>
      </c>
      <c r="J1428" s="80">
        <v>0</v>
      </c>
      <c r="K1428" s="80">
        <v>0</v>
      </c>
      <c r="L1428" s="80">
        <v>0</v>
      </c>
      <c r="M1428" s="80">
        <v>0</v>
      </c>
    </row>
    <row r="1429" spans="1:13">
      <c r="A1429" s="80">
        <v>1414</v>
      </c>
      <c r="B1429" s="80" t="s">
        <v>8423</v>
      </c>
      <c r="C1429" s="80" t="s">
        <v>8424</v>
      </c>
      <c r="D1429" s="80" t="s">
        <v>3259</v>
      </c>
      <c r="E1429" s="80">
        <v>0</v>
      </c>
      <c r="F1429" s="80">
        <v>0</v>
      </c>
      <c r="G1429" s="80">
        <v>0</v>
      </c>
      <c r="H1429" s="80">
        <v>0</v>
      </c>
      <c r="I1429" s="80">
        <v>0</v>
      </c>
      <c r="J1429" s="80">
        <v>0</v>
      </c>
      <c r="K1429" s="80">
        <v>0</v>
      </c>
      <c r="L1429" s="80">
        <v>0</v>
      </c>
      <c r="M1429" s="80">
        <v>0</v>
      </c>
    </row>
    <row r="1430" spans="1:13">
      <c r="A1430" s="80">
        <v>1415</v>
      </c>
      <c r="B1430" s="80" t="s">
        <v>8425</v>
      </c>
      <c r="C1430" s="80" t="s">
        <v>8426</v>
      </c>
      <c r="D1430" s="80" t="s">
        <v>3259</v>
      </c>
      <c r="E1430" s="80">
        <v>0</v>
      </c>
      <c r="F1430" s="80">
        <v>0</v>
      </c>
      <c r="G1430" s="80">
        <v>0</v>
      </c>
      <c r="H1430" s="80">
        <v>0</v>
      </c>
      <c r="I1430" s="80">
        <v>0</v>
      </c>
      <c r="J1430" s="80">
        <v>0</v>
      </c>
      <c r="K1430" s="80">
        <v>0</v>
      </c>
      <c r="L1430" s="80">
        <v>0</v>
      </c>
      <c r="M1430" s="80">
        <v>0</v>
      </c>
    </row>
    <row r="1431" spans="1:13">
      <c r="A1431" s="80">
        <v>1416</v>
      </c>
      <c r="B1431" s="80" t="s">
        <v>8427</v>
      </c>
      <c r="C1431" s="80" t="s">
        <v>8428</v>
      </c>
      <c r="D1431" s="80" t="s">
        <v>3259</v>
      </c>
      <c r="E1431" s="80">
        <v>0</v>
      </c>
      <c r="F1431" s="80">
        <v>0</v>
      </c>
      <c r="G1431" s="80">
        <v>0</v>
      </c>
      <c r="H1431" s="80">
        <v>0</v>
      </c>
      <c r="I1431" s="80">
        <v>0</v>
      </c>
      <c r="J1431" s="80">
        <v>0</v>
      </c>
      <c r="K1431" s="80">
        <v>0</v>
      </c>
      <c r="L1431" s="80">
        <v>0</v>
      </c>
      <c r="M1431" s="80">
        <v>0</v>
      </c>
    </row>
    <row r="1432" spans="1:13">
      <c r="A1432" s="80">
        <v>1417</v>
      </c>
      <c r="B1432" s="80" t="s">
        <v>8429</v>
      </c>
      <c r="C1432" s="80" t="s">
        <v>8430</v>
      </c>
      <c r="D1432" s="80" t="s">
        <v>5400</v>
      </c>
      <c r="E1432" s="80">
        <v>0</v>
      </c>
      <c r="F1432" s="80">
        <v>0</v>
      </c>
      <c r="G1432" s="80">
        <v>0</v>
      </c>
      <c r="H1432" s="80">
        <v>0</v>
      </c>
      <c r="I1432" s="80">
        <v>0</v>
      </c>
      <c r="J1432" s="80">
        <v>0</v>
      </c>
      <c r="K1432" s="80">
        <v>0</v>
      </c>
      <c r="L1432" s="80">
        <v>0</v>
      </c>
      <c r="M1432" s="80">
        <v>0</v>
      </c>
    </row>
    <row r="1433" spans="1:13">
      <c r="A1433" s="80">
        <v>1418</v>
      </c>
      <c r="B1433" s="80" t="s">
        <v>8431</v>
      </c>
      <c r="C1433" s="80" t="s">
        <v>8432</v>
      </c>
      <c r="D1433" s="80" t="s">
        <v>5400</v>
      </c>
      <c r="E1433" s="80">
        <v>0</v>
      </c>
      <c r="F1433" s="80">
        <v>0</v>
      </c>
      <c r="G1433" s="80">
        <v>0</v>
      </c>
      <c r="H1433" s="80">
        <v>0</v>
      </c>
      <c r="I1433" s="80">
        <v>0</v>
      </c>
      <c r="J1433" s="80">
        <v>0</v>
      </c>
      <c r="K1433" s="80">
        <v>0</v>
      </c>
      <c r="L1433" s="80">
        <v>0</v>
      </c>
      <c r="M1433" s="80">
        <v>0</v>
      </c>
    </row>
    <row r="1434" spans="1:13">
      <c r="A1434" s="80">
        <v>1419</v>
      </c>
      <c r="B1434" s="80" t="s">
        <v>8433</v>
      </c>
      <c r="C1434" s="80" t="s">
        <v>8434</v>
      </c>
      <c r="D1434" s="80" t="s">
        <v>5400</v>
      </c>
      <c r="E1434" s="80">
        <v>0</v>
      </c>
      <c r="F1434" s="80">
        <v>0</v>
      </c>
      <c r="G1434" s="80">
        <v>0</v>
      </c>
      <c r="H1434" s="80">
        <v>0</v>
      </c>
      <c r="I1434" s="80">
        <v>0</v>
      </c>
      <c r="J1434" s="80">
        <v>0</v>
      </c>
      <c r="K1434" s="80">
        <v>0</v>
      </c>
      <c r="L1434" s="80">
        <v>0</v>
      </c>
      <c r="M1434" s="80">
        <v>0</v>
      </c>
    </row>
    <row r="1435" spans="1:13">
      <c r="A1435" s="80">
        <v>1420</v>
      </c>
      <c r="B1435" s="80" t="s">
        <v>8435</v>
      </c>
      <c r="C1435" s="80" t="s">
        <v>8436</v>
      </c>
      <c r="D1435" s="80" t="s">
        <v>5400</v>
      </c>
      <c r="E1435" s="80">
        <v>0</v>
      </c>
      <c r="F1435" s="80">
        <v>0</v>
      </c>
      <c r="G1435" s="80">
        <v>0</v>
      </c>
      <c r="H1435" s="80">
        <v>0</v>
      </c>
      <c r="I1435" s="80">
        <v>0</v>
      </c>
      <c r="J1435" s="80">
        <v>0</v>
      </c>
      <c r="K1435" s="80">
        <v>0</v>
      </c>
      <c r="L1435" s="80">
        <v>0</v>
      </c>
      <c r="M1435" s="80">
        <v>0</v>
      </c>
    </row>
    <row r="1436" spans="1:13">
      <c r="A1436" s="80">
        <v>1421</v>
      </c>
      <c r="B1436" s="80" t="s">
        <v>351</v>
      </c>
      <c r="C1436" s="80" t="s">
        <v>8437</v>
      </c>
      <c r="D1436" s="80" t="s">
        <v>5400</v>
      </c>
      <c r="E1436" s="80">
        <v>665</v>
      </c>
      <c r="F1436" s="80">
        <v>0</v>
      </c>
      <c r="G1436" s="80">
        <v>257</v>
      </c>
      <c r="H1436" s="80">
        <v>0</v>
      </c>
      <c r="I1436" s="80">
        <v>0</v>
      </c>
      <c r="J1436" s="80">
        <v>0</v>
      </c>
      <c r="K1436" s="80">
        <v>0</v>
      </c>
      <c r="L1436" s="80">
        <v>922</v>
      </c>
      <c r="M1436" s="84">
        <v>4615</v>
      </c>
    </row>
    <row r="1437" spans="1:13">
      <c r="A1437" s="80">
        <v>1422</v>
      </c>
      <c r="B1437" s="80" t="s">
        <v>388</v>
      </c>
      <c r="C1437" s="80" t="s">
        <v>8438</v>
      </c>
      <c r="D1437" s="80" t="s">
        <v>5400</v>
      </c>
      <c r="E1437" s="80">
        <v>90</v>
      </c>
      <c r="F1437" s="80">
        <v>0</v>
      </c>
      <c r="G1437" s="80">
        <v>89</v>
      </c>
      <c r="H1437" s="80">
        <v>0</v>
      </c>
      <c r="I1437" s="80">
        <v>0</v>
      </c>
      <c r="J1437" s="80">
        <v>0</v>
      </c>
      <c r="K1437" s="80">
        <v>0</v>
      </c>
      <c r="L1437" s="80">
        <v>179</v>
      </c>
      <c r="M1437" s="84">
        <v>2211</v>
      </c>
    </row>
    <row r="1438" spans="1:13">
      <c r="A1438" s="80">
        <v>1423</v>
      </c>
      <c r="B1438" s="80" t="s">
        <v>334</v>
      </c>
      <c r="C1438" s="80" t="s">
        <v>8439</v>
      </c>
      <c r="D1438" s="80" t="s">
        <v>5400</v>
      </c>
      <c r="E1438" s="80">
        <v>317</v>
      </c>
      <c r="F1438" s="80">
        <v>0</v>
      </c>
      <c r="G1438" s="80">
        <v>930</v>
      </c>
      <c r="H1438" s="80">
        <v>0</v>
      </c>
      <c r="I1438" s="80">
        <v>0</v>
      </c>
      <c r="J1438" s="80">
        <v>0</v>
      </c>
      <c r="K1438" s="80">
        <v>0</v>
      </c>
      <c r="L1438" s="80">
        <v>1247</v>
      </c>
      <c r="M1438" s="84">
        <v>3871</v>
      </c>
    </row>
    <row r="1439" spans="1:13">
      <c r="A1439" s="80">
        <v>1424</v>
      </c>
      <c r="B1439" s="80" t="s">
        <v>376</v>
      </c>
      <c r="C1439" s="80" t="s">
        <v>8440</v>
      </c>
      <c r="D1439" s="80" t="s">
        <v>5400</v>
      </c>
      <c r="E1439" s="80">
        <v>92</v>
      </c>
      <c r="F1439" s="80">
        <v>0</v>
      </c>
      <c r="G1439" s="80">
        <v>88</v>
      </c>
      <c r="H1439" s="80">
        <v>0</v>
      </c>
      <c r="I1439" s="80">
        <v>0</v>
      </c>
      <c r="J1439" s="80">
        <v>0</v>
      </c>
      <c r="K1439" s="80">
        <v>0</v>
      </c>
      <c r="L1439" s="80">
        <v>180</v>
      </c>
      <c r="M1439" s="80">
        <v>904</v>
      </c>
    </row>
    <row r="1440" spans="1:13">
      <c r="A1440" s="80">
        <v>1425</v>
      </c>
      <c r="B1440" s="80" t="s">
        <v>429</v>
      </c>
      <c r="C1440" s="80" t="s">
        <v>8441</v>
      </c>
      <c r="D1440" s="80" t="s">
        <v>5400</v>
      </c>
      <c r="E1440" s="80">
        <v>23</v>
      </c>
      <c r="F1440" s="80">
        <v>0</v>
      </c>
      <c r="G1440" s="80">
        <v>69</v>
      </c>
      <c r="H1440" s="80">
        <v>0</v>
      </c>
      <c r="I1440" s="80">
        <v>0</v>
      </c>
      <c r="J1440" s="80">
        <v>0</v>
      </c>
      <c r="K1440" s="80">
        <v>0</v>
      </c>
      <c r="L1440" s="80">
        <v>92</v>
      </c>
      <c r="M1440" s="80">
        <v>135</v>
      </c>
    </row>
    <row r="1441" spans="1:13">
      <c r="A1441" s="80">
        <v>1426</v>
      </c>
      <c r="B1441" s="80" t="s">
        <v>419</v>
      </c>
      <c r="C1441" s="80" t="s">
        <v>8442</v>
      </c>
      <c r="D1441" s="80" t="s">
        <v>5400</v>
      </c>
      <c r="E1441" s="80">
        <v>2</v>
      </c>
      <c r="F1441" s="80">
        <v>0</v>
      </c>
      <c r="G1441" s="80">
        <v>62</v>
      </c>
      <c r="H1441" s="80">
        <v>0</v>
      </c>
      <c r="I1441" s="80">
        <v>0</v>
      </c>
      <c r="J1441" s="80">
        <v>0</v>
      </c>
      <c r="K1441" s="80">
        <v>0</v>
      </c>
      <c r="L1441" s="80">
        <v>64</v>
      </c>
      <c r="M1441" s="80">
        <v>53</v>
      </c>
    </row>
    <row r="1442" spans="1:13">
      <c r="A1442" s="80">
        <v>1427</v>
      </c>
      <c r="B1442" s="80" t="s">
        <v>418</v>
      </c>
      <c r="C1442" s="80" t="s">
        <v>6162</v>
      </c>
      <c r="D1442" s="80" t="s">
        <v>5400</v>
      </c>
      <c r="E1442" s="80">
        <v>529</v>
      </c>
      <c r="F1442" s="80">
        <v>0</v>
      </c>
      <c r="G1442" s="80">
        <v>875</v>
      </c>
      <c r="H1442" s="80">
        <v>0</v>
      </c>
      <c r="I1442" s="80">
        <v>0</v>
      </c>
      <c r="J1442" s="80">
        <v>0</v>
      </c>
      <c r="K1442" s="80">
        <v>0</v>
      </c>
      <c r="L1442" s="80">
        <v>1404</v>
      </c>
      <c r="M1442" s="80">
        <v>875</v>
      </c>
    </row>
    <row r="1443" spans="1:13">
      <c r="A1443" s="80">
        <v>1428</v>
      </c>
      <c r="B1443" s="80" t="s">
        <v>8443</v>
      </c>
      <c r="C1443" s="80" t="s">
        <v>8444</v>
      </c>
      <c r="D1443" s="80" t="s">
        <v>5400</v>
      </c>
      <c r="E1443" s="80">
        <v>0</v>
      </c>
      <c r="F1443" s="80">
        <v>0</v>
      </c>
      <c r="G1443" s="80">
        <v>0</v>
      </c>
      <c r="H1443" s="80">
        <v>0</v>
      </c>
      <c r="I1443" s="80">
        <v>0</v>
      </c>
      <c r="J1443" s="80">
        <v>0</v>
      </c>
      <c r="K1443" s="80">
        <v>0</v>
      </c>
      <c r="L1443" s="80">
        <v>0</v>
      </c>
      <c r="M1443" s="80">
        <v>0</v>
      </c>
    </row>
    <row r="1444" spans="1:13">
      <c r="A1444" s="80">
        <v>1429</v>
      </c>
      <c r="B1444" s="80" t="s">
        <v>8445</v>
      </c>
      <c r="C1444" s="80" t="s">
        <v>8446</v>
      </c>
      <c r="D1444" s="80" t="s">
        <v>5400</v>
      </c>
      <c r="E1444" s="80">
        <v>154</v>
      </c>
      <c r="F1444" s="80">
        <v>0</v>
      </c>
      <c r="G1444" s="80">
        <v>0</v>
      </c>
      <c r="H1444" s="80">
        <v>0</v>
      </c>
      <c r="I1444" s="80">
        <v>0</v>
      </c>
      <c r="J1444" s="80">
        <v>0</v>
      </c>
      <c r="K1444" s="80">
        <v>0</v>
      </c>
      <c r="L1444" s="80">
        <v>154</v>
      </c>
      <c r="M1444" s="80">
        <v>0</v>
      </c>
    </row>
    <row r="1445" spans="1:13">
      <c r="A1445" s="80">
        <v>1430</v>
      </c>
      <c r="B1445" s="80" t="s">
        <v>8447</v>
      </c>
      <c r="C1445" s="80" t="s">
        <v>8448</v>
      </c>
      <c r="D1445" s="80" t="s">
        <v>5400</v>
      </c>
      <c r="E1445" s="80">
        <v>0</v>
      </c>
      <c r="F1445" s="80">
        <v>0</v>
      </c>
      <c r="G1445" s="80">
        <v>0</v>
      </c>
      <c r="H1445" s="80">
        <v>0</v>
      </c>
      <c r="I1445" s="80">
        <v>0</v>
      </c>
      <c r="J1445" s="80">
        <v>0</v>
      </c>
      <c r="K1445" s="80">
        <v>0</v>
      </c>
      <c r="L1445" s="80">
        <v>0</v>
      </c>
      <c r="M1445" s="80">
        <v>0</v>
      </c>
    </row>
    <row r="1446" spans="1:13">
      <c r="A1446" s="80">
        <v>1431</v>
      </c>
      <c r="B1446" s="80" t="s">
        <v>8449</v>
      </c>
      <c r="C1446" s="80" t="s">
        <v>8450</v>
      </c>
      <c r="D1446" s="80" t="s">
        <v>5400</v>
      </c>
      <c r="E1446" s="80">
        <v>0</v>
      </c>
      <c r="F1446" s="80">
        <v>0</v>
      </c>
      <c r="G1446" s="80">
        <v>0</v>
      </c>
      <c r="H1446" s="80">
        <v>0</v>
      </c>
      <c r="I1446" s="80">
        <v>0</v>
      </c>
      <c r="J1446" s="80">
        <v>0</v>
      </c>
      <c r="K1446" s="80">
        <v>0</v>
      </c>
      <c r="L1446" s="80">
        <v>0</v>
      </c>
      <c r="M1446" s="80">
        <v>0</v>
      </c>
    </row>
    <row r="1447" spans="1:13">
      <c r="A1447" s="80">
        <v>1432</v>
      </c>
      <c r="B1447" s="80" t="s">
        <v>8451</v>
      </c>
      <c r="C1447" s="80" t="s">
        <v>8452</v>
      </c>
      <c r="D1447" s="80" t="s">
        <v>5400</v>
      </c>
      <c r="E1447" s="80">
        <v>0</v>
      </c>
      <c r="F1447" s="80">
        <v>0</v>
      </c>
      <c r="G1447" s="80">
        <v>0</v>
      </c>
      <c r="H1447" s="80">
        <v>0</v>
      </c>
      <c r="I1447" s="80">
        <v>0</v>
      </c>
      <c r="J1447" s="80">
        <v>0</v>
      </c>
      <c r="K1447" s="80">
        <v>0</v>
      </c>
      <c r="L1447" s="80">
        <v>0</v>
      </c>
      <c r="M1447" s="80">
        <v>0</v>
      </c>
    </row>
    <row r="1448" spans="1:13">
      <c r="A1448" s="80">
        <v>1433</v>
      </c>
      <c r="B1448" s="80" t="s">
        <v>8453</v>
      </c>
      <c r="C1448" s="80" t="s">
        <v>8454</v>
      </c>
      <c r="D1448" s="80" t="s">
        <v>5400</v>
      </c>
      <c r="E1448" s="80">
        <v>0</v>
      </c>
      <c r="F1448" s="80">
        <v>0</v>
      </c>
      <c r="G1448" s="80">
        <v>0</v>
      </c>
      <c r="H1448" s="80">
        <v>0</v>
      </c>
      <c r="I1448" s="80">
        <v>0</v>
      </c>
      <c r="J1448" s="80">
        <v>0</v>
      </c>
      <c r="K1448" s="80">
        <v>0</v>
      </c>
      <c r="L1448" s="80">
        <v>0</v>
      </c>
      <c r="M1448" s="80">
        <v>0</v>
      </c>
    </row>
    <row r="1449" spans="1:13">
      <c r="A1449" s="80">
        <v>1434</v>
      </c>
      <c r="B1449" s="80" t="s">
        <v>437</v>
      </c>
      <c r="C1449" s="80" t="s">
        <v>438</v>
      </c>
      <c r="D1449" s="80" t="s">
        <v>5400</v>
      </c>
      <c r="E1449" s="80">
        <v>0</v>
      </c>
      <c r="F1449" s="80">
        <v>0</v>
      </c>
      <c r="G1449" s="80">
        <v>0</v>
      </c>
      <c r="H1449" s="80">
        <v>0</v>
      </c>
      <c r="I1449" s="80">
        <v>0</v>
      </c>
      <c r="J1449" s="80">
        <v>0</v>
      </c>
      <c r="K1449" s="80">
        <v>0</v>
      </c>
      <c r="L1449" s="80">
        <v>0</v>
      </c>
      <c r="M1449" s="80">
        <v>0</v>
      </c>
    </row>
    <row r="1450" spans="1:13">
      <c r="A1450" s="80">
        <v>1435</v>
      </c>
      <c r="B1450" s="80" t="s">
        <v>8455</v>
      </c>
      <c r="C1450" s="80" t="s">
        <v>8456</v>
      </c>
      <c r="D1450" s="80" t="s">
        <v>5400</v>
      </c>
      <c r="E1450" s="80">
        <v>0</v>
      </c>
      <c r="F1450" s="80">
        <v>0</v>
      </c>
      <c r="G1450" s="80">
        <v>100</v>
      </c>
      <c r="H1450" s="80">
        <v>0</v>
      </c>
      <c r="I1450" s="80">
        <v>0</v>
      </c>
      <c r="J1450" s="80">
        <v>0</v>
      </c>
      <c r="K1450" s="80">
        <v>0</v>
      </c>
      <c r="L1450" s="80">
        <v>100</v>
      </c>
      <c r="M1450" s="80">
        <v>0</v>
      </c>
    </row>
    <row r="1451" spans="1:13">
      <c r="A1451" s="80">
        <v>1436</v>
      </c>
      <c r="B1451" s="80" t="s">
        <v>801</v>
      </c>
      <c r="C1451" s="80" t="s">
        <v>8457</v>
      </c>
      <c r="D1451" s="80" t="s">
        <v>5400</v>
      </c>
      <c r="E1451" s="80">
        <v>440</v>
      </c>
      <c r="F1451" s="80">
        <v>0</v>
      </c>
      <c r="G1451" s="80">
        <v>34</v>
      </c>
      <c r="H1451" s="80">
        <v>0</v>
      </c>
      <c r="I1451" s="80">
        <v>0</v>
      </c>
      <c r="J1451" s="80">
        <v>0</v>
      </c>
      <c r="K1451" s="80">
        <v>0</v>
      </c>
      <c r="L1451" s="80">
        <v>474</v>
      </c>
      <c r="M1451" s="84">
        <v>2279</v>
      </c>
    </row>
    <row r="1452" spans="1:13">
      <c r="A1452" s="80">
        <v>1437</v>
      </c>
      <c r="B1452" s="80" t="s">
        <v>809</v>
      </c>
      <c r="C1452" s="80" t="s">
        <v>8458</v>
      </c>
      <c r="D1452" s="80" t="s">
        <v>5400</v>
      </c>
      <c r="E1452" s="80">
        <v>215</v>
      </c>
      <c r="F1452" s="80">
        <v>0</v>
      </c>
      <c r="G1452" s="80">
        <v>32</v>
      </c>
      <c r="H1452" s="80">
        <v>0</v>
      </c>
      <c r="I1452" s="80">
        <v>0</v>
      </c>
      <c r="J1452" s="80">
        <v>0</v>
      </c>
      <c r="K1452" s="80">
        <v>0</v>
      </c>
      <c r="L1452" s="80">
        <v>247</v>
      </c>
      <c r="M1452" s="84">
        <v>1449</v>
      </c>
    </row>
    <row r="1453" spans="1:13">
      <c r="A1453" s="80">
        <v>1438</v>
      </c>
      <c r="B1453" s="80" t="s">
        <v>822</v>
      </c>
      <c r="C1453" s="80" t="s">
        <v>8459</v>
      </c>
      <c r="D1453" s="80" t="s">
        <v>5400</v>
      </c>
      <c r="E1453" s="80">
        <v>51</v>
      </c>
      <c r="F1453" s="80">
        <v>0</v>
      </c>
      <c r="G1453" s="80">
        <v>37</v>
      </c>
      <c r="H1453" s="80">
        <v>0</v>
      </c>
      <c r="I1453" s="80">
        <v>0</v>
      </c>
      <c r="J1453" s="80">
        <v>0</v>
      </c>
      <c r="K1453" s="80">
        <v>0</v>
      </c>
      <c r="L1453" s="80">
        <v>88</v>
      </c>
      <c r="M1453" s="84">
        <v>1610</v>
      </c>
    </row>
    <row r="1454" spans="1:13">
      <c r="A1454" s="80">
        <v>1439</v>
      </c>
      <c r="B1454" s="80" t="s">
        <v>816</v>
      </c>
      <c r="C1454" s="80" t="s">
        <v>8460</v>
      </c>
      <c r="D1454" s="80" t="s">
        <v>5400</v>
      </c>
      <c r="E1454" s="80">
        <v>355</v>
      </c>
      <c r="F1454" s="80">
        <v>0</v>
      </c>
      <c r="G1454" s="80">
        <v>20</v>
      </c>
      <c r="H1454" s="80">
        <v>0</v>
      </c>
      <c r="I1454" s="80">
        <v>0</v>
      </c>
      <c r="J1454" s="80">
        <v>0</v>
      </c>
      <c r="K1454" s="80">
        <v>0</v>
      </c>
      <c r="L1454" s="80">
        <v>375</v>
      </c>
      <c r="M1454" s="84">
        <v>1689</v>
      </c>
    </row>
    <row r="1455" spans="1:13">
      <c r="A1455" s="80">
        <v>1440</v>
      </c>
      <c r="B1455" s="80" t="s">
        <v>805</v>
      </c>
      <c r="C1455" s="80" t="s">
        <v>8461</v>
      </c>
      <c r="D1455" s="80" t="s">
        <v>5400</v>
      </c>
      <c r="E1455" s="80">
        <v>269</v>
      </c>
      <c r="F1455" s="80">
        <v>0</v>
      </c>
      <c r="G1455" s="80">
        <v>1117</v>
      </c>
      <c r="H1455" s="80">
        <v>0</v>
      </c>
      <c r="I1455" s="80">
        <v>0</v>
      </c>
      <c r="J1455" s="80">
        <v>0</v>
      </c>
      <c r="K1455" s="80">
        <v>0</v>
      </c>
      <c r="L1455" s="80">
        <v>1386</v>
      </c>
      <c r="M1455" s="84">
        <v>11500</v>
      </c>
    </row>
    <row r="1456" spans="1:13">
      <c r="A1456" s="80">
        <v>1441</v>
      </c>
      <c r="B1456" s="80" t="s">
        <v>8462</v>
      </c>
      <c r="C1456" s="80" t="s">
        <v>8463</v>
      </c>
      <c r="D1456" s="80" t="s">
        <v>5400</v>
      </c>
      <c r="E1456" s="80">
        <v>0</v>
      </c>
      <c r="F1456" s="80">
        <v>0</v>
      </c>
      <c r="G1456" s="80">
        <v>0</v>
      </c>
      <c r="H1456" s="80">
        <v>0</v>
      </c>
      <c r="I1456" s="80">
        <v>0</v>
      </c>
      <c r="J1456" s="80">
        <v>0</v>
      </c>
      <c r="K1456" s="80">
        <v>0</v>
      </c>
      <c r="L1456" s="80">
        <v>0</v>
      </c>
      <c r="M1456" s="80">
        <v>0</v>
      </c>
    </row>
    <row r="1457" spans="1:13">
      <c r="A1457" s="80">
        <v>1442</v>
      </c>
      <c r="B1457" s="80" t="s">
        <v>800</v>
      </c>
      <c r="C1457" s="80" t="s">
        <v>8464</v>
      </c>
      <c r="D1457" s="80" t="s">
        <v>5400</v>
      </c>
      <c r="E1457" s="80">
        <v>8551</v>
      </c>
      <c r="F1457" s="80">
        <v>0</v>
      </c>
      <c r="G1457" s="80">
        <v>1279</v>
      </c>
      <c r="H1457" s="80">
        <v>0</v>
      </c>
      <c r="I1457" s="80">
        <v>0</v>
      </c>
      <c r="J1457" s="80">
        <v>0</v>
      </c>
      <c r="K1457" s="80">
        <v>0</v>
      </c>
      <c r="L1457" s="80">
        <v>9830</v>
      </c>
      <c r="M1457" s="84">
        <v>17672</v>
      </c>
    </row>
    <row r="1458" spans="1:13">
      <c r="A1458" s="80">
        <v>1443</v>
      </c>
      <c r="B1458" s="80" t="s">
        <v>808</v>
      </c>
      <c r="C1458" s="80" t="s">
        <v>8465</v>
      </c>
      <c r="D1458" s="80" t="s">
        <v>5400</v>
      </c>
      <c r="E1458" s="80">
        <v>627</v>
      </c>
      <c r="F1458" s="80">
        <v>0</v>
      </c>
      <c r="G1458" s="80">
        <v>332</v>
      </c>
      <c r="H1458" s="80">
        <v>0</v>
      </c>
      <c r="I1458" s="80">
        <v>0</v>
      </c>
      <c r="J1458" s="80">
        <v>0</v>
      </c>
      <c r="K1458" s="80">
        <v>0</v>
      </c>
      <c r="L1458" s="80">
        <v>959</v>
      </c>
      <c r="M1458" s="84">
        <v>18119</v>
      </c>
    </row>
    <row r="1459" spans="1:13">
      <c r="A1459" s="80">
        <v>1444</v>
      </c>
      <c r="B1459" s="80" t="s">
        <v>806</v>
      </c>
      <c r="C1459" s="80" t="s">
        <v>8466</v>
      </c>
      <c r="D1459" s="80" t="s">
        <v>5400</v>
      </c>
      <c r="E1459" s="80">
        <v>10912</v>
      </c>
      <c r="F1459" s="80">
        <v>0</v>
      </c>
      <c r="G1459" s="80">
        <v>10410</v>
      </c>
      <c r="H1459" s="80">
        <v>0</v>
      </c>
      <c r="I1459" s="80">
        <v>0</v>
      </c>
      <c r="J1459" s="80">
        <v>0</v>
      </c>
      <c r="K1459" s="80">
        <v>0</v>
      </c>
      <c r="L1459" s="80">
        <v>21322</v>
      </c>
      <c r="M1459" s="84">
        <v>90680</v>
      </c>
    </row>
    <row r="1460" spans="1:13">
      <c r="A1460" s="80">
        <v>1445</v>
      </c>
      <c r="B1460" s="80" t="s">
        <v>823</v>
      </c>
      <c r="C1460" s="80" t="s">
        <v>8467</v>
      </c>
      <c r="D1460" s="80" t="s">
        <v>5400</v>
      </c>
      <c r="E1460" s="80">
        <v>5369</v>
      </c>
      <c r="F1460" s="80">
        <v>0</v>
      </c>
      <c r="G1460" s="80">
        <v>141</v>
      </c>
      <c r="H1460" s="80">
        <v>0</v>
      </c>
      <c r="I1460" s="80">
        <v>0</v>
      </c>
      <c r="J1460" s="80">
        <v>0</v>
      </c>
      <c r="K1460" s="80">
        <v>0</v>
      </c>
      <c r="L1460" s="80">
        <v>5510</v>
      </c>
      <c r="M1460" s="84">
        <v>25900</v>
      </c>
    </row>
    <row r="1461" spans="1:13">
      <c r="A1461" s="80">
        <v>1446</v>
      </c>
      <c r="B1461" s="80" t="s">
        <v>815</v>
      </c>
      <c r="C1461" s="80" t="s">
        <v>8468</v>
      </c>
      <c r="D1461" s="80" t="s">
        <v>5400</v>
      </c>
      <c r="E1461" s="80">
        <v>4746</v>
      </c>
      <c r="F1461" s="80">
        <v>0</v>
      </c>
      <c r="G1461" s="80">
        <v>481</v>
      </c>
      <c r="H1461" s="80">
        <v>0</v>
      </c>
      <c r="I1461" s="80">
        <v>0</v>
      </c>
      <c r="J1461" s="80">
        <v>0</v>
      </c>
      <c r="K1461" s="80">
        <v>0</v>
      </c>
      <c r="L1461" s="80">
        <v>5227</v>
      </c>
      <c r="M1461" s="84">
        <v>18449</v>
      </c>
    </row>
    <row r="1462" spans="1:13">
      <c r="A1462" s="80">
        <v>1447</v>
      </c>
      <c r="B1462" s="80" t="s">
        <v>8469</v>
      </c>
      <c r="C1462" s="80" t="s">
        <v>8470</v>
      </c>
      <c r="D1462" s="80" t="s">
        <v>3259</v>
      </c>
      <c r="E1462" s="80">
        <v>0</v>
      </c>
      <c r="F1462" s="80">
        <v>0</v>
      </c>
      <c r="G1462" s="80">
        <v>0</v>
      </c>
      <c r="H1462" s="80">
        <v>0</v>
      </c>
      <c r="I1462" s="80">
        <v>0</v>
      </c>
      <c r="J1462" s="80">
        <v>0</v>
      </c>
      <c r="K1462" s="80">
        <v>0</v>
      </c>
      <c r="L1462" s="80">
        <v>0</v>
      </c>
      <c r="M1462" s="80">
        <v>0</v>
      </c>
    </row>
    <row r="1463" spans="1:13">
      <c r="A1463" s="80">
        <v>1448</v>
      </c>
      <c r="B1463" s="80" t="s">
        <v>8471</v>
      </c>
      <c r="C1463" s="80" t="s">
        <v>8472</v>
      </c>
      <c r="D1463" s="80" t="s">
        <v>3259</v>
      </c>
      <c r="E1463" s="80">
        <v>0</v>
      </c>
      <c r="F1463" s="80">
        <v>0</v>
      </c>
      <c r="G1463" s="80">
        <v>0</v>
      </c>
      <c r="H1463" s="80">
        <v>0</v>
      </c>
      <c r="I1463" s="80">
        <v>0</v>
      </c>
      <c r="J1463" s="80">
        <v>0</v>
      </c>
      <c r="K1463" s="80">
        <v>0</v>
      </c>
      <c r="L1463" s="80">
        <v>0</v>
      </c>
      <c r="M1463" s="80">
        <v>0</v>
      </c>
    </row>
    <row r="1464" spans="1:13">
      <c r="A1464" s="80">
        <v>1449</v>
      </c>
      <c r="B1464" s="80" t="s">
        <v>8473</v>
      </c>
      <c r="C1464" s="80" t="s">
        <v>8474</v>
      </c>
      <c r="D1464" s="80" t="s">
        <v>5400</v>
      </c>
      <c r="E1464" s="80">
        <v>0</v>
      </c>
      <c r="F1464" s="80">
        <v>0</v>
      </c>
      <c r="G1464" s="80">
        <v>1</v>
      </c>
      <c r="H1464" s="80">
        <v>0</v>
      </c>
      <c r="I1464" s="80">
        <v>0</v>
      </c>
      <c r="J1464" s="80">
        <v>0</v>
      </c>
      <c r="K1464" s="80">
        <v>0</v>
      </c>
      <c r="L1464" s="80">
        <v>1</v>
      </c>
      <c r="M1464" s="80">
        <v>125</v>
      </c>
    </row>
    <row r="1465" spans="1:13">
      <c r="A1465" s="80">
        <v>1450</v>
      </c>
      <c r="B1465" s="80" t="s">
        <v>8475</v>
      </c>
      <c r="C1465" s="80" t="s">
        <v>8476</v>
      </c>
      <c r="D1465" s="80" t="s">
        <v>3259</v>
      </c>
      <c r="E1465" s="80">
        <v>0</v>
      </c>
      <c r="F1465" s="80">
        <v>0</v>
      </c>
      <c r="G1465" s="80">
        <v>0</v>
      </c>
      <c r="H1465" s="80">
        <v>0</v>
      </c>
      <c r="I1465" s="80">
        <v>0</v>
      </c>
      <c r="J1465" s="80">
        <v>0</v>
      </c>
      <c r="K1465" s="80">
        <v>0</v>
      </c>
      <c r="L1465" s="80">
        <v>0</v>
      </c>
      <c r="M1465" s="80">
        <v>0</v>
      </c>
    </row>
    <row r="1466" spans="1:13">
      <c r="A1466" s="80">
        <v>1451</v>
      </c>
      <c r="B1466" s="80" t="s">
        <v>619</v>
      </c>
      <c r="C1466" s="80" t="s">
        <v>8477</v>
      </c>
      <c r="D1466" s="80" t="s">
        <v>5400</v>
      </c>
      <c r="E1466" s="80">
        <v>491</v>
      </c>
      <c r="F1466" s="80">
        <v>0</v>
      </c>
      <c r="G1466" s="80">
        <v>1128</v>
      </c>
      <c r="H1466" s="80">
        <v>0</v>
      </c>
      <c r="I1466" s="80">
        <v>0</v>
      </c>
      <c r="J1466" s="80">
        <v>0</v>
      </c>
      <c r="K1466" s="80">
        <v>0</v>
      </c>
      <c r="L1466" s="80">
        <v>1619</v>
      </c>
      <c r="M1466" s="84">
        <v>2841</v>
      </c>
    </row>
    <row r="1467" spans="1:13">
      <c r="A1467" s="80">
        <v>1452</v>
      </c>
      <c r="B1467" s="80" t="s">
        <v>620</v>
      </c>
      <c r="C1467" s="80" t="s">
        <v>8478</v>
      </c>
      <c r="D1467" s="80" t="s">
        <v>5400</v>
      </c>
      <c r="E1467" s="80">
        <v>17576</v>
      </c>
      <c r="F1467" s="80">
        <v>0</v>
      </c>
      <c r="G1467" s="80">
        <v>7151</v>
      </c>
      <c r="H1467" s="80">
        <v>0</v>
      </c>
      <c r="I1467" s="80">
        <v>0</v>
      </c>
      <c r="J1467" s="80">
        <v>0</v>
      </c>
      <c r="K1467" s="80">
        <v>0</v>
      </c>
      <c r="L1467" s="80">
        <v>24727</v>
      </c>
      <c r="M1467" s="84">
        <v>22723</v>
      </c>
    </row>
    <row r="1468" spans="1:13">
      <c r="A1468" s="80">
        <v>1453</v>
      </c>
      <c r="B1468" s="80" t="s">
        <v>8479</v>
      </c>
      <c r="C1468" s="80" t="s">
        <v>8480</v>
      </c>
      <c r="D1468" s="80" t="s">
        <v>5400</v>
      </c>
      <c r="E1468" s="80">
        <v>0</v>
      </c>
      <c r="F1468" s="80">
        <v>0</v>
      </c>
      <c r="G1468" s="80">
        <v>0</v>
      </c>
      <c r="H1468" s="80">
        <v>0</v>
      </c>
      <c r="I1468" s="80">
        <v>0</v>
      </c>
      <c r="J1468" s="80">
        <v>0</v>
      </c>
      <c r="K1468" s="80">
        <v>0</v>
      </c>
      <c r="L1468" s="80">
        <v>0</v>
      </c>
      <c r="M1468" s="80">
        <v>0</v>
      </c>
    </row>
    <row r="1469" spans="1:13">
      <c r="A1469" s="80">
        <v>1454</v>
      </c>
      <c r="B1469" s="80" t="s">
        <v>8481</v>
      </c>
      <c r="C1469" s="80" t="s">
        <v>8482</v>
      </c>
      <c r="D1469" s="80" t="s">
        <v>5400</v>
      </c>
      <c r="E1469" s="80">
        <v>0</v>
      </c>
      <c r="F1469" s="80">
        <v>0</v>
      </c>
      <c r="G1469" s="80">
        <v>0</v>
      </c>
      <c r="H1469" s="80">
        <v>0</v>
      </c>
      <c r="I1469" s="80">
        <v>0</v>
      </c>
      <c r="J1469" s="80">
        <v>0</v>
      </c>
      <c r="K1469" s="80">
        <v>0</v>
      </c>
      <c r="L1469" s="80">
        <v>0</v>
      </c>
      <c r="M1469" s="80">
        <v>0</v>
      </c>
    </row>
    <row r="1470" spans="1:13">
      <c r="A1470" s="80">
        <v>1455</v>
      </c>
      <c r="B1470" s="80" t="s">
        <v>8483</v>
      </c>
      <c r="C1470" s="80" t="s">
        <v>8484</v>
      </c>
      <c r="D1470" s="80" t="s">
        <v>5400</v>
      </c>
      <c r="E1470" s="80">
        <v>0</v>
      </c>
      <c r="F1470" s="80">
        <v>0</v>
      </c>
      <c r="G1470" s="80">
        <v>0</v>
      </c>
      <c r="H1470" s="80">
        <v>0</v>
      </c>
      <c r="I1470" s="80">
        <v>0</v>
      </c>
      <c r="J1470" s="80">
        <v>0</v>
      </c>
      <c r="K1470" s="80">
        <v>0</v>
      </c>
      <c r="L1470" s="80">
        <v>0</v>
      </c>
      <c r="M1470" s="80">
        <v>0</v>
      </c>
    </row>
    <row r="1471" spans="1:13">
      <c r="A1471" s="80">
        <v>1456</v>
      </c>
      <c r="B1471" s="80" t="s">
        <v>8485</v>
      </c>
      <c r="C1471" s="80" t="s">
        <v>8486</v>
      </c>
      <c r="D1471" s="80" t="s">
        <v>5400</v>
      </c>
      <c r="E1471" s="80">
        <v>0</v>
      </c>
      <c r="F1471" s="80">
        <v>0</v>
      </c>
      <c r="G1471" s="80">
        <v>0</v>
      </c>
      <c r="H1471" s="80">
        <v>0</v>
      </c>
      <c r="I1471" s="80">
        <v>0</v>
      </c>
      <c r="J1471" s="80">
        <v>0</v>
      </c>
      <c r="K1471" s="80">
        <v>0</v>
      </c>
      <c r="L1471" s="80">
        <v>0</v>
      </c>
      <c r="M1471" s="80">
        <v>0</v>
      </c>
    </row>
    <row r="1472" spans="1:13">
      <c r="A1472" s="80">
        <v>1457</v>
      </c>
      <c r="B1472" s="80" t="s">
        <v>8487</v>
      </c>
      <c r="C1472" s="80" t="s">
        <v>8488</v>
      </c>
      <c r="D1472" s="80" t="s">
        <v>5400</v>
      </c>
      <c r="E1472" s="80">
        <v>0</v>
      </c>
      <c r="F1472" s="80">
        <v>0</v>
      </c>
      <c r="G1472" s="80">
        <v>0</v>
      </c>
      <c r="H1472" s="80">
        <v>0</v>
      </c>
      <c r="I1472" s="80">
        <v>0</v>
      </c>
      <c r="J1472" s="80">
        <v>0</v>
      </c>
      <c r="K1472" s="80">
        <v>0</v>
      </c>
      <c r="L1472" s="80">
        <v>0</v>
      </c>
      <c r="M1472" s="80">
        <v>0</v>
      </c>
    </row>
    <row r="1473" spans="1:13">
      <c r="A1473" s="80">
        <v>1458</v>
      </c>
      <c r="B1473" s="80" t="s">
        <v>8489</v>
      </c>
      <c r="C1473" s="80" t="s">
        <v>8490</v>
      </c>
      <c r="D1473" s="80" t="s">
        <v>5400</v>
      </c>
      <c r="E1473" s="80">
        <v>137</v>
      </c>
      <c r="F1473" s="80">
        <v>0</v>
      </c>
      <c r="G1473" s="80">
        <v>0</v>
      </c>
      <c r="H1473" s="80">
        <v>0</v>
      </c>
      <c r="I1473" s="80">
        <v>0</v>
      </c>
      <c r="J1473" s="80">
        <v>0</v>
      </c>
      <c r="K1473" s="80">
        <v>0</v>
      </c>
      <c r="L1473" s="80">
        <v>137</v>
      </c>
      <c r="M1473" s="80">
        <v>0</v>
      </c>
    </row>
    <row r="1474" spans="1:13">
      <c r="A1474" s="80">
        <v>1459</v>
      </c>
      <c r="B1474" s="80" t="s">
        <v>8491</v>
      </c>
      <c r="C1474" s="80" t="s">
        <v>8492</v>
      </c>
      <c r="D1474" s="80" t="s">
        <v>5400</v>
      </c>
      <c r="E1474" s="80">
        <v>0</v>
      </c>
      <c r="F1474" s="80">
        <v>0</v>
      </c>
      <c r="G1474" s="80">
        <v>0</v>
      </c>
      <c r="H1474" s="80">
        <v>0</v>
      </c>
      <c r="I1474" s="80">
        <v>0</v>
      </c>
      <c r="J1474" s="80">
        <v>0</v>
      </c>
      <c r="K1474" s="80">
        <v>0</v>
      </c>
      <c r="L1474" s="80">
        <v>0</v>
      </c>
      <c r="M1474" s="80">
        <v>0</v>
      </c>
    </row>
    <row r="1475" spans="1:13">
      <c r="A1475" s="80">
        <v>1460</v>
      </c>
      <c r="B1475" s="80" t="s">
        <v>268</v>
      </c>
      <c r="C1475" s="80" t="s">
        <v>8493</v>
      </c>
      <c r="D1475" s="80" t="s">
        <v>5400</v>
      </c>
      <c r="E1475" s="80">
        <v>130</v>
      </c>
      <c r="F1475" s="80">
        <v>0</v>
      </c>
      <c r="G1475" s="80">
        <v>19</v>
      </c>
      <c r="H1475" s="80">
        <v>0</v>
      </c>
      <c r="I1475" s="80">
        <v>0</v>
      </c>
      <c r="J1475" s="80">
        <v>0</v>
      </c>
      <c r="K1475" s="80">
        <v>0</v>
      </c>
      <c r="L1475" s="80">
        <v>149</v>
      </c>
      <c r="M1475" s="80">
        <v>0</v>
      </c>
    </row>
    <row r="1476" spans="1:13">
      <c r="A1476" s="80">
        <v>1461</v>
      </c>
      <c r="B1476" s="80" t="s">
        <v>253</v>
      </c>
      <c r="C1476" s="80" t="s">
        <v>8494</v>
      </c>
      <c r="D1476" s="80" t="s">
        <v>5400</v>
      </c>
      <c r="E1476" s="80">
        <v>3</v>
      </c>
      <c r="F1476" s="80">
        <v>0</v>
      </c>
      <c r="G1476" s="80">
        <v>6</v>
      </c>
      <c r="H1476" s="80">
        <v>0</v>
      </c>
      <c r="I1476" s="80">
        <v>0</v>
      </c>
      <c r="J1476" s="80">
        <v>0</v>
      </c>
      <c r="K1476" s="80">
        <v>0</v>
      </c>
      <c r="L1476" s="80">
        <v>9</v>
      </c>
      <c r="M1476" s="80">
        <v>0</v>
      </c>
    </row>
    <row r="1477" spans="1:13">
      <c r="A1477" s="80">
        <v>1462</v>
      </c>
      <c r="B1477" s="80" t="s">
        <v>215</v>
      </c>
      <c r="C1477" s="80" t="s">
        <v>8495</v>
      </c>
      <c r="D1477" s="80" t="s">
        <v>5400</v>
      </c>
      <c r="E1477" s="80">
        <v>0</v>
      </c>
      <c r="F1477" s="80">
        <v>0</v>
      </c>
      <c r="G1477" s="80">
        <v>1</v>
      </c>
      <c r="H1477" s="80">
        <v>0</v>
      </c>
      <c r="I1477" s="80">
        <v>0</v>
      </c>
      <c r="J1477" s="80">
        <v>0</v>
      </c>
      <c r="K1477" s="80">
        <v>0</v>
      </c>
      <c r="L1477" s="80">
        <v>1</v>
      </c>
      <c r="M1477" s="80">
        <v>0</v>
      </c>
    </row>
    <row r="1478" spans="1:13">
      <c r="A1478" s="80">
        <v>1463</v>
      </c>
      <c r="B1478" s="80" t="s">
        <v>230</v>
      </c>
      <c r="C1478" s="80" t="s">
        <v>8496</v>
      </c>
      <c r="D1478" s="80" t="s">
        <v>5400</v>
      </c>
      <c r="E1478" s="80">
        <v>20</v>
      </c>
      <c r="F1478" s="80">
        <v>0</v>
      </c>
      <c r="G1478" s="80">
        <v>0</v>
      </c>
      <c r="H1478" s="80">
        <v>0</v>
      </c>
      <c r="I1478" s="80">
        <v>0</v>
      </c>
      <c r="J1478" s="80">
        <v>0</v>
      </c>
      <c r="K1478" s="80">
        <v>0</v>
      </c>
      <c r="L1478" s="80">
        <v>20</v>
      </c>
      <c r="M1478" s="80">
        <v>80</v>
      </c>
    </row>
    <row r="1479" spans="1:13">
      <c r="A1479" s="80">
        <v>1464</v>
      </c>
      <c r="B1479" s="80" t="s">
        <v>239</v>
      </c>
      <c r="C1479" s="80" t="s">
        <v>8497</v>
      </c>
      <c r="D1479" s="80" t="s">
        <v>5400</v>
      </c>
      <c r="E1479" s="80">
        <v>0</v>
      </c>
      <c r="F1479" s="80">
        <v>0</v>
      </c>
      <c r="G1479" s="80">
        <v>4</v>
      </c>
      <c r="H1479" s="80">
        <v>0</v>
      </c>
      <c r="I1479" s="80">
        <v>0</v>
      </c>
      <c r="J1479" s="80">
        <v>0</v>
      </c>
      <c r="K1479" s="80">
        <v>0</v>
      </c>
      <c r="L1479" s="80">
        <v>4</v>
      </c>
      <c r="M1479" s="80">
        <v>0</v>
      </c>
    </row>
    <row r="1480" spans="1:13">
      <c r="A1480" s="80">
        <v>1465</v>
      </c>
      <c r="B1480" s="80" t="s">
        <v>8498</v>
      </c>
      <c r="C1480" s="80" t="s">
        <v>8499</v>
      </c>
      <c r="D1480" s="80" t="s">
        <v>5400</v>
      </c>
      <c r="E1480" s="80">
        <v>13000</v>
      </c>
      <c r="F1480" s="80">
        <v>0</v>
      </c>
      <c r="G1480" s="80">
        <v>468</v>
      </c>
      <c r="H1480" s="80">
        <v>0</v>
      </c>
      <c r="I1480" s="80">
        <v>0</v>
      </c>
      <c r="J1480" s="80">
        <v>0</v>
      </c>
      <c r="K1480" s="80">
        <v>0</v>
      </c>
      <c r="L1480" s="80">
        <v>13468</v>
      </c>
      <c r="M1480" s="84">
        <v>13000</v>
      </c>
    </row>
    <row r="1481" spans="1:13">
      <c r="A1481" s="80">
        <v>1466</v>
      </c>
      <c r="B1481" s="80" t="s">
        <v>8500</v>
      </c>
      <c r="C1481" s="80" t="s">
        <v>8501</v>
      </c>
      <c r="D1481" s="80" t="s">
        <v>3259</v>
      </c>
      <c r="E1481" s="80">
        <v>13000</v>
      </c>
      <c r="F1481" s="80">
        <v>0</v>
      </c>
      <c r="G1481" s="80">
        <v>47</v>
      </c>
      <c r="H1481" s="80">
        <v>0</v>
      </c>
      <c r="I1481" s="80">
        <v>0</v>
      </c>
      <c r="J1481" s="80">
        <v>0</v>
      </c>
      <c r="K1481" s="80">
        <v>0</v>
      </c>
      <c r="L1481" s="80">
        <v>13047</v>
      </c>
      <c r="M1481" s="80">
        <v>13000</v>
      </c>
    </row>
    <row r="1482" spans="1:13">
      <c r="A1482" s="80">
        <v>1467</v>
      </c>
      <c r="B1482" s="80" t="s">
        <v>8502</v>
      </c>
      <c r="C1482" s="80" t="s">
        <v>8503</v>
      </c>
      <c r="D1482" s="80" t="s">
        <v>5400</v>
      </c>
      <c r="E1482" s="80">
        <v>18500</v>
      </c>
      <c r="F1482" s="80">
        <v>0</v>
      </c>
      <c r="G1482" s="80">
        <v>99</v>
      </c>
      <c r="H1482" s="80">
        <v>0</v>
      </c>
      <c r="I1482" s="80">
        <v>0</v>
      </c>
      <c r="J1482" s="80">
        <v>0</v>
      </c>
      <c r="K1482" s="80">
        <v>0</v>
      </c>
      <c r="L1482" s="80">
        <v>18599</v>
      </c>
      <c r="M1482" s="84">
        <v>18500</v>
      </c>
    </row>
    <row r="1483" spans="1:13">
      <c r="A1483" s="80">
        <v>1468</v>
      </c>
      <c r="B1483" s="80" t="s">
        <v>8504</v>
      </c>
      <c r="C1483" s="80" t="s">
        <v>8505</v>
      </c>
      <c r="D1483" s="80" t="s">
        <v>5400</v>
      </c>
      <c r="E1483" s="80">
        <v>2500</v>
      </c>
      <c r="F1483" s="80">
        <v>0</v>
      </c>
      <c r="G1483" s="80">
        <v>1</v>
      </c>
      <c r="H1483" s="80">
        <v>0</v>
      </c>
      <c r="I1483" s="80">
        <v>0</v>
      </c>
      <c r="J1483" s="80">
        <v>0</v>
      </c>
      <c r="K1483" s="80">
        <v>0</v>
      </c>
      <c r="L1483" s="80">
        <v>2501</v>
      </c>
      <c r="M1483" s="84">
        <v>2500</v>
      </c>
    </row>
    <row r="1484" spans="1:13">
      <c r="A1484" s="80">
        <v>1469</v>
      </c>
      <c r="B1484" s="80" t="s">
        <v>8506</v>
      </c>
      <c r="C1484" s="80" t="s">
        <v>8507</v>
      </c>
      <c r="D1484" s="80" t="s">
        <v>5400</v>
      </c>
      <c r="E1484" s="80">
        <v>0</v>
      </c>
      <c r="F1484" s="80">
        <v>0</v>
      </c>
      <c r="G1484" s="80">
        <v>0</v>
      </c>
      <c r="H1484" s="80">
        <v>0</v>
      </c>
      <c r="I1484" s="80">
        <v>0</v>
      </c>
      <c r="J1484" s="80">
        <v>0</v>
      </c>
      <c r="K1484" s="80">
        <v>0</v>
      </c>
      <c r="L1484" s="80">
        <v>0</v>
      </c>
      <c r="M1484" s="80">
        <v>0</v>
      </c>
    </row>
    <row r="1485" spans="1:13">
      <c r="A1485" s="80">
        <v>1470</v>
      </c>
      <c r="B1485" s="80" t="s">
        <v>8508</v>
      </c>
      <c r="C1485" s="80" t="s">
        <v>8509</v>
      </c>
      <c r="D1485" s="80" t="s">
        <v>5400</v>
      </c>
      <c r="E1485" s="80">
        <v>0</v>
      </c>
      <c r="F1485" s="80">
        <v>0</v>
      </c>
      <c r="G1485" s="80">
        <v>0</v>
      </c>
      <c r="H1485" s="80">
        <v>0</v>
      </c>
      <c r="I1485" s="80">
        <v>0</v>
      </c>
      <c r="J1485" s="80">
        <v>0</v>
      </c>
      <c r="K1485" s="80">
        <v>0</v>
      </c>
      <c r="L1485" s="80">
        <v>0</v>
      </c>
      <c r="M1485" s="80">
        <v>0</v>
      </c>
    </row>
    <row r="1486" spans="1:13">
      <c r="A1486" s="80">
        <v>1471</v>
      </c>
      <c r="B1486" s="80" t="s">
        <v>839</v>
      </c>
      <c r="C1486" s="80" t="s">
        <v>8510</v>
      </c>
      <c r="D1486" s="80" t="s">
        <v>5400</v>
      </c>
      <c r="E1486" s="80">
        <v>288</v>
      </c>
      <c r="F1486" s="80">
        <v>0</v>
      </c>
      <c r="G1486" s="80">
        <v>600</v>
      </c>
      <c r="H1486" s="80">
        <v>0</v>
      </c>
      <c r="I1486" s="80">
        <v>0</v>
      </c>
      <c r="J1486" s="80">
        <v>0</v>
      </c>
      <c r="K1486" s="80">
        <v>0</v>
      </c>
      <c r="L1486" s="80">
        <v>888</v>
      </c>
      <c r="M1486" s="84">
        <v>2282</v>
      </c>
    </row>
    <row r="1487" spans="1:13">
      <c r="A1487" s="80">
        <v>1472</v>
      </c>
      <c r="B1487" s="80" t="s">
        <v>841</v>
      </c>
      <c r="C1487" s="80" t="s">
        <v>842</v>
      </c>
      <c r="D1487" s="80" t="s">
        <v>5400</v>
      </c>
      <c r="E1487" s="80">
        <v>4048</v>
      </c>
      <c r="F1487" s="80">
        <v>0</v>
      </c>
      <c r="G1487" s="80">
        <v>3603</v>
      </c>
      <c r="H1487" s="80">
        <v>0</v>
      </c>
      <c r="I1487" s="80">
        <v>0</v>
      </c>
      <c r="J1487" s="80">
        <v>0</v>
      </c>
      <c r="K1487" s="80">
        <v>0</v>
      </c>
      <c r="L1487" s="80">
        <v>7651</v>
      </c>
      <c r="M1487" s="84">
        <v>13680</v>
      </c>
    </row>
    <row r="1488" spans="1:13">
      <c r="A1488" s="80">
        <v>1473</v>
      </c>
      <c r="B1488" s="80" t="s">
        <v>879</v>
      </c>
      <c r="C1488" s="80" t="s">
        <v>8511</v>
      </c>
      <c r="D1488" s="80" t="s">
        <v>5400</v>
      </c>
      <c r="E1488" s="80">
        <v>4</v>
      </c>
      <c r="F1488" s="80">
        <v>0</v>
      </c>
      <c r="G1488" s="80">
        <v>341</v>
      </c>
      <c r="H1488" s="80">
        <v>0</v>
      </c>
      <c r="I1488" s="80">
        <v>0</v>
      </c>
      <c r="J1488" s="80">
        <v>0</v>
      </c>
      <c r="K1488" s="80">
        <v>0</v>
      </c>
      <c r="L1488" s="80">
        <v>345</v>
      </c>
      <c r="M1488" s="80">
        <v>367</v>
      </c>
    </row>
    <row r="1489" spans="1:13">
      <c r="A1489" s="80">
        <v>1474</v>
      </c>
      <c r="B1489" s="80" t="s">
        <v>881</v>
      </c>
      <c r="C1489" s="80" t="s">
        <v>882</v>
      </c>
      <c r="D1489" s="80" t="s">
        <v>5400</v>
      </c>
      <c r="E1489" s="80">
        <v>43</v>
      </c>
      <c r="F1489" s="80">
        <v>0</v>
      </c>
      <c r="G1489" s="80">
        <v>2038</v>
      </c>
      <c r="H1489" s="80">
        <v>0</v>
      </c>
      <c r="I1489" s="80">
        <v>0</v>
      </c>
      <c r="J1489" s="80">
        <v>0</v>
      </c>
      <c r="K1489" s="80">
        <v>0</v>
      </c>
      <c r="L1489" s="80">
        <v>2081</v>
      </c>
      <c r="M1489" s="84">
        <v>2206</v>
      </c>
    </row>
    <row r="1490" spans="1:13">
      <c r="A1490" s="80">
        <v>1475</v>
      </c>
      <c r="B1490" s="80" t="s">
        <v>895</v>
      </c>
      <c r="C1490" s="80" t="s">
        <v>8512</v>
      </c>
      <c r="D1490" s="80" t="s">
        <v>5400</v>
      </c>
      <c r="E1490" s="80">
        <v>80</v>
      </c>
      <c r="F1490" s="80">
        <v>0</v>
      </c>
      <c r="G1490" s="80">
        <v>498</v>
      </c>
      <c r="H1490" s="80">
        <v>0</v>
      </c>
      <c r="I1490" s="80">
        <v>0</v>
      </c>
      <c r="J1490" s="80">
        <v>0</v>
      </c>
      <c r="K1490" s="80">
        <v>0</v>
      </c>
      <c r="L1490" s="80">
        <v>578</v>
      </c>
      <c r="M1490" s="80">
        <v>727</v>
      </c>
    </row>
    <row r="1491" spans="1:13">
      <c r="A1491" s="80">
        <v>1476</v>
      </c>
      <c r="B1491" s="80" t="s">
        <v>897</v>
      </c>
      <c r="C1491" s="80" t="s">
        <v>898</v>
      </c>
      <c r="D1491" s="80" t="s">
        <v>5400</v>
      </c>
      <c r="E1491" s="80">
        <v>1121</v>
      </c>
      <c r="F1491" s="80">
        <v>0</v>
      </c>
      <c r="G1491" s="80">
        <v>3971</v>
      </c>
      <c r="H1491" s="80">
        <v>0</v>
      </c>
      <c r="I1491" s="80">
        <v>0</v>
      </c>
      <c r="J1491" s="80">
        <v>0</v>
      </c>
      <c r="K1491" s="80">
        <v>0</v>
      </c>
      <c r="L1491" s="80">
        <v>5092</v>
      </c>
      <c r="M1491" s="84">
        <v>5807</v>
      </c>
    </row>
    <row r="1492" spans="1:13">
      <c r="A1492" s="80">
        <v>1477</v>
      </c>
      <c r="B1492" s="80" t="s">
        <v>934</v>
      </c>
      <c r="C1492" s="80" t="s">
        <v>8513</v>
      </c>
      <c r="D1492" s="80" t="s">
        <v>5400</v>
      </c>
      <c r="E1492" s="80">
        <v>28</v>
      </c>
      <c r="F1492" s="80">
        <v>0</v>
      </c>
      <c r="G1492" s="80">
        <v>125</v>
      </c>
      <c r="H1492" s="80">
        <v>0</v>
      </c>
      <c r="I1492" s="80">
        <v>0</v>
      </c>
      <c r="J1492" s="80">
        <v>0</v>
      </c>
      <c r="K1492" s="80">
        <v>0</v>
      </c>
      <c r="L1492" s="80">
        <v>153</v>
      </c>
      <c r="M1492" s="80">
        <v>233</v>
      </c>
    </row>
    <row r="1493" spans="1:13">
      <c r="A1493" s="80">
        <v>1478</v>
      </c>
      <c r="B1493" s="80" t="s">
        <v>936</v>
      </c>
      <c r="C1493" s="80" t="s">
        <v>8514</v>
      </c>
      <c r="D1493" s="80" t="s">
        <v>5400</v>
      </c>
      <c r="E1493" s="80">
        <v>263</v>
      </c>
      <c r="F1493" s="80">
        <v>0</v>
      </c>
      <c r="G1493" s="80">
        <v>1002</v>
      </c>
      <c r="H1493" s="80">
        <v>0</v>
      </c>
      <c r="I1493" s="80">
        <v>0</v>
      </c>
      <c r="J1493" s="80">
        <v>0</v>
      </c>
      <c r="K1493" s="80">
        <v>0</v>
      </c>
      <c r="L1493" s="80">
        <v>1265</v>
      </c>
      <c r="M1493" s="84">
        <v>1864</v>
      </c>
    </row>
    <row r="1494" spans="1:13">
      <c r="A1494" s="80">
        <v>1479</v>
      </c>
      <c r="B1494" s="80" t="s">
        <v>863</v>
      </c>
      <c r="C1494" s="80" t="s">
        <v>8515</v>
      </c>
      <c r="D1494" s="80" t="s">
        <v>5400</v>
      </c>
      <c r="E1494" s="80">
        <v>27</v>
      </c>
      <c r="F1494" s="80">
        <v>0</v>
      </c>
      <c r="G1494" s="80">
        <v>216</v>
      </c>
      <c r="H1494" s="80">
        <v>0</v>
      </c>
      <c r="I1494" s="80">
        <v>0</v>
      </c>
      <c r="J1494" s="80">
        <v>0</v>
      </c>
      <c r="K1494" s="80">
        <v>0</v>
      </c>
      <c r="L1494" s="80">
        <v>243</v>
      </c>
      <c r="M1494" s="80">
        <v>252</v>
      </c>
    </row>
    <row r="1495" spans="1:13">
      <c r="A1495" s="80">
        <v>1480</v>
      </c>
      <c r="B1495" s="80" t="s">
        <v>865</v>
      </c>
      <c r="C1495" s="80" t="s">
        <v>2593</v>
      </c>
      <c r="D1495" s="80" t="s">
        <v>5400</v>
      </c>
      <c r="E1495" s="80">
        <v>1159</v>
      </c>
      <c r="F1495" s="80">
        <v>0</v>
      </c>
      <c r="G1495" s="80">
        <v>1722</v>
      </c>
      <c r="H1495" s="80">
        <v>0</v>
      </c>
      <c r="I1495" s="80">
        <v>0</v>
      </c>
      <c r="J1495" s="80">
        <v>0</v>
      </c>
      <c r="K1495" s="80">
        <v>0</v>
      </c>
      <c r="L1495" s="80">
        <v>2881</v>
      </c>
      <c r="M1495" s="84">
        <v>2016</v>
      </c>
    </row>
    <row r="1496" spans="1:13">
      <c r="A1496" s="80">
        <v>1481</v>
      </c>
      <c r="B1496" s="80" t="s">
        <v>919</v>
      </c>
      <c r="C1496" s="80" t="s">
        <v>8516</v>
      </c>
      <c r="D1496" s="80" t="s">
        <v>5400</v>
      </c>
      <c r="E1496" s="80">
        <v>11</v>
      </c>
      <c r="F1496" s="80">
        <v>0</v>
      </c>
      <c r="G1496" s="80">
        <v>243</v>
      </c>
      <c r="H1496" s="80">
        <v>0</v>
      </c>
      <c r="I1496" s="80">
        <v>0</v>
      </c>
      <c r="J1496" s="80">
        <v>0</v>
      </c>
      <c r="K1496" s="80">
        <v>0</v>
      </c>
      <c r="L1496" s="80">
        <v>254</v>
      </c>
      <c r="M1496" s="80">
        <v>405</v>
      </c>
    </row>
    <row r="1497" spans="1:13">
      <c r="A1497" s="80">
        <v>1482</v>
      </c>
      <c r="B1497" s="80" t="s">
        <v>920</v>
      </c>
      <c r="C1497" s="80" t="s">
        <v>2602</v>
      </c>
      <c r="D1497" s="80" t="s">
        <v>5400</v>
      </c>
      <c r="E1497" s="80">
        <v>247</v>
      </c>
      <c r="F1497" s="80">
        <v>0</v>
      </c>
      <c r="G1497" s="80">
        <v>2107</v>
      </c>
      <c r="H1497" s="80">
        <v>0</v>
      </c>
      <c r="I1497" s="80">
        <v>0</v>
      </c>
      <c r="J1497" s="80">
        <v>0</v>
      </c>
      <c r="K1497" s="80">
        <v>0</v>
      </c>
      <c r="L1497" s="80">
        <v>2354</v>
      </c>
      <c r="M1497" s="84">
        <v>3063</v>
      </c>
    </row>
    <row r="1498" spans="1:13">
      <c r="A1498" s="80">
        <v>1483</v>
      </c>
      <c r="B1498" s="80" t="s">
        <v>8517</v>
      </c>
      <c r="C1498" s="80" t="s">
        <v>8518</v>
      </c>
      <c r="D1498" s="80" t="s">
        <v>5400</v>
      </c>
      <c r="E1498" s="80">
        <v>10200</v>
      </c>
      <c r="F1498" s="80">
        <v>0</v>
      </c>
      <c r="G1498" s="80">
        <v>122</v>
      </c>
      <c r="H1498" s="80">
        <v>0</v>
      </c>
      <c r="I1498" s="80">
        <v>0</v>
      </c>
      <c r="J1498" s="80">
        <v>0</v>
      </c>
      <c r="K1498" s="80">
        <v>0</v>
      </c>
      <c r="L1498" s="80">
        <v>10322</v>
      </c>
      <c r="M1498" s="84">
        <v>10200</v>
      </c>
    </row>
    <row r="1499" spans="1:13">
      <c r="A1499" s="80">
        <v>1484</v>
      </c>
      <c r="B1499" s="80" t="s">
        <v>8519</v>
      </c>
      <c r="C1499" s="80" t="s">
        <v>8520</v>
      </c>
      <c r="D1499" s="80" t="s">
        <v>5400</v>
      </c>
      <c r="E1499" s="80">
        <v>0</v>
      </c>
      <c r="F1499" s="80">
        <v>0</v>
      </c>
      <c r="G1499" s="80">
        <v>0</v>
      </c>
      <c r="H1499" s="80">
        <v>0</v>
      </c>
      <c r="I1499" s="80">
        <v>0</v>
      </c>
      <c r="J1499" s="80">
        <v>0</v>
      </c>
      <c r="K1499" s="80">
        <v>0</v>
      </c>
      <c r="L1499" s="80">
        <v>0</v>
      </c>
      <c r="M1499" s="80">
        <v>0</v>
      </c>
    </row>
    <row r="1500" spans="1:13">
      <c r="A1500" s="80">
        <v>1485</v>
      </c>
      <c r="B1500" s="80" t="s">
        <v>8521</v>
      </c>
      <c r="C1500" s="80" t="s">
        <v>8522</v>
      </c>
      <c r="D1500" s="80" t="s">
        <v>5400</v>
      </c>
      <c r="E1500" s="80">
        <v>0</v>
      </c>
      <c r="F1500" s="80">
        <v>0</v>
      </c>
      <c r="G1500" s="80">
        <v>0</v>
      </c>
      <c r="H1500" s="80">
        <v>0</v>
      </c>
      <c r="I1500" s="80">
        <v>0</v>
      </c>
      <c r="J1500" s="80">
        <v>0</v>
      </c>
      <c r="K1500" s="80">
        <v>0</v>
      </c>
      <c r="L1500" s="80">
        <v>0</v>
      </c>
      <c r="M1500" s="80">
        <v>0</v>
      </c>
    </row>
    <row r="1501" spans="1:13">
      <c r="A1501" s="80">
        <v>1486</v>
      </c>
      <c r="B1501" s="80" t="s">
        <v>8523</v>
      </c>
      <c r="C1501" s="80" t="s">
        <v>8524</v>
      </c>
      <c r="D1501" s="80" t="s">
        <v>5400</v>
      </c>
      <c r="E1501" s="80">
        <v>0</v>
      </c>
      <c r="F1501" s="80">
        <v>0</v>
      </c>
      <c r="G1501" s="80">
        <v>0</v>
      </c>
      <c r="H1501" s="80">
        <v>0</v>
      </c>
      <c r="I1501" s="80">
        <v>0</v>
      </c>
      <c r="J1501" s="80">
        <v>0</v>
      </c>
      <c r="K1501" s="80">
        <v>0</v>
      </c>
      <c r="L1501" s="80">
        <v>0</v>
      </c>
      <c r="M1501" s="80">
        <v>0</v>
      </c>
    </row>
    <row r="1502" spans="1:13">
      <c r="A1502" s="80">
        <v>1487</v>
      </c>
      <c r="B1502" s="80" t="s">
        <v>623</v>
      </c>
      <c r="C1502" s="80" t="s">
        <v>2554</v>
      </c>
      <c r="D1502" s="80" t="s">
        <v>5400</v>
      </c>
      <c r="E1502" s="80">
        <v>0</v>
      </c>
      <c r="F1502" s="80">
        <v>0</v>
      </c>
      <c r="G1502" s="80">
        <v>0</v>
      </c>
      <c r="H1502" s="80">
        <v>0</v>
      </c>
      <c r="I1502" s="80">
        <v>0</v>
      </c>
      <c r="J1502" s="80">
        <v>0</v>
      </c>
      <c r="K1502" s="80">
        <v>0</v>
      </c>
      <c r="L1502" s="80">
        <v>0</v>
      </c>
      <c r="M1502" s="80">
        <v>0</v>
      </c>
    </row>
    <row r="1503" spans="1:13">
      <c r="A1503" s="80">
        <v>1488</v>
      </c>
      <c r="B1503" s="80" t="s">
        <v>8525</v>
      </c>
      <c r="C1503" s="80" t="s">
        <v>8526</v>
      </c>
      <c r="D1503" s="80" t="s">
        <v>5400</v>
      </c>
      <c r="E1503" s="80">
        <v>0</v>
      </c>
      <c r="F1503" s="80">
        <v>0</v>
      </c>
      <c r="G1503" s="80">
        <v>0</v>
      </c>
      <c r="H1503" s="80">
        <v>0</v>
      </c>
      <c r="I1503" s="80">
        <v>0</v>
      </c>
      <c r="J1503" s="80">
        <v>0</v>
      </c>
      <c r="K1503" s="80">
        <v>0</v>
      </c>
      <c r="L1503" s="80">
        <v>0</v>
      </c>
      <c r="M1503" s="80">
        <v>0</v>
      </c>
    </row>
    <row r="1504" spans="1:13">
      <c r="A1504" s="80">
        <v>1489</v>
      </c>
      <c r="B1504" s="80" t="s">
        <v>8527</v>
      </c>
      <c r="C1504" s="80" t="s">
        <v>8528</v>
      </c>
      <c r="D1504" s="80" t="s">
        <v>5400</v>
      </c>
      <c r="E1504" s="80">
        <v>0</v>
      </c>
      <c r="F1504" s="80">
        <v>0</v>
      </c>
      <c r="G1504" s="80">
        <v>0</v>
      </c>
      <c r="H1504" s="80">
        <v>0</v>
      </c>
      <c r="I1504" s="80">
        <v>0</v>
      </c>
      <c r="J1504" s="80">
        <v>0</v>
      </c>
      <c r="K1504" s="80">
        <v>0</v>
      </c>
      <c r="L1504" s="80">
        <v>0</v>
      </c>
      <c r="M1504" s="80">
        <v>0</v>
      </c>
    </row>
    <row r="1505" spans="1:13">
      <c r="A1505" s="80">
        <v>1490</v>
      </c>
      <c r="B1505" s="80" t="s">
        <v>8529</v>
      </c>
      <c r="C1505" s="80" t="s">
        <v>8530</v>
      </c>
      <c r="D1505" s="80" t="s">
        <v>5400</v>
      </c>
      <c r="E1505" s="80">
        <v>0</v>
      </c>
      <c r="F1505" s="80">
        <v>0</v>
      </c>
      <c r="G1505" s="80">
        <v>0</v>
      </c>
      <c r="H1505" s="80">
        <v>0</v>
      </c>
      <c r="I1505" s="80">
        <v>0</v>
      </c>
      <c r="J1505" s="80">
        <v>0</v>
      </c>
      <c r="K1505" s="80">
        <v>0</v>
      </c>
      <c r="L1505" s="80">
        <v>0</v>
      </c>
      <c r="M1505" s="80">
        <v>0</v>
      </c>
    </row>
    <row r="1506" spans="1:13">
      <c r="A1506" s="80">
        <v>1491</v>
      </c>
      <c r="B1506" s="80" t="s">
        <v>8531</v>
      </c>
      <c r="C1506" s="80" t="s">
        <v>8532</v>
      </c>
      <c r="D1506" s="80" t="s">
        <v>5400</v>
      </c>
      <c r="E1506" s="80">
        <v>0</v>
      </c>
      <c r="F1506" s="80">
        <v>0</v>
      </c>
      <c r="G1506" s="80">
        <v>0</v>
      </c>
      <c r="H1506" s="80">
        <v>0</v>
      </c>
      <c r="I1506" s="80">
        <v>0</v>
      </c>
      <c r="J1506" s="80">
        <v>0</v>
      </c>
      <c r="K1506" s="80">
        <v>0</v>
      </c>
      <c r="L1506" s="80">
        <v>0</v>
      </c>
      <c r="M1506" s="80">
        <v>0</v>
      </c>
    </row>
    <row r="1507" spans="1:13">
      <c r="A1507" s="80">
        <v>1492</v>
      </c>
      <c r="B1507" s="80" t="s">
        <v>8533</v>
      </c>
      <c r="C1507" s="80" t="s">
        <v>8534</v>
      </c>
      <c r="D1507" s="80" t="s">
        <v>5400</v>
      </c>
      <c r="E1507" s="80">
        <v>0</v>
      </c>
      <c r="F1507" s="80">
        <v>0</v>
      </c>
      <c r="G1507" s="80">
        <v>12</v>
      </c>
      <c r="H1507" s="80">
        <v>0</v>
      </c>
      <c r="I1507" s="80">
        <v>0</v>
      </c>
      <c r="J1507" s="80">
        <v>0</v>
      </c>
      <c r="K1507" s="80">
        <v>0</v>
      </c>
      <c r="L1507" s="80">
        <v>12</v>
      </c>
      <c r="M1507" s="80">
        <v>0</v>
      </c>
    </row>
    <row r="1508" spans="1:13">
      <c r="A1508" s="80">
        <v>1493</v>
      </c>
      <c r="B1508" s="80" t="s">
        <v>8535</v>
      </c>
      <c r="C1508" s="80" t="s">
        <v>8536</v>
      </c>
      <c r="D1508" s="80" t="s">
        <v>5400</v>
      </c>
      <c r="E1508" s="80">
        <v>0</v>
      </c>
      <c r="F1508" s="80">
        <v>0</v>
      </c>
      <c r="G1508" s="80">
        <v>0</v>
      </c>
      <c r="H1508" s="80">
        <v>0</v>
      </c>
      <c r="I1508" s="80">
        <v>0</v>
      </c>
      <c r="J1508" s="80">
        <v>0</v>
      </c>
      <c r="K1508" s="80">
        <v>0</v>
      </c>
      <c r="L1508" s="80">
        <v>0</v>
      </c>
      <c r="M1508" s="80">
        <v>0</v>
      </c>
    </row>
    <row r="1509" spans="1:13">
      <c r="A1509" s="80">
        <v>1494</v>
      </c>
      <c r="B1509" s="80" t="s">
        <v>8537</v>
      </c>
      <c r="C1509" s="80" t="s">
        <v>8538</v>
      </c>
      <c r="D1509" s="80" t="s">
        <v>5400</v>
      </c>
      <c r="E1509" s="80">
        <v>0</v>
      </c>
      <c r="F1509" s="80">
        <v>0</v>
      </c>
      <c r="G1509" s="80">
        <v>0</v>
      </c>
      <c r="H1509" s="80">
        <v>0</v>
      </c>
      <c r="I1509" s="80">
        <v>0</v>
      </c>
      <c r="J1509" s="80">
        <v>0</v>
      </c>
      <c r="K1509" s="80">
        <v>0</v>
      </c>
      <c r="L1509" s="80">
        <v>0</v>
      </c>
      <c r="M1509" s="80">
        <v>0</v>
      </c>
    </row>
    <row r="1510" spans="1:13">
      <c r="A1510" s="80">
        <v>1495</v>
      </c>
      <c r="B1510" s="80" t="s">
        <v>739</v>
      </c>
      <c r="C1510" s="80" t="s">
        <v>8539</v>
      </c>
      <c r="D1510" s="80" t="s">
        <v>5400</v>
      </c>
      <c r="E1510" s="80">
        <v>12</v>
      </c>
      <c r="F1510" s="80">
        <v>0</v>
      </c>
      <c r="G1510" s="80">
        <v>27</v>
      </c>
      <c r="H1510" s="80">
        <v>0</v>
      </c>
      <c r="I1510" s="80">
        <v>0</v>
      </c>
      <c r="J1510" s="80">
        <v>0</v>
      </c>
      <c r="K1510" s="80">
        <v>0</v>
      </c>
      <c r="L1510" s="80">
        <v>39</v>
      </c>
      <c r="M1510" s="80">
        <v>200</v>
      </c>
    </row>
    <row r="1511" spans="1:13">
      <c r="A1511" s="80">
        <v>1496</v>
      </c>
      <c r="B1511" s="80" t="s">
        <v>727</v>
      </c>
      <c r="C1511" s="80" t="s">
        <v>8540</v>
      </c>
      <c r="D1511" s="80" t="s">
        <v>3259</v>
      </c>
      <c r="E1511" s="80">
        <v>0</v>
      </c>
      <c r="F1511" s="80">
        <v>0</v>
      </c>
      <c r="G1511" s="80">
        <v>0</v>
      </c>
      <c r="H1511" s="80">
        <v>0</v>
      </c>
      <c r="I1511" s="80">
        <v>0</v>
      </c>
      <c r="J1511" s="80">
        <v>0</v>
      </c>
      <c r="K1511" s="80">
        <v>0</v>
      </c>
      <c r="L1511" s="80">
        <v>0</v>
      </c>
      <c r="M1511" s="80">
        <v>0</v>
      </c>
    </row>
    <row r="1512" spans="1:13">
      <c r="A1512" s="80">
        <v>1497</v>
      </c>
      <c r="B1512" s="80" t="s">
        <v>721</v>
      </c>
      <c r="C1512" s="80" t="s">
        <v>8541</v>
      </c>
      <c r="D1512" s="80" t="s">
        <v>3259</v>
      </c>
      <c r="E1512" s="80">
        <v>0</v>
      </c>
      <c r="F1512" s="80">
        <v>0</v>
      </c>
      <c r="G1512" s="80">
        <v>0</v>
      </c>
      <c r="H1512" s="80">
        <v>0</v>
      </c>
      <c r="I1512" s="80">
        <v>0</v>
      </c>
      <c r="J1512" s="80">
        <v>0</v>
      </c>
      <c r="K1512" s="80">
        <v>0</v>
      </c>
      <c r="L1512" s="80">
        <v>0</v>
      </c>
      <c r="M1512" s="80">
        <v>0</v>
      </c>
    </row>
    <row r="1513" spans="1:13">
      <c r="A1513" s="80">
        <v>1498</v>
      </c>
      <c r="B1513" s="80" t="s">
        <v>736</v>
      </c>
      <c r="C1513" s="80" t="s">
        <v>8542</v>
      </c>
      <c r="D1513" s="80" t="s">
        <v>3259</v>
      </c>
      <c r="E1513" s="80">
        <v>0</v>
      </c>
      <c r="F1513" s="80">
        <v>0</v>
      </c>
      <c r="G1513" s="80">
        <v>0</v>
      </c>
      <c r="H1513" s="80">
        <v>0</v>
      </c>
      <c r="I1513" s="80">
        <v>0</v>
      </c>
      <c r="J1513" s="80">
        <v>0</v>
      </c>
      <c r="K1513" s="80">
        <v>0</v>
      </c>
      <c r="L1513" s="80">
        <v>0</v>
      </c>
      <c r="M1513" s="80">
        <v>0</v>
      </c>
    </row>
    <row r="1514" spans="1:13">
      <c r="A1514" s="80">
        <v>1499</v>
      </c>
      <c r="B1514" s="80" t="s">
        <v>8543</v>
      </c>
      <c r="C1514" s="80" t="s">
        <v>8544</v>
      </c>
      <c r="D1514" s="80" t="s">
        <v>3259</v>
      </c>
      <c r="E1514" s="80">
        <v>0</v>
      </c>
      <c r="F1514" s="80">
        <v>0</v>
      </c>
      <c r="G1514" s="80">
        <v>1</v>
      </c>
      <c r="H1514" s="80">
        <v>0</v>
      </c>
      <c r="I1514" s="80">
        <v>0</v>
      </c>
      <c r="J1514" s="80">
        <v>0</v>
      </c>
      <c r="K1514" s="80">
        <v>0</v>
      </c>
      <c r="L1514" s="80">
        <v>1</v>
      </c>
      <c r="M1514" s="80">
        <v>0</v>
      </c>
    </row>
    <row r="1515" spans="1:13">
      <c r="A1515" s="80">
        <v>1500</v>
      </c>
      <c r="B1515" s="80" t="s">
        <v>8545</v>
      </c>
      <c r="C1515" s="80" t="s">
        <v>8546</v>
      </c>
      <c r="D1515" s="80" t="s">
        <v>3259</v>
      </c>
      <c r="E1515" s="80">
        <v>0</v>
      </c>
      <c r="F1515" s="80">
        <v>0</v>
      </c>
      <c r="G1515" s="80">
        <v>0</v>
      </c>
      <c r="H1515" s="80">
        <v>0</v>
      </c>
      <c r="I1515" s="80">
        <v>0</v>
      </c>
      <c r="J1515" s="80">
        <v>0</v>
      </c>
      <c r="K1515" s="80">
        <v>0</v>
      </c>
      <c r="L1515" s="80">
        <v>0</v>
      </c>
      <c r="M1515" s="80">
        <v>0</v>
      </c>
    </row>
    <row r="1516" spans="1:13">
      <c r="A1516" s="80">
        <v>1501</v>
      </c>
      <c r="B1516" s="80" t="s">
        <v>8547</v>
      </c>
      <c r="C1516" s="80" t="s">
        <v>8548</v>
      </c>
      <c r="D1516" s="80" t="s">
        <v>3259</v>
      </c>
      <c r="E1516" s="80">
        <v>223</v>
      </c>
      <c r="F1516" s="80">
        <v>0</v>
      </c>
      <c r="G1516" s="80">
        <v>307</v>
      </c>
      <c r="H1516" s="80">
        <v>0</v>
      </c>
      <c r="I1516" s="80">
        <v>0</v>
      </c>
      <c r="J1516" s="80">
        <v>0</v>
      </c>
      <c r="K1516" s="80">
        <v>0</v>
      </c>
      <c r="L1516" s="80">
        <v>530</v>
      </c>
      <c r="M1516" s="80">
        <v>1727</v>
      </c>
    </row>
    <row r="1517" spans="1:13">
      <c r="A1517" s="80">
        <v>1502</v>
      </c>
      <c r="B1517" s="80" t="s">
        <v>8549</v>
      </c>
      <c r="C1517" s="80" t="s">
        <v>8550</v>
      </c>
      <c r="D1517" s="80" t="s">
        <v>5400</v>
      </c>
      <c r="E1517" s="80">
        <v>124</v>
      </c>
      <c r="F1517" s="80">
        <v>0</v>
      </c>
      <c r="G1517" s="80">
        <v>0</v>
      </c>
      <c r="H1517" s="80">
        <v>0</v>
      </c>
      <c r="I1517" s="80">
        <v>0</v>
      </c>
      <c r="J1517" s="80">
        <v>0</v>
      </c>
      <c r="K1517" s="80">
        <v>0</v>
      </c>
      <c r="L1517" s="80">
        <v>124</v>
      </c>
      <c r="M1517" s="80">
        <v>0</v>
      </c>
    </row>
    <row r="1518" spans="1:13">
      <c r="A1518" s="80">
        <v>1503</v>
      </c>
      <c r="B1518" s="80" t="s">
        <v>703</v>
      </c>
      <c r="C1518" s="80" t="s">
        <v>2567</v>
      </c>
      <c r="D1518" s="80" t="s">
        <v>5400</v>
      </c>
      <c r="E1518" s="80">
        <v>0</v>
      </c>
      <c r="F1518" s="80">
        <v>0</v>
      </c>
      <c r="G1518" s="80">
        <v>46</v>
      </c>
      <c r="H1518" s="80">
        <v>0</v>
      </c>
      <c r="I1518" s="80">
        <v>0</v>
      </c>
      <c r="J1518" s="80">
        <v>0</v>
      </c>
      <c r="K1518" s="80">
        <v>0</v>
      </c>
      <c r="L1518" s="80">
        <v>46</v>
      </c>
      <c r="M1518" s="80">
        <v>168</v>
      </c>
    </row>
    <row r="1519" spans="1:13">
      <c r="A1519" s="80">
        <v>1504</v>
      </c>
      <c r="B1519" s="80" t="s">
        <v>705</v>
      </c>
      <c r="C1519" s="80" t="s">
        <v>2568</v>
      </c>
      <c r="D1519" s="80" t="s">
        <v>5400</v>
      </c>
      <c r="E1519" s="80">
        <v>18</v>
      </c>
      <c r="F1519" s="80">
        <v>0</v>
      </c>
      <c r="G1519" s="80">
        <v>39</v>
      </c>
      <c r="H1519" s="80">
        <v>0</v>
      </c>
      <c r="I1519" s="80">
        <v>0</v>
      </c>
      <c r="J1519" s="80">
        <v>0</v>
      </c>
      <c r="K1519" s="80">
        <v>0</v>
      </c>
      <c r="L1519" s="80">
        <v>57</v>
      </c>
      <c r="M1519" s="80">
        <v>0</v>
      </c>
    </row>
    <row r="1520" spans="1:13">
      <c r="A1520" s="80">
        <v>1505</v>
      </c>
      <c r="B1520" s="80" t="s">
        <v>8551</v>
      </c>
      <c r="C1520" s="80" t="s">
        <v>8552</v>
      </c>
      <c r="D1520" s="80" t="s">
        <v>5400</v>
      </c>
      <c r="E1520" s="80">
        <v>0</v>
      </c>
      <c r="F1520" s="80">
        <v>0</v>
      </c>
      <c r="G1520" s="80">
        <v>0</v>
      </c>
      <c r="H1520" s="80">
        <v>0</v>
      </c>
      <c r="I1520" s="80">
        <v>0</v>
      </c>
      <c r="J1520" s="80">
        <v>0</v>
      </c>
      <c r="K1520" s="80">
        <v>0</v>
      </c>
      <c r="L1520" s="80">
        <v>0</v>
      </c>
      <c r="M1520" s="80">
        <v>0</v>
      </c>
    </row>
    <row r="1521" spans="1:13">
      <c r="A1521" s="80">
        <v>1506</v>
      </c>
      <c r="B1521" s="80" t="s">
        <v>8553</v>
      </c>
      <c r="C1521" s="80" t="s">
        <v>8554</v>
      </c>
      <c r="D1521" s="80" t="s">
        <v>7802</v>
      </c>
      <c r="E1521" s="80">
        <v>0</v>
      </c>
      <c r="F1521" s="80">
        <v>0</v>
      </c>
      <c r="G1521" s="80">
        <v>0</v>
      </c>
      <c r="H1521" s="80">
        <v>0</v>
      </c>
      <c r="I1521" s="80">
        <v>0</v>
      </c>
      <c r="J1521" s="80">
        <v>0</v>
      </c>
      <c r="K1521" s="80">
        <v>0</v>
      </c>
      <c r="L1521" s="80">
        <v>0</v>
      </c>
      <c r="M1521" s="80">
        <v>0</v>
      </c>
    </row>
    <row r="1522" spans="1:13">
      <c r="A1522" s="80">
        <v>1507</v>
      </c>
      <c r="B1522" s="80" t="s">
        <v>8555</v>
      </c>
      <c r="C1522" s="80" t="s">
        <v>8556</v>
      </c>
      <c r="D1522" s="80" t="s">
        <v>5400</v>
      </c>
      <c r="E1522" s="80">
        <v>12</v>
      </c>
      <c r="F1522" s="80">
        <v>0</v>
      </c>
      <c r="G1522" s="80">
        <v>5</v>
      </c>
      <c r="H1522" s="80">
        <v>0</v>
      </c>
      <c r="I1522" s="80">
        <v>0</v>
      </c>
      <c r="J1522" s="80">
        <v>0</v>
      </c>
      <c r="K1522" s="80">
        <v>0</v>
      </c>
      <c r="L1522" s="80">
        <v>17</v>
      </c>
      <c r="M1522" s="80">
        <v>0</v>
      </c>
    </row>
    <row r="1523" spans="1:13">
      <c r="A1523" s="80">
        <v>1508</v>
      </c>
      <c r="B1523" s="80" t="s">
        <v>8557</v>
      </c>
      <c r="C1523" s="80" t="s">
        <v>8558</v>
      </c>
      <c r="D1523" s="80" t="s">
        <v>5400</v>
      </c>
      <c r="E1523" s="80">
        <v>0</v>
      </c>
      <c r="F1523" s="80">
        <v>0</v>
      </c>
      <c r="G1523" s="80">
        <v>176</v>
      </c>
      <c r="H1523" s="80">
        <v>0</v>
      </c>
      <c r="I1523" s="80">
        <v>0</v>
      </c>
      <c r="J1523" s="80">
        <v>0</v>
      </c>
      <c r="K1523" s="80">
        <v>0</v>
      </c>
      <c r="L1523" s="80">
        <v>176</v>
      </c>
      <c r="M1523" s="80">
        <v>0</v>
      </c>
    </row>
    <row r="1524" spans="1:13">
      <c r="A1524" s="80">
        <v>1509</v>
      </c>
      <c r="B1524" s="80" t="s">
        <v>8559</v>
      </c>
      <c r="C1524" s="80" t="s">
        <v>8560</v>
      </c>
      <c r="D1524" s="80" t="s">
        <v>5400</v>
      </c>
      <c r="E1524" s="80">
        <v>0</v>
      </c>
      <c r="F1524" s="80">
        <v>0</v>
      </c>
      <c r="G1524" s="80">
        <v>0</v>
      </c>
      <c r="H1524" s="80">
        <v>0</v>
      </c>
      <c r="I1524" s="80">
        <v>0</v>
      </c>
      <c r="J1524" s="80">
        <v>0</v>
      </c>
      <c r="K1524" s="80">
        <v>0</v>
      </c>
      <c r="L1524" s="80">
        <v>0</v>
      </c>
      <c r="M1524" s="80">
        <v>0</v>
      </c>
    </row>
    <row r="1525" spans="1:13">
      <c r="A1525" s="80">
        <v>1510</v>
      </c>
      <c r="B1525" s="80" t="s">
        <v>8561</v>
      </c>
      <c r="C1525" s="80" t="s">
        <v>8562</v>
      </c>
      <c r="D1525" s="80" t="s">
        <v>5400</v>
      </c>
      <c r="E1525" s="80">
        <v>129</v>
      </c>
      <c r="F1525" s="80">
        <v>0</v>
      </c>
      <c r="G1525" s="80">
        <v>839</v>
      </c>
      <c r="H1525" s="80">
        <v>0</v>
      </c>
      <c r="I1525" s="80">
        <v>0</v>
      </c>
      <c r="J1525" s="80">
        <v>0</v>
      </c>
      <c r="K1525" s="80">
        <v>0</v>
      </c>
      <c r="L1525" s="80">
        <v>968</v>
      </c>
      <c r="M1525" s="80">
        <v>645</v>
      </c>
    </row>
    <row r="1526" spans="1:13">
      <c r="A1526" s="80">
        <v>1511</v>
      </c>
      <c r="B1526" s="80" t="s">
        <v>8563</v>
      </c>
      <c r="C1526" s="80" t="s">
        <v>8564</v>
      </c>
      <c r="D1526" s="80" t="s">
        <v>5400</v>
      </c>
      <c r="E1526" s="80">
        <v>6</v>
      </c>
      <c r="F1526" s="80">
        <v>0</v>
      </c>
      <c r="G1526" s="80">
        <v>30</v>
      </c>
      <c r="H1526" s="80">
        <v>0</v>
      </c>
      <c r="I1526" s="80">
        <v>0</v>
      </c>
      <c r="J1526" s="80">
        <v>0</v>
      </c>
      <c r="K1526" s="80">
        <v>0</v>
      </c>
      <c r="L1526" s="80">
        <v>36</v>
      </c>
      <c r="M1526" s="84">
        <v>1250</v>
      </c>
    </row>
    <row r="1527" spans="1:13">
      <c r="A1527" s="80">
        <v>1512</v>
      </c>
      <c r="B1527" s="80" t="s">
        <v>8565</v>
      </c>
      <c r="C1527" s="80" t="s">
        <v>8566</v>
      </c>
      <c r="D1527" s="80" t="s">
        <v>3259</v>
      </c>
      <c r="E1527" s="80">
        <v>0</v>
      </c>
      <c r="F1527" s="80">
        <v>0</v>
      </c>
      <c r="G1527" s="80">
        <v>0</v>
      </c>
      <c r="H1527" s="80">
        <v>0</v>
      </c>
      <c r="I1527" s="80">
        <v>0</v>
      </c>
      <c r="J1527" s="80">
        <v>0</v>
      </c>
      <c r="K1527" s="80">
        <v>0</v>
      </c>
      <c r="L1527" s="80">
        <v>0</v>
      </c>
      <c r="M1527" s="80">
        <v>0</v>
      </c>
    </row>
    <row r="1528" spans="1:13">
      <c r="A1528" s="80">
        <v>1513</v>
      </c>
      <c r="B1528" s="80" t="s">
        <v>835</v>
      </c>
      <c r="C1528" s="80" t="s">
        <v>8567</v>
      </c>
      <c r="D1528" s="80" t="s">
        <v>3259</v>
      </c>
      <c r="E1528" s="80">
        <v>108</v>
      </c>
      <c r="F1528" s="80">
        <v>0</v>
      </c>
      <c r="G1528" s="80">
        <v>23</v>
      </c>
      <c r="H1528" s="80">
        <v>0</v>
      </c>
      <c r="I1528" s="80">
        <v>0</v>
      </c>
      <c r="J1528" s="80">
        <v>0</v>
      </c>
      <c r="K1528" s="80">
        <v>0</v>
      </c>
      <c r="L1528" s="80">
        <v>131</v>
      </c>
      <c r="M1528" s="80">
        <v>1950</v>
      </c>
    </row>
    <row r="1529" spans="1:13">
      <c r="A1529" s="80">
        <v>1514</v>
      </c>
      <c r="B1529" s="80" t="s">
        <v>8568</v>
      </c>
      <c r="C1529" s="80" t="s">
        <v>8569</v>
      </c>
      <c r="D1529" s="80" t="s">
        <v>3259</v>
      </c>
      <c r="E1529" s="80">
        <v>0</v>
      </c>
      <c r="F1529" s="80">
        <v>0</v>
      </c>
      <c r="G1529" s="80">
        <v>0</v>
      </c>
      <c r="H1529" s="80">
        <v>0</v>
      </c>
      <c r="I1529" s="80">
        <v>0</v>
      </c>
      <c r="J1529" s="80">
        <v>0</v>
      </c>
      <c r="K1529" s="80">
        <v>0</v>
      </c>
      <c r="L1529" s="80">
        <v>0</v>
      </c>
      <c r="M1529" s="80">
        <v>0</v>
      </c>
    </row>
    <row r="1530" spans="1:13">
      <c r="A1530" s="80">
        <v>1515</v>
      </c>
      <c r="B1530" s="80" t="s">
        <v>8570</v>
      </c>
      <c r="C1530" s="80" t="s">
        <v>8571</v>
      </c>
      <c r="D1530" s="80" t="s">
        <v>5400</v>
      </c>
      <c r="E1530" s="80">
        <v>2</v>
      </c>
      <c r="F1530" s="80">
        <v>0</v>
      </c>
      <c r="G1530" s="80">
        <v>7</v>
      </c>
      <c r="H1530" s="80">
        <v>0</v>
      </c>
      <c r="I1530" s="80">
        <v>0</v>
      </c>
      <c r="J1530" s="80">
        <v>0</v>
      </c>
      <c r="K1530" s="80">
        <v>0</v>
      </c>
      <c r="L1530" s="80">
        <v>9</v>
      </c>
      <c r="M1530" s="80">
        <v>893</v>
      </c>
    </row>
    <row r="1531" spans="1:13">
      <c r="A1531" s="80">
        <v>1516</v>
      </c>
      <c r="B1531" s="80" t="s">
        <v>8572</v>
      </c>
      <c r="C1531" s="80" t="s">
        <v>8573</v>
      </c>
      <c r="D1531" s="80" t="s">
        <v>5400</v>
      </c>
      <c r="E1531" s="80">
        <v>45</v>
      </c>
      <c r="F1531" s="80">
        <v>0</v>
      </c>
      <c r="G1531" s="80">
        <v>8</v>
      </c>
      <c r="H1531" s="80">
        <v>0</v>
      </c>
      <c r="I1531" s="80">
        <v>0</v>
      </c>
      <c r="J1531" s="80">
        <v>0</v>
      </c>
      <c r="K1531" s="80">
        <v>0</v>
      </c>
      <c r="L1531" s="80">
        <v>53</v>
      </c>
      <c r="M1531" s="84">
        <v>2124</v>
      </c>
    </row>
    <row r="1532" spans="1:13">
      <c r="A1532" s="80">
        <v>1517</v>
      </c>
      <c r="B1532" s="80" t="s">
        <v>8574</v>
      </c>
      <c r="C1532" s="80" t="s">
        <v>8575</v>
      </c>
      <c r="D1532" s="80" t="s">
        <v>5400</v>
      </c>
      <c r="E1532" s="80">
        <v>0</v>
      </c>
      <c r="F1532" s="80">
        <v>0</v>
      </c>
      <c r="G1532" s="80">
        <v>0</v>
      </c>
      <c r="H1532" s="80">
        <v>0</v>
      </c>
      <c r="I1532" s="80">
        <v>0</v>
      </c>
      <c r="J1532" s="80">
        <v>0</v>
      </c>
      <c r="K1532" s="80">
        <v>0</v>
      </c>
      <c r="L1532" s="80">
        <v>0</v>
      </c>
      <c r="M1532" s="80">
        <v>0</v>
      </c>
    </row>
    <row r="1533" spans="1:13">
      <c r="A1533" s="80">
        <v>1518</v>
      </c>
      <c r="B1533" s="80" t="s">
        <v>8576</v>
      </c>
      <c r="C1533" s="80" t="s">
        <v>8577</v>
      </c>
      <c r="D1533" s="80" t="s">
        <v>5400</v>
      </c>
      <c r="E1533" s="80">
        <v>0</v>
      </c>
      <c r="F1533" s="80">
        <v>0</v>
      </c>
      <c r="G1533" s="80">
        <v>0</v>
      </c>
      <c r="H1533" s="80">
        <v>0</v>
      </c>
      <c r="I1533" s="80">
        <v>0</v>
      </c>
      <c r="J1533" s="80">
        <v>0</v>
      </c>
      <c r="K1533" s="80">
        <v>0</v>
      </c>
      <c r="L1533" s="80">
        <v>0</v>
      </c>
      <c r="M1533" s="80">
        <v>0</v>
      </c>
    </row>
    <row r="1534" spans="1:13">
      <c r="A1534" s="80">
        <v>1519</v>
      </c>
      <c r="B1534" s="80" t="s">
        <v>8578</v>
      </c>
      <c r="C1534" s="80" t="s">
        <v>8579</v>
      </c>
      <c r="D1534" s="80" t="s">
        <v>5400</v>
      </c>
      <c r="E1534" s="80">
        <v>0</v>
      </c>
      <c r="F1534" s="80">
        <v>0</v>
      </c>
      <c r="G1534" s="80">
        <v>2</v>
      </c>
      <c r="H1534" s="80">
        <v>0</v>
      </c>
      <c r="I1534" s="80">
        <v>0</v>
      </c>
      <c r="J1534" s="80">
        <v>0</v>
      </c>
      <c r="K1534" s="80">
        <v>0</v>
      </c>
      <c r="L1534" s="80">
        <v>2</v>
      </c>
      <c r="M1534" s="80">
        <v>0</v>
      </c>
    </row>
    <row r="1535" spans="1:13">
      <c r="A1535" s="80">
        <v>1520</v>
      </c>
      <c r="B1535" s="80" t="s">
        <v>939</v>
      </c>
      <c r="C1535" s="80" t="s">
        <v>8580</v>
      </c>
      <c r="D1535" s="80" t="s">
        <v>5400</v>
      </c>
      <c r="E1535" s="80">
        <v>0</v>
      </c>
      <c r="F1535" s="80">
        <v>0</v>
      </c>
      <c r="G1535" s="80">
        <v>0</v>
      </c>
      <c r="H1535" s="80">
        <v>0</v>
      </c>
      <c r="I1535" s="80">
        <v>0</v>
      </c>
      <c r="J1535" s="80">
        <v>0</v>
      </c>
      <c r="K1535" s="80">
        <v>0</v>
      </c>
      <c r="L1535" s="80">
        <v>0</v>
      </c>
      <c r="M1535" s="80">
        <v>0</v>
      </c>
    </row>
    <row r="1536" spans="1:13">
      <c r="A1536" s="80">
        <v>1521</v>
      </c>
      <c r="B1536" s="80" t="s">
        <v>946</v>
      </c>
      <c r="C1536" s="80" t="s">
        <v>8581</v>
      </c>
      <c r="D1536" s="80" t="s">
        <v>5400</v>
      </c>
      <c r="E1536" s="80">
        <v>0</v>
      </c>
      <c r="F1536" s="80">
        <v>0</v>
      </c>
      <c r="G1536" s="80">
        <v>1</v>
      </c>
      <c r="H1536" s="80">
        <v>0</v>
      </c>
      <c r="I1536" s="80">
        <v>0</v>
      </c>
      <c r="J1536" s="80">
        <v>0</v>
      </c>
      <c r="K1536" s="80">
        <v>0</v>
      </c>
      <c r="L1536" s="80">
        <v>1</v>
      </c>
      <c r="M1536" s="80">
        <v>0</v>
      </c>
    </row>
    <row r="1537" spans="1:13">
      <c r="A1537" s="80">
        <v>1522</v>
      </c>
      <c r="B1537" s="80" t="s">
        <v>6081</v>
      </c>
      <c r="C1537" s="80" t="s">
        <v>1038</v>
      </c>
      <c r="D1537" s="80" t="s">
        <v>5400</v>
      </c>
      <c r="E1537" s="80">
        <v>0</v>
      </c>
      <c r="F1537" s="80">
        <v>0</v>
      </c>
      <c r="G1537" s="80">
        <v>19</v>
      </c>
      <c r="H1537" s="80">
        <v>0</v>
      </c>
      <c r="I1537" s="80">
        <v>0</v>
      </c>
      <c r="J1537" s="80">
        <v>0</v>
      </c>
      <c r="K1537" s="80">
        <v>0</v>
      </c>
      <c r="L1537" s="80">
        <v>19</v>
      </c>
      <c r="M1537" s="80">
        <v>0</v>
      </c>
    </row>
    <row r="1538" spans="1:13">
      <c r="A1538" s="80">
        <v>1523</v>
      </c>
      <c r="B1538" s="80" t="s">
        <v>13</v>
      </c>
      <c r="C1538" s="80" t="s">
        <v>1038</v>
      </c>
      <c r="D1538" s="80" t="s">
        <v>3259</v>
      </c>
      <c r="E1538" s="80">
        <v>622</v>
      </c>
      <c r="F1538" s="80">
        <v>0</v>
      </c>
      <c r="G1538" s="80">
        <v>26</v>
      </c>
      <c r="H1538" s="80">
        <v>0</v>
      </c>
      <c r="I1538" s="80">
        <v>0</v>
      </c>
      <c r="J1538" s="80">
        <v>0</v>
      </c>
      <c r="K1538" s="80">
        <v>0</v>
      </c>
      <c r="L1538" s="80">
        <v>648</v>
      </c>
      <c r="M1538" s="80">
        <v>6997</v>
      </c>
    </row>
    <row r="1539" spans="1:13">
      <c r="A1539" s="80">
        <v>1524</v>
      </c>
      <c r="B1539" s="80" t="s">
        <v>12</v>
      </c>
      <c r="C1539" s="80" t="s">
        <v>1037</v>
      </c>
      <c r="D1539" s="80" t="s">
        <v>3259</v>
      </c>
      <c r="E1539" s="80">
        <v>6478</v>
      </c>
      <c r="F1539" s="80">
        <v>0</v>
      </c>
      <c r="G1539" s="80">
        <v>139</v>
      </c>
      <c r="H1539" s="80">
        <v>0</v>
      </c>
      <c r="I1539" s="80">
        <v>0</v>
      </c>
      <c r="J1539" s="80">
        <v>0</v>
      </c>
      <c r="K1539" s="80">
        <v>0</v>
      </c>
      <c r="L1539" s="80">
        <v>6617</v>
      </c>
      <c r="M1539" s="80">
        <v>27875</v>
      </c>
    </row>
    <row r="1540" spans="1:13">
      <c r="A1540" s="80">
        <v>1525</v>
      </c>
      <c r="B1540" s="80" t="s">
        <v>5903</v>
      </c>
      <c r="C1540" s="80" t="s">
        <v>1040</v>
      </c>
      <c r="D1540" s="80" t="s">
        <v>5400</v>
      </c>
      <c r="E1540" s="80">
        <v>0</v>
      </c>
      <c r="F1540" s="80">
        <v>0</v>
      </c>
      <c r="G1540" s="80">
        <v>57</v>
      </c>
      <c r="H1540" s="80">
        <v>0</v>
      </c>
      <c r="I1540" s="80">
        <v>0</v>
      </c>
      <c r="J1540" s="80">
        <v>0</v>
      </c>
      <c r="K1540" s="80">
        <v>0</v>
      </c>
      <c r="L1540" s="80">
        <v>57</v>
      </c>
      <c r="M1540" s="80">
        <v>0</v>
      </c>
    </row>
    <row r="1541" spans="1:13">
      <c r="A1541" s="80">
        <v>1526</v>
      </c>
      <c r="B1541" s="80" t="s">
        <v>51</v>
      </c>
      <c r="C1541" s="80" t="s">
        <v>1040</v>
      </c>
      <c r="D1541" s="80" t="s">
        <v>5400</v>
      </c>
      <c r="E1541" s="80">
        <v>22</v>
      </c>
      <c r="F1541" s="80">
        <v>0</v>
      </c>
      <c r="G1541" s="80">
        <v>950</v>
      </c>
      <c r="H1541" s="80">
        <v>0</v>
      </c>
      <c r="I1541" s="80">
        <v>0</v>
      </c>
      <c r="J1541" s="80">
        <v>0</v>
      </c>
      <c r="K1541" s="80">
        <v>0</v>
      </c>
      <c r="L1541" s="80">
        <v>972</v>
      </c>
      <c r="M1541" s="84">
        <v>7000</v>
      </c>
    </row>
    <row r="1542" spans="1:13">
      <c r="A1542" s="80">
        <v>1527</v>
      </c>
      <c r="B1542" s="80" t="s">
        <v>8582</v>
      </c>
      <c r="C1542" s="80" t="s">
        <v>1039</v>
      </c>
      <c r="D1542" s="80" t="s">
        <v>5400</v>
      </c>
      <c r="E1542" s="80">
        <v>5283</v>
      </c>
      <c r="F1542" s="80">
        <v>0</v>
      </c>
      <c r="G1542" s="80">
        <v>4072</v>
      </c>
      <c r="H1542" s="80">
        <v>0</v>
      </c>
      <c r="I1542" s="80">
        <v>0</v>
      </c>
      <c r="J1542" s="80">
        <v>0</v>
      </c>
      <c r="K1542" s="80">
        <v>0</v>
      </c>
      <c r="L1542" s="80">
        <v>9355</v>
      </c>
      <c r="M1542" s="84">
        <v>27778</v>
      </c>
    </row>
    <row r="1543" spans="1:13">
      <c r="A1543" s="80">
        <v>1528</v>
      </c>
      <c r="B1543" s="80" t="s">
        <v>6073</v>
      </c>
      <c r="C1543" s="80" t="s">
        <v>1034</v>
      </c>
      <c r="D1543" s="80" t="s">
        <v>5400</v>
      </c>
      <c r="E1543" s="80">
        <v>0</v>
      </c>
      <c r="F1543" s="80">
        <v>0</v>
      </c>
      <c r="G1543" s="80">
        <v>35</v>
      </c>
      <c r="H1543" s="80">
        <v>0</v>
      </c>
      <c r="I1543" s="80">
        <v>0</v>
      </c>
      <c r="J1543" s="80">
        <v>0</v>
      </c>
      <c r="K1543" s="80">
        <v>0</v>
      </c>
      <c r="L1543" s="80">
        <v>35</v>
      </c>
      <c r="M1543" s="80">
        <v>0</v>
      </c>
    </row>
    <row r="1544" spans="1:13">
      <c r="A1544" s="80">
        <v>1529</v>
      </c>
      <c r="B1544" s="80" t="s">
        <v>26</v>
      </c>
      <c r="C1544" s="80" t="s">
        <v>1034</v>
      </c>
      <c r="D1544" s="80" t="s">
        <v>5400</v>
      </c>
      <c r="E1544" s="80">
        <v>295</v>
      </c>
      <c r="F1544" s="80">
        <v>0</v>
      </c>
      <c r="G1544" s="80">
        <v>1820</v>
      </c>
      <c r="H1544" s="80">
        <v>0</v>
      </c>
      <c r="I1544" s="80">
        <v>0</v>
      </c>
      <c r="J1544" s="80">
        <v>0</v>
      </c>
      <c r="K1544" s="80">
        <v>0</v>
      </c>
      <c r="L1544" s="80">
        <v>2115</v>
      </c>
      <c r="M1544" s="84">
        <v>10466</v>
      </c>
    </row>
    <row r="1545" spans="1:13">
      <c r="A1545" s="80">
        <v>1530</v>
      </c>
      <c r="B1545" s="80" t="s">
        <v>25</v>
      </c>
      <c r="C1545" s="80" t="s">
        <v>1033</v>
      </c>
      <c r="D1545" s="80" t="s">
        <v>5400</v>
      </c>
      <c r="E1545" s="80">
        <v>7185</v>
      </c>
      <c r="F1545" s="80">
        <v>0</v>
      </c>
      <c r="G1545" s="80">
        <v>7231</v>
      </c>
      <c r="H1545" s="80">
        <v>0</v>
      </c>
      <c r="I1545" s="80">
        <v>0</v>
      </c>
      <c r="J1545" s="80">
        <v>0</v>
      </c>
      <c r="K1545" s="80">
        <v>0</v>
      </c>
      <c r="L1545" s="80">
        <v>14416</v>
      </c>
      <c r="M1545" s="84">
        <v>41981</v>
      </c>
    </row>
    <row r="1546" spans="1:13">
      <c r="A1546" s="80">
        <v>1531</v>
      </c>
      <c r="B1546" s="80" t="s">
        <v>6144</v>
      </c>
      <c r="C1546" s="80" t="s">
        <v>1043</v>
      </c>
      <c r="D1546" s="80" t="s">
        <v>5400</v>
      </c>
      <c r="E1546" s="80">
        <v>3</v>
      </c>
      <c r="F1546" s="80">
        <v>0</v>
      </c>
      <c r="G1546" s="80">
        <v>1</v>
      </c>
      <c r="H1546" s="80">
        <v>0</v>
      </c>
      <c r="I1546" s="80">
        <v>0</v>
      </c>
      <c r="J1546" s="80">
        <v>0</v>
      </c>
      <c r="K1546" s="80">
        <v>0</v>
      </c>
      <c r="L1546" s="80">
        <v>4</v>
      </c>
      <c r="M1546" s="80">
        <v>0</v>
      </c>
    </row>
    <row r="1547" spans="1:13">
      <c r="A1547" s="80">
        <v>1532</v>
      </c>
      <c r="B1547" s="80" t="s">
        <v>90</v>
      </c>
      <c r="C1547" s="80" t="s">
        <v>1043</v>
      </c>
      <c r="D1547" s="80" t="s">
        <v>5400</v>
      </c>
      <c r="E1547" s="80">
        <v>137</v>
      </c>
      <c r="F1547" s="80">
        <v>0</v>
      </c>
      <c r="G1547" s="80">
        <v>26</v>
      </c>
      <c r="H1547" s="80">
        <v>0</v>
      </c>
      <c r="I1547" s="80">
        <v>0</v>
      </c>
      <c r="J1547" s="80">
        <v>0</v>
      </c>
      <c r="K1547" s="80">
        <v>0</v>
      </c>
      <c r="L1547" s="80">
        <v>163</v>
      </c>
      <c r="M1547" s="84">
        <v>2438</v>
      </c>
    </row>
    <row r="1548" spans="1:13">
      <c r="A1548" s="80">
        <v>1533</v>
      </c>
      <c r="B1548" s="80" t="s">
        <v>89</v>
      </c>
      <c r="C1548" s="80" t="s">
        <v>1042</v>
      </c>
      <c r="D1548" s="80" t="s">
        <v>5400</v>
      </c>
      <c r="E1548" s="80">
        <v>6286</v>
      </c>
      <c r="F1548" s="80">
        <v>0</v>
      </c>
      <c r="G1548" s="80">
        <v>125</v>
      </c>
      <c r="H1548" s="80">
        <v>0</v>
      </c>
      <c r="I1548" s="80">
        <v>0</v>
      </c>
      <c r="J1548" s="80">
        <v>0</v>
      </c>
      <c r="K1548" s="80">
        <v>0</v>
      </c>
      <c r="L1548" s="80">
        <v>6411</v>
      </c>
      <c r="M1548" s="84">
        <v>19646</v>
      </c>
    </row>
    <row r="1549" spans="1:13">
      <c r="A1549" s="80">
        <v>1534</v>
      </c>
      <c r="B1549" s="80" t="s">
        <v>39</v>
      </c>
      <c r="C1549" s="80" t="s">
        <v>2504</v>
      </c>
      <c r="D1549" s="80" t="s">
        <v>5400</v>
      </c>
      <c r="E1549" s="80">
        <v>53</v>
      </c>
      <c r="F1549" s="80">
        <v>0</v>
      </c>
      <c r="G1549" s="80">
        <v>0</v>
      </c>
      <c r="H1549" s="80">
        <v>0</v>
      </c>
      <c r="I1549" s="80">
        <v>0</v>
      </c>
      <c r="J1549" s="80">
        <v>0</v>
      </c>
      <c r="K1549" s="80">
        <v>0</v>
      </c>
      <c r="L1549" s="80">
        <v>53</v>
      </c>
      <c r="M1549" s="80">
        <v>0</v>
      </c>
    </row>
    <row r="1550" spans="1:13">
      <c r="A1550" s="80">
        <v>1535</v>
      </c>
      <c r="B1550" s="80" t="s">
        <v>41</v>
      </c>
      <c r="C1550" s="80" t="s">
        <v>2504</v>
      </c>
      <c r="D1550" s="80" t="s">
        <v>5400</v>
      </c>
      <c r="E1550" s="80">
        <v>497</v>
      </c>
      <c r="F1550" s="80">
        <v>0</v>
      </c>
      <c r="G1550" s="80">
        <v>114</v>
      </c>
      <c r="H1550" s="80">
        <v>0</v>
      </c>
      <c r="I1550" s="80">
        <v>0</v>
      </c>
      <c r="J1550" s="80">
        <v>0</v>
      </c>
      <c r="K1550" s="80">
        <v>0</v>
      </c>
      <c r="L1550" s="80">
        <v>611</v>
      </c>
      <c r="M1550" s="84">
        <v>1686</v>
      </c>
    </row>
    <row r="1551" spans="1:13">
      <c r="A1551" s="80">
        <v>1536</v>
      </c>
      <c r="B1551" s="80" t="s">
        <v>40</v>
      </c>
      <c r="C1551" s="80" t="s">
        <v>2503</v>
      </c>
      <c r="D1551" s="80" t="s">
        <v>5400</v>
      </c>
      <c r="E1551" s="80">
        <v>6687</v>
      </c>
      <c r="F1551" s="80">
        <v>0</v>
      </c>
      <c r="G1551" s="80">
        <v>13</v>
      </c>
      <c r="H1551" s="80">
        <v>0</v>
      </c>
      <c r="I1551" s="80">
        <v>0</v>
      </c>
      <c r="J1551" s="80">
        <v>0</v>
      </c>
      <c r="K1551" s="80">
        <v>0</v>
      </c>
      <c r="L1551" s="80">
        <v>6700</v>
      </c>
      <c r="M1551" s="84">
        <v>10787</v>
      </c>
    </row>
    <row r="1552" spans="1:13">
      <c r="A1552" s="80">
        <v>1537</v>
      </c>
      <c r="B1552" s="80" t="s">
        <v>8583</v>
      </c>
      <c r="C1552" s="80" t="s">
        <v>1036</v>
      </c>
      <c r="D1552" s="80" t="s">
        <v>5400</v>
      </c>
      <c r="E1552" s="80">
        <v>119</v>
      </c>
      <c r="F1552" s="80">
        <v>0</v>
      </c>
      <c r="G1552" s="80">
        <v>88</v>
      </c>
      <c r="H1552" s="80">
        <v>0</v>
      </c>
      <c r="I1552" s="80">
        <v>0</v>
      </c>
      <c r="J1552" s="80">
        <v>0</v>
      </c>
      <c r="K1552" s="80">
        <v>0</v>
      </c>
      <c r="L1552" s="80">
        <v>207</v>
      </c>
      <c r="M1552" s="80">
        <v>240</v>
      </c>
    </row>
    <row r="1553" spans="1:13">
      <c r="A1553" s="80">
        <v>1538</v>
      </c>
      <c r="B1553" s="80" t="s">
        <v>80</v>
      </c>
      <c r="C1553" s="80" t="s">
        <v>1036</v>
      </c>
      <c r="D1553" s="80" t="s">
        <v>5400</v>
      </c>
      <c r="E1553" s="80">
        <v>580</v>
      </c>
      <c r="F1553" s="80">
        <v>0</v>
      </c>
      <c r="G1553" s="80">
        <v>30</v>
      </c>
      <c r="H1553" s="80">
        <v>0</v>
      </c>
      <c r="I1553" s="80">
        <v>0</v>
      </c>
      <c r="J1553" s="80">
        <v>0</v>
      </c>
      <c r="K1553" s="80">
        <v>0</v>
      </c>
      <c r="L1553" s="80">
        <v>610</v>
      </c>
      <c r="M1553" s="84">
        <v>3770</v>
      </c>
    </row>
    <row r="1554" spans="1:13">
      <c r="A1554" s="80">
        <v>1539</v>
      </c>
      <c r="B1554" s="80" t="s">
        <v>8584</v>
      </c>
      <c r="C1554" s="80" t="s">
        <v>1035</v>
      </c>
      <c r="D1554" s="80" t="s">
        <v>5400</v>
      </c>
      <c r="E1554" s="80">
        <v>8406</v>
      </c>
      <c r="F1554" s="80">
        <v>0</v>
      </c>
      <c r="G1554" s="80">
        <v>81</v>
      </c>
      <c r="H1554" s="80">
        <v>0</v>
      </c>
      <c r="I1554" s="80">
        <v>0</v>
      </c>
      <c r="J1554" s="80">
        <v>0</v>
      </c>
      <c r="K1554" s="80">
        <v>0</v>
      </c>
      <c r="L1554" s="80">
        <v>8487</v>
      </c>
      <c r="M1554" s="84">
        <v>22719</v>
      </c>
    </row>
    <row r="1555" spans="1:13">
      <c r="A1555" s="80">
        <v>1540</v>
      </c>
      <c r="B1555" s="80" t="s">
        <v>6084</v>
      </c>
      <c r="C1555" s="80" t="s">
        <v>6085</v>
      </c>
      <c r="D1555" s="80" t="s">
        <v>5400</v>
      </c>
      <c r="E1555" s="80">
        <v>0</v>
      </c>
      <c r="F1555" s="80">
        <v>0</v>
      </c>
      <c r="G1555" s="80">
        <v>69</v>
      </c>
      <c r="H1555" s="80">
        <v>0</v>
      </c>
      <c r="I1555" s="80">
        <v>0</v>
      </c>
      <c r="J1555" s="80">
        <v>0</v>
      </c>
      <c r="K1555" s="80">
        <v>0</v>
      </c>
      <c r="L1555" s="80">
        <v>69</v>
      </c>
      <c r="M1555" s="80">
        <v>0</v>
      </c>
    </row>
    <row r="1556" spans="1:13">
      <c r="A1556" s="80">
        <v>1541</v>
      </c>
      <c r="B1556" s="80" t="s">
        <v>6218</v>
      </c>
      <c r="C1556" s="80" t="s">
        <v>2511</v>
      </c>
      <c r="D1556" s="80" t="s">
        <v>5400</v>
      </c>
      <c r="E1556" s="80">
        <v>1182</v>
      </c>
      <c r="F1556" s="80">
        <v>0</v>
      </c>
      <c r="G1556" s="80">
        <v>2</v>
      </c>
      <c r="H1556" s="80">
        <v>0</v>
      </c>
      <c r="I1556" s="80">
        <v>0</v>
      </c>
      <c r="J1556" s="80">
        <v>0</v>
      </c>
      <c r="K1556" s="80">
        <v>0</v>
      </c>
      <c r="L1556" s="80">
        <v>1184</v>
      </c>
      <c r="M1556" s="84">
        <v>6998</v>
      </c>
    </row>
    <row r="1557" spans="1:13">
      <c r="A1557" s="80">
        <v>1542</v>
      </c>
      <c r="B1557" s="80" t="s">
        <v>63</v>
      </c>
      <c r="C1557" s="80" t="s">
        <v>2510</v>
      </c>
      <c r="D1557" s="80" t="s">
        <v>5400</v>
      </c>
      <c r="E1557" s="80">
        <v>10783</v>
      </c>
      <c r="F1557" s="80">
        <v>0</v>
      </c>
      <c r="G1557" s="80">
        <v>80</v>
      </c>
      <c r="H1557" s="80">
        <v>0</v>
      </c>
      <c r="I1557" s="80">
        <v>0</v>
      </c>
      <c r="J1557" s="80">
        <v>0</v>
      </c>
      <c r="K1557" s="80">
        <v>0</v>
      </c>
      <c r="L1557" s="80">
        <v>10863</v>
      </c>
      <c r="M1557" s="84">
        <v>29152</v>
      </c>
    </row>
    <row r="1558" spans="1:13">
      <c r="A1558" s="80">
        <v>1543</v>
      </c>
      <c r="B1558" s="80" t="s">
        <v>103</v>
      </c>
      <c r="C1558" s="80" t="s">
        <v>8585</v>
      </c>
      <c r="D1558" s="80" t="s">
        <v>5400</v>
      </c>
      <c r="E1558" s="80">
        <v>32</v>
      </c>
      <c r="F1558" s="80">
        <v>0</v>
      </c>
      <c r="G1558" s="80">
        <v>19</v>
      </c>
      <c r="H1558" s="80">
        <v>0</v>
      </c>
      <c r="I1558" s="80">
        <v>0</v>
      </c>
      <c r="J1558" s="80">
        <v>0</v>
      </c>
      <c r="K1558" s="80">
        <v>0</v>
      </c>
      <c r="L1558" s="80">
        <v>51</v>
      </c>
      <c r="M1558" s="80">
        <v>681</v>
      </c>
    </row>
    <row r="1559" spans="1:13">
      <c r="A1559" s="80">
        <v>1544</v>
      </c>
      <c r="B1559" s="80" t="s">
        <v>104</v>
      </c>
      <c r="C1559" s="80" t="s">
        <v>8585</v>
      </c>
      <c r="D1559" s="80" t="s">
        <v>3259</v>
      </c>
      <c r="E1559" s="80">
        <v>0</v>
      </c>
      <c r="F1559" s="80">
        <v>0</v>
      </c>
      <c r="G1559" s="80">
        <v>1</v>
      </c>
      <c r="H1559" s="80">
        <v>0</v>
      </c>
      <c r="I1559" s="80">
        <v>0</v>
      </c>
      <c r="J1559" s="80">
        <v>0</v>
      </c>
      <c r="K1559" s="80">
        <v>0</v>
      </c>
      <c r="L1559" s="80">
        <v>1</v>
      </c>
      <c r="M1559" s="80">
        <v>2059</v>
      </c>
    </row>
    <row r="1560" spans="1:13">
      <c r="A1560" s="80">
        <v>1545</v>
      </c>
      <c r="B1560" s="80" t="s">
        <v>105</v>
      </c>
      <c r="C1560" s="80" t="s">
        <v>8586</v>
      </c>
      <c r="D1560" s="80" t="s">
        <v>3259</v>
      </c>
      <c r="E1560" s="80">
        <v>3176</v>
      </c>
      <c r="F1560" s="80">
        <v>0</v>
      </c>
      <c r="G1560" s="80">
        <v>41</v>
      </c>
      <c r="H1560" s="80">
        <v>0</v>
      </c>
      <c r="I1560" s="80">
        <v>0</v>
      </c>
      <c r="J1560" s="80">
        <v>0</v>
      </c>
      <c r="K1560" s="80">
        <v>0</v>
      </c>
      <c r="L1560" s="80">
        <v>3217</v>
      </c>
      <c r="M1560" s="80">
        <v>8199</v>
      </c>
    </row>
    <row r="1561" spans="1:13">
      <c r="A1561" s="80">
        <v>1546</v>
      </c>
      <c r="B1561" s="80" t="s">
        <v>8587</v>
      </c>
      <c r="C1561" s="80" t="s">
        <v>8588</v>
      </c>
      <c r="D1561" s="80" t="s">
        <v>5400</v>
      </c>
      <c r="E1561" s="80">
        <v>0</v>
      </c>
      <c r="F1561" s="80">
        <v>0</v>
      </c>
      <c r="G1561" s="80">
        <v>0</v>
      </c>
      <c r="H1561" s="80">
        <v>0</v>
      </c>
      <c r="I1561" s="80">
        <v>0</v>
      </c>
      <c r="J1561" s="80">
        <v>0</v>
      </c>
      <c r="K1561" s="80">
        <v>0</v>
      </c>
      <c r="L1561" s="80">
        <v>0</v>
      </c>
      <c r="M1561" s="80">
        <v>0</v>
      </c>
    </row>
    <row r="1562" spans="1:13">
      <c r="A1562" s="80">
        <v>1547</v>
      </c>
      <c r="B1562" s="80" t="s">
        <v>8589</v>
      </c>
      <c r="C1562" s="80" t="s">
        <v>8590</v>
      </c>
      <c r="D1562" s="80" t="s">
        <v>5400</v>
      </c>
      <c r="E1562" s="80">
        <v>0</v>
      </c>
      <c r="F1562" s="80">
        <v>0</v>
      </c>
      <c r="G1562" s="80">
        <v>0</v>
      </c>
      <c r="H1562" s="80">
        <v>0</v>
      </c>
      <c r="I1562" s="80">
        <v>0</v>
      </c>
      <c r="J1562" s="80">
        <v>0</v>
      </c>
      <c r="K1562" s="80">
        <v>0</v>
      </c>
      <c r="L1562" s="80">
        <v>0</v>
      </c>
      <c r="M1562" s="80">
        <v>0</v>
      </c>
    </row>
    <row r="1563" spans="1:13">
      <c r="A1563" s="80">
        <v>1548</v>
      </c>
      <c r="B1563" s="80" t="s">
        <v>8591</v>
      </c>
      <c r="C1563" s="80" t="s">
        <v>8590</v>
      </c>
      <c r="D1563" s="80" t="s">
        <v>5400</v>
      </c>
      <c r="E1563" s="80">
        <v>0</v>
      </c>
      <c r="F1563" s="80">
        <v>0</v>
      </c>
      <c r="G1563" s="80">
        <v>0</v>
      </c>
      <c r="H1563" s="80">
        <v>0</v>
      </c>
      <c r="I1563" s="80">
        <v>0</v>
      </c>
      <c r="J1563" s="80">
        <v>0</v>
      </c>
      <c r="K1563" s="80">
        <v>0</v>
      </c>
      <c r="L1563" s="80">
        <v>0</v>
      </c>
      <c r="M1563" s="80">
        <v>0</v>
      </c>
    </row>
    <row r="1564" spans="1:13">
      <c r="A1564" s="80">
        <v>1549</v>
      </c>
      <c r="B1564" s="80" t="s">
        <v>953</v>
      </c>
      <c r="C1564" s="80" t="s">
        <v>8592</v>
      </c>
      <c r="D1564" s="80" t="s">
        <v>5400</v>
      </c>
      <c r="E1564" s="80">
        <v>357</v>
      </c>
      <c r="F1564" s="80">
        <v>0</v>
      </c>
      <c r="G1564" s="80">
        <v>0</v>
      </c>
      <c r="H1564" s="80">
        <v>0</v>
      </c>
      <c r="I1564" s="80">
        <v>0</v>
      </c>
      <c r="J1564" s="80">
        <v>0</v>
      </c>
      <c r="K1564" s="80">
        <v>0</v>
      </c>
      <c r="L1564" s="80">
        <v>357</v>
      </c>
      <c r="M1564" s="80">
        <v>0</v>
      </c>
    </row>
    <row r="1565" spans="1:13">
      <c r="A1565" s="80">
        <v>1550</v>
      </c>
      <c r="B1565" s="80" t="s">
        <v>8593</v>
      </c>
      <c r="C1565" s="80" t="s">
        <v>8594</v>
      </c>
      <c r="D1565" s="80" t="s">
        <v>5400</v>
      </c>
      <c r="E1565" s="80">
        <v>46</v>
      </c>
      <c r="F1565" s="80">
        <v>0</v>
      </c>
      <c r="G1565" s="80">
        <v>7</v>
      </c>
      <c r="H1565" s="80">
        <v>0</v>
      </c>
      <c r="I1565" s="80">
        <v>0</v>
      </c>
      <c r="J1565" s="80">
        <v>0</v>
      </c>
      <c r="K1565" s="80">
        <v>0</v>
      </c>
      <c r="L1565" s="80">
        <v>53</v>
      </c>
      <c r="M1565" s="80">
        <v>361</v>
      </c>
    </row>
    <row r="1566" spans="1:13">
      <c r="A1566" s="80">
        <v>1551</v>
      </c>
      <c r="B1566" s="80" t="s">
        <v>189</v>
      </c>
      <c r="C1566" s="80" t="s">
        <v>8595</v>
      </c>
      <c r="D1566" s="80" t="s">
        <v>5400</v>
      </c>
      <c r="E1566" s="80">
        <v>1835</v>
      </c>
      <c r="F1566" s="80">
        <v>0</v>
      </c>
      <c r="G1566" s="80">
        <v>1519</v>
      </c>
      <c r="H1566" s="80">
        <v>0</v>
      </c>
      <c r="I1566" s="80">
        <v>0</v>
      </c>
      <c r="J1566" s="80">
        <v>0</v>
      </c>
      <c r="K1566" s="80">
        <v>0</v>
      </c>
      <c r="L1566" s="80">
        <v>3354</v>
      </c>
      <c r="M1566" s="84">
        <v>12221</v>
      </c>
    </row>
    <row r="1567" spans="1:13">
      <c r="A1567" s="80">
        <v>1552</v>
      </c>
      <c r="B1567" s="80" t="s">
        <v>8596</v>
      </c>
      <c r="C1567" s="80" t="s">
        <v>8597</v>
      </c>
      <c r="D1567" s="80" t="s">
        <v>5400</v>
      </c>
      <c r="E1567" s="80">
        <v>107</v>
      </c>
      <c r="F1567" s="80">
        <v>0</v>
      </c>
      <c r="G1567" s="80">
        <v>3</v>
      </c>
      <c r="H1567" s="80">
        <v>0</v>
      </c>
      <c r="I1567" s="80">
        <v>0</v>
      </c>
      <c r="J1567" s="80">
        <v>0</v>
      </c>
      <c r="K1567" s="80">
        <v>0</v>
      </c>
      <c r="L1567" s="80">
        <v>110</v>
      </c>
      <c r="M1567" s="80">
        <v>0</v>
      </c>
    </row>
    <row r="1568" spans="1:13">
      <c r="A1568" s="80">
        <v>1553</v>
      </c>
      <c r="B1568" s="80" t="s">
        <v>8598</v>
      </c>
      <c r="C1568" s="80" t="s">
        <v>8599</v>
      </c>
      <c r="D1568" s="80" t="s">
        <v>5400</v>
      </c>
      <c r="E1568" s="80">
        <v>189</v>
      </c>
      <c r="F1568" s="80">
        <v>0</v>
      </c>
      <c r="G1568" s="80">
        <v>15</v>
      </c>
      <c r="H1568" s="80">
        <v>0</v>
      </c>
      <c r="I1568" s="80">
        <v>0</v>
      </c>
      <c r="J1568" s="80">
        <v>0</v>
      </c>
      <c r="K1568" s="80">
        <v>0</v>
      </c>
      <c r="L1568" s="80">
        <v>204</v>
      </c>
      <c r="M1568" s="84">
        <v>2375</v>
      </c>
    </row>
    <row r="1569" spans="1:13">
      <c r="A1569" s="80">
        <v>1554</v>
      </c>
      <c r="B1569" s="80" t="s">
        <v>8600</v>
      </c>
      <c r="C1569" s="80" t="s">
        <v>8601</v>
      </c>
      <c r="D1569" s="80" t="s">
        <v>5400</v>
      </c>
      <c r="E1569" s="80">
        <v>28</v>
      </c>
      <c r="F1569" s="80">
        <v>0</v>
      </c>
      <c r="G1569" s="80">
        <v>0</v>
      </c>
      <c r="H1569" s="80">
        <v>0</v>
      </c>
      <c r="I1569" s="80">
        <v>0</v>
      </c>
      <c r="J1569" s="80">
        <v>0</v>
      </c>
      <c r="K1569" s="80">
        <v>0</v>
      </c>
      <c r="L1569" s="80">
        <v>28</v>
      </c>
      <c r="M1569" s="80">
        <v>0</v>
      </c>
    </row>
    <row r="1570" spans="1:13">
      <c r="A1570" s="80">
        <v>1555</v>
      </c>
      <c r="B1570" s="80" t="s">
        <v>8602</v>
      </c>
      <c r="C1570" s="80" t="s">
        <v>8603</v>
      </c>
      <c r="D1570" s="80" t="s">
        <v>5400</v>
      </c>
      <c r="E1570" s="80">
        <v>60</v>
      </c>
      <c r="F1570" s="80">
        <v>0</v>
      </c>
      <c r="G1570" s="80">
        <v>0</v>
      </c>
      <c r="H1570" s="80">
        <v>0</v>
      </c>
      <c r="I1570" s="80">
        <v>0</v>
      </c>
      <c r="J1570" s="80">
        <v>0</v>
      </c>
      <c r="K1570" s="80">
        <v>0</v>
      </c>
      <c r="L1570" s="80">
        <v>60</v>
      </c>
      <c r="M1570" s="80">
        <v>0</v>
      </c>
    </row>
    <row r="1571" spans="1:13">
      <c r="A1571" s="80">
        <v>1556</v>
      </c>
      <c r="B1571" s="80" t="s">
        <v>8604</v>
      </c>
      <c r="C1571" s="80" t="s">
        <v>8605</v>
      </c>
      <c r="D1571" s="80" t="s">
        <v>5400</v>
      </c>
      <c r="E1571" s="80">
        <v>40</v>
      </c>
      <c r="F1571" s="80">
        <v>0</v>
      </c>
      <c r="G1571" s="80">
        <v>0</v>
      </c>
      <c r="H1571" s="80">
        <v>0</v>
      </c>
      <c r="I1571" s="80">
        <v>0</v>
      </c>
      <c r="J1571" s="80">
        <v>0</v>
      </c>
      <c r="K1571" s="80">
        <v>0</v>
      </c>
      <c r="L1571" s="80">
        <v>40</v>
      </c>
      <c r="M1571" s="80">
        <v>0</v>
      </c>
    </row>
    <row r="1572" spans="1:13">
      <c r="A1572" s="80">
        <v>1557</v>
      </c>
      <c r="B1572" s="80" t="s">
        <v>8606</v>
      </c>
      <c r="C1572" s="80" t="s">
        <v>8607</v>
      </c>
      <c r="D1572" s="80" t="s">
        <v>5400</v>
      </c>
      <c r="E1572" s="80">
        <v>50</v>
      </c>
      <c r="F1572" s="80">
        <v>0</v>
      </c>
      <c r="G1572" s="80">
        <v>0</v>
      </c>
      <c r="H1572" s="80">
        <v>0</v>
      </c>
      <c r="I1572" s="80">
        <v>0</v>
      </c>
      <c r="J1572" s="80">
        <v>0</v>
      </c>
      <c r="K1572" s="80">
        <v>0</v>
      </c>
      <c r="L1572" s="80">
        <v>50</v>
      </c>
      <c r="M1572" s="80">
        <v>0</v>
      </c>
    </row>
    <row r="1573" spans="1:13">
      <c r="A1573" s="80">
        <v>1558</v>
      </c>
      <c r="B1573" s="80" t="s">
        <v>8608</v>
      </c>
      <c r="C1573" s="80" t="s">
        <v>8609</v>
      </c>
      <c r="D1573" s="80" t="s">
        <v>5400</v>
      </c>
      <c r="E1573" s="80">
        <v>87</v>
      </c>
      <c r="F1573" s="80">
        <v>0</v>
      </c>
      <c r="G1573" s="80">
        <v>121</v>
      </c>
      <c r="H1573" s="80">
        <v>0</v>
      </c>
      <c r="I1573" s="80">
        <v>0</v>
      </c>
      <c r="J1573" s="80">
        <v>0</v>
      </c>
      <c r="K1573" s="80">
        <v>0</v>
      </c>
      <c r="L1573" s="80">
        <v>208</v>
      </c>
      <c r="M1573" s="80">
        <v>0</v>
      </c>
    </row>
    <row r="1574" spans="1:13">
      <c r="A1574" s="80">
        <v>1559</v>
      </c>
      <c r="B1574" s="80" t="s">
        <v>8610</v>
      </c>
      <c r="C1574" s="80" t="s">
        <v>8611</v>
      </c>
      <c r="D1574" s="80" t="s">
        <v>5400</v>
      </c>
      <c r="E1574" s="80">
        <v>259</v>
      </c>
      <c r="F1574" s="80">
        <v>0</v>
      </c>
      <c r="G1574" s="80">
        <v>0</v>
      </c>
      <c r="H1574" s="80">
        <v>0</v>
      </c>
      <c r="I1574" s="80">
        <v>0</v>
      </c>
      <c r="J1574" s="80">
        <v>0</v>
      </c>
      <c r="K1574" s="80">
        <v>0</v>
      </c>
      <c r="L1574" s="80">
        <v>259</v>
      </c>
      <c r="M1574" s="80">
        <v>800</v>
      </c>
    </row>
    <row r="1575" spans="1:13">
      <c r="A1575" s="80">
        <v>1560</v>
      </c>
      <c r="B1575" s="80" t="s">
        <v>498</v>
      </c>
      <c r="C1575" s="80" t="s">
        <v>2608</v>
      </c>
      <c r="D1575" s="80" t="s">
        <v>5400</v>
      </c>
      <c r="E1575" s="80">
        <v>652</v>
      </c>
      <c r="F1575" s="80">
        <v>0</v>
      </c>
      <c r="G1575" s="80">
        <v>1163</v>
      </c>
      <c r="H1575" s="80">
        <v>0</v>
      </c>
      <c r="I1575" s="80">
        <v>0</v>
      </c>
      <c r="J1575" s="80">
        <v>0</v>
      </c>
      <c r="K1575" s="80">
        <v>0</v>
      </c>
      <c r="L1575" s="80">
        <v>1815</v>
      </c>
      <c r="M1575" s="84">
        <v>6295</v>
      </c>
    </row>
    <row r="1576" spans="1:13">
      <c r="A1576" s="80">
        <v>1561</v>
      </c>
      <c r="B1576" s="80" t="s">
        <v>499</v>
      </c>
      <c r="C1576" s="80" t="s">
        <v>2607</v>
      </c>
      <c r="D1576" s="80" t="s">
        <v>5400</v>
      </c>
      <c r="E1576" s="80">
        <v>8480</v>
      </c>
      <c r="F1576" s="80">
        <v>0</v>
      </c>
      <c r="G1576" s="80">
        <v>15656</v>
      </c>
      <c r="H1576" s="80">
        <v>0</v>
      </c>
      <c r="I1576" s="80">
        <v>0</v>
      </c>
      <c r="J1576" s="80">
        <v>0</v>
      </c>
      <c r="K1576" s="80">
        <v>0</v>
      </c>
      <c r="L1576" s="80">
        <v>24136</v>
      </c>
      <c r="M1576" s="84">
        <v>39160</v>
      </c>
    </row>
    <row r="1577" spans="1:13">
      <c r="A1577" s="80">
        <v>1562</v>
      </c>
      <c r="B1577" s="80" t="s">
        <v>557</v>
      </c>
      <c r="C1577" s="80" t="s">
        <v>2610</v>
      </c>
      <c r="D1577" s="80" t="s">
        <v>5400</v>
      </c>
      <c r="E1577" s="80">
        <v>751</v>
      </c>
      <c r="F1577" s="80">
        <v>0</v>
      </c>
      <c r="G1577" s="80">
        <v>1061</v>
      </c>
      <c r="H1577" s="80">
        <v>0</v>
      </c>
      <c r="I1577" s="80">
        <v>0</v>
      </c>
      <c r="J1577" s="80">
        <v>0</v>
      </c>
      <c r="K1577" s="80">
        <v>0</v>
      </c>
      <c r="L1577" s="80">
        <v>1812</v>
      </c>
      <c r="M1577" s="84">
        <v>1991</v>
      </c>
    </row>
    <row r="1578" spans="1:13">
      <c r="A1578" s="80">
        <v>1563</v>
      </c>
      <c r="B1578" s="80" t="s">
        <v>558</v>
      </c>
      <c r="C1578" s="80" t="s">
        <v>2609</v>
      </c>
      <c r="D1578" s="80" t="s">
        <v>5400</v>
      </c>
      <c r="E1578" s="80">
        <v>3002</v>
      </c>
      <c r="F1578" s="80">
        <v>0</v>
      </c>
      <c r="G1578" s="80">
        <v>772</v>
      </c>
      <c r="H1578" s="80">
        <v>0</v>
      </c>
      <c r="I1578" s="80">
        <v>0</v>
      </c>
      <c r="J1578" s="80">
        <v>0</v>
      </c>
      <c r="K1578" s="80">
        <v>0</v>
      </c>
      <c r="L1578" s="80">
        <v>3774</v>
      </c>
      <c r="M1578" s="84">
        <v>11941</v>
      </c>
    </row>
    <row r="1579" spans="1:13">
      <c r="A1579" s="80">
        <v>1564</v>
      </c>
      <c r="B1579" s="80" t="s">
        <v>574</v>
      </c>
      <c r="C1579" s="80" t="s">
        <v>2611</v>
      </c>
      <c r="D1579" s="80" t="s">
        <v>5400</v>
      </c>
      <c r="E1579" s="80">
        <v>958</v>
      </c>
      <c r="F1579" s="80">
        <v>0</v>
      </c>
      <c r="G1579" s="80">
        <v>1557</v>
      </c>
      <c r="H1579" s="80">
        <v>0</v>
      </c>
      <c r="I1579" s="80">
        <v>0</v>
      </c>
      <c r="J1579" s="80">
        <v>0</v>
      </c>
      <c r="K1579" s="80">
        <v>0</v>
      </c>
      <c r="L1579" s="80">
        <v>2515</v>
      </c>
      <c r="M1579" s="84">
        <v>1596</v>
      </c>
    </row>
    <row r="1580" spans="1:13">
      <c r="A1580" s="80">
        <v>1565</v>
      </c>
      <c r="B1580" s="80" t="s">
        <v>575</v>
      </c>
      <c r="C1580" s="80" t="s">
        <v>2545</v>
      </c>
      <c r="D1580" s="80" t="s">
        <v>5400</v>
      </c>
      <c r="E1580" s="80">
        <v>7898</v>
      </c>
      <c r="F1580" s="80">
        <v>0</v>
      </c>
      <c r="G1580" s="80">
        <v>13033</v>
      </c>
      <c r="H1580" s="80">
        <v>0</v>
      </c>
      <c r="I1580" s="80">
        <v>0</v>
      </c>
      <c r="J1580" s="80">
        <v>0</v>
      </c>
      <c r="K1580" s="80">
        <v>0</v>
      </c>
      <c r="L1580" s="80">
        <v>20931</v>
      </c>
      <c r="M1580" s="84">
        <v>12762</v>
      </c>
    </row>
    <row r="1581" spans="1:13">
      <c r="A1581" s="80">
        <v>1566</v>
      </c>
      <c r="B1581" s="80" t="s">
        <v>6176</v>
      </c>
      <c r="C1581" s="80" t="s">
        <v>8612</v>
      </c>
      <c r="D1581" s="80" t="s">
        <v>3259</v>
      </c>
      <c r="E1581" s="80">
        <v>136</v>
      </c>
      <c r="F1581" s="80">
        <v>0</v>
      </c>
      <c r="G1581" s="80">
        <v>342</v>
      </c>
      <c r="H1581" s="80">
        <v>0</v>
      </c>
      <c r="I1581" s="80">
        <v>0</v>
      </c>
      <c r="J1581" s="80">
        <v>0</v>
      </c>
      <c r="K1581" s="80">
        <v>0</v>
      </c>
      <c r="L1581" s="80">
        <v>478</v>
      </c>
      <c r="M1581" s="80">
        <v>865</v>
      </c>
    </row>
    <row r="1582" spans="1:13">
      <c r="A1582" s="80">
        <v>1567</v>
      </c>
      <c r="B1582" s="80" t="s">
        <v>6178</v>
      </c>
      <c r="C1582" s="80" t="s">
        <v>8613</v>
      </c>
      <c r="D1582" s="80" t="s">
        <v>3259</v>
      </c>
      <c r="E1582" s="80">
        <v>2347</v>
      </c>
      <c r="F1582" s="80">
        <v>0</v>
      </c>
      <c r="G1582" s="80">
        <v>1546</v>
      </c>
      <c r="H1582" s="80">
        <v>0</v>
      </c>
      <c r="I1582" s="80">
        <v>0</v>
      </c>
      <c r="J1582" s="80">
        <v>0</v>
      </c>
      <c r="K1582" s="80">
        <v>0</v>
      </c>
      <c r="L1582" s="80">
        <v>3893</v>
      </c>
      <c r="M1582" s="80">
        <v>6913</v>
      </c>
    </row>
    <row r="1583" spans="1:13">
      <c r="A1583" s="80">
        <v>1568</v>
      </c>
      <c r="B1583" s="80" t="s">
        <v>536</v>
      </c>
      <c r="C1583" s="80" t="s">
        <v>8614</v>
      </c>
      <c r="D1583" s="80" t="s">
        <v>3259</v>
      </c>
      <c r="E1583" s="80">
        <v>254</v>
      </c>
      <c r="F1583" s="80">
        <v>0</v>
      </c>
      <c r="G1583" s="80">
        <v>304</v>
      </c>
      <c r="H1583" s="80">
        <v>0</v>
      </c>
      <c r="I1583" s="80">
        <v>0</v>
      </c>
      <c r="J1583" s="80">
        <v>0</v>
      </c>
      <c r="K1583" s="80">
        <v>0</v>
      </c>
      <c r="L1583" s="80">
        <v>558</v>
      </c>
      <c r="M1583" s="80">
        <v>1272</v>
      </c>
    </row>
    <row r="1584" spans="1:13">
      <c r="A1584" s="80">
        <v>1569</v>
      </c>
      <c r="B1584" s="80" t="s">
        <v>537</v>
      </c>
      <c r="C1584" s="80" t="s">
        <v>8615</v>
      </c>
      <c r="D1584" s="80" t="s">
        <v>3259</v>
      </c>
      <c r="E1584" s="80">
        <v>3633</v>
      </c>
      <c r="F1584" s="80">
        <v>0</v>
      </c>
      <c r="G1584" s="80">
        <v>1861</v>
      </c>
      <c r="H1584" s="80">
        <v>0</v>
      </c>
      <c r="I1584" s="80">
        <v>0</v>
      </c>
      <c r="J1584" s="80">
        <v>0</v>
      </c>
      <c r="K1584" s="80">
        <v>0</v>
      </c>
      <c r="L1584" s="80">
        <v>5494</v>
      </c>
      <c r="M1584" s="80">
        <v>10172</v>
      </c>
    </row>
    <row r="1585" spans="1:13">
      <c r="A1585" s="80">
        <v>1570</v>
      </c>
      <c r="B1585" s="80" t="s">
        <v>989</v>
      </c>
      <c r="C1585" s="80" t="s">
        <v>8616</v>
      </c>
      <c r="D1585" s="80" t="s">
        <v>5400</v>
      </c>
      <c r="E1585" s="80">
        <v>122</v>
      </c>
      <c r="F1585" s="80">
        <v>0</v>
      </c>
      <c r="G1585" s="80">
        <v>282</v>
      </c>
      <c r="H1585" s="80">
        <v>0</v>
      </c>
      <c r="I1585" s="80">
        <v>0</v>
      </c>
      <c r="J1585" s="80">
        <v>0</v>
      </c>
      <c r="K1585" s="80">
        <v>0</v>
      </c>
      <c r="L1585" s="80">
        <v>404</v>
      </c>
      <c r="M1585" s="80">
        <v>618</v>
      </c>
    </row>
    <row r="1586" spans="1:13">
      <c r="A1586" s="80">
        <v>1571</v>
      </c>
      <c r="B1586" s="80" t="s">
        <v>990</v>
      </c>
      <c r="C1586" s="80" t="s">
        <v>8617</v>
      </c>
      <c r="D1586" s="80" t="s">
        <v>5400</v>
      </c>
      <c r="E1586" s="80">
        <v>1300</v>
      </c>
      <c r="F1586" s="80">
        <v>0</v>
      </c>
      <c r="G1586" s="80">
        <v>2548</v>
      </c>
      <c r="H1586" s="80">
        <v>0</v>
      </c>
      <c r="I1586" s="80">
        <v>0</v>
      </c>
      <c r="J1586" s="80">
        <v>0</v>
      </c>
      <c r="K1586" s="80">
        <v>0</v>
      </c>
      <c r="L1586" s="80">
        <v>3848</v>
      </c>
      <c r="M1586" s="84">
        <v>4944</v>
      </c>
    </row>
    <row r="1587" spans="1:13">
      <c r="A1587" s="80">
        <v>1572</v>
      </c>
      <c r="B1587" s="80" t="s">
        <v>8618</v>
      </c>
      <c r="C1587" s="80" t="s">
        <v>8619</v>
      </c>
      <c r="D1587" s="80" t="s">
        <v>5400</v>
      </c>
      <c r="E1587" s="80">
        <v>0</v>
      </c>
      <c r="F1587" s="80">
        <v>0</v>
      </c>
      <c r="G1587" s="80">
        <v>0</v>
      </c>
      <c r="H1587" s="80">
        <v>0</v>
      </c>
      <c r="I1587" s="80">
        <v>0</v>
      </c>
      <c r="J1587" s="80">
        <v>0</v>
      </c>
      <c r="K1587" s="80">
        <v>0</v>
      </c>
      <c r="L1587" s="80">
        <v>0</v>
      </c>
      <c r="M1587" s="80">
        <v>0</v>
      </c>
    </row>
    <row r="1588" spans="1:13">
      <c r="A1588" s="80">
        <v>1573</v>
      </c>
      <c r="B1588" s="80" t="s">
        <v>8620</v>
      </c>
      <c r="C1588" s="80" t="s">
        <v>8621</v>
      </c>
      <c r="D1588" s="80" t="s">
        <v>5400</v>
      </c>
      <c r="E1588" s="80">
        <v>0</v>
      </c>
      <c r="F1588" s="80">
        <v>0</v>
      </c>
      <c r="G1588" s="80">
        <v>0</v>
      </c>
      <c r="H1588" s="80">
        <v>0</v>
      </c>
      <c r="I1588" s="80">
        <v>0</v>
      </c>
      <c r="J1588" s="80">
        <v>0</v>
      </c>
      <c r="K1588" s="80">
        <v>0</v>
      </c>
      <c r="L1588" s="80">
        <v>0</v>
      </c>
      <c r="M1588" s="80">
        <v>0</v>
      </c>
    </row>
    <row r="1589" spans="1:13">
      <c r="A1589" s="80">
        <v>1574</v>
      </c>
      <c r="B1589" s="80" t="s">
        <v>8622</v>
      </c>
      <c r="C1589" s="80" t="s">
        <v>8623</v>
      </c>
      <c r="D1589" s="80" t="s">
        <v>5400</v>
      </c>
      <c r="E1589" s="80">
        <v>598</v>
      </c>
      <c r="F1589" s="80">
        <v>0</v>
      </c>
      <c r="G1589" s="80">
        <v>28</v>
      </c>
      <c r="H1589" s="80">
        <v>0</v>
      </c>
      <c r="I1589" s="80">
        <v>0</v>
      </c>
      <c r="J1589" s="80">
        <v>0</v>
      </c>
      <c r="K1589" s="80">
        <v>0</v>
      </c>
      <c r="L1589" s="80">
        <v>626</v>
      </c>
      <c r="M1589" s="84">
        <v>7972</v>
      </c>
    </row>
    <row r="1590" spans="1:13">
      <c r="A1590" s="80">
        <v>1575</v>
      </c>
      <c r="B1590" s="80" t="s">
        <v>8624</v>
      </c>
      <c r="C1590" s="80" t="s">
        <v>8625</v>
      </c>
      <c r="D1590" s="80" t="s">
        <v>5400</v>
      </c>
      <c r="E1590" s="80">
        <v>17</v>
      </c>
      <c r="F1590" s="80">
        <v>0</v>
      </c>
      <c r="G1590" s="80">
        <v>0</v>
      </c>
      <c r="H1590" s="80">
        <v>0</v>
      </c>
      <c r="I1590" s="80">
        <v>0</v>
      </c>
      <c r="J1590" s="80">
        <v>0</v>
      </c>
      <c r="K1590" s="80">
        <v>0</v>
      </c>
      <c r="L1590" s="80">
        <v>17</v>
      </c>
      <c r="M1590" s="80">
        <v>0</v>
      </c>
    </row>
    <row r="1591" spans="1:13">
      <c r="A1591" s="80">
        <v>1576</v>
      </c>
      <c r="B1591" s="80" t="s">
        <v>8626</v>
      </c>
      <c r="C1591" s="80" t="s">
        <v>8627</v>
      </c>
      <c r="D1591" s="80" t="s">
        <v>5400</v>
      </c>
      <c r="E1591" s="80">
        <v>5000</v>
      </c>
      <c r="F1591" s="80">
        <v>0</v>
      </c>
      <c r="G1591" s="80">
        <v>0</v>
      </c>
      <c r="H1591" s="80">
        <v>0</v>
      </c>
      <c r="I1591" s="80">
        <v>0</v>
      </c>
      <c r="J1591" s="80">
        <v>0</v>
      </c>
      <c r="K1591" s="80">
        <v>0</v>
      </c>
      <c r="L1591" s="80">
        <v>5000</v>
      </c>
      <c r="M1591" s="84">
        <v>5000</v>
      </c>
    </row>
    <row r="1592" spans="1:13">
      <c r="A1592" s="80">
        <v>1577</v>
      </c>
      <c r="B1592" s="80" t="s">
        <v>8628</v>
      </c>
      <c r="C1592" s="80" t="s">
        <v>8629</v>
      </c>
      <c r="D1592" s="80" t="s">
        <v>5400</v>
      </c>
      <c r="E1592" s="80">
        <v>10800</v>
      </c>
      <c r="F1592" s="80">
        <v>0</v>
      </c>
      <c r="G1592" s="80">
        <v>0</v>
      </c>
      <c r="H1592" s="80">
        <v>0</v>
      </c>
      <c r="I1592" s="80">
        <v>0</v>
      </c>
      <c r="J1592" s="80">
        <v>0</v>
      </c>
      <c r="K1592" s="80">
        <v>0</v>
      </c>
      <c r="L1592" s="80">
        <v>10800</v>
      </c>
      <c r="M1592" s="84">
        <v>13800</v>
      </c>
    </row>
    <row r="1593" spans="1:13">
      <c r="A1593" s="80">
        <v>1578</v>
      </c>
      <c r="B1593" s="80" t="s">
        <v>8630</v>
      </c>
      <c r="C1593" s="80" t="s">
        <v>8631</v>
      </c>
      <c r="D1593" s="80" t="s">
        <v>5400</v>
      </c>
      <c r="E1593" s="80">
        <v>15000</v>
      </c>
      <c r="F1593" s="80">
        <v>0</v>
      </c>
      <c r="G1593" s="80">
        <v>257</v>
      </c>
      <c r="H1593" s="80">
        <v>0</v>
      </c>
      <c r="I1593" s="80">
        <v>0</v>
      </c>
      <c r="J1593" s="80">
        <v>0</v>
      </c>
      <c r="K1593" s="80">
        <v>0</v>
      </c>
      <c r="L1593" s="80">
        <v>15257</v>
      </c>
      <c r="M1593" s="84">
        <v>15000</v>
      </c>
    </row>
    <row r="1594" spans="1:13">
      <c r="A1594" s="80">
        <v>1579</v>
      </c>
      <c r="B1594" s="80" t="s">
        <v>8632</v>
      </c>
      <c r="C1594" s="80" t="s">
        <v>8633</v>
      </c>
      <c r="D1594" s="80" t="s">
        <v>5400</v>
      </c>
      <c r="E1594" s="80">
        <v>0</v>
      </c>
      <c r="F1594" s="80">
        <v>0</v>
      </c>
      <c r="G1594" s="80">
        <v>46</v>
      </c>
      <c r="H1594" s="80">
        <v>0</v>
      </c>
      <c r="I1594" s="80">
        <v>0</v>
      </c>
      <c r="J1594" s="80">
        <v>0</v>
      </c>
      <c r="K1594" s="80">
        <v>0</v>
      </c>
      <c r="L1594" s="80">
        <v>46</v>
      </c>
      <c r="M1594" s="80">
        <v>0</v>
      </c>
    </row>
    <row r="1595" spans="1:13">
      <c r="A1595" s="80">
        <v>1580</v>
      </c>
      <c r="B1595" s="80" t="s">
        <v>8634</v>
      </c>
      <c r="C1595" s="80" t="s">
        <v>8635</v>
      </c>
      <c r="D1595" s="80" t="s">
        <v>5400</v>
      </c>
      <c r="E1595" s="80">
        <v>95</v>
      </c>
      <c r="F1595" s="80">
        <v>0</v>
      </c>
      <c r="G1595" s="80">
        <v>0</v>
      </c>
      <c r="H1595" s="80">
        <v>0</v>
      </c>
      <c r="I1595" s="80">
        <v>0</v>
      </c>
      <c r="J1595" s="80">
        <v>0</v>
      </c>
      <c r="K1595" s="80">
        <v>0</v>
      </c>
      <c r="L1595" s="80">
        <v>95</v>
      </c>
      <c r="M1595" s="80">
        <v>0</v>
      </c>
    </row>
    <row r="1596" spans="1:13">
      <c r="A1596" s="80">
        <v>1581</v>
      </c>
      <c r="B1596" s="80" t="s">
        <v>8636</v>
      </c>
      <c r="C1596" s="80" t="s">
        <v>8637</v>
      </c>
      <c r="D1596" s="80" t="s">
        <v>5400</v>
      </c>
      <c r="E1596" s="80">
        <v>144</v>
      </c>
      <c r="F1596" s="80">
        <v>0</v>
      </c>
      <c r="G1596" s="80">
        <v>0</v>
      </c>
      <c r="H1596" s="80">
        <v>0</v>
      </c>
      <c r="I1596" s="80">
        <v>0</v>
      </c>
      <c r="J1596" s="80">
        <v>0</v>
      </c>
      <c r="K1596" s="80">
        <v>0</v>
      </c>
      <c r="L1596" s="80">
        <v>144</v>
      </c>
      <c r="M1596" s="80">
        <v>0</v>
      </c>
    </row>
    <row r="1597" spans="1:13">
      <c r="A1597" s="80">
        <v>1582</v>
      </c>
      <c r="B1597" s="80" t="s">
        <v>8638</v>
      </c>
      <c r="C1597" s="80" t="s">
        <v>8639</v>
      </c>
      <c r="D1597" s="80" t="s">
        <v>5400</v>
      </c>
      <c r="E1597" s="80">
        <v>28</v>
      </c>
      <c r="F1597" s="80">
        <v>0</v>
      </c>
      <c r="G1597" s="80">
        <v>0</v>
      </c>
      <c r="H1597" s="80">
        <v>0</v>
      </c>
      <c r="I1597" s="80">
        <v>0</v>
      </c>
      <c r="J1597" s="80">
        <v>0</v>
      </c>
      <c r="K1597" s="80">
        <v>0</v>
      </c>
      <c r="L1597" s="80">
        <v>28</v>
      </c>
      <c r="M1597" s="84">
        <v>2150</v>
      </c>
    </row>
    <row r="1598" spans="1:13">
      <c r="A1598" s="80">
        <v>1583</v>
      </c>
      <c r="B1598" s="80" t="s">
        <v>8640</v>
      </c>
      <c r="C1598" s="80" t="s">
        <v>8641</v>
      </c>
      <c r="D1598" s="80" t="s">
        <v>5400</v>
      </c>
      <c r="E1598" s="80">
        <v>0</v>
      </c>
      <c r="F1598" s="80">
        <v>0</v>
      </c>
      <c r="G1598" s="80">
        <v>0</v>
      </c>
      <c r="H1598" s="80">
        <v>0</v>
      </c>
      <c r="I1598" s="80">
        <v>0</v>
      </c>
      <c r="J1598" s="80">
        <v>0</v>
      </c>
      <c r="K1598" s="80">
        <v>0</v>
      </c>
      <c r="L1598" s="80">
        <v>0</v>
      </c>
      <c r="M1598" s="80">
        <v>0</v>
      </c>
    </row>
    <row r="1599" spans="1:13">
      <c r="A1599" s="80">
        <v>1584</v>
      </c>
      <c r="B1599" s="80" t="s">
        <v>8642</v>
      </c>
      <c r="C1599" s="80" t="s">
        <v>8643</v>
      </c>
      <c r="D1599" s="80" t="s">
        <v>5400</v>
      </c>
      <c r="E1599" s="80">
        <v>0</v>
      </c>
      <c r="F1599" s="80">
        <v>0</v>
      </c>
      <c r="G1599" s="80">
        <v>0</v>
      </c>
      <c r="H1599" s="80">
        <v>0</v>
      </c>
      <c r="I1599" s="80">
        <v>0</v>
      </c>
      <c r="J1599" s="80">
        <v>0</v>
      </c>
      <c r="K1599" s="80">
        <v>0</v>
      </c>
      <c r="L1599" s="80">
        <v>0</v>
      </c>
      <c r="M1599" s="80">
        <v>0</v>
      </c>
    </row>
    <row r="1600" spans="1:13">
      <c r="A1600" s="80">
        <v>1585</v>
      </c>
      <c r="B1600" s="80" t="s">
        <v>8644</v>
      </c>
      <c r="C1600" s="80" t="s">
        <v>8645</v>
      </c>
      <c r="D1600" s="80" t="s">
        <v>5400</v>
      </c>
      <c r="E1600" s="80">
        <v>0</v>
      </c>
      <c r="F1600" s="80">
        <v>0</v>
      </c>
      <c r="G1600" s="80">
        <v>41</v>
      </c>
      <c r="H1600" s="80">
        <v>0</v>
      </c>
      <c r="I1600" s="80">
        <v>0</v>
      </c>
      <c r="J1600" s="80">
        <v>0</v>
      </c>
      <c r="K1600" s="80">
        <v>0</v>
      </c>
      <c r="L1600" s="80">
        <v>41</v>
      </c>
      <c r="M1600" s="80">
        <v>0</v>
      </c>
    </row>
    <row r="1601" spans="1:13">
      <c r="A1601" s="80">
        <v>1586</v>
      </c>
      <c r="B1601" s="80" t="s">
        <v>795</v>
      </c>
      <c r="C1601" s="80" t="s">
        <v>796</v>
      </c>
      <c r="D1601" s="80" t="s">
        <v>5400</v>
      </c>
      <c r="E1601" s="80">
        <v>486</v>
      </c>
      <c r="F1601" s="80">
        <v>0</v>
      </c>
      <c r="G1601" s="80">
        <v>6</v>
      </c>
      <c r="H1601" s="80">
        <v>0</v>
      </c>
      <c r="I1601" s="80">
        <v>0</v>
      </c>
      <c r="J1601" s="80">
        <v>0</v>
      </c>
      <c r="K1601" s="80">
        <v>0</v>
      </c>
      <c r="L1601" s="80">
        <v>492</v>
      </c>
      <c r="M1601" s="80">
        <v>0</v>
      </c>
    </row>
    <row r="1602" spans="1:13">
      <c r="A1602" s="80">
        <v>1587</v>
      </c>
      <c r="B1602" s="80" t="s">
        <v>8646</v>
      </c>
      <c r="C1602" s="80" t="s">
        <v>797</v>
      </c>
      <c r="D1602" s="80" t="s">
        <v>5400</v>
      </c>
      <c r="E1602" s="80">
        <v>960</v>
      </c>
      <c r="F1602" s="80">
        <v>0</v>
      </c>
      <c r="G1602" s="80">
        <v>2700</v>
      </c>
      <c r="H1602" s="80">
        <v>0</v>
      </c>
      <c r="I1602" s="80">
        <v>0</v>
      </c>
      <c r="J1602" s="80">
        <v>0</v>
      </c>
      <c r="K1602" s="80">
        <v>0</v>
      </c>
      <c r="L1602" s="80">
        <v>3660</v>
      </c>
      <c r="M1602" s="80">
        <v>0</v>
      </c>
    </row>
    <row r="1603" spans="1:13">
      <c r="A1603" s="80">
        <v>1588</v>
      </c>
      <c r="B1603" s="80" t="s">
        <v>779</v>
      </c>
      <c r="C1603" s="80" t="s">
        <v>8647</v>
      </c>
      <c r="D1603" s="80" t="s">
        <v>5400</v>
      </c>
      <c r="E1603" s="80">
        <v>149</v>
      </c>
      <c r="F1603" s="80">
        <v>0</v>
      </c>
      <c r="G1603" s="80">
        <v>0</v>
      </c>
      <c r="H1603" s="80">
        <v>0</v>
      </c>
      <c r="I1603" s="80">
        <v>0</v>
      </c>
      <c r="J1603" s="80">
        <v>0</v>
      </c>
      <c r="K1603" s="80">
        <v>0</v>
      </c>
      <c r="L1603" s="80">
        <v>149</v>
      </c>
      <c r="M1603" s="80">
        <v>0</v>
      </c>
    </row>
    <row r="1604" spans="1:13">
      <c r="A1604" s="80">
        <v>1589</v>
      </c>
      <c r="B1604" s="80" t="s">
        <v>780</v>
      </c>
      <c r="C1604" s="80" t="s">
        <v>8648</v>
      </c>
      <c r="D1604" s="80" t="s">
        <v>5400</v>
      </c>
      <c r="E1604" s="80">
        <v>4880</v>
      </c>
      <c r="F1604" s="80">
        <v>0</v>
      </c>
      <c r="G1604" s="80">
        <v>0</v>
      </c>
      <c r="H1604" s="80">
        <v>0</v>
      </c>
      <c r="I1604" s="80">
        <v>0</v>
      </c>
      <c r="J1604" s="80">
        <v>0</v>
      </c>
      <c r="K1604" s="80">
        <v>0</v>
      </c>
      <c r="L1604" s="80">
        <v>4880</v>
      </c>
      <c r="M1604" s="80">
        <v>0</v>
      </c>
    </row>
    <row r="1605" spans="1:13">
      <c r="A1605" s="80">
        <v>1590</v>
      </c>
      <c r="B1605" s="80" t="s">
        <v>8649</v>
      </c>
      <c r="C1605" s="80" t="s">
        <v>8650</v>
      </c>
      <c r="D1605" s="80" t="s">
        <v>5400</v>
      </c>
      <c r="E1605" s="80">
        <v>69</v>
      </c>
      <c r="F1605" s="80">
        <v>0</v>
      </c>
      <c r="G1605" s="80">
        <v>1</v>
      </c>
      <c r="H1605" s="80">
        <v>0</v>
      </c>
      <c r="I1605" s="80">
        <v>0</v>
      </c>
      <c r="J1605" s="80">
        <v>0</v>
      </c>
      <c r="K1605" s="80">
        <v>0</v>
      </c>
      <c r="L1605" s="80">
        <v>70</v>
      </c>
      <c r="M1605" s="84">
        <v>1489</v>
      </c>
    </row>
    <row r="1606" spans="1:13">
      <c r="A1606" s="80">
        <v>1591</v>
      </c>
      <c r="B1606" s="80" t="s">
        <v>8651</v>
      </c>
      <c r="C1606" s="80" t="s">
        <v>8652</v>
      </c>
      <c r="D1606" s="80" t="s">
        <v>5400</v>
      </c>
      <c r="E1606" s="80">
        <v>20</v>
      </c>
      <c r="F1606" s="80">
        <v>0</v>
      </c>
      <c r="G1606" s="80">
        <v>0</v>
      </c>
      <c r="H1606" s="80">
        <v>0</v>
      </c>
      <c r="I1606" s="80">
        <v>0</v>
      </c>
      <c r="J1606" s="80">
        <v>0</v>
      </c>
      <c r="K1606" s="80">
        <v>0</v>
      </c>
      <c r="L1606" s="80">
        <v>20</v>
      </c>
      <c r="M1606" s="80">
        <v>0</v>
      </c>
    </row>
    <row r="1607" spans="1:13">
      <c r="A1607" s="80">
        <v>1592</v>
      </c>
      <c r="B1607" s="80" t="s">
        <v>8653</v>
      </c>
      <c r="C1607" s="80" t="s">
        <v>8654</v>
      </c>
      <c r="D1607" s="80" t="s">
        <v>5400</v>
      </c>
      <c r="E1607" s="80">
        <v>0</v>
      </c>
      <c r="F1607" s="80">
        <v>0</v>
      </c>
      <c r="G1607" s="80">
        <v>0</v>
      </c>
      <c r="H1607" s="80">
        <v>0</v>
      </c>
      <c r="I1607" s="80">
        <v>0</v>
      </c>
      <c r="J1607" s="80">
        <v>0</v>
      </c>
      <c r="K1607" s="80">
        <v>0</v>
      </c>
      <c r="L1607" s="80">
        <v>0</v>
      </c>
      <c r="M1607" s="80">
        <v>0</v>
      </c>
    </row>
    <row r="1608" spans="1:13">
      <c r="A1608" s="80">
        <v>1593</v>
      </c>
      <c r="B1608" s="80" t="s">
        <v>8655</v>
      </c>
      <c r="C1608" s="80" t="s">
        <v>8656</v>
      </c>
      <c r="D1608" s="80" t="s">
        <v>5400</v>
      </c>
      <c r="E1608" s="80">
        <v>0</v>
      </c>
      <c r="F1608" s="80">
        <v>0</v>
      </c>
      <c r="G1608" s="80">
        <v>15</v>
      </c>
      <c r="H1608" s="80">
        <v>0</v>
      </c>
      <c r="I1608" s="80">
        <v>0</v>
      </c>
      <c r="J1608" s="80">
        <v>0</v>
      </c>
      <c r="K1608" s="80">
        <v>0</v>
      </c>
      <c r="L1608" s="80">
        <v>15</v>
      </c>
      <c r="M1608" s="80">
        <v>0</v>
      </c>
    </row>
    <row r="1609" spans="1:13">
      <c r="A1609" s="80">
        <v>1594</v>
      </c>
      <c r="B1609" s="80" t="s">
        <v>8657</v>
      </c>
      <c r="C1609" s="80" t="s">
        <v>8658</v>
      </c>
      <c r="D1609" s="80" t="s">
        <v>5400</v>
      </c>
      <c r="E1609" s="80">
        <v>2</v>
      </c>
      <c r="F1609" s="80">
        <v>0</v>
      </c>
      <c r="G1609" s="80">
        <v>4</v>
      </c>
      <c r="H1609" s="80">
        <v>0</v>
      </c>
      <c r="I1609" s="80">
        <v>0</v>
      </c>
      <c r="J1609" s="80">
        <v>0</v>
      </c>
      <c r="K1609" s="80">
        <v>0</v>
      </c>
      <c r="L1609" s="80">
        <v>6</v>
      </c>
      <c r="M1609" s="84">
        <v>1280</v>
      </c>
    </row>
    <row r="1610" spans="1:13">
      <c r="A1610" s="80">
        <v>1595</v>
      </c>
      <c r="B1610" s="80" t="s">
        <v>8659</v>
      </c>
      <c r="C1610" s="80" t="s">
        <v>8660</v>
      </c>
      <c r="D1610" s="80" t="s">
        <v>5400</v>
      </c>
      <c r="E1610" s="80">
        <v>44</v>
      </c>
      <c r="F1610" s="80">
        <v>0</v>
      </c>
      <c r="G1610" s="80">
        <v>0</v>
      </c>
      <c r="H1610" s="80">
        <v>0</v>
      </c>
      <c r="I1610" s="80">
        <v>0</v>
      </c>
      <c r="J1610" s="80">
        <v>0</v>
      </c>
      <c r="K1610" s="80">
        <v>0</v>
      </c>
      <c r="L1610" s="80">
        <v>44</v>
      </c>
      <c r="M1610" s="80">
        <v>0</v>
      </c>
    </row>
    <row r="1611" spans="1:13">
      <c r="A1611" s="80">
        <v>1596</v>
      </c>
      <c r="B1611" s="80" t="s">
        <v>8661</v>
      </c>
      <c r="C1611" s="80" t="s">
        <v>8662</v>
      </c>
      <c r="D1611" s="80" t="s">
        <v>5400</v>
      </c>
      <c r="E1611" s="80">
        <v>46</v>
      </c>
      <c r="F1611" s="80">
        <v>0</v>
      </c>
      <c r="G1611" s="80">
        <v>9</v>
      </c>
      <c r="H1611" s="80">
        <v>0</v>
      </c>
      <c r="I1611" s="80">
        <v>0</v>
      </c>
      <c r="J1611" s="80">
        <v>0</v>
      </c>
      <c r="K1611" s="80">
        <v>0</v>
      </c>
      <c r="L1611" s="80">
        <v>55</v>
      </c>
      <c r="M1611" s="84">
        <v>1180</v>
      </c>
    </row>
    <row r="1612" spans="1:13">
      <c r="A1612" s="80">
        <v>1597</v>
      </c>
      <c r="B1612" s="80" t="s">
        <v>8663</v>
      </c>
      <c r="C1612" s="80" t="s">
        <v>8664</v>
      </c>
      <c r="D1612" s="80" t="s">
        <v>5400</v>
      </c>
      <c r="E1612" s="80">
        <v>0</v>
      </c>
      <c r="F1612" s="80">
        <v>0</v>
      </c>
      <c r="G1612" s="80">
        <v>5</v>
      </c>
      <c r="H1612" s="80">
        <v>0</v>
      </c>
      <c r="I1612" s="80">
        <v>0</v>
      </c>
      <c r="J1612" s="80">
        <v>0</v>
      </c>
      <c r="K1612" s="80">
        <v>0</v>
      </c>
      <c r="L1612" s="80">
        <v>5</v>
      </c>
      <c r="M1612" s="80">
        <v>485</v>
      </c>
    </row>
    <row r="1613" spans="1:13">
      <c r="A1613" s="80">
        <v>1598</v>
      </c>
      <c r="B1613" s="80" t="s">
        <v>8665</v>
      </c>
      <c r="C1613" s="80" t="s">
        <v>8666</v>
      </c>
      <c r="D1613" s="80" t="s">
        <v>5400</v>
      </c>
      <c r="E1613" s="80">
        <v>11</v>
      </c>
      <c r="F1613" s="80">
        <v>0</v>
      </c>
      <c r="G1613" s="80">
        <v>0</v>
      </c>
      <c r="H1613" s="80">
        <v>0</v>
      </c>
      <c r="I1613" s="80">
        <v>0</v>
      </c>
      <c r="J1613" s="80">
        <v>0</v>
      </c>
      <c r="K1613" s="80">
        <v>0</v>
      </c>
      <c r="L1613" s="80">
        <v>11</v>
      </c>
      <c r="M1613" s="80">
        <v>0</v>
      </c>
    </row>
    <row r="1614" spans="1:13">
      <c r="A1614" s="80">
        <v>1599</v>
      </c>
      <c r="B1614" s="80" t="s">
        <v>8667</v>
      </c>
      <c r="C1614" s="80" t="s">
        <v>8668</v>
      </c>
      <c r="D1614" s="80" t="s">
        <v>5400</v>
      </c>
      <c r="E1614" s="80">
        <v>1</v>
      </c>
      <c r="F1614" s="80">
        <v>0</v>
      </c>
      <c r="G1614" s="80">
        <v>0</v>
      </c>
      <c r="H1614" s="80">
        <v>0</v>
      </c>
      <c r="I1614" s="80">
        <v>0</v>
      </c>
      <c r="J1614" s="80">
        <v>0</v>
      </c>
      <c r="K1614" s="80">
        <v>0</v>
      </c>
      <c r="L1614" s="80">
        <v>1</v>
      </c>
      <c r="M1614" s="80">
        <v>0</v>
      </c>
    </row>
    <row r="1615" spans="1:13">
      <c r="A1615" s="80">
        <v>1600</v>
      </c>
      <c r="B1615" s="80" t="s">
        <v>158</v>
      </c>
      <c r="C1615" s="80" t="s">
        <v>159</v>
      </c>
      <c r="D1615" s="80" t="s">
        <v>5400</v>
      </c>
      <c r="E1615" s="80">
        <v>742</v>
      </c>
      <c r="F1615" s="80">
        <v>0</v>
      </c>
      <c r="G1615" s="80">
        <v>91</v>
      </c>
      <c r="H1615" s="80">
        <v>0</v>
      </c>
      <c r="I1615" s="80">
        <v>0</v>
      </c>
      <c r="J1615" s="80">
        <v>0</v>
      </c>
      <c r="K1615" s="80">
        <v>0</v>
      </c>
      <c r="L1615" s="80">
        <v>833</v>
      </c>
      <c r="M1615" s="84">
        <v>4709</v>
      </c>
    </row>
    <row r="1616" spans="1:13">
      <c r="A1616" s="80">
        <v>1601</v>
      </c>
      <c r="B1616" s="80" t="s">
        <v>156</v>
      </c>
      <c r="C1616" s="80" t="s">
        <v>157</v>
      </c>
      <c r="D1616" s="80" t="s">
        <v>5400</v>
      </c>
      <c r="E1616" s="80">
        <v>9967</v>
      </c>
      <c r="F1616" s="80">
        <v>0</v>
      </c>
      <c r="G1616" s="80">
        <v>129</v>
      </c>
      <c r="H1616" s="80">
        <v>0</v>
      </c>
      <c r="I1616" s="80">
        <v>0</v>
      </c>
      <c r="J1616" s="80">
        <v>0</v>
      </c>
      <c r="K1616" s="80">
        <v>0</v>
      </c>
      <c r="L1616" s="80">
        <v>10096</v>
      </c>
      <c r="M1616" s="84">
        <v>32042</v>
      </c>
    </row>
    <row r="1617" spans="1:13">
      <c r="A1617" s="80">
        <v>1602</v>
      </c>
      <c r="B1617" s="80" t="s">
        <v>8669</v>
      </c>
      <c r="C1617" s="80" t="s">
        <v>8670</v>
      </c>
      <c r="D1617" s="80" t="s">
        <v>5400</v>
      </c>
      <c r="E1617" s="80">
        <v>0</v>
      </c>
      <c r="F1617" s="80">
        <v>0</v>
      </c>
      <c r="G1617" s="80">
        <v>0</v>
      </c>
      <c r="H1617" s="80">
        <v>0</v>
      </c>
      <c r="I1617" s="80">
        <v>0</v>
      </c>
      <c r="J1617" s="80">
        <v>0</v>
      </c>
      <c r="K1617" s="80">
        <v>0</v>
      </c>
      <c r="L1617" s="80">
        <v>0</v>
      </c>
      <c r="M1617" s="80">
        <v>0</v>
      </c>
    </row>
    <row r="1618" spans="1:13">
      <c r="A1618" s="80">
        <v>1603</v>
      </c>
      <c r="B1618" s="80" t="s">
        <v>8671</v>
      </c>
      <c r="C1618" s="80" t="s">
        <v>8672</v>
      </c>
      <c r="D1618" s="80" t="s">
        <v>5400</v>
      </c>
      <c r="E1618" s="80">
        <v>0</v>
      </c>
      <c r="F1618" s="80">
        <v>0</v>
      </c>
      <c r="G1618" s="80">
        <v>0</v>
      </c>
      <c r="H1618" s="80">
        <v>0</v>
      </c>
      <c r="I1618" s="80">
        <v>0</v>
      </c>
      <c r="J1618" s="80">
        <v>0</v>
      </c>
      <c r="K1618" s="80">
        <v>0</v>
      </c>
      <c r="L1618" s="80">
        <v>0</v>
      </c>
      <c r="M1618" s="84">
        <v>2985</v>
      </c>
    </row>
    <row r="1619" spans="1:13">
      <c r="A1619" s="80">
        <v>1604</v>
      </c>
      <c r="B1619" s="80" t="s">
        <v>8673</v>
      </c>
      <c r="C1619" s="80" t="s">
        <v>8674</v>
      </c>
      <c r="D1619" s="80" t="s">
        <v>5400</v>
      </c>
      <c r="E1619" s="80">
        <v>71</v>
      </c>
      <c r="F1619" s="80">
        <v>0</v>
      </c>
      <c r="G1619" s="80">
        <v>0</v>
      </c>
      <c r="H1619" s="80">
        <v>0</v>
      </c>
      <c r="I1619" s="80">
        <v>0</v>
      </c>
      <c r="J1619" s="80">
        <v>0</v>
      </c>
      <c r="K1619" s="80">
        <v>0</v>
      </c>
      <c r="L1619" s="80">
        <v>71</v>
      </c>
      <c r="M1619" s="80">
        <v>0</v>
      </c>
    </row>
    <row r="1620" spans="1:13">
      <c r="A1620" s="80">
        <v>1605</v>
      </c>
      <c r="B1620" s="80" t="s">
        <v>8675</v>
      </c>
      <c r="C1620" s="80" t="s">
        <v>8676</v>
      </c>
      <c r="D1620" s="80" t="s">
        <v>5400</v>
      </c>
      <c r="E1620" s="80">
        <v>0</v>
      </c>
      <c r="F1620" s="80">
        <v>0</v>
      </c>
      <c r="G1620" s="80">
        <v>2</v>
      </c>
      <c r="H1620" s="80">
        <v>0</v>
      </c>
      <c r="I1620" s="80">
        <v>0</v>
      </c>
      <c r="J1620" s="80">
        <v>0</v>
      </c>
      <c r="K1620" s="80">
        <v>0</v>
      </c>
      <c r="L1620" s="80">
        <v>2</v>
      </c>
      <c r="M1620" s="80">
        <v>80</v>
      </c>
    </row>
    <row r="1621" spans="1:13">
      <c r="A1621" s="80">
        <v>1606</v>
      </c>
      <c r="B1621" s="80" t="s">
        <v>8677</v>
      </c>
      <c r="C1621" s="80" t="s">
        <v>8678</v>
      </c>
      <c r="D1621" s="80" t="s">
        <v>5400</v>
      </c>
      <c r="E1621" s="80">
        <v>2</v>
      </c>
      <c r="F1621" s="80">
        <v>0</v>
      </c>
      <c r="G1621" s="80">
        <v>0</v>
      </c>
      <c r="H1621" s="80">
        <v>0</v>
      </c>
      <c r="I1621" s="80">
        <v>0</v>
      </c>
      <c r="J1621" s="80">
        <v>0</v>
      </c>
      <c r="K1621" s="80">
        <v>0</v>
      </c>
      <c r="L1621" s="80">
        <v>2</v>
      </c>
      <c r="M1621" s="80">
        <v>205</v>
      </c>
    </row>
    <row r="1622" spans="1:13">
      <c r="A1622" s="80">
        <v>1607</v>
      </c>
      <c r="B1622" s="80" t="s">
        <v>8679</v>
      </c>
      <c r="C1622" s="80" t="s">
        <v>8680</v>
      </c>
      <c r="D1622" s="80" t="s">
        <v>3259</v>
      </c>
      <c r="E1622" s="80">
        <v>980</v>
      </c>
      <c r="F1622" s="80">
        <v>0</v>
      </c>
      <c r="G1622" s="80">
        <v>0</v>
      </c>
      <c r="H1622" s="80">
        <v>0</v>
      </c>
      <c r="I1622" s="80">
        <v>0</v>
      </c>
      <c r="J1622" s="80">
        <v>0</v>
      </c>
      <c r="K1622" s="80">
        <v>0</v>
      </c>
      <c r="L1622" s="80">
        <v>980</v>
      </c>
      <c r="M1622" s="80">
        <v>2800</v>
      </c>
    </row>
    <row r="1623" spans="1:13">
      <c r="A1623" s="80">
        <v>1608</v>
      </c>
      <c r="B1623" s="80" t="s">
        <v>302</v>
      </c>
      <c r="C1623" s="80" t="s">
        <v>8681</v>
      </c>
      <c r="D1623" s="80" t="s">
        <v>5400</v>
      </c>
      <c r="E1623" s="80">
        <v>505</v>
      </c>
      <c r="F1623" s="80">
        <v>0</v>
      </c>
      <c r="G1623" s="80">
        <v>8624</v>
      </c>
      <c r="H1623" s="80">
        <v>0</v>
      </c>
      <c r="I1623" s="80">
        <v>0</v>
      </c>
      <c r="J1623" s="80">
        <v>0</v>
      </c>
      <c r="K1623" s="80">
        <v>0</v>
      </c>
      <c r="L1623" s="80">
        <v>9129</v>
      </c>
      <c r="M1623" s="84">
        <v>11444</v>
      </c>
    </row>
    <row r="1624" spans="1:13">
      <c r="A1624" s="80">
        <v>1609</v>
      </c>
      <c r="B1624" s="80" t="s">
        <v>8682</v>
      </c>
      <c r="C1624" s="80" t="s">
        <v>8683</v>
      </c>
      <c r="D1624" s="80" t="s">
        <v>5400</v>
      </c>
      <c r="E1624" s="80">
        <v>174</v>
      </c>
      <c r="F1624" s="80">
        <v>0</v>
      </c>
      <c r="G1624" s="80">
        <v>0</v>
      </c>
      <c r="H1624" s="80">
        <v>0</v>
      </c>
      <c r="I1624" s="80">
        <v>0</v>
      </c>
      <c r="J1624" s="80">
        <v>0</v>
      </c>
      <c r="K1624" s="80">
        <v>0</v>
      </c>
      <c r="L1624" s="80">
        <v>174</v>
      </c>
      <c r="M1624" s="80">
        <v>290</v>
      </c>
    </row>
    <row r="1625" spans="1:13">
      <c r="A1625" s="80">
        <v>1610</v>
      </c>
      <c r="B1625" s="80" t="s">
        <v>8684</v>
      </c>
      <c r="C1625" s="80" t="s">
        <v>8685</v>
      </c>
      <c r="D1625" s="80" t="s">
        <v>5400</v>
      </c>
      <c r="E1625" s="80">
        <v>156</v>
      </c>
      <c r="F1625" s="80">
        <v>0</v>
      </c>
      <c r="G1625" s="80">
        <v>0</v>
      </c>
      <c r="H1625" s="80">
        <v>0</v>
      </c>
      <c r="I1625" s="80">
        <v>0</v>
      </c>
      <c r="J1625" s="80">
        <v>0</v>
      </c>
      <c r="K1625" s="80">
        <v>0</v>
      </c>
      <c r="L1625" s="80">
        <v>156</v>
      </c>
      <c r="M1625" s="84">
        <v>2390</v>
      </c>
    </row>
    <row r="1626" spans="1:13">
      <c r="A1626" s="80">
        <v>1611</v>
      </c>
      <c r="B1626" s="80" t="s">
        <v>8686</v>
      </c>
      <c r="C1626" s="80" t="s">
        <v>8687</v>
      </c>
      <c r="D1626" s="80" t="s">
        <v>3259</v>
      </c>
      <c r="E1626" s="80">
        <v>3</v>
      </c>
      <c r="F1626" s="80">
        <v>0</v>
      </c>
      <c r="G1626" s="80">
        <v>0</v>
      </c>
      <c r="H1626" s="80">
        <v>0</v>
      </c>
      <c r="I1626" s="80">
        <v>0</v>
      </c>
      <c r="J1626" s="80">
        <v>0</v>
      </c>
      <c r="K1626" s="80">
        <v>0</v>
      </c>
      <c r="L1626" s="80">
        <v>3</v>
      </c>
      <c r="M1626" s="80">
        <v>532</v>
      </c>
    </row>
    <row r="1627" spans="1:13">
      <c r="A1627" s="80">
        <v>1612</v>
      </c>
      <c r="B1627" s="80" t="s">
        <v>8688</v>
      </c>
      <c r="C1627" s="80" t="s">
        <v>8689</v>
      </c>
      <c r="D1627" s="80" t="s">
        <v>5400</v>
      </c>
      <c r="E1627" s="80">
        <v>0</v>
      </c>
      <c r="F1627" s="80">
        <v>0</v>
      </c>
      <c r="G1627" s="80">
        <v>0</v>
      </c>
      <c r="H1627" s="80">
        <v>0</v>
      </c>
      <c r="I1627" s="80">
        <v>0</v>
      </c>
      <c r="J1627" s="80">
        <v>0</v>
      </c>
      <c r="K1627" s="80">
        <v>0</v>
      </c>
      <c r="L1627" s="80">
        <v>0</v>
      </c>
      <c r="M1627" s="80">
        <v>330</v>
      </c>
    </row>
    <row r="1628" spans="1:13">
      <c r="A1628" s="80">
        <v>1613</v>
      </c>
      <c r="B1628" s="80" t="s">
        <v>8690</v>
      </c>
      <c r="C1628" s="80" t="s">
        <v>8691</v>
      </c>
      <c r="D1628" s="80" t="s">
        <v>5400</v>
      </c>
      <c r="E1628" s="80">
        <v>0</v>
      </c>
      <c r="F1628" s="80">
        <v>0</v>
      </c>
      <c r="G1628" s="80">
        <v>0</v>
      </c>
      <c r="H1628" s="80">
        <v>0</v>
      </c>
      <c r="I1628" s="80">
        <v>0</v>
      </c>
      <c r="J1628" s="80">
        <v>0</v>
      </c>
      <c r="K1628" s="80">
        <v>0</v>
      </c>
      <c r="L1628" s="80">
        <v>0</v>
      </c>
      <c r="M1628" s="80">
        <v>795</v>
      </c>
    </row>
    <row r="1629" spans="1:13">
      <c r="A1629" s="80">
        <v>1614</v>
      </c>
      <c r="B1629" s="80" t="s">
        <v>8692</v>
      </c>
      <c r="C1629" s="80" t="s">
        <v>8693</v>
      </c>
      <c r="D1629" s="80" t="s">
        <v>5400</v>
      </c>
      <c r="E1629" s="80">
        <v>52</v>
      </c>
      <c r="F1629" s="80">
        <v>0</v>
      </c>
      <c r="G1629" s="80">
        <v>12086</v>
      </c>
      <c r="H1629" s="80">
        <v>0</v>
      </c>
      <c r="I1629" s="80">
        <v>0</v>
      </c>
      <c r="J1629" s="80">
        <v>0</v>
      </c>
      <c r="K1629" s="80">
        <v>0</v>
      </c>
      <c r="L1629" s="80">
        <v>12138</v>
      </c>
      <c r="M1629" s="84">
        <v>14930</v>
      </c>
    </row>
    <row r="1630" spans="1:13">
      <c r="A1630" s="80">
        <v>1615</v>
      </c>
      <c r="B1630" s="80" t="s">
        <v>8694</v>
      </c>
      <c r="C1630" s="80" t="s">
        <v>8695</v>
      </c>
      <c r="D1630" s="80" t="s">
        <v>5400</v>
      </c>
      <c r="E1630" s="80">
        <v>0</v>
      </c>
      <c r="F1630" s="80">
        <v>0</v>
      </c>
      <c r="G1630" s="80">
        <v>0</v>
      </c>
      <c r="H1630" s="80">
        <v>0</v>
      </c>
      <c r="I1630" s="80">
        <v>0</v>
      </c>
      <c r="J1630" s="80">
        <v>0</v>
      </c>
      <c r="K1630" s="80">
        <v>0</v>
      </c>
      <c r="L1630" s="80">
        <v>0</v>
      </c>
      <c r="M1630" s="84">
        <v>5415</v>
      </c>
    </row>
    <row r="1631" spans="1:13">
      <c r="A1631" s="80">
        <v>1616</v>
      </c>
      <c r="B1631" s="80" t="s">
        <v>8696</v>
      </c>
      <c r="C1631" s="80" t="s">
        <v>8697</v>
      </c>
      <c r="D1631" s="80" t="s">
        <v>5400</v>
      </c>
      <c r="E1631" s="80">
        <v>0</v>
      </c>
      <c r="F1631" s="80">
        <v>0</v>
      </c>
      <c r="G1631" s="80">
        <v>30</v>
      </c>
      <c r="H1631" s="80">
        <v>0</v>
      </c>
      <c r="I1631" s="80">
        <v>0</v>
      </c>
      <c r="J1631" s="80">
        <v>0</v>
      </c>
      <c r="K1631" s="80">
        <v>0</v>
      </c>
      <c r="L1631" s="80">
        <v>30</v>
      </c>
      <c r="M1631" s="84">
        <v>3760</v>
      </c>
    </row>
    <row r="1632" spans="1:13">
      <c r="A1632" s="80">
        <v>1617</v>
      </c>
      <c r="B1632" s="80" t="s">
        <v>8698</v>
      </c>
      <c r="C1632" s="80" t="s">
        <v>8699</v>
      </c>
      <c r="D1632" s="80" t="s">
        <v>5400</v>
      </c>
      <c r="E1632" s="80">
        <v>8</v>
      </c>
      <c r="F1632" s="80">
        <v>0</v>
      </c>
      <c r="G1632" s="80">
        <v>0</v>
      </c>
      <c r="H1632" s="80">
        <v>0</v>
      </c>
      <c r="I1632" s="80">
        <v>0</v>
      </c>
      <c r="J1632" s="80">
        <v>0</v>
      </c>
      <c r="K1632" s="80">
        <v>0</v>
      </c>
      <c r="L1632" s="80">
        <v>8</v>
      </c>
      <c r="M1632" s="80">
        <v>417</v>
      </c>
    </row>
    <row r="1633" spans="1:13">
      <c r="A1633" s="80">
        <v>1618</v>
      </c>
      <c r="B1633" s="80" t="s">
        <v>8700</v>
      </c>
      <c r="C1633" s="80" t="s">
        <v>8701</v>
      </c>
      <c r="D1633" s="80" t="s">
        <v>5400</v>
      </c>
      <c r="E1633" s="80">
        <v>326</v>
      </c>
      <c r="F1633" s="80">
        <v>0</v>
      </c>
      <c r="G1633" s="80">
        <v>0</v>
      </c>
      <c r="H1633" s="80">
        <v>0</v>
      </c>
      <c r="I1633" s="80">
        <v>0</v>
      </c>
      <c r="J1633" s="80">
        <v>0</v>
      </c>
      <c r="K1633" s="80">
        <v>0</v>
      </c>
      <c r="L1633" s="80">
        <v>326</v>
      </c>
      <c r="M1633" s="80">
        <v>493</v>
      </c>
    </row>
    <row r="1634" spans="1:13">
      <c r="A1634" s="80">
        <v>1619</v>
      </c>
      <c r="B1634" s="80" t="s">
        <v>8702</v>
      </c>
      <c r="C1634" s="80" t="s">
        <v>8703</v>
      </c>
      <c r="D1634" s="80" t="s">
        <v>5400</v>
      </c>
      <c r="E1634" s="80">
        <v>0</v>
      </c>
      <c r="F1634" s="80">
        <v>0</v>
      </c>
      <c r="G1634" s="80">
        <v>2520</v>
      </c>
      <c r="H1634" s="80">
        <v>0</v>
      </c>
      <c r="I1634" s="80">
        <v>0</v>
      </c>
      <c r="J1634" s="80">
        <v>0</v>
      </c>
      <c r="K1634" s="80">
        <v>0</v>
      </c>
      <c r="L1634" s="80">
        <v>2520</v>
      </c>
      <c r="M1634" s="80">
        <v>0</v>
      </c>
    </row>
    <row r="1635" spans="1:13">
      <c r="A1635" s="80">
        <v>1620</v>
      </c>
      <c r="B1635" s="80" t="s">
        <v>401</v>
      </c>
      <c r="C1635" s="80" t="s">
        <v>8704</v>
      </c>
      <c r="D1635" s="80" t="s">
        <v>5400</v>
      </c>
      <c r="E1635" s="80">
        <v>62823</v>
      </c>
      <c r="F1635" s="80">
        <v>-18</v>
      </c>
      <c r="G1635" s="80">
        <v>55032</v>
      </c>
      <c r="H1635" s="80">
        <v>0</v>
      </c>
      <c r="I1635" s="80">
        <v>0</v>
      </c>
      <c r="J1635" s="80">
        <v>0</v>
      </c>
      <c r="K1635" s="80">
        <v>0</v>
      </c>
      <c r="L1635" s="80">
        <v>117855</v>
      </c>
      <c r="M1635" s="84">
        <v>216160</v>
      </c>
    </row>
    <row r="1636" spans="1:13">
      <c r="A1636" s="80">
        <v>1621</v>
      </c>
      <c r="B1636" s="80" t="s">
        <v>8705</v>
      </c>
      <c r="C1636" s="80" t="s">
        <v>8706</v>
      </c>
      <c r="D1636" s="80" t="s">
        <v>5400</v>
      </c>
      <c r="E1636" s="80">
        <v>0</v>
      </c>
      <c r="F1636" s="80">
        <v>0</v>
      </c>
      <c r="G1636" s="80">
        <v>0</v>
      </c>
      <c r="H1636" s="80">
        <v>0</v>
      </c>
      <c r="I1636" s="80">
        <v>0</v>
      </c>
      <c r="J1636" s="80">
        <v>0</v>
      </c>
      <c r="K1636" s="80">
        <v>0</v>
      </c>
      <c r="L1636" s="80">
        <v>0</v>
      </c>
      <c r="M1636" s="80">
        <v>0</v>
      </c>
    </row>
    <row r="1637" spans="1:13">
      <c r="A1637" s="80">
        <v>1622</v>
      </c>
      <c r="B1637" s="80" t="s">
        <v>963</v>
      </c>
      <c r="C1637" s="80" t="s">
        <v>964</v>
      </c>
      <c r="D1637" s="80" t="s">
        <v>5400</v>
      </c>
      <c r="E1637" s="80">
        <v>36416</v>
      </c>
      <c r="F1637" s="80">
        <v>0</v>
      </c>
      <c r="G1637" s="80">
        <v>80930</v>
      </c>
      <c r="H1637" s="80">
        <v>0</v>
      </c>
      <c r="I1637" s="80">
        <v>0</v>
      </c>
      <c r="J1637" s="80">
        <v>0</v>
      </c>
      <c r="K1637" s="80">
        <v>0</v>
      </c>
      <c r="L1637" s="80">
        <v>117346</v>
      </c>
      <c r="M1637" s="84">
        <v>30000</v>
      </c>
    </row>
    <row r="1638" spans="1:13">
      <c r="A1638" s="80">
        <v>1623</v>
      </c>
      <c r="B1638" s="80" t="s">
        <v>8707</v>
      </c>
      <c r="C1638" s="80" t="s">
        <v>8708</v>
      </c>
      <c r="D1638" s="80" t="s">
        <v>5400</v>
      </c>
      <c r="E1638" s="80">
        <v>19338</v>
      </c>
      <c r="F1638" s="80">
        <v>0</v>
      </c>
      <c r="G1638" s="80">
        <v>659</v>
      </c>
      <c r="H1638" s="80">
        <v>0</v>
      </c>
      <c r="I1638" s="80">
        <v>0</v>
      </c>
      <c r="J1638" s="80">
        <v>0</v>
      </c>
      <c r="K1638" s="80">
        <v>0</v>
      </c>
      <c r="L1638" s="80">
        <v>19997</v>
      </c>
      <c r="M1638" s="80">
        <v>0</v>
      </c>
    </row>
    <row r="1639" spans="1:13">
      <c r="A1639" s="80">
        <v>1624</v>
      </c>
      <c r="B1639" s="80" t="s">
        <v>576</v>
      </c>
      <c r="C1639" s="80" t="s">
        <v>6196</v>
      </c>
      <c r="D1639" s="80" t="s">
        <v>5400</v>
      </c>
      <c r="E1639" s="80">
        <v>70462</v>
      </c>
      <c r="F1639" s="80">
        <v>0</v>
      </c>
      <c r="G1639" s="80">
        <v>38504</v>
      </c>
      <c r="H1639" s="80">
        <v>0</v>
      </c>
      <c r="I1639" s="80">
        <v>0</v>
      </c>
      <c r="J1639" s="80">
        <v>0</v>
      </c>
      <c r="K1639" s="80">
        <v>0</v>
      </c>
      <c r="L1639" s="80">
        <v>108966</v>
      </c>
      <c r="M1639" s="84">
        <v>114108</v>
      </c>
    </row>
    <row r="1640" spans="1:13">
      <c r="A1640" s="80">
        <v>1625</v>
      </c>
      <c r="B1640" s="80" t="s">
        <v>8709</v>
      </c>
      <c r="C1640" s="80" t="s">
        <v>8710</v>
      </c>
      <c r="D1640" s="80" t="s">
        <v>5400</v>
      </c>
      <c r="E1640" s="80">
        <v>0</v>
      </c>
      <c r="F1640" s="80">
        <v>0</v>
      </c>
      <c r="G1640" s="80">
        <v>0</v>
      </c>
      <c r="H1640" s="80">
        <v>0</v>
      </c>
      <c r="I1640" s="80">
        <v>0</v>
      </c>
      <c r="J1640" s="80">
        <v>0</v>
      </c>
      <c r="K1640" s="80">
        <v>0</v>
      </c>
      <c r="L1640" s="80">
        <v>0</v>
      </c>
      <c r="M1640" s="80">
        <v>0</v>
      </c>
    </row>
    <row r="1641" spans="1:13">
      <c r="A1641" s="80">
        <v>1626</v>
      </c>
      <c r="B1641" s="80" t="s">
        <v>428</v>
      </c>
      <c r="C1641" s="80" t="s">
        <v>6139</v>
      </c>
      <c r="D1641" s="80" t="s">
        <v>3259</v>
      </c>
      <c r="E1641" s="80">
        <v>12548</v>
      </c>
      <c r="F1641" s="80">
        <v>0</v>
      </c>
      <c r="G1641" s="80">
        <v>0</v>
      </c>
      <c r="H1641" s="80">
        <v>0</v>
      </c>
      <c r="I1641" s="80">
        <v>0</v>
      </c>
      <c r="J1641" s="80">
        <v>0</v>
      </c>
      <c r="K1641" s="80">
        <v>0</v>
      </c>
      <c r="L1641" s="80">
        <v>12548</v>
      </c>
      <c r="M1641" s="80">
        <v>25000</v>
      </c>
    </row>
    <row r="1642" spans="1:13">
      <c r="A1642" s="80">
        <v>1627</v>
      </c>
      <c r="B1642" s="80" t="s">
        <v>659</v>
      </c>
      <c r="C1642" s="80" t="s">
        <v>660</v>
      </c>
      <c r="D1642" s="80" t="s">
        <v>5400</v>
      </c>
      <c r="E1642" s="80">
        <v>24987</v>
      </c>
      <c r="F1642" s="80">
        <v>0</v>
      </c>
      <c r="G1642" s="80">
        <v>40000</v>
      </c>
      <c r="H1642" s="80">
        <v>0</v>
      </c>
      <c r="I1642" s="80">
        <v>0</v>
      </c>
      <c r="J1642" s="80">
        <v>0</v>
      </c>
      <c r="K1642" s="80">
        <v>0</v>
      </c>
      <c r="L1642" s="80">
        <v>64987</v>
      </c>
      <c r="M1642" s="84">
        <v>121000</v>
      </c>
    </row>
    <row r="1643" spans="1:13">
      <c r="A1643" s="80">
        <v>1628</v>
      </c>
      <c r="B1643" s="80" t="s">
        <v>682</v>
      </c>
      <c r="C1643" s="80" t="s">
        <v>683</v>
      </c>
      <c r="D1643" s="80" t="s">
        <v>5400</v>
      </c>
      <c r="E1643" s="80">
        <v>10145</v>
      </c>
      <c r="F1643" s="80">
        <v>0</v>
      </c>
      <c r="G1643" s="80">
        <v>30000</v>
      </c>
      <c r="H1643" s="80">
        <v>0</v>
      </c>
      <c r="I1643" s="80">
        <v>0</v>
      </c>
      <c r="J1643" s="80">
        <v>0</v>
      </c>
      <c r="K1643" s="80">
        <v>0</v>
      </c>
      <c r="L1643" s="80">
        <v>40145</v>
      </c>
      <c r="M1643" s="84">
        <v>159300</v>
      </c>
    </row>
    <row r="1644" spans="1:13">
      <c r="A1644" s="80">
        <v>1629</v>
      </c>
      <c r="B1644" s="80" t="s">
        <v>58</v>
      </c>
      <c r="C1644" s="80" t="s">
        <v>59</v>
      </c>
      <c r="D1644" s="80" t="s">
        <v>5400</v>
      </c>
      <c r="E1644" s="80">
        <v>67899</v>
      </c>
      <c r="F1644" s="80">
        <v>0</v>
      </c>
      <c r="G1644" s="80">
        <v>30213</v>
      </c>
      <c r="H1644" s="80">
        <v>0</v>
      </c>
      <c r="I1644" s="80">
        <v>0</v>
      </c>
      <c r="J1644" s="80">
        <v>0</v>
      </c>
      <c r="K1644" s="80">
        <v>0</v>
      </c>
      <c r="L1644" s="80">
        <v>98112</v>
      </c>
      <c r="M1644" s="84">
        <v>260977</v>
      </c>
    </row>
    <row r="1645" spans="1:13">
      <c r="A1645" s="80">
        <v>1630</v>
      </c>
      <c r="B1645" s="80" t="s">
        <v>154</v>
      </c>
      <c r="C1645" s="80" t="s">
        <v>8711</v>
      </c>
      <c r="D1645" s="80" t="s">
        <v>5400</v>
      </c>
      <c r="E1645" s="80">
        <v>83125</v>
      </c>
      <c r="F1645" s="80">
        <v>0</v>
      </c>
      <c r="G1645" s="80">
        <v>30459</v>
      </c>
      <c r="H1645" s="80">
        <v>0</v>
      </c>
      <c r="I1645" s="80">
        <v>0</v>
      </c>
      <c r="J1645" s="80">
        <v>0</v>
      </c>
      <c r="K1645" s="80">
        <v>0</v>
      </c>
      <c r="L1645" s="80">
        <v>113584</v>
      </c>
      <c r="M1645" s="84">
        <v>370000</v>
      </c>
    </row>
    <row r="1646" spans="1:13">
      <c r="A1646" s="80">
        <v>1631</v>
      </c>
      <c r="B1646" s="80" t="s">
        <v>91</v>
      </c>
      <c r="C1646" s="80" t="s">
        <v>92</v>
      </c>
      <c r="D1646" s="80" t="s">
        <v>5400</v>
      </c>
      <c r="E1646" s="80">
        <v>144337</v>
      </c>
      <c r="F1646" s="80">
        <v>0</v>
      </c>
      <c r="G1646" s="80">
        <v>76110</v>
      </c>
      <c r="H1646" s="80">
        <v>0</v>
      </c>
      <c r="I1646" s="80">
        <v>0</v>
      </c>
      <c r="J1646" s="80">
        <v>0</v>
      </c>
      <c r="K1646" s="80">
        <v>0</v>
      </c>
      <c r="L1646" s="80">
        <v>220447</v>
      </c>
      <c r="M1646" s="84">
        <v>222390</v>
      </c>
    </row>
    <row r="1647" spans="1:13">
      <c r="A1647" s="80">
        <v>1632</v>
      </c>
      <c r="B1647" s="80" t="s">
        <v>8712</v>
      </c>
      <c r="C1647" s="80" t="s">
        <v>8713</v>
      </c>
      <c r="D1647" s="80" t="s">
        <v>5400</v>
      </c>
      <c r="E1647" s="80">
        <v>0</v>
      </c>
      <c r="F1647" s="80">
        <v>0</v>
      </c>
      <c r="G1647" s="80">
        <v>10000</v>
      </c>
      <c r="H1647" s="80">
        <v>0</v>
      </c>
      <c r="I1647" s="80">
        <v>0</v>
      </c>
      <c r="J1647" s="80">
        <v>0</v>
      </c>
      <c r="K1647" s="80">
        <v>0</v>
      </c>
      <c r="L1647" s="80">
        <v>10000</v>
      </c>
      <c r="M1647" s="80">
        <v>0</v>
      </c>
    </row>
    <row r="1648" spans="1:13">
      <c r="A1648" s="80">
        <v>1633</v>
      </c>
      <c r="B1648" s="80" t="s">
        <v>8714</v>
      </c>
      <c r="C1648" s="80" t="s">
        <v>8715</v>
      </c>
      <c r="D1648" s="80" t="s">
        <v>5400</v>
      </c>
      <c r="E1648" s="80">
        <v>0</v>
      </c>
      <c r="F1648" s="80">
        <v>0</v>
      </c>
      <c r="G1648" s="80">
        <v>0</v>
      </c>
      <c r="H1648" s="80">
        <v>0</v>
      </c>
      <c r="I1648" s="80">
        <v>0</v>
      </c>
      <c r="J1648" s="80">
        <v>0</v>
      </c>
      <c r="K1648" s="80">
        <v>0</v>
      </c>
      <c r="L1648" s="80">
        <v>0</v>
      </c>
      <c r="M1648" s="80">
        <v>0</v>
      </c>
    </row>
    <row r="1649" spans="1:13">
      <c r="A1649" s="80">
        <v>1634</v>
      </c>
      <c r="B1649" s="80" t="s">
        <v>8716</v>
      </c>
      <c r="C1649" s="80" t="s">
        <v>8717</v>
      </c>
      <c r="D1649" s="80" t="s">
        <v>5400</v>
      </c>
      <c r="E1649" s="80">
        <v>9328</v>
      </c>
      <c r="F1649" s="80">
        <v>0</v>
      </c>
      <c r="G1649" s="80">
        <v>6000</v>
      </c>
      <c r="H1649" s="80">
        <v>0</v>
      </c>
      <c r="I1649" s="80">
        <v>0</v>
      </c>
      <c r="J1649" s="80">
        <v>0</v>
      </c>
      <c r="K1649" s="80">
        <v>0</v>
      </c>
      <c r="L1649" s="80">
        <v>15328</v>
      </c>
      <c r="M1649" s="80">
        <v>0</v>
      </c>
    </row>
    <row r="1650" spans="1:13">
      <c r="A1650" s="80">
        <v>1635</v>
      </c>
      <c r="B1650" s="80" t="s">
        <v>8718</v>
      </c>
      <c r="C1650" s="80" t="s">
        <v>8719</v>
      </c>
      <c r="D1650" s="80" t="s">
        <v>5400</v>
      </c>
      <c r="E1650" s="80">
        <v>32995</v>
      </c>
      <c r="F1650" s="80">
        <v>0</v>
      </c>
      <c r="G1650" s="80">
        <v>0</v>
      </c>
      <c r="H1650" s="80">
        <v>0</v>
      </c>
      <c r="I1650" s="80">
        <v>0</v>
      </c>
      <c r="J1650" s="80">
        <v>0</v>
      </c>
      <c r="K1650" s="80">
        <v>0</v>
      </c>
      <c r="L1650" s="80">
        <v>32995</v>
      </c>
      <c r="M1650" s="80">
        <v>0</v>
      </c>
    </row>
    <row r="1651" spans="1:13">
      <c r="A1651" s="80">
        <v>1636</v>
      </c>
      <c r="B1651" s="80" t="s">
        <v>8720</v>
      </c>
      <c r="C1651" s="80" t="s">
        <v>8721</v>
      </c>
      <c r="D1651" s="80" t="s">
        <v>5400</v>
      </c>
      <c r="E1651" s="80">
        <v>0</v>
      </c>
      <c r="F1651" s="80">
        <v>0</v>
      </c>
      <c r="G1651" s="80">
        <v>0</v>
      </c>
      <c r="H1651" s="80">
        <v>0</v>
      </c>
      <c r="I1651" s="80">
        <v>0</v>
      </c>
      <c r="J1651" s="80">
        <v>0</v>
      </c>
      <c r="K1651" s="80">
        <v>0</v>
      </c>
      <c r="L1651" s="80">
        <v>0</v>
      </c>
      <c r="M1651" s="80">
        <v>0</v>
      </c>
    </row>
    <row r="1652" spans="1:13">
      <c r="A1652" s="80">
        <v>1637</v>
      </c>
      <c r="B1652" s="80" t="s">
        <v>8722</v>
      </c>
      <c r="C1652" s="80" t="s">
        <v>8723</v>
      </c>
      <c r="D1652" s="80" t="s">
        <v>5400</v>
      </c>
      <c r="E1652" s="80">
        <v>0</v>
      </c>
      <c r="F1652" s="80">
        <v>0</v>
      </c>
      <c r="G1652" s="80">
        <v>0</v>
      </c>
      <c r="H1652" s="80">
        <v>0</v>
      </c>
      <c r="I1652" s="80">
        <v>0</v>
      </c>
      <c r="J1652" s="80">
        <v>0</v>
      </c>
      <c r="K1652" s="80">
        <v>0</v>
      </c>
      <c r="L1652" s="80">
        <v>0</v>
      </c>
      <c r="M1652" s="80">
        <v>0</v>
      </c>
    </row>
    <row r="1653" spans="1:13">
      <c r="A1653" s="80">
        <v>1638</v>
      </c>
      <c r="B1653" s="80" t="s">
        <v>8724</v>
      </c>
      <c r="C1653" s="80" t="s">
        <v>8725</v>
      </c>
      <c r="D1653" s="80" t="s">
        <v>5400</v>
      </c>
      <c r="E1653" s="80">
        <v>43345</v>
      </c>
      <c r="F1653" s="80">
        <v>0</v>
      </c>
      <c r="G1653" s="80">
        <v>0</v>
      </c>
      <c r="H1653" s="80">
        <v>0</v>
      </c>
      <c r="I1653" s="80">
        <v>0</v>
      </c>
      <c r="J1653" s="80">
        <v>0</v>
      </c>
      <c r="K1653" s="80">
        <v>0</v>
      </c>
      <c r="L1653" s="80">
        <v>43345</v>
      </c>
      <c r="M1653" s="80">
        <v>0</v>
      </c>
    </row>
    <row r="1654" spans="1:13">
      <c r="A1654" s="80">
        <v>1639</v>
      </c>
      <c r="B1654" s="80" t="s">
        <v>8726</v>
      </c>
      <c r="C1654" s="80" t="s">
        <v>8727</v>
      </c>
      <c r="D1654" s="80" t="s">
        <v>5400</v>
      </c>
      <c r="E1654" s="80">
        <v>0</v>
      </c>
      <c r="F1654" s="80">
        <v>0</v>
      </c>
      <c r="G1654" s="80">
        <v>0</v>
      </c>
      <c r="H1654" s="80">
        <v>0</v>
      </c>
      <c r="I1654" s="80">
        <v>0</v>
      </c>
      <c r="J1654" s="80">
        <v>0</v>
      </c>
      <c r="K1654" s="80">
        <v>0</v>
      </c>
      <c r="L1654" s="80">
        <v>0</v>
      </c>
      <c r="M1654" s="80">
        <v>0</v>
      </c>
    </row>
    <row r="1655" spans="1:13">
      <c r="A1655" s="80">
        <v>1640</v>
      </c>
      <c r="B1655" s="80" t="s">
        <v>8728</v>
      </c>
      <c r="C1655" s="80" t="s">
        <v>8729</v>
      </c>
      <c r="D1655" s="80" t="s">
        <v>5400</v>
      </c>
      <c r="E1655" s="80">
        <v>0</v>
      </c>
      <c r="F1655" s="80">
        <v>0</v>
      </c>
      <c r="G1655" s="80">
        <v>0</v>
      </c>
      <c r="H1655" s="80">
        <v>0</v>
      </c>
      <c r="I1655" s="80">
        <v>0</v>
      </c>
      <c r="J1655" s="80">
        <v>0</v>
      </c>
      <c r="K1655" s="80">
        <v>0</v>
      </c>
      <c r="L1655" s="80">
        <v>0</v>
      </c>
      <c r="M1655" s="80">
        <v>0</v>
      </c>
    </row>
    <row r="1656" spans="1:13">
      <c r="A1656" s="80">
        <v>1641</v>
      </c>
      <c r="B1656" s="80" t="s">
        <v>8730</v>
      </c>
      <c r="C1656" s="80" t="s">
        <v>8731</v>
      </c>
      <c r="D1656" s="80" t="s">
        <v>5400</v>
      </c>
      <c r="E1656" s="80">
        <v>0</v>
      </c>
      <c r="F1656" s="80">
        <v>0</v>
      </c>
      <c r="G1656" s="80">
        <v>0</v>
      </c>
      <c r="H1656" s="80">
        <v>0</v>
      </c>
      <c r="I1656" s="80">
        <v>0</v>
      </c>
      <c r="J1656" s="80">
        <v>0</v>
      </c>
      <c r="K1656" s="80">
        <v>0</v>
      </c>
      <c r="L1656" s="80">
        <v>0</v>
      </c>
      <c r="M1656" s="80">
        <v>0</v>
      </c>
    </row>
    <row r="1657" spans="1:13">
      <c r="A1657" s="80">
        <v>1642</v>
      </c>
      <c r="B1657" s="80" t="s">
        <v>8732</v>
      </c>
      <c r="C1657" s="80" t="s">
        <v>8733</v>
      </c>
      <c r="D1657" s="80" t="s">
        <v>5400</v>
      </c>
      <c r="E1657" s="80">
        <v>0</v>
      </c>
      <c r="F1657" s="80">
        <v>0</v>
      </c>
      <c r="G1657" s="80">
        <v>0</v>
      </c>
      <c r="H1657" s="80">
        <v>0</v>
      </c>
      <c r="I1657" s="80">
        <v>0</v>
      </c>
      <c r="J1657" s="80">
        <v>0</v>
      </c>
      <c r="K1657" s="80">
        <v>0</v>
      </c>
      <c r="L1657" s="80">
        <v>0</v>
      </c>
      <c r="M1657" s="80">
        <v>0</v>
      </c>
    </row>
    <row r="1658" spans="1:13">
      <c r="A1658" s="80">
        <v>1643</v>
      </c>
      <c r="B1658" s="80" t="s">
        <v>362</v>
      </c>
      <c r="C1658" s="80" t="s">
        <v>363</v>
      </c>
      <c r="D1658" s="80" t="s">
        <v>5400</v>
      </c>
      <c r="E1658" s="80">
        <v>172767</v>
      </c>
      <c r="F1658" s="80">
        <v>0</v>
      </c>
      <c r="G1658" s="80">
        <v>128744</v>
      </c>
      <c r="H1658" s="80">
        <v>0</v>
      </c>
      <c r="I1658" s="80">
        <v>0</v>
      </c>
      <c r="J1658" s="80">
        <v>0</v>
      </c>
      <c r="K1658" s="80">
        <v>0</v>
      </c>
      <c r="L1658" s="80">
        <v>301511</v>
      </c>
      <c r="M1658" s="84">
        <v>741264</v>
      </c>
    </row>
    <row r="1659" spans="1:13">
      <c r="A1659" s="80">
        <v>1644</v>
      </c>
      <c r="B1659" s="80" t="s">
        <v>8734</v>
      </c>
      <c r="C1659" s="80" t="s">
        <v>8735</v>
      </c>
      <c r="D1659" s="80" t="s">
        <v>5400</v>
      </c>
      <c r="E1659" s="80">
        <v>0</v>
      </c>
      <c r="F1659" s="80">
        <v>0</v>
      </c>
      <c r="G1659" s="80">
        <v>2066</v>
      </c>
      <c r="H1659" s="80">
        <v>0</v>
      </c>
      <c r="I1659" s="80">
        <v>0</v>
      </c>
      <c r="J1659" s="80">
        <v>0</v>
      </c>
      <c r="K1659" s="80">
        <v>0</v>
      </c>
      <c r="L1659" s="80">
        <v>2066</v>
      </c>
      <c r="M1659" s="80">
        <v>0</v>
      </c>
    </row>
    <row r="1660" spans="1:13">
      <c r="A1660" s="80">
        <v>1645</v>
      </c>
      <c r="B1660" s="80" t="s">
        <v>8736</v>
      </c>
      <c r="C1660" s="80" t="s">
        <v>8737</v>
      </c>
      <c r="D1660" s="80" t="s">
        <v>5400</v>
      </c>
      <c r="E1660" s="80">
        <v>106183</v>
      </c>
      <c r="F1660" s="80">
        <v>0</v>
      </c>
      <c r="G1660" s="80">
        <v>607280</v>
      </c>
      <c r="H1660" s="80">
        <v>0</v>
      </c>
      <c r="I1660" s="80">
        <v>0</v>
      </c>
      <c r="J1660" s="80">
        <v>0</v>
      </c>
      <c r="K1660" s="80">
        <v>0</v>
      </c>
      <c r="L1660" s="80">
        <v>713463</v>
      </c>
      <c r="M1660" s="84">
        <v>1846341</v>
      </c>
    </row>
    <row r="1661" spans="1:13">
      <c r="A1661" s="80">
        <v>1646</v>
      </c>
      <c r="B1661" s="80" t="s">
        <v>8738</v>
      </c>
      <c r="C1661" s="80" t="s">
        <v>8739</v>
      </c>
      <c r="D1661" s="80" t="s">
        <v>5400</v>
      </c>
      <c r="E1661" s="80">
        <v>0</v>
      </c>
      <c r="F1661" s="80">
        <v>0</v>
      </c>
      <c r="G1661" s="80">
        <v>0</v>
      </c>
      <c r="H1661" s="80">
        <v>0</v>
      </c>
      <c r="I1661" s="80">
        <v>0</v>
      </c>
      <c r="J1661" s="80">
        <v>0</v>
      </c>
      <c r="K1661" s="80">
        <v>0</v>
      </c>
      <c r="L1661" s="80">
        <v>0</v>
      </c>
      <c r="M1661" s="80">
        <v>0</v>
      </c>
    </row>
    <row r="1662" spans="1:13">
      <c r="A1662" s="80">
        <v>1647</v>
      </c>
      <c r="B1662" s="80" t="s">
        <v>8740</v>
      </c>
      <c r="C1662" s="80" t="s">
        <v>8741</v>
      </c>
      <c r="D1662" s="80" t="s">
        <v>5400</v>
      </c>
      <c r="E1662" s="80">
        <v>0</v>
      </c>
      <c r="F1662" s="80">
        <v>0</v>
      </c>
      <c r="G1662" s="80">
        <v>0</v>
      </c>
      <c r="H1662" s="80">
        <v>0</v>
      </c>
      <c r="I1662" s="80">
        <v>0</v>
      </c>
      <c r="J1662" s="80">
        <v>0</v>
      </c>
      <c r="K1662" s="80">
        <v>0</v>
      </c>
      <c r="L1662" s="80">
        <v>0</v>
      </c>
      <c r="M1662" s="80">
        <v>0</v>
      </c>
    </row>
    <row r="1663" spans="1:13">
      <c r="A1663" s="80">
        <v>1648</v>
      </c>
      <c r="B1663" s="80" t="s">
        <v>8742</v>
      </c>
      <c r="C1663" s="80" t="s">
        <v>8743</v>
      </c>
      <c r="D1663" s="80" t="s">
        <v>3259</v>
      </c>
      <c r="E1663" s="80">
        <v>0</v>
      </c>
      <c r="F1663" s="80">
        <v>0</v>
      </c>
      <c r="G1663" s="80">
        <v>0</v>
      </c>
      <c r="H1663" s="80">
        <v>0</v>
      </c>
      <c r="I1663" s="80">
        <v>0</v>
      </c>
      <c r="J1663" s="80">
        <v>0</v>
      </c>
      <c r="K1663" s="80">
        <v>0</v>
      </c>
      <c r="L1663" s="80">
        <v>0</v>
      </c>
      <c r="M1663" s="80">
        <v>0</v>
      </c>
    </row>
    <row r="1664" spans="1:13">
      <c r="A1664" s="80">
        <v>1649</v>
      </c>
      <c r="B1664" s="80" t="s">
        <v>8744</v>
      </c>
      <c r="C1664" s="80" t="s">
        <v>8745</v>
      </c>
      <c r="D1664" s="80" t="s">
        <v>3259</v>
      </c>
      <c r="E1664" s="80">
        <v>180</v>
      </c>
      <c r="F1664" s="80">
        <v>0</v>
      </c>
      <c r="G1664" s="80">
        <v>0</v>
      </c>
      <c r="H1664" s="80">
        <v>0</v>
      </c>
      <c r="I1664" s="80">
        <v>0</v>
      </c>
      <c r="J1664" s="80">
        <v>0</v>
      </c>
      <c r="K1664" s="80">
        <v>0</v>
      </c>
      <c r="L1664" s="80">
        <v>180</v>
      </c>
      <c r="M1664" s="80">
        <v>0</v>
      </c>
    </row>
    <row r="1665" spans="1:13">
      <c r="A1665" s="80">
        <v>1650</v>
      </c>
      <c r="B1665" s="80" t="s">
        <v>8746</v>
      </c>
      <c r="C1665" s="80" t="s">
        <v>8747</v>
      </c>
      <c r="D1665" s="80" t="s">
        <v>5400</v>
      </c>
      <c r="E1665" s="80">
        <v>0</v>
      </c>
      <c r="F1665" s="80">
        <v>0</v>
      </c>
      <c r="G1665" s="80">
        <v>0</v>
      </c>
      <c r="H1665" s="80">
        <v>0</v>
      </c>
      <c r="I1665" s="80">
        <v>0</v>
      </c>
      <c r="J1665" s="80">
        <v>0</v>
      </c>
      <c r="K1665" s="80">
        <v>0</v>
      </c>
      <c r="L1665" s="80">
        <v>0</v>
      </c>
      <c r="M1665" s="80">
        <v>0</v>
      </c>
    </row>
    <row r="1666" spans="1:13">
      <c r="A1666" s="80">
        <v>1651</v>
      </c>
      <c r="B1666" s="80" t="s">
        <v>8748</v>
      </c>
      <c r="C1666" s="80" t="s">
        <v>8749</v>
      </c>
      <c r="D1666" s="80" t="s">
        <v>5400</v>
      </c>
      <c r="E1666" s="80">
        <v>0</v>
      </c>
      <c r="F1666" s="80">
        <v>0</v>
      </c>
      <c r="G1666" s="80">
        <v>0</v>
      </c>
      <c r="H1666" s="80">
        <v>0</v>
      </c>
      <c r="I1666" s="80">
        <v>0</v>
      </c>
      <c r="J1666" s="80">
        <v>0</v>
      </c>
      <c r="K1666" s="80">
        <v>0</v>
      </c>
      <c r="L1666" s="80">
        <v>0</v>
      </c>
      <c r="M1666" s="80">
        <v>0</v>
      </c>
    </row>
    <row r="1667" spans="1:13">
      <c r="A1667" s="80">
        <v>1652</v>
      </c>
      <c r="B1667" s="80" t="s">
        <v>642</v>
      </c>
      <c r="C1667" s="80" t="s">
        <v>643</v>
      </c>
      <c r="D1667" s="80" t="s">
        <v>5400</v>
      </c>
      <c r="E1667" s="80">
        <v>29974</v>
      </c>
      <c r="F1667" s="80">
        <v>0</v>
      </c>
      <c r="G1667" s="80">
        <v>210</v>
      </c>
      <c r="H1667" s="80">
        <v>0</v>
      </c>
      <c r="I1667" s="80">
        <v>0</v>
      </c>
      <c r="J1667" s="80">
        <v>0</v>
      </c>
      <c r="K1667" s="80">
        <v>0</v>
      </c>
      <c r="L1667" s="80">
        <v>30184</v>
      </c>
      <c r="M1667" s="84">
        <v>348896</v>
      </c>
    </row>
    <row r="1668" spans="1:13">
      <c r="A1668" s="80">
        <v>1653</v>
      </c>
      <c r="B1668" s="80" t="s">
        <v>8750</v>
      </c>
      <c r="C1668" s="80" t="s">
        <v>8751</v>
      </c>
      <c r="D1668" s="80" t="s">
        <v>5400</v>
      </c>
      <c r="E1668" s="80">
        <v>0</v>
      </c>
      <c r="F1668" s="80">
        <v>0</v>
      </c>
      <c r="G1668" s="80">
        <v>0</v>
      </c>
      <c r="H1668" s="80">
        <v>0</v>
      </c>
      <c r="I1668" s="80">
        <v>0</v>
      </c>
      <c r="J1668" s="80">
        <v>0</v>
      </c>
      <c r="K1668" s="80">
        <v>0</v>
      </c>
      <c r="L1668" s="80">
        <v>0</v>
      </c>
      <c r="M1668" s="80">
        <v>0</v>
      </c>
    </row>
    <row r="1669" spans="1:13">
      <c r="A1669" s="80">
        <v>1654</v>
      </c>
      <c r="B1669" s="80" t="s">
        <v>743</v>
      </c>
      <c r="C1669" s="80" t="s">
        <v>744</v>
      </c>
      <c r="D1669" s="80" t="s">
        <v>5400</v>
      </c>
      <c r="E1669" s="80">
        <v>28550</v>
      </c>
      <c r="F1669" s="80">
        <v>0</v>
      </c>
      <c r="G1669" s="80">
        <v>222000</v>
      </c>
      <c r="H1669" s="80">
        <v>0</v>
      </c>
      <c r="I1669" s="80">
        <v>0</v>
      </c>
      <c r="J1669" s="80">
        <v>0</v>
      </c>
      <c r="K1669" s="80">
        <v>0</v>
      </c>
      <c r="L1669" s="80">
        <v>250550</v>
      </c>
      <c r="M1669" s="84">
        <v>10500</v>
      </c>
    </row>
    <row r="1670" spans="1:13">
      <c r="A1670" s="80">
        <v>1655</v>
      </c>
      <c r="B1670" s="80" t="s">
        <v>262</v>
      </c>
      <c r="C1670" s="80" t="s">
        <v>263</v>
      </c>
      <c r="D1670" s="80" t="s">
        <v>5400</v>
      </c>
      <c r="E1670" s="80">
        <v>49325</v>
      </c>
      <c r="F1670" s="80">
        <v>0</v>
      </c>
      <c r="G1670" s="80">
        <v>0</v>
      </c>
      <c r="H1670" s="80">
        <v>0</v>
      </c>
      <c r="I1670" s="80">
        <v>0</v>
      </c>
      <c r="J1670" s="80">
        <v>0</v>
      </c>
      <c r="K1670" s="80">
        <v>0</v>
      </c>
      <c r="L1670" s="80">
        <v>49325</v>
      </c>
      <c r="M1670" s="80">
        <v>0</v>
      </c>
    </row>
    <row r="1671" spans="1:13">
      <c r="A1671" s="80">
        <v>1656</v>
      </c>
      <c r="B1671" s="80" t="s">
        <v>8752</v>
      </c>
      <c r="C1671" s="80" t="s">
        <v>8753</v>
      </c>
      <c r="D1671" s="80" t="s">
        <v>3334</v>
      </c>
      <c r="E1671" s="80">
        <v>0</v>
      </c>
      <c r="F1671" s="80">
        <v>0</v>
      </c>
      <c r="G1671" s="80">
        <v>0</v>
      </c>
      <c r="H1671" s="80">
        <v>0</v>
      </c>
      <c r="I1671" s="80">
        <v>0</v>
      </c>
      <c r="J1671" s="80">
        <v>0</v>
      </c>
      <c r="K1671" s="80">
        <v>0</v>
      </c>
      <c r="L1671" s="80">
        <v>0</v>
      </c>
      <c r="M1671" s="80">
        <v>0</v>
      </c>
    </row>
    <row r="1672" spans="1:13">
      <c r="A1672" s="80">
        <v>1657</v>
      </c>
      <c r="B1672" s="80" t="s">
        <v>513</v>
      </c>
      <c r="C1672" s="80" t="s">
        <v>514</v>
      </c>
      <c r="D1672" s="80" t="s">
        <v>5400</v>
      </c>
      <c r="E1672" s="80">
        <v>88751</v>
      </c>
      <c r="F1672" s="80">
        <v>-18</v>
      </c>
      <c r="G1672" s="80">
        <v>16127</v>
      </c>
      <c r="H1672" s="80">
        <v>0</v>
      </c>
      <c r="I1672" s="80">
        <v>0</v>
      </c>
      <c r="J1672" s="80">
        <v>0</v>
      </c>
      <c r="K1672" s="80">
        <v>0</v>
      </c>
      <c r="L1672" s="80">
        <v>104878</v>
      </c>
      <c r="M1672" s="84">
        <v>259316</v>
      </c>
    </row>
    <row r="1673" spans="1:13">
      <c r="A1673" s="80">
        <v>1658</v>
      </c>
      <c r="B1673" s="80" t="s">
        <v>8754</v>
      </c>
      <c r="C1673" s="80" t="s">
        <v>8755</v>
      </c>
      <c r="D1673" s="80" t="s">
        <v>5400</v>
      </c>
      <c r="E1673" s="80">
        <v>0</v>
      </c>
      <c r="F1673" s="80">
        <v>0</v>
      </c>
      <c r="G1673" s="80">
        <v>220</v>
      </c>
      <c r="H1673" s="80">
        <v>0</v>
      </c>
      <c r="I1673" s="80">
        <v>0</v>
      </c>
      <c r="J1673" s="80">
        <v>0</v>
      </c>
      <c r="K1673" s="80">
        <v>0</v>
      </c>
      <c r="L1673" s="80">
        <v>220</v>
      </c>
      <c r="M1673" s="80">
        <v>0</v>
      </c>
    </row>
    <row r="1674" spans="1:13">
      <c r="A1674" s="80">
        <v>1659</v>
      </c>
      <c r="B1674" s="80" t="s">
        <v>21</v>
      </c>
      <c r="C1674" s="80" t="s">
        <v>22</v>
      </c>
      <c r="D1674" s="80" t="s">
        <v>5400</v>
      </c>
      <c r="E1674" s="80">
        <v>2598</v>
      </c>
      <c r="F1674" s="80">
        <v>0</v>
      </c>
      <c r="G1674" s="80">
        <v>45780</v>
      </c>
      <c r="H1674" s="80">
        <v>0</v>
      </c>
      <c r="I1674" s="80">
        <v>0</v>
      </c>
      <c r="J1674" s="80">
        <v>0</v>
      </c>
      <c r="K1674" s="80">
        <v>0</v>
      </c>
      <c r="L1674" s="80">
        <v>48378</v>
      </c>
      <c r="M1674" s="84">
        <v>479945</v>
      </c>
    </row>
    <row r="1675" spans="1:13">
      <c r="A1675" s="80">
        <v>1660</v>
      </c>
      <c r="B1675" s="80" t="s">
        <v>8756</v>
      </c>
      <c r="C1675" s="80" t="s">
        <v>8757</v>
      </c>
      <c r="D1675" s="80" t="s">
        <v>5400</v>
      </c>
      <c r="E1675" s="80">
        <v>85038</v>
      </c>
      <c r="F1675" s="80">
        <v>0</v>
      </c>
      <c r="G1675" s="80">
        <v>1298909</v>
      </c>
      <c r="H1675" s="80">
        <v>0</v>
      </c>
      <c r="I1675" s="80">
        <v>0</v>
      </c>
      <c r="J1675" s="80">
        <v>0</v>
      </c>
      <c r="K1675" s="80">
        <v>0</v>
      </c>
      <c r="L1675" s="80">
        <v>1383947</v>
      </c>
      <c r="M1675" s="84">
        <v>1230110</v>
      </c>
    </row>
    <row r="1676" spans="1:13">
      <c r="A1676" s="80">
        <v>1661</v>
      </c>
      <c r="B1676" s="80" t="s">
        <v>8758</v>
      </c>
      <c r="C1676" s="80" t="s">
        <v>792</v>
      </c>
      <c r="D1676" s="80" t="s">
        <v>3332</v>
      </c>
      <c r="E1676" s="80">
        <v>17922</v>
      </c>
      <c r="F1676" s="80">
        <v>0</v>
      </c>
      <c r="G1676" s="80">
        <v>0</v>
      </c>
      <c r="H1676" s="80">
        <v>0</v>
      </c>
      <c r="I1676" s="80">
        <v>0</v>
      </c>
      <c r="J1676" s="80">
        <v>0</v>
      </c>
      <c r="K1676" s="80">
        <v>0</v>
      </c>
      <c r="L1676" s="80">
        <v>17922</v>
      </c>
      <c r="M1676" s="84">
        <v>10860</v>
      </c>
    </row>
    <row r="1677" spans="1:13">
      <c r="A1677" s="80">
        <v>1662</v>
      </c>
      <c r="B1677" s="80" t="s">
        <v>179</v>
      </c>
      <c r="C1677" s="80" t="s">
        <v>296</v>
      </c>
      <c r="D1677" s="80" t="s">
        <v>5400</v>
      </c>
      <c r="E1677" s="80">
        <v>122683</v>
      </c>
      <c r="F1677" s="80">
        <v>0</v>
      </c>
      <c r="G1677" s="80">
        <v>5894</v>
      </c>
      <c r="H1677" s="80">
        <v>0</v>
      </c>
      <c r="I1677" s="80">
        <v>0</v>
      </c>
      <c r="J1677" s="80">
        <v>0</v>
      </c>
      <c r="K1677" s="80">
        <v>0</v>
      </c>
      <c r="L1677" s="80">
        <v>128577</v>
      </c>
      <c r="M1677" s="84">
        <v>620413</v>
      </c>
    </row>
    <row r="1678" spans="1:13">
      <c r="A1678" s="80">
        <v>1663</v>
      </c>
      <c r="B1678" s="80" t="s">
        <v>8759</v>
      </c>
      <c r="C1678" s="80" t="s">
        <v>8760</v>
      </c>
      <c r="D1678" s="80" t="s">
        <v>5400</v>
      </c>
      <c r="E1678" s="80">
        <v>0</v>
      </c>
      <c r="F1678" s="80">
        <v>0</v>
      </c>
      <c r="G1678" s="80">
        <v>0</v>
      </c>
      <c r="H1678" s="80">
        <v>0</v>
      </c>
      <c r="I1678" s="80">
        <v>0</v>
      </c>
      <c r="J1678" s="80">
        <v>0</v>
      </c>
      <c r="K1678" s="80">
        <v>0</v>
      </c>
      <c r="L1678" s="80">
        <v>0</v>
      </c>
      <c r="M1678" s="80">
        <v>0</v>
      </c>
    </row>
    <row r="1679" spans="1:13">
      <c r="A1679" s="80">
        <v>1664</v>
      </c>
      <c r="B1679" s="80" t="s">
        <v>8761</v>
      </c>
      <c r="C1679" s="80" t="s">
        <v>8762</v>
      </c>
      <c r="D1679" s="80" t="s">
        <v>5400</v>
      </c>
      <c r="E1679" s="80">
        <v>0</v>
      </c>
      <c r="F1679" s="80">
        <v>0</v>
      </c>
      <c r="G1679" s="80">
        <v>0</v>
      </c>
      <c r="H1679" s="80">
        <v>0</v>
      </c>
      <c r="I1679" s="80">
        <v>0</v>
      </c>
      <c r="J1679" s="80">
        <v>0</v>
      </c>
      <c r="K1679" s="80">
        <v>0</v>
      </c>
      <c r="L1679" s="80">
        <v>0</v>
      </c>
      <c r="M1679" s="84">
        <v>60000</v>
      </c>
    </row>
    <row r="1680" spans="1:13">
      <c r="A1680" s="80">
        <v>1665</v>
      </c>
      <c r="B1680" s="80" t="s">
        <v>8763</v>
      </c>
      <c r="C1680" s="80" t="s">
        <v>8764</v>
      </c>
      <c r="D1680" s="80" t="s">
        <v>5400</v>
      </c>
      <c r="E1680" s="80">
        <v>0</v>
      </c>
      <c r="F1680" s="80">
        <v>0</v>
      </c>
      <c r="G1680" s="80">
        <v>0</v>
      </c>
      <c r="H1680" s="80">
        <v>0</v>
      </c>
      <c r="I1680" s="80">
        <v>0</v>
      </c>
      <c r="J1680" s="80">
        <v>0</v>
      </c>
      <c r="K1680" s="80">
        <v>0</v>
      </c>
      <c r="L1680" s="80">
        <v>0</v>
      </c>
      <c r="M1680" s="80">
        <v>0</v>
      </c>
    </row>
    <row r="1681" spans="1:13">
      <c r="A1681" s="80">
        <v>1666</v>
      </c>
      <c r="B1681" s="80" t="s">
        <v>8765</v>
      </c>
      <c r="C1681" s="80" t="s">
        <v>8766</v>
      </c>
      <c r="D1681" s="80" t="s">
        <v>5400</v>
      </c>
      <c r="E1681" s="80">
        <v>350</v>
      </c>
      <c r="F1681" s="80">
        <v>0</v>
      </c>
      <c r="G1681" s="80">
        <v>6300</v>
      </c>
      <c r="H1681" s="80">
        <v>0</v>
      </c>
      <c r="I1681" s="80">
        <v>0</v>
      </c>
      <c r="J1681" s="80">
        <v>0</v>
      </c>
      <c r="K1681" s="80">
        <v>0</v>
      </c>
      <c r="L1681" s="80">
        <v>6650</v>
      </c>
      <c r="M1681" s="84">
        <v>42400</v>
      </c>
    </row>
    <row r="1682" spans="1:13">
      <c r="A1682" s="80">
        <v>1667</v>
      </c>
      <c r="B1682" s="80" t="s">
        <v>8767</v>
      </c>
      <c r="C1682" s="80" t="s">
        <v>8768</v>
      </c>
      <c r="D1682" s="80" t="s">
        <v>5400</v>
      </c>
      <c r="E1682" s="80">
        <v>98600</v>
      </c>
      <c r="F1682" s="80">
        <v>0</v>
      </c>
      <c r="G1682" s="80">
        <v>0</v>
      </c>
      <c r="H1682" s="80">
        <v>0</v>
      </c>
      <c r="I1682" s="80">
        <v>0</v>
      </c>
      <c r="J1682" s="80">
        <v>0</v>
      </c>
      <c r="K1682" s="80">
        <v>0</v>
      </c>
      <c r="L1682" s="80">
        <v>98600</v>
      </c>
      <c r="M1682" s="80">
        <v>0</v>
      </c>
    </row>
    <row r="1683" spans="1:13">
      <c r="A1683" s="80">
        <v>1668</v>
      </c>
      <c r="B1683" s="80" t="s">
        <v>8769</v>
      </c>
      <c r="C1683" s="80" t="s">
        <v>8770</v>
      </c>
      <c r="D1683" s="80" t="s">
        <v>5400</v>
      </c>
      <c r="E1683" s="80">
        <v>60600</v>
      </c>
      <c r="F1683" s="80">
        <v>0</v>
      </c>
      <c r="G1683" s="80">
        <v>0</v>
      </c>
      <c r="H1683" s="80">
        <v>0</v>
      </c>
      <c r="I1683" s="80">
        <v>0</v>
      </c>
      <c r="J1683" s="80">
        <v>0</v>
      </c>
      <c r="K1683" s="80">
        <v>0</v>
      </c>
      <c r="L1683" s="80">
        <v>60600</v>
      </c>
      <c r="M1683" s="80">
        <v>0</v>
      </c>
    </row>
    <row r="1684" spans="1:13">
      <c r="A1684" s="80">
        <v>1669</v>
      </c>
      <c r="B1684" s="80" t="s">
        <v>8771</v>
      </c>
      <c r="C1684" s="80" t="s">
        <v>8772</v>
      </c>
      <c r="D1684" s="80" t="s">
        <v>5400</v>
      </c>
      <c r="E1684" s="80">
        <v>66595</v>
      </c>
      <c r="F1684" s="80">
        <v>0</v>
      </c>
      <c r="G1684" s="80">
        <v>0</v>
      </c>
      <c r="H1684" s="80">
        <v>0</v>
      </c>
      <c r="I1684" s="80">
        <v>0</v>
      </c>
      <c r="J1684" s="80">
        <v>0</v>
      </c>
      <c r="K1684" s="80">
        <v>0</v>
      </c>
      <c r="L1684" s="80">
        <v>66595</v>
      </c>
      <c r="M1684" s="84">
        <v>140000</v>
      </c>
    </row>
    <row r="1685" spans="1:13">
      <c r="A1685" s="80">
        <v>1670</v>
      </c>
      <c r="B1685" s="80" t="s">
        <v>8773</v>
      </c>
      <c r="C1685" s="80" t="s">
        <v>8774</v>
      </c>
      <c r="D1685" s="80" t="s">
        <v>5400</v>
      </c>
      <c r="E1685" s="80">
        <v>0</v>
      </c>
      <c r="F1685" s="80">
        <v>0</v>
      </c>
      <c r="G1685" s="80">
        <v>0</v>
      </c>
      <c r="H1685" s="80">
        <v>0</v>
      </c>
      <c r="I1685" s="80">
        <v>0</v>
      </c>
      <c r="J1685" s="80">
        <v>0</v>
      </c>
      <c r="K1685" s="80">
        <v>0</v>
      </c>
      <c r="L1685" s="80">
        <v>0</v>
      </c>
      <c r="M1685" s="80">
        <v>0</v>
      </c>
    </row>
    <row r="1686" spans="1:13">
      <c r="A1686" s="80">
        <v>1671</v>
      </c>
      <c r="B1686" s="80" t="s">
        <v>8775</v>
      </c>
      <c r="C1686" s="80" t="s">
        <v>8776</v>
      </c>
      <c r="D1686" s="80" t="s">
        <v>5400</v>
      </c>
      <c r="E1686" s="80">
        <v>0</v>
      </c>
      <c r="F1686" s="80">
        <v>0</v>
      </c>
      <c r="G1686" s="80">
        <v>0</v>
      </c>
      <c r="H1686" s="80">
        <v>0</v>
      </c>
      <c r="I1686" s="80">
        <v>0</v>
      </c>
      <c r="J1686" s="80">
        <v>0</v>
      </c>
      <c r="K1686" s="80">
        <v>0</v>
      </c>
      <c r="L1686" s="80">
        <v>0</v>
      </c>
      <c r="M1686" s="80">
        <v>0</v>
      </c>
    </row>
    <row r="1687" spans="1:13">
      <c r="A1687" s="80">
        <v>1672</v>
      </c>
      <c r="B1687" s="80" t="s">
        <v>8777</v>
      </c>
      <c r="C1687" s="80" t="s">
        <v>8778</v>
      </c>
      <c r="D1687" s="80" t="s">
        <v>5400</v>
      </c>
      <c r="E1687" s="80">
        <v>0</v>
      </c>
      <c r="F1687" s="80">
        <v>0</v>
      </c>
      <c r="G1687" s="80">
        <v>0</v>
      </c>
      <c r="H1687" s="80">
        <v>0</v>
      </c>
      <c r="I1687" s="80">
        <v>0</v>
      </c>
      <c r="J1687" s="80">
        <v>0</v>
      </c>
      <c r="K1687" s="80">
        <v>0</v>
      </c>
      <c r="L1687" s="80">
        <v>0</v>
      </c>
      <c r="M1687" s="80">
        <v>0</v>
      </c>
    </row>
    <row r="1688" spans="1:13">
      <c r="A1688" s="80">
        <v>1673</v>
      </c>
      <c r="B1688" s="80" t="s">
        <v>8779</v>
      </c>
      <c r="C1688" s="80" t="s">
        <v>8780</v>
      </c>
      <c r="D1688" s="80" t="s">
        <v>5400</v>
      </c>
      <c r="E1688" s="80">
        <v>50942</v>
      </c>
      <c r="F1688" s="80">
        <v>0</v>
      </c>
      <c r="G1688" s="80">
        <v>0</v>
      </c>
      <c r="H1688" s="80">
        <v>0</v>
      </c>
      <c r="I1688" s="80">
        <v>0</v>
      </c>
      <c r="J1688" s="80">
        <v>0</v>
      </c>
      <c r="K1688" s="80">
        <v>0</v>
      </c>
      <c r="L1688" s="80">
        <v>50942</v>
      </c>
      <c r="M1688" s="84">
        <v>135000</v>
      </c>
    </row>
    <row r="1689" spans="1:13">
      <c r="A1689" s="80">
        <v>1674</v>
      </c>
      <c r="B1689" s="80" t="s">
        <v>8781</v>
      </c>
      <c r="C1689" s="80" t="s">
        <v>8782</v>
      </c>
      <c r="D1689" s="80" t="s">
        <v>5400</v>
      </c>
      <c r="E1689" s="80">
        <v>0</v>
      </c>
      <c r="F1689" s="80">
        <v>0</v>
      </c>
      <c r="G1689" s="80">
        <v>0</v>
      </c>
      <c r="H1689" s="80">
        <v>0</v>
      </c>
      <c r="I1689" s="80">
        <v>0</v>
      </c>
      <c r="J1689" s="80">
        <v>0</v>
      </c>
      <c r="K1689" s="80">
        <v>0</v>
      </c>
      <c r="L1689" s="80">
        <v>0</v>
      </c>
      <c r="M1689" s="80">
        <v>0</v>
      </c>
    </row>
    <row r="1690" spans="1:13">
      <c r="A1690" s="80">
        <v>1675</v>
      </c>
      <c r="B1690" s="80" t="s">
        <v>8783</v>
      </c>
      <c r="C1690" s="80" t="s">
        <v>8784</v>
      </c>
      <c r="D1690" s="80" t="s">
        <v>5400</v>
      </c>
      <c r="E1690" s="80">
        <v>0</v>
      </c>
      <c r="F1690" s="80">
        <v>0</v>
      </c>
      <c r="G1690" s="80">
        <v>0</v>
      </c>
      <c r="H1690" s="80">
        <v>0</v>
      </c>
      <c r="I1690" s="80">
        <v>0</v>
      </c>
      <c r="J1690" s="80">
        <v>0</v>
      </c>
      <c r="K1690" s="80">
        <v>0</v>
      </c>
      <c r="L1690" s="80">
        <v>0</v>
      </c>
      <c r="M1690" s="80">
        <v>0</v>
      </c>
    </row>
    <row r="1691" spans="1:13">
      <c r="A1691" s="80">
        <v>1676</v>
      </c>
      <c r="B1691" s="80" t="s">
        <v>8785</v>
      </c>
      <c r="C1691" s="80" t="s">
        <v>8786</v>
      </c>
      <c r="D1691" s="80" t="s">
        <v>3259</v>
      </c>
      <c r="E1691" s="80">
        <v>5800</v>
      </c>
      <c r="F1691" s="80">
        <v>0</v>
      </c>
      <c r="G1691" s="80">
        <v>5530</v>
      </c>
      <c r="H1691" s="80">
        <v>0</v>
      </c>
      <c r="I1691" s="80">
        <v>0</v>
      </c>
      <c r="J1691" s="80">
        <v>0</v>
      </c>
      <c r="K1691" s="80">
        <v>0</v>
      </c>
      <c r="L1691" s="80">
        <v>11330</v>
      </c>
      <c r="M1691" s="80">
        <v>92470</v>
      </c>
    </row>
    <row r="1692" spans="1:13">
      <c r="A1692" s="80">
        <v>1677</v>
      </c>
      <c r="B1692" s="80" t="s">
        <v>8787</v>
      </c>
      <c r="C1692" s="80" t="s">
        <v>8788</v>
      </c>
      <c r="D1692" s="80" t="s">
        <v>3259</v>
      </c>
      <c r="E1692" s="80">
        <v>0</v>
      </c>
      <c r="F1692" s="80">
        <v>0</v>
      </c>
      <c r="G1692" s="80">
        <v>0</v>
      </c>
      <c r="H1692" s="80">
        <v>0</v>
      </c>
      <c r="I1692" s="80">
        <v>0</v>
      </c>
      <c r="J1692" s="80">
        <v>0</v>
      </c>
      <c r="K1692" s="80">
        <v>0</v>
      </c>
      <c r="L1692" s="80">
        <v>0</v>
      </c>
      <c r="M1692" s="80">
        <v>0</v>
      </c>
    </row>
    <row r="1693" spans="1:13">
      <c r="A1693" s="80">
        <v>1678</v>
      </c>
      <c r="B1693" s="80" t="s">
        <v>8789</v>
      </c>
      <c r="C1693" s="80" t="s">
        <v>8790</v>
      </c>
      <c r="D1693" s="80" t="s">
        <v>3259</v>
      </c>
      <c r="E1693" s="80">
        <v>0</v>
      </c>
      <c r="F1693" s="80">
        <v>0</v>
      </c>
      <c r="G1693" s="80">
        <v>0</v>
      </c>
      <c r="H1693" s="80">
        <v>0</v>
      </c>
      <c r="I1693" s="80">
        <v>0</v>
      </c>
      <c r="J1693" s="80">
        <v>0</v>
      </c>
      <c r="K1693" s="80">
        <v>0</v>
      </c>
      <c r="L1693" s="80">
        <v>0</v>
      </c>
      <c r="M1693" s="80">
        <v>0</v>
      </c>
    </row>
    <row r="1694" spans="1:13">
      <c r="A1694" s="80">
        <v>1679</v>
      </c>
      <c r="B1694" s="80" t="s">
        <v>8791</v>
      </c>
      <c r="C1694" s="80" t="s">
        <v>8792</v>
      </c>
      <c r="D1694" s="80" t="s">
        <v>5400</v>
      </c>
      <c r="E1694" s="80">
        <v>0</v>
      </c>
      <c r="F1694" s="80">
        <v>0</v>
      </c>
      <c r="G1694" s="80">
        <v>0</v>
      </c>
      <c r="H1694" s="80">
        <v>0</v>
      </c>
      <c r="I1694" s="80">
        <v>0</v>
      </c>
      <c r="J1694" s="80">
        <v>0</v>
      </c>
      <c r="K1694" s="80">
        <v>0</v>
      </c>
      <c r="L1694" s="80">
        <v>0</v>
      </c>
      <c r="M1694" s="80">
        <v>0</v>
      </c>
    </row>
    <row r="1695" spans="1:13">
      <c r="A1695" s="80">
        <v>1680</v>
      </c>
      <c r="B1695" s="80" t="s">
        <v>8793</v>
      </c>
      <c r="C1695" s="80" t="s">
        <v>8794</v>
      </c>
      <c r="D1695" s="80" t="s">
        <v>5400</v>
      </c>
      <c r="E1695" s="80">
        <v>0</v>
      </c>
      <c r="F1695" s="80">
        <v>0</v>
      </c>
      <c r="G1695" s="80">
        <v>4600</v>
      </c>
      <c r="H1695" s="80">
        <v>0</v>
      </c>
      <c r="I1695" s="80">
        <v>0</v>
      </c>
      <c r="J1695" s="80">
        <v>0</v>
      </c>
      <c r="K1695" s="80">
        <v>0</v>
      </c>
      <c r="L1695" s="80">
        <v>4600</v>
      </c>
      <c r="M1695" s="84">
        <v>26600</v>
      </c>
    </row>
    <row r="1696" spans="1:13">
      <c r="A1696" s="80">
        <v>1681</v>
      </c>
      <c r="B1696" s="80" t="s">
        <v>8795</v>
      </c>
      <c r="C1696" s="80" t="s">
        <v>8796</v>
      </c>
      <c r="D1696" s="80" t="s">
        <v>5400</v>
      </c>
      <c r="E1696" s="80">
        <v>53000</v>
      </c>
      <c r="F1696" s="80">
        <v>0</v>
      </c>
      <c r="G1696" s="80">
        <v>16000</v>
      </c>
      <c r="H1696" s="80">
        <v>0</v>
      </c>
      <c r="I1696" s="80">
        <v>0</v>
      </c>
      <c r="J1696" s="80">
        <v>0</v>
      </c>
      <c r="K1696" s="80">
        <v>0</v>
      </c>
      <c r="L1696" s="80">
        <v>69000</v>
      </c>
      <c r="M1696" s="84">
        <v>229000</v>
      </c>
    </row>
    <row r="1697" spans="1:13">
      <c r="A1697" s="80">
        <v>1682</v>
      </c>
      <c r="B1697" s="80" t="s">
        <v>8797</v>
      </c>
      <c r="C1697" s="80" t="s">
        <v>8798</v>
      </c>
      <c r="D1697" s="80" t="s">
        <v>5400</v>
      </c>
      <c r="E1697" s="80">
        <v>0</v>
      </c>
      <c r="F1697" s="80">
        <v>0</v>
      </c>
      <c r="G1697" s="80">
        <v>0</v>
      </c>
      <c r="H1697" s="80">
        <v>0</v>
      </c>
      <c r="I1697" s="80">
        <v>0</v>
      </c>
      <c r="J1697" s="80">
        <v>0</v>
      </c>
      <c r="K1697" s="80">
        <v>0</v>
      </c>
      <c r="L1697" s="80">
        <v>0</v>
      </c>
      <c r="M1697" s="80">
        <v>0</v>
      </c>
    </row>
    <row r="1698" spans="1:13">
      <c r="A1698" s="80">
        <v>1683</v>
      </c>
      <c r="B1698" s="80" t="s">
        <v>8799</v>
      </c>
      <c r="C1698" s="80" t="s">
        <v>8800</v>
      </c>
      <c r="D1698" s="80" t="s">
        <v>5400</v>
      </c>
      <c r="E1698" s="80">
        <v>17817</v>
      </c>
      <c r="F1698" s="80">
        <v>0</v>
      </c>
      <c r="G1698" s="80">
        <v>0</v>
      </c>
      <c r="H1698" s="80">
        <v>0</v>
      </c>
      <c r="I1698" s="80">
        <v>0</v>
      </c>
      <c r="J1698" s="80">
        <v>0</v>
      </c>
      <c r="K1698" s="80">
        <v>0</v>
      </c>
      <c r="L1698" s="80">
        <v>17817</v>
      </c>
      <c r="M1698" s="80">
        <v>0</v>
      </c>
    </row>
    <row r="1699" spans="1:13">
      <c r="A1699" s="80">
        <v>1684</v>
      </c>
      <c r="B1699" s="80" t="s">
        <v>8801</v>
      </c>
      <c r="C1699" s="80" t="s">
        <v>8802</v>
      </c>
      <c r="D1699" s="80" t="s">
        <v>5400</v>
      </c>
      <c r="E1699" s="80">
        <v>0</v>
      </c>
      <c r="F1699" s="80">
        <v>0</v>
      </c>
      <c r="G1699" s="80">
        <v>0</v>
      </c>
      <c r="H1699" s="80">
        <v>0</v>
      </c>
      <c r="I1699" s="80">
        <v>0</v>
      </c>
      <c r="J1699" s="80">
        <v>0</v>
      </c>
      <c r="K1699" s="80">
        <v>0</v>
      </c>
      <c r="L1699" s="80">
        <v>0</v>
      </c>
      <c r="M1699" s="80">
        <v>0</v>
      </c>
    </row>
    <row r="1700" spans="1:13">
      <c r="A1700" s="80">
        <v>1685</v>
      </c>
      <c r="B1700" s="80" t="s">
        <v>8803</v>
      </c>
      <c r="C1700" s="80" t="s">
        <v>8804</v>
      </c>
      <c r="D1700" s="80" t="s">
        <v>5400</v>
      </c>
      <c r="E1700" s="80">
        <v>12000</v>
      </c>
      <c r="F1700" s="80">
        <v>0</v>
      </c>
      <c r="G1700" s="80">
        <v>0</v>
      </c>
      <c r="H1700" s="80">
        <v>0</v>
      </c>
      <c r="I1700" s="80">
        <v>0</v>
      </c>
      <c r="J1700" s="80">
        <v>0</v>
      </c>
      <c r="K1700" s="80">
        <v>0</v>
      </c>
      <c r="L1700" s="80">
        <v>12000</v>
      </c>
      <c r="M1700" s="80">
        <v>0</v>
      </c>
    </row>
    <row r="1701" spans="1:13">
      <c r="A1701" s="80">
        <v>1686</v>
      </c>
      <c r="B1701" s="80" t="s">
        <v>8805</v>
      </c>
      <c r="C1701" s="80" t="s">
        <v>8806</v>
      </c>
      <c r="D1701" s="80" t="s">
        <v>5400</v>
      </c>
      <c r="E1701" s="80">
        <v>7665</v>
      </c>
      <c r="F1701" s="80">
        <v>0</v>
      </c>
      <c r="G1701" s="80">
        <v>61200</v>
      </c>
      <c r="H1701" s="80">
        <v>0</v>
      </c>
      <c r="I1701" s="80">
        <v>0</v>
      </c>
      <c r="J1701" s="80">
        <v>0</v>
      </c>
      <c r="K1701" s="80">
        <v>0</v>
      </c>
      <c r="L1701" s="80">
        <v>68865</v>
      </c>
      <c r="M1701" s="84">
        <v>504000</v>
      </c>
    </row>
    <row r="1702" spans="1:13">
      <c r="A1702" s="80">
        <v>1687</v>
      </c>
      <c r="B1702" s="80" t="s">
        <v>803</v>
      </c>
      <c r="C1702" s="80" t="s">
        <v>8807</v>
      </c>
      <c r="D1702" s="80" t="s">
        <v>5400</v>
      </c>
      <c r="E1702" s="80">
        <v>28174</v>
      </c>
      <c r="F1702" s="80">
        <v>0</v>
      </c>
      <c r="G1702" s="80">
        <v>54575</v>
      </c>
      <c r="H1702" s="80">
        <v>0</v>
      </c>
      <c r="I1702" s="80">
        <v>0</v>
      </c>
      <c r="J1702" s="80">
        <v>0</v>
      </c>
      <c r="K1702" s="80">
        <v>0</v>
      </c>
      <c r="L1702" s="80">
        <v>82749</v>
      </c>
      <c r="M1702" s="84">
        <v>530000</v>
      </c>
    </row>
    <row r="1703" spans="1:13">
      <c r="A1703" s="80">
        <v>1688</v>
      </c>
      <c r="B1703" s="80" t="s">
        <v>8808</v>
      </c>
      <c r="C1703" s="80" t="s">
        <v>8809</v>
      </c>
      <c r="D1703" s="80" t="s">
        <v>5400</v>
      </c>
      <c r="E1703" s="80">
        <v>0</v>
      </c>
      <c r="F1703" s="80">
        <v>0</v>
      </c>
      <c r="G1703" s="80">
        <v>0</v>
      </c>
      <c r="H1703" s="80">
        <v>0</v>
      </c>
      <c r="I1703" s="80">
        <v>0</v>
      </c>
      <c r="J1703" s="80">
        <v>0</v>
      </c>
      <c r="K1703" s="80">
        <v>0</v>
      </c>
      <c r="L1703" s="80">
        <v>0</v>
      </c>
      <c r="M1703" s="80">
        <v>0</v>
      </c>
    </row>
    <row r="1704" spans="1:13">
      <c r="A1704" s="80">
        <v>1689</v>
      </c>
      <c r="B1704" s="80" t="s">
        <v>8810</v>
      </c>
      <c r="C1704" s="80" t="s">
        <v>8811</v>
      </c>
      <c r="D1704" s="80" t="s">
        <v>5400</v>
      </c>
      <c r="E1704" s="80">
        <v>261785</v>
      </c>
      <c r="F1704" s="80">
        <v>0</v>
      </c>
      <c r="G1704" s="80">
        <v>0</v>
      </c>
      <c r="H1704" s="80">
        <v>0</v>
      </c>
      <c r="I1704" s="80">
        <v>0</v>
      </c>
      <c r="J1704" s="80">
        <v>0</v>
      </c>
      <c r="K1704" s="80">
        <v>0</v>
      </c>
      <c r="L1704" s="80">
        <v>261785</v>
      </c>
      <c r="M1704" s="80">
        <v>0</v>
      </c>
    </row>
    <row r="1705" spans="1:13">
      <c r="A1705" s="80">
        <v>1690</v>
      </c>
      <c r="B1705" s="80" t="s">
        <v>8812</v>
      </c>
      <c r="C1705" s="80" t="s">
        <v>8813</v>
      </c>
      <c r="D1705" s="80" t="s">
        <v>5400</v>
      </c>
      <c r="E1705" s="80">
        <v>1043</v>
      </c>
      <c r="F1705" s="80">
        <v>0</v>
      </c>
      <c r="G1705" s="80">
        <v>100</v>
      </c>
      <c r="H1705" s="80">
        <v>0</v>
      </c>
      <c r="I1705" s="80">
        <v>0</v>
      </c>
      <c r="J1705" s="80">
        <v>0</v>
      </c>
      <c r="K1705" s="80">
        <v>0</v>
      </c>
      <c r="L1705" s="80">
        <v>1143</v>
      </c>
      <c r="M1705" s="84">
        <v>178875</v>
      </c>
    </row>
    <row r="1706" spans="1:13">
      <c r="A1706" s="80">
        <v>1691</v>
      </c>
      <c r="B1706" s="80" t="s">
        <v>8814</v>
      </c>
      <c r="C1706" s="80" t="s">
        <v>8815</v>
      </c>
      <c r="D1706" s="80" t="s">
        <v>5400</v>
      </c>
      <c r="E1706" s="80">
        <v>1870</v>
      </c>
      <c r="F1706" s="80">
        <v>0</v>
      </c>
      <c r="G1706" s="80">
        <v>0</v>
      </c>
      <c r="H1706" s="80">
        <v>0</v>
      </c>
      <c r="I1706" s="80">
        <v>0</v>
      </c>
      <c r="J1706" s="80">
        <v>0</v>
      </c>
      <c r="K1706" s="80">
        <v>0</v>
      </c>
      <c r="L1706" s="80">
        <v>1870</v>
      </c>
      <c r="M1706" s="84">
        <v>1870</v>
      </c>
    </row>
    <row r="1707" spans="1:13">
      <c r="A1707" s="80">
        <v>1692</v>
      </c>
      <c r="B1707" s="80" t="s">
        <v>8816</v>
      </c>
      <c r="C1707" s="80" t="s">
        <v>8817</v>
      </c>
      <c r="D1707" s="80" t="s">
        <v>5400</v>
      </c>
      <c r="E1707" s="80">
        <v>230</v>
      </c>
      <c r="F1707" s="80">
        <v>0</v>
      </c>
      <c r="G1707" s="80">
        <v>0</v>
      </c>
      <c r="H1707" s="80">
        <v>0</v>
      </c>
      <c r="I1707" s="80">
        <v>0</v>
      </c>
      <c r="J1707" s="80">
        <v>0</v>
      </c>
      <c r="K1707" s="80">
        <v>0</v>
      </c>
      <c r="L1707" s="80">
        <v>230</v>
      </c>
      <c r="M1707" s="80">
        <v>230</v>
      </c>
    </row>
    <row r="1708" spans="1:13">
      <c r="A1708" s="80">
        <v>1693</v>
      </c>
      <c r="B1708" s="80" t="s">
        <v>8818</v>
      </c>
      <c r="C1708" s="80" t="s">
        <v>8819</v>
      </c>
      <c r="D1708" s="80" t="s">
        <v>5400</v>
      </c>
      <c r="E1708" s="80">
        <v>480</v>
      </c>
      <c r="F1708" s="80">
        <v>0</v>
      </c>
      <c r="G1708" s="80">
        <v>0</v>
      </c>
      <c r="H1708" s="80">
        <v>0</v>
      </c>
      <c r="I1708" s="80">
        <v>0</v>
      </c>
      <c r="J1708" s="80">
        <v>0</v>
      </c>
      <c r="K1708" s="80">
        <v>0</v>
      </c>
      <c r="L1708" s="80">
        <v>480</v>
      </c>
      <c r="M1708" s="80">
        <v>480</v>
      </c>
    </row>
    <row r="1709" spans="1:13">
      <c r="A1709" s="80">
        <v>1694</v>
      </c>
      <c r="B1709" s="80" t="s">
        <v>8820</v>
      </c>
      <c r="C1709" s="80" t="s">
        <v>8821</v>
      </c>
      <c r="D1709" s="80" t="s">
        <v>3334</v>
      </c>
      <c r="E1709" s="80">
        <v>0</v>
      </c>
      <c r="F1709" s="80">
        <v>0</v>
      </c>
      <c r="G1709" s="80">
        <v>0</v>
      </c>
      <c r="H1709" s="80">
        <v>0</v>
      </c>
      <c r="I1709" s="80">
        <v>0</v>
      </c>
      <c r="J1709" s="80">
        <v>0</v>
      </c>
      <c r="K1709" s="80">
        <v>0</v>
      </c>
      <c r="L1709" s="80">
        <v>0</v>
      </c>
      <c r="M1709" s="80">
        <v>0</v>
      </c>
    </row>
    <row r="1710" spans="1:13">
      <c r="A1710" s="80">
        <v>1695</v>
      </c>
      <c r="B1710" s="80" t="s">
        <v>8822</v>
      </c>
      <c r="C1710" s="80" t="s">
        <v>8823</v>
      </c>
      <c r="D1710" s="80" t="s">
        <v>3334</v>
      </c>
      <c r="E1710" s="80">
        <v>0</v>
      </c>
      <c r="F1710" s="80">
        <v>0</v>
      </c>
      <c r="G1710" s="80">
        <v>0</v>
      </c>
      <c r="H1710" s="80">
        <v>0</v>
      </c>
      <c r="I1710" s="80">
        <v>0</v>
      </c>
      <c r="J1710" s="80">
        <v>0</v>
      </c>
      <c r="K1710" s="80">
        <v>0</v>
      </c>
      <c r="L1710" s="80">
        <v>0</v>
      </c>
      <c r="M1710" s="80">
        <v>0</v>
      </c>
    </row>
    <row r="1711" spans="1:13">
      <c r="A1711" s="80">
        <v>1696</v>
      </c>
      <c r="B1711" s="80" t="s">
        <v>8824</v>
      </c>
      <c r="C1711" s="80" t="s">
        <v>8825</v>
      </c>
      <c r="D1711" s="80" t="s">
        <v>3334</v>
      </c>
      <c r="E1711" s="80">
        <v>0</v>
      </c>
      <c r="F1711" s="80">
        <v>0</v>
      </c>
      <c r="G1711" s="80">
        <v>0</v>
      </c>
      <c r="H1711" s="80">
        <v>0</v>
      </c>
      <c r="I1711" s="80">
        <v>0</v>
      </c>
      <c r="J1711" s="80">
        <v>0</v>
      </c>
      <c r="K1711" s="80">
        <v>0</v>
      </c>
      <c r="L1711" s="80">
        <v>0</v>
      </c>
      <c r="M1711" s="80">
        <v>0</v>
      </c>
    </row>
    <row r="1712" spans="1:13">
      <c r="A1712" s="80">
        <v>1697</v>
      </c>
      <c r="B1712" s="80" t="s">
        <v>8826</v>
      </c>
      <c r="C1712" s="80" t="s">
        <v>8827</v>
      </c>
      <c r="D1712" s="80" t="s">
        <v>3334</v>
      </c>
      <c r="E1712" s="80">
        <v>0</v>
      </c>
      <c r="F1712" s="80">
        <v>0</v>
      </c>
      <c r="G1712" s="80">
        <v>0</v>
      </c>
      <c r="H1712" s="80">
        <v>0</v>
      </c>
      <c r="I1712" s="80">
        <v>0</v>
      </c>
      <c r="J1712" s="80">
        <v>0</v>
      </c>
      <c r="K1712" s="80">
        <v>0</v>
      </c>
      <c r="L1712" s="80">
        <v>0</v>
      </c>
      <c r="M1712" s="80">
        <v>0</v>
      </c>
    </row>
    <row r="1713" spans="1:13">
      <c r="A1713" s="80">
        <v>1698</v>
      </c>
      <c r="B1713" s="80" t="s">
        <v>8828</v>
      </c>
      <c r="C1713" s="80" t="s">
        <v>8829</v>
      </c>
      <c r="D1713" s="80" t="s">
        <v>3334</v>
      </c>
      <c r="E1713" s="80">
        <v>0</v>
      </c>
      <c r="F1713" s="80">
        <v>0</v>
      </c>
      <c r="G1713" s="80">
        <v>0</v>
      </c>
      <c r="H1713" s="80">
        <v>0</v>
      </c>
      <c r="I1713" s="80">
        <v>0</v>
      </c>
      <c r="J1713" s="80">
        <v>0</v>
      </c>
      <c r="K1713" s="80">
        <v>0</v>
      </c>
      <c r="L1713" s="80">
        <v>0</v>
      </c>
      <c r="M1713" s="80">
        <v>0</v>
      </c>
    </row>
    <row r="1714" spans="1:13">
      <c r="A1714" s="80">
        <v>1699</v>
      </c>
      <c r="B1714" s="80" t="s">
        <v>8830</v>
      </c>
      <c r="C1714" s="80" t="s">
        <v>8831</v>
      </c>
      <c r="D1714" s="80" t="s">
        <v>3334</v>
      </c>
      <c r="E1714" s="80">
        <v>0</v>
      </c>
      <c r="F1714" s="80">
        <v>0</v>
      </c>
      <c r="G1714" s="80">
        <v>0</v>
      </c>
      <c r="H1714" s="80">
        <v>0</v>
      </c>
      <c r="I1714" s="80">
        <v>0</v>
      </c>
      <c r="J1714" s="80">
        <v>0</v>
      </c>
      <c r="K1714" s="80">
        <v>0</v>
      </c>
      <c r="L1714" s="80">
        <v>0</v>
      </c>
      <c r="M1714" s="80">
        <v>0</v>
      </c>
    </row>
    <row r="1715" spans="1:13">
      <c r="A1715" s="80">
        <v>1700</v>
      </c>
      <c r="B1715" s="80" t="s">
        <v>8832</v>
      </c>
      <c r="C1715" s="80" t="s">
        <v>8833</v>
      </c>
      <c r="D1715" s="80" t="s">
        <v>3334</v>
      </c>
      <c r="E1715" s="80">
        <v>0</v>
      </c>
      <c r="F1715" s="80">
        <v>0</v>
      </c>
      <c r="G1715" s="80">
        <v>0</v>
      </c>
      <c r="H1715" s="80">
        <v>0</v>
      </c>
      <c r="I1715" s="80">
        <v>0</v>
      </c>
      <c r="J1715" s="80">
        <v>0</v>
      </c>
      <c r="K1715" s="80">
        <v>0</v>
      </c>
      <c r="L1715" s="80">
        <v>0</v>
      </c>
      <c r="M1715" s="80">
        <v>0</v>
      </c>
    </row>
    <row r="1716" spans="1:13">
      <c r="A1716" s="80">
        <v>1701</v>
      </c>
      <c r="B1716" s="80" t="s">
        <v>8834</v>
      </c>
      <c r="C1716" s="80" t="s">
        <v>8835</v>
      </c>
      <c r="D1716" s="80" t="s">
        <v>3334</v>
      </c>
      <c r="E1716" s="80">
        <v>0</v>
      </c>
      <c r="F1716" s="80">
        <v>0</v>
      </c>
      <c r="G1716" s="80">
        <v>0</v>
      </c>
      <c r="H1716" s="80">
        <v>0</v>
      </c>
      <c r="I1716" s="80">
        <v>0</v>
      </c>
      <c r="J1716" s="80">
        <v>0</v>
      </c>
      <c r="K1716" s="80">
        <v>0</v>
      </c>
      <c r="L1716" s="80">
        <v>0</v>
      </c>
      <c r="M1716" s="80">
        <v>0</v>
      </c>
    </row>
    <row r="1717" spans="1:13">
      <c r="A1717" s="80">
        <v>1702</v>
      </c>
      <c r="B1717" s="80" t="s">
        <v>8836</v>
      </c>
      <c r="C1717" s="80" t="s">
        <v>8837</v>
      </c>
      <c r="D1717" s="80" t="s">
        <v>3334</v>
      </c>
      <c r="E1717" s="80">
        <v>0</v>
      </c>
      <c r="F1717" s="80">
        <v>0</v>
      </c>
      <c r="G1717" s="80">
        <v>0</v>
      </c>
      <c r="H1717" s="80">
        <v>0</v>
      </c>
      <c r="I1717" s="80">
        <v>0</v>
      </c>
      <c r="J1717" s="80">
        <v>0</v>
      </c>
      <c r="K1717" s="80">
        <v>0</v>
      </c>
      <c r="L1717" s="80">
        <v>0</v>
      </c>
      <c r="M1717" s="80">
        <v>0</v>
      </c>
    </row>
    <row r="1718" spans="1:13">
      <c r="A1718" s="80">
        <v>1703</v>
      </c>
      <c r="B1718" s="80" t="s">
        <v>8838</v>
      </c>
      <c r="C1718" s="80" t="s">
        <v>8839</v>
      </c>
      <c r="D1718" s="80" t="s">
        <v>3334</v>
      </c>
      <c r="E1718" s="80">
        <v>0</v>
      </c>
      <c r="F1718" s="80">
        <v>0</v>
      </c>
      <c r="G1718" s="80">
        <v>0</v>
      </c>
      <c r="H1718" s="80">
        <v>0</v>
      </c>
      <c r="I1718" s="80">
        <v>0</v>
      </c>
      <c r="J1718" s="80">
        <v>0</v>
      </c>
      <c r="K1718" s="80">
        <v>0</v>
      </c>
      <c r="L1718" s="80">
        <v>0</v>
      </c>
      <c r="M1718" s="80">
        <v>0</v>
      </c>
    </row>
    <row r="1719" spans="1:13">
      <c r="A1719" s="80">
        <v>1704</v>
      </c>
      <c r="B1719" s="80" t="s">
        <v>8840</v>
      </c>
      <c r="C1719" s="80" t="s">
        <v>8841</v>
      </c>
      <c r="D1719" s="80" t="s">
        <v>3334</v>
      </c>
      <c r="E1719" s="80">
        <v>0</v>
      </c>
      <c r="F1719" s="80">
        <v>0</v>
      </c>
      <c r="G1719" s="80">
        <v>0</v>
      </c>
      <c r="H1719" s="80">
        <v>0</v>
      </c>
      <c r="I1719" s="80">
        <v>0</v>
      </c>
      <c r="J1719" s="80">
        <v>0</v>
      </c>
      <c r="K1719" s="80">
        <v>0</v>
      </c>
      <c r="L1719" s="80">
        <v>0</v>
      </c>
      <c r="M1719" s="80">
        <v>0</v>
      </c>
    </row>
    <row r="1720" spans="1:13">
      <c r="A1720" s="80">
        <v>1705</v>
      </c>
      <c r="B1720" s="80" t="s">
        <v>8842</v>
      </c>
      <c r="C1720" s="80" t="s">
        <v>8843</v>
      </c>
      <c r="D1720" s="80" t="s">
        <v>3334</v>
      </c>
      <c r="E1720" s="80">
        <v>0</v>
      </c>
      <c r="F1720" s="80">
        <v>0</v>
      </c>
      <c r="G1720" s="80">
        <v>0</v>
      </c>
      <c r="H1720" s="80">
        <v>0</v>
      </c>
      <c r="I1720" s="80">
        <v>0</v>
      </c>
      <c r="J1720" s="80">
        <v>0</v>
      </c>
      <c r="K1720" s="80">
        <v>0</v>
      </c>
      <c r="L1720" s="80">
        <v>0</v>
      </c>
      <c r="M1720" s="80">
        <v>0</v>
      </c>
    </row>
    <row r="1721" spans="1:13">
      <c r="A1721" s="80">
        <v>1706</v>
      </c>
      <c r="B1721" s="80" t="s">
        <v>8844</v>
      </c>
      <c r="C1721" s="80" t="s">
        <v>8845</v>
      </c>
      <c r="D1721" s="80" t="s">
        <v>3334</v>
      </c>
      <c r="E1721" s="80">
        <v>0</v>
      </c>
      <c r="F1721" s="80">
        <v>0</v>
      </c>
      <c r="G1721" s="80">
        <v>0</v>
      </c>
      <c r="H1721" s="80">
        <v>0</v>
      </c>
      <c r="I1721" s="80">
        <v>0</v>
      </c>
      <c r="J1721" s="80">
        <v>0</v>
      </c>
      <c r="K1721" s="80">
        <v>0</v>
      </c>
      <c r="L1721" s="80">
        <v>0</v>
      </c>
      <c r="M1721" s="80">
        <v>0</v>
      </c>
    </row>
    <row r="1722" spans="1:13">
      <c r="A1722" s="80">
        <v>1707</v>
      </c>
      <c r="B1722" s="80" t="s">
        <v>8846</v>
      </c>
      <c r="C1722" s="80" t="s">
        <v>8847</v>
      </c>
      <c r="D1722" s="80" t="s">
        <v>3334</v>
      </c>
      <c r="E1722" s="80">
        <v>0</v>
      </c>
      <c r="F1722" s="80">
        <v>0</v>
      </c>
      <c r="G1722" s="80">
        <v>0</v>
      </c>
      <c r="H1722" s="80">
        <v>0</v>
      </c>
      <c r="I1722" s="80">
        <v>0</v>
      </c>
      <c r="J1722" s="80">
        <v>0</v>
      </c>
      <c r="K1722" s="80">
        <v>0</v>
      </c>
      <c r="L1722" s="80">
        <v>0</v>
      </c>
      <c r="M1722" s="80">
        <v>0</v>
      </c>
    </row>
    <row r="1723" spans="1:13">
      <c r="A1723" s="80">
        <v>1708</v>
      </c>
      <c r="B1723" s="80" t="s">
        <v>8848</v>
      </c>
      <c r="C1723" s="80" t="s">
        <v>8849</v>
      </c>
      <c r="D1723" s="80" t="s">
        <v>3334</v>
      </c>
      <c r="E1723" s="80">
        <v>0</v>
      </c>
      <c r="F1723" s="80">
        <v>0</v>
      </c>
      <c r="G1723" s="80">
        <v>0</v>
      </c>
      <c r="H1723" s="80">
        <v>0</v>
      </c>
      <c r="I1723" s="80">
        <v>0</v>
      </c>
      <c r="J1723" s="80">
        <v>0</v>
      </c>
      <c r="K1723" s="80">
        <v>0</v>
      </c>
      <c r="L1723" s="80">
        <v>0</v>
      </c>
      <c r="M1723" s="80">
        <v>0</v>
      </c>
    </row>
    <row r="1724" spans="1:13">
      <c r="A1724" s="80">
        <v>1709</v>
      </c>
      <c r="B1724" s="80" t="s">
        <v>8850</v>
      </c>
      <c r="C1724" s="80" t="s">
        <v>8851</v>
      </c>
      <c r="D1724" s="80" t="s">
        <v>3334</v>
      </c>
      <c r="E1724" s="80">
        <v>0</v>
      </c>
      <c r="F1724" s="80">
        <v>0</v>
      </c>
      <c r="G1724" s="80">
        <v>0</v>
      </c>
      <c r="H1724" s="80">
        <v>0</v>
      </c>
      <c r="I1724" s="80">
        <v>0</v>
      </c>
      <c r="J1724" s="80">
        <v>0</v>
      </c>
      <c r="K1724" s="80">
        <v>0</v>
      </c>
      <c r="L1724" s="80">
        <v>0</v>
      </c>
      <c r="M1724" s="80">
        <v>0</v>
      </c>
    </row>
    <row r="1725" spans="1:13">
      <c r="A1725" s="80">
        <v>1710</v>
      </c>
      <c r="B1725" s="80" t="s">
        <v>8852</v>
      </c>
      <c r="C1725" s="80" t="s">
        <v>8853</v>
      </c>
      <c r="D1725" s="80" t="s">
        <v>3334</v>
      </c>
      <c r="E1725" s="80">
        <v>0</v>
      </c>
      <c r="F1725" s="80">
        <v>0</v>
      </c>
      <c r="G1725" s="80">
        <v>1</v>
      </c>
      <c r="H1725" s="80">
        <v>0</v>
      </c>
      <c r="I1725" s="80">
        <v>0</v>
      </c>
      <c r="J1725" s="80">
        <v>0</v>
      </c>
      <c r="K1725" s="80">
        <v>0</v>
      </c>
      <c r="L1725" s="80">
        <v>1</v>
      </c>
      <c r="M1725" s="80">
        <v>0</v>
      </c>
    </row>
    <row r="1726" spans="1:13">
      <c r="A1726" s="80">
        <v>1711</v>
      </c>
      <c r="B1726" s="80" t="s">
        <v>8854</v>
      </c>
      <c r="C1726" s="80" t="s">
        <v>8855</v>
      </c>
      <c r="D1726" s="80" t="s">
        <v>3334</v>
      </c>
      <c r="E1726" s="80">
        <v>0</v>
      </c>
      <c r="F1726" s="80">
        <v>0</v>
      </c>
      <c r="G1726" s="80">
        <v>2</v>
      </c>
      <c r="H1726" s="80">
        <v>0</v>
      </c>
      <c r="I1726" s="80">
        <v>0</v>
      </c>
      <c r="J1726" s="80">
        <v>0</v>
      </c>
      <c r="K1726" s="80">
        <v>0</v>
      </c>
      <c r="L1726" s="80">
        <v>2</v>
      </c>
      <c r="M1726" s="80">
        <v>0</v>
      </c>
    </row>
    <row r="1727" spans="1:13">
      <c r="A1727" s="80">
        <v>1712</v>
      </c>
      <c r="B1727" s="80" t="s">
        <v>8856</v>
      </c>
      <c r="C1727" s="80" t="s">
        <v>8857</v>
      </c>
      <c r="D1727" s="80" t="s">
        <v>3334</v>
      </c>
      <c r="E1727" s="80">
        <v>0</v>
      </c>
      <c r="F1727" s="80">
        <v>0</v>
      </c>
      <c r="G1727" s="80">
        <v>6</v>
      </c>
      <c r="H1727" s="80">
        <v>0</v>
      </c>
      <c r="I1727" s="80">
        <v>0</v>
      </c>
      <c r="J1727" s="80">
        <v>0</v>
      </c>
      <c r="K1727" s="80">
        <v>0</v>
      </c>
      <c r="L1727" s="80">
        <v>6</v>
      </c>
      <c r="M1727" s="80">
        <v>0</v>
      </c>
    </row>
    <row r="1728" spans="1:13">
      <c r="A1728" s="80">
        <v>1713</v>
      </c>
      <c r="B1728" s="80" t="s">
        <v>8858</v>
      </c>
      <c r="C1728" s="80" t="s">
        <v>8859</v>
      </c>
      <c r="D1728" s="80" t="s">
        <v>3334</v>
      </c>
      <c r="E1728" s="80">
        <v>0</v>
      </c>
      <c r="F1728" s="80">
        <v>0</v>
      </c>
      <c r="G1728" s="80">
        <v>10</v>
      </c>
      <c r="H1728" s="80">
        <v>0</v>
      </c>
      <c r="I1728" s="80">
        <v>0</v>
      </c>
      <c r="J1728" s="80">
        <v>0</v>
      </c>
      <c r="K1728" s="80">
        <v>0</v>
      </c>
      <c r="L1728" s="80">
        <v>10</v>
      </c>
      <c r="M1728" s="80">
        <v>0</v>
      </c>
    </row>
    <row r="1729" spans="1:13">
      <c r="A1729" s="80">
        <v>1714</v>
      </c>
      <c r="B1729" s="80" t="s">
        <v>8860</v>
      </c>
      <c r="C1729" s="80" t="s">
        <v>8861</v>
      </c>
      <c r="D1729" s="80" t="s">
        <v>3334</v>
      </c>
      <c r="E1729" s="80">
        <v>0</v>
      </c>
      <c r="F1729" s="80">
        <v>0</v>
      </c>
      <c r="G1729" s="80">
        <v>5</v>
      </c>
      <c r="H1729" s="80">
        <v>0</v>
      </c>
      <c r="I1729" s="80">
        <v>0</v>
      </c>
      <c r="J1729" s="80">
        <v>0</v>
      </c>
      <c r="K1729" s="80">
        <v>0</v>
      </c>
      <c r="L1729" s="80">
        <v>5</v>
      </c>
      <c r="M1729" s="80">
        <v>0</v>
      </c>
    </row>
    <row r="1730" spans="1:13">
      <c r="A1730" s="80">
        <v>1715</v>
      </c>
      <c r="B1730" s="80" t="s">
        <v>8862</v>
      </c>
      <c r="C1730" s="80" t="s">
        <v>8863</v>
      </c>
      <c r="D1730" s="80" t="s">
        <v>3334</v>
      </c>
      <c r="E1730" s="80">
        <v>0</v>
      </c>
      <c r="F1730" s="80">
        <v>0</v>
      </c>
      <c r="G1730" s="80">
        <v>1</v>
      </c>
      <c r="H1730" s="80">
        <v>0</v>
      </c>
      <c r="I1730" s="80">
        <v>0</v>
      </c>
      <c r="J1730" s="80">
        <v>0</v>
      </c>
      <c r="K1730" s="80">
        <v>0</v>
      </c>
      <c r="L1730" s="80">
        <v>1</v>
      </c>
      <c r="M1730" s="80">
        <v>0</v>
      </c>
    </row>
    <row r="1731" spans="1:13">
      <c r="A1731" s="80">
        <v>1716</v>
      </c>
      <c r="B1731" s="80" t="s">
        <v>8864</v>
      </c>
      <c r="C1731" s="80" t="s">
        <v>8865</v>
      </c>
      <c r="D1731" s="80" t="s">
        <v>3334</v>
      </c>
      <c r="E1731" s="80">
        <v>0</v>
      </c>
      <c r="F1731" s="80">
        <v>0</v>
      </c>
      <c r="G1731" s="80">
        <v>3</v>
      </c>
      <c r="H1731" s="80">
        <v>0</v>
      </c>
      <c r="I1731" s="80">
        <v>0</v>
      </c>
      <c r="J1731" s="80">
        <v>0</v>
      </c>
      <c r="K1731" s="80">
        <v>0</v>
      </c>
      <c r="L1731" s="80">
        <v>3</v>
      </c>
      <c r="M1731" s="80">
        <v>0</v>
      </c>
    </row>
    <row r="1732" spans="1:13">
      <c r="A1732" s="80">
        <v>1717</v>
      </c>
      <c r="B1732" s="80" t="s">
        <v>8866</v>
      </c>
      <c r="C1732" s="80" t="s">
        <v>8867</v>
      </c>
      <c r="D1732" s="80" t="s">
        <v>3334</v>
      </c>
      <c r="E1732" s="80">
        <v>0</v>
      </c>
      <c r="F1732" s="80">
        <v>0</v>
      </c>
      <c r="G1732" s="80">
        <v>2</v>
      </c>
      <c r="H1732" s="80">
        <v>0</v>
      </c>
      <c r="I1732" s="80">
        <v>0</v>
      </c>
      <c r="J1732" s="80">
        <v>0</v>
      </c>
      <c r="K1732" s="80">
        <v>0</v>
      </c>
      <c r="L1732" s="80">
        <v>2</v>
      </c>
      <c r="M1732" s="80">
        <v>0</v>
      </c>
    </row>
    <row r="1733" spans="1:13">
      <c r="A1733" s="80">
        <v>1718</v>
      </c>
      <c r="B1733" s="80" t="s">
        <v>8868</v>
      </c>
      <c r="C1733" s="80" t="s">
        <v>8869</v>
      </c>
      <c r="D1733" s="80" t="s">
        <v>3334</v>
      </c>
      <c r="E1733" s="80">
        <v>0</v>
      </c>
      <c r="F1733" s="80">
        <v>0</v>
      </c>
      <c r="G1733" s="80">
        <v>2</v>
      </c>
      <c r="H1733" s="80">
        <v>0</v>
      </c>
      <c r="I1733" s="80">
        <v>0</v>
      </c>
      <c r="J1733" s="80">
        <v>0</v>
      </c>
      <c r="K1733" s="80">
        <v>0</v>
      </c>
      <c r="L1733" s="80">
        <v>2</v>
      </c>
      <c r="M1733" s="80">
        <v>0</v>
      </c>
    </row>
    <row r="1734" spans="1:13">
      <c r="A1734" s="80">
        <v>1719</v>
      </c>
      <c r="B1734" s="80" t="s">
        <v>8870</v>
      </c>
      <c r="C1734" s="80" t="s">
        <v>8871</v>
      </c>
      <c r="D1734" s="80" t="s">
        <v>3334</v>
      </c>
      <c r="E1734" s="80">
        <v>0</v>
      </c>
      <c r="F1734" s="80">
        <v>0</v>
      </c>
      <c r="G1734" s="80">
        <v>1</v>
      </c>
      <c r="H1734" s="80">
        <v>0</v>
      </c>
      <c r="I1734" s="80">
        <v>0</v>
      </c>
      <c r="J1734" s="80">
        <v>0</v>
      </c>
      <c r="K1734" s="80">
        <v>0</v>
      </c>
      <c r="L1734" s="80">
        <v>1</v>
      </c>
      <c r="M1734" s="80">
        <v>0</v>
      </c>
    </row>
    <row r="1735" spans="1:13">
      <c r="A1735" s="80">
        <v>1720</v>
      </c>
      <c r="B1735" s="80" t="s">
        <v>8872</v>
      </c>
      <c r="C1735" s="80" t="s">
        <v>8873</v>
      </c>
      <c r="D1735" s="80" t="s">
        <v>3334</v>
      </c>
      <c r="E1735" s="80">
        <v>0</v>
      </c>
      <c r="F1735" s="80">
        <v>0</v>
      </c>
      <c r="G1735" s="80">
        <v>2</v>
      </c>
      <c r="H1735" s="80">
        <v>0</v>
      </c>
      <c r="I1735" s="80">
        <v>0</v>
      </c>
      <c r="J1735" s="80">
        <v>0</v>
      </c>
      <c r="K1735" s="80">
        <v>0</v>
      </c>
      <c r="L1735" s="80">
        <v>2</v>
      </c>
      <c r="M1735" s="80">
        <v>0</v>
      </c>
    </row>
    <row r="1736" spans="1:13">
      <c r="A1736" s="80">
        <v>1721</v>
      </c>
      <c r="B1736" s="80" t="s">
        <v>8874</v>
      </c>
      <c r="C1736" s="80" t="s">
        <v>8875</v>
      </c>
      <c r="D1736" s="80" t="s">
        <v>3334</v>
      </c>
      <c r="E1736" s="80">
        <v>0</v>
      </c>
      <c r="F1736" s="80">
        <v>0</v>
      </c>
      <c r="G1736" s="80">
        <v>28</v>
      </c>
      <c r="H1736" s="80">
        <v>0</v>
      </c>
      <c r="I1736" s="80">
        <v>0</v>
      </c>
      <c r="J1736" s="80">
        <v>0</v>
      </c>
      <c r="K1736" s="80">
        <v>0</v>
      </c>
      <c r="L1736" s="80">
        <v>28</v>
      </c>
      <c r="M1736" s="80">
        <v>0</v>
      </c>
    </row>
    <row r="1737" spans="1:13">
      <c r="A1737" s="80">
        <v>1722</v>
      </c>
      <c r="B1737" s="80" t="s">
        <v>8876</v>
      </c>
      <c r="C1737" s="80" t="s">
        <v>8877</v>
      </c>
      <c r="D1737" s="80" t="s">
        <v>3334</v>
      </c>
      <c r="E1737" s="80">
        <v>0</v>
      </c>
      <c r="F1737" s="80">
        <v>0</v>
      </c>
      <c r="G1737" s="80">
        <v>4</v>
      </c>
      <c r="H1737" s="80">
        <v>0</v>
      </c>
      <c r="I1737" s="80">
        <v>0</v>
      </c>
      <c r="J1737" s="80">
        <v>0</v>
      </c>
      <c r="K1737" s="80">
        <v>0</v>
      </c>
      <c r="L1737" s="80">
        <v>4</v>
      </c>
      <c r="M1737" s="80">
        <v>0</v>
      </c>
    </row>
    <row r="1738" spans="1:13">
      <c r="A1738" s="80">
        <v>1723</v>
      </c>
      <c r="B1738" s="80" t="s">
        <v>8878</v>
      </c>
      <c r="C1738" s="80" t="s">
        <v>8879</v>
      </c>
      <c r="D1738" s="80" t="s">
        <v>3334</v>
      </c>
      <c r="E1738" s="80">
        <v>0</v>
      </c>
      <c r="F1738" s="80">
        <v>0</v>
      </c>
      <c r="G1738" s="80">
        <v>3</v>
      </c>
      <c r="H1738" s="80">
        <v>0</v>
      </c>
      <c r="I1738" s="80">
        <v>0</v>
      </c>
      <c r="J1738" s="80">
        <v>0</v>
      </c>
      <c r="K1738" s="80">
        <v>0</v>
      </c>
      <c r="L1738" s="80">
        <v>3</v>
      </c>
      <c r="M1738" s="80">
        <v>0</v>
      </c>
    </row>
    <row r="1739" spans="1:13">
      <c r="A1739" s="80">
        <v>1724</v>
      </c>
      <c r="B1739" s="80" t="s">
        <v>8880</v>
      </c>
      <c r="C1739" s="80" t="s">
        <v>8881</v>
      </c>
      <c r="D1739" s="80" t="s">
        <v>3334</v>
      </c>
      <c r="E1739" s="80">
        <v>0</v>
      </c>
      <c r="F1739" s="80">
        <v>0</v>
      </c>
      <c r="G1739" s="80">
        <v>3</v>
      </c>
      <c r="H1739" s="80">
        <v>0</v>
      </c>
      <c r="I1739" s="80">
        <v>0</v>
      </c>
      <c r="J1739" s="80">
        <v>0</v>
      </c>
      <c r="K1739" s="80">
        <v>0</v>
      </c>
      <c r="L1739" s="80">
        <v>3</v>
      </c>
      <c r="M1739" s="80">
        <v>0</v>
      </c>
    </row>
    <row r="1740" spans="1:13">
      <c r="A1740" s="80">
        <v>1725</v>
      </c>
      <c r="B1740" s="80" t="s">
        <v>8882</v>
      </c>
      <c r="C1740" s="80" t="s">
        <v>8883</v>
      </c>
      <c r="D1740" s="80" t="s">
        <v>3334</v>
      </c>
      <c r="E1740" s="80">
        <v>0</v>
      </c>
      <c r="F1740" s="80">
        <v>0</v>
      </c>
      <c r="G1740" s="80">
        <v>5</v>
      </c>
      <c r="H1740" s="80">
        <v>0</v>
      </c>
      <c r="I1740" s="80">
        <v>0</v>
      </c>
      <c r="J1740" s="80">
        <v>0</v>
      </c>
      <c r="K1740" s="80">
        <v>0</v>
      </c>
      <c r="L1740" s="80">
        <v>5</v>
      </c>
      <c r="M1740" s="80">
        <v>0</v>
      </c>
    </row>
    <row r="1741" spans="1:13">
      <c r="A1741" s="80">
        <v>1726</v>
      </c>
      <c r="B1741" s="80" t="s">
        <v>8884</v>
      </c>
      <c r="C1741" s="80" t="s">
        <v>8885</v>
      </c>
      <c r="D1741" s="80" t="s">
        <v>3334</v>
      </c>
      <c r="E1741" s="80">
        <v>0</v>
      </c>
      <c r="F1741" s="80">
        <v>0</v>
      </c>
      <c r="G1741" s="80">
        <v>1</v>
      </c>
      <c r="H1741" s="80">
        <v>0</v>
      </c>
      <c r="I1741" s="80">
        <v>0</v>
      </c>
      <c r="J1741" s="80">
        <v>0</v>
      </c>
      <c r="K1741" s="80">
        <v>0</v>
      </c>
      <c r="L1741" s="80">
        <v>1</v>
      </c>
      <c r="M1741" s="80">
        <v>0</v>
      </c>
    </row>
    <row r="1742" spans="1:13">
      <c r="A1742" s="80">
        <v>1727</v>
      </c>
      <c r="B1742" s="80" t="s">
        <v>8886</v>
      </c>
      <c r="C1742" s="80" t="s">
        <v>8887</v>
      </c>
      <c r="D1742" s="80" t="s">
        <v>3334</v>
      </c>
      <c r="E1742" s="80">
        <v>0</v>
      </c>
      <c r="F1742" s="80">
        <v>0</v>
      </c>
      <c r="G1742" s="80">
        <v>1</v>
      </c>
      <c r="H1742" s="80">
        <v>0</v>
      </c>
      <c r="I1742" s="80">
        <v>0</v>
      </c>
      <c r="J1742" s="80">
        <v>0</v>
      </c>
      <c r="K1742" s="80">
        <v>0</v>
      </c>
      <c r="L1742" s="80">
        <v>1</v>
      </c>
      <c r="M1742" s="80">
        <v>0</v>
      </c>
    </row>
    <row r="1743" spans="1:13">
      <c r="A1743" s="80">
        <v>1728</v>
      </c>
      <c r="B1743" s="80" t="s">
        <v>8888</v>
      </c>
      <c r="C1743" s="80" t="s">
        <v>8889</v>
      </c>
      <c r="D1743" s="80" t="s">
        <v>3334</v>
      </c>
      <c r="E1743" s="80">
        <v>0</v>
      </c>
      <c r="F1743" s="80">
        <v>0</v>
      </c>
      <c r="G1743" s="80">
        <v>1</v>
      </c>
      <c r="H1743" s="80">
        <v>0</v>
      </c>
      <c r="I1743" s="80">
        <v>0</v>
      </c>
      <c r="J1743" s="80">
        <v>0</v>
      </c>
      <c r="K1743" s="80">
        <v>0</v>
      </c>
      <c r="L1743" s="80">
        <v>1</v>
      </c>
      <c r="M1743" s="80">
        <v>0</v>
      </c>
    </row>
    <row r="1744" spans="1:13">
      <c r="A1744" s="80">
        <v>1729</v>
      </c>
      <c r="B1744" s="80" t="s">
        <v>8890</v>
      </c>
      <c r="C1744" s="80" t="s">
        <v>8891</v>
      </c>
      <c r="D1744" s="80" t="s">
        <v>3332</v>
      </c>
      <c r="E1744" s="80">
        <v>0</v>
      </c>
      <c r="F1744" s="80">
        <v>0</v>
      </c>
      <c r="G1744" s="80">
        <v>1</v>
      </c>
      <c r="H1744" s="80">
        <v>0</v>
      </c>
      <c r="I1744" s="80">
        <v>0</v>
      </c>
      <c r="J1744" s="80">
        <v>0</v>
      </c>
      <c r="K1744" s="80">
        <v>0</v>
      </c>
      <c r="L1744" s="80">
        <v>1</v>
      </c>
      <c r="M1744" s="80">
        <v>0</v>
      </c>
    </row>
    <row r="1745" spans="1:13">
      <c r="A1745" s="80">
        <v>1730</v>
      </c>
      <c r="B1745" s="80" t="s">
        <v>8892</v>
      </c>
      <c r="C1745" s="80" t="s">
        <v>8893</v>
      </c>
      <c r="D1745" s="80" t="s">
        <v>3334</v>
      </c>
      <c r="E1745" s="80">
        <v>0</v>
      </c>
      <c r="F1745" s="80">
        <v>0</v>
      </c>
      <c r="G1745" s="80">
        <v>5</v>
      </c>
      <c r="H1745" s="80">
        <v>0</v>
      </c>
      <c r="I1745" s="80">
        <v>0</v>
      </c>
      <c r="J1745" s="80">
        <v>0</v>
      </c>
      <c r="K1745" s="80">
        <v>0</v>
      </c>
      <c r="L1745" s="80">
        <v>5</v>
      </c>
      <c r="M1745" s="80">
        <v>0</v>
      </c>
    </row>
    <row r="1746" spans="1:13">
      <c r="A1746" s="80">
        <v>1731</v>
      </c>
      <c r="B1746" s="80" t="s">
        <v>8894</v>
      </c>
      <c r="C1746" s="80" t="s">
        <v>8895</v>
      </c>
      <c r="D1746" s="80" t="s">
        <v>3334</v>
      </c>
      <c r="E1746" s="80">
        <v>0</v>
      </c>
      <c r="F1746" s="80">
        <v>0</v>
      </c>
      <c r="G1746" s="80">
        <v>1</v>
      </c>
      <c r="H1746" s="80">
        <v>0</v>
      </c>
      <c r="I1746" s="80">
        <v>0</v>
      </c>
      <c r="J1746" s="80">
        <v>0</v>
      </c>
      <c r="K1746" s="80">
        <v>0</v>
      </c>
      <c r="L1746" s="80">
        <v>1</v>
      </c>
      <c r="M1746" s="80">
        <v>0</v>
      </c>
    </row>
    <row r="1747" spans="1:13">
      <c r="A1747" s="80">
        <v>1732</v>
      </c>
      <c r="B1747" s="80" t="s">
        <v>8896</v>
      </c>
      <c r="C1747" s="80" t="s">
        <v>8897</v>
      </c>
      <c r="D1747" s="80" t="s">
        <v>3334</v>
      </c>
      <c r="E1747" s="80">
        <v>0</v>
      </c>
      <c r="F1747" s="80">
        <v>0</v>
      </c>
      <c r="G1747" s="80">
        <v>8</v>
      </c>
      <c r="H1747" s="80">
        <v>0</v>
      </c>
      <c r="I1747" s="80">
        <v>0</v>
      </c>
      <c r="J1747" s="80">
        <v>0</v>
      </c>
      <c r="K1747" s="80">
        <v>0</v>
      </c>
      <c r="L1747" s="80">
        <v>8</v>
      </c>
      <c r="M1747" s="80">
        <v>0</v>
      </c>
    </row>
    <row r="1748" spans="1:13">
      <c r="A1748" s="80">
        <v>1733</v>
      </c>
      <c r="B1748" s="80" t="s">
        <v>8898</v>
      </c>
      <c r="C1748" s="80" t="s">
        <v>8899</v>
      </c>
      <c r="D1748" s="80" t="s">
        <v>3334</v>
      </c>
      <c r="E1748" s="80">
        <v>0</v>
      </c>
      <c r="F1748" s="80">
        <v>0</v>
      </c>
      <c r="G1748" s="80">
        <v>0</v>
      </c>
      <c r="H1748" s="80">
        <v>0</v>
      </c>
      <c r="I1748" s="80">
        <v>0</v>
      </c>
      <c r="J1748" s="80">
        <v>0</v>
      </c>
      <c r="K1748" s="80">
        <v>0</v>
      </c>
      <c r="L1748" s="80">
        <v>0</v>
      </c>
      <c r="M1748" s="80">
        <v>0</v>
      </c>
    </row>
    <row r="1749" spans="1:13">
      <c r="A1749" s="80">
        <v>1734</v>
      </c>
      <c r="B1749" s="80" t="s">
        <v>8900</v>
      </c>
      <c r="C1749" s="80" t="s">
        <v>8901</v>
      </c>
      <c r="D1749" s="80" t="s">
        <v>3334</v>
      </c>
      <c r="E1749" s="80">
        <v>0</v>
      </c>
      <c r="F1749" s="80">
        <v>0</v>
      </c>
      <c r="G1749" s="80">
        <v>0</v>
      </c>
      <c r="H1749" s="80">
        <v>0</v>
      </c>
      <c r="I1749" s="80">
        <v>0</v>
      </c>
      <c r="J1749" s="80">
        <v>0</v>
      </c>
      <c r="K1749" s="80">
        <v>0</v>
      </c>
      <c r="L1749" s="80">
        <v>0</v>
      </c>
      <c r="M1749" s="80">
        <v>0</v>
      </c>
    </row>
    <row r="1750" spans="1:13">
      <c r="A1750" s="80">
        <v>1735</v>
      </c>
      <c r="B1750" s="80" t="s">
        <v>8902</v>
      </c>
      <c r="C1750" s="80" t="s">
        <v>8903</v>
      </c>
      <c r="D1750" s="80" t="s">
        <v>3334</v>
      </c>
      <c r="E1750" s="80">
        <v>0</v>
      </c>
      <c r="F1750" s="80">
        <v>0</v>
      </c>
      <c r="G1750" s="80">
        <v>5</v>
      </c>
      <c r="H1750" s="80">
        <v>0</v>
      </c>
      <c r="I1750" s="80">
        <v>0</v>
      </c>
      <c r="J1750" s="80">
        <v>0</v>
      </c>
      <c r="K1750" s="80">
        <v>0</v>
      </c>
      <c r="L1750" s="80">
        <v>5</v>
      </c>
      <c r="M1750" s="80">
        <v>0</v>
      </c>
    </row>
    <row r="1751" spans="1:13">
      <c r="A1751" s="80">
        <v>1736</v>
      </c>
      <c r="B1751" s="80" t="s">
        <v>8904</v>
      </c>
      <c r="C1751" s="80" t="s">
        <v>8905</v>
      </c>
      <c r="D1751" s="80" t="s">
        <v>3334</v>
      </c>
      <c r="E1751" s="80">
        <v>0</v>
      </c>
      <c r="F1751" s="80">
        <v>0</v>
      </c>
      <c r="G1751" s="80">
        <v>1</v>
      </c>
      <c r="H1751" s="80">
        <v>0</v>
      </c>
      <c r="I1751" s="80">
        <v>0</v>
      </c>
      <c r="J1751" s="80">
        <v>0</v>
      </c>
      <c r="K1751" s="80">
        <v>0</v>
      </c>
      <c r="L1751" s="80">
        <v>1</v>
      </c>
      <c r="M1751" s="80">
        <v>0</v>
      </c>
    </row>
    <row r="1752" spans="1:13">
      <c r="A1752" s="80">
        <v>1737</v>
      </c>
      <c r="B1752" s="80" t="s">
        <v>8906</v>
      </c>
      <c r="C1752" s="80" t="s">
        <v>8907</v>
      </c>
      <c r="D1752" s="80" t="s">
        <v>3334</v>
      </c>
      <c r="E1752" s="80">
        <v>0</v>
      </c>
      <c r="F1752" s="80">
        <v>0</v>
      </c>
      <c r="G1752" s="80">
        <v>7</v>
      </c>
      <c r="H1752" s="80">
        <v>0</v>
      </c>
      <c r="I1752" s="80">
        <v>0</v>
      </c>
      <c r="J1752" s="80">
        <v>0</v>
      </c>
      <c r="K1752" s="80">
        <v>0</v>
      </c>
      <c r="L1752" s="80">
        <v>7</v>
      </c>
      <c r="M1752" s="80">
        <v>0</v>
      </c>
    </row>
    <row r="1753" spans="1:13">
      <c r="A1753" s="80">
        <v>1738</v>
      </c>
      <c r="B1753" s="80" t="s">
        <v>8908</v>
      </c>
      <c r="C1753" s="80" t="s">
        <v>8909</v>
      </c>
      <c r="D1753" s="80" t="s">
        <v>3334</v>
      </c>
      <c r="E1753" s="80">
        <v>0</v>
      </c>
      <c r="F1753" s="80">
        <v>0</v>
      </c>
      <c r="G1753" s="80">
        <v>5</v>
      </c>
      <c r="H1753" s="80">
        <v>0</v>
      </c>
      <c r="I1753" s="80">
        <v>0</v>
      </c>
      <c r="J1753" s="80">
        <v>0</v>
      </c>
      <c r="K1753" s="80">
        <v>0</v>
      </c>
      <c r="L1753" s="80">
        <v>5</v>
      </c>
      <c r="M1753" s="80">
        <v>0</v>
      </c>
    </row>
    <row r="1754" spans="1:13">
      <c r="A1754" s="80">
        <v>1739</v>
      </c>
      <c r="B1754" s="80" t="s">
        <v>8910</v>
      </c>
      <c r="C1754" s="80" t="s">
        <v>8911</v>
      </c>
      <c r="D1754" s="80" t="s">
        <v>3334</v>
      </c>
      <c r="E1754" s="80">
        <v>0</v>
      </c>
      <c r="F1754" s="80">
        <v>0</v>
      </c>
      <c r="G1754" s="80">
        <v>5</v>
      </c>
      <c r="H1754" s="80">
        <v>0</v>
      </c>
      <c r="I1754" s="80">
        <v>0</v>
      </c>
      <c r="J1754" s="80">
        <v>0</v>
      </c>
      <c r="K1754" s="80">
        <v>0</v>
      </c>
      <c r="L1754" s="80">
        <v>5</v>
      </c>
      <c r="M1754" s="80">
        <v>0</v>
      </c>
    </row>
    <row r="1755" spans="1:13">
      <c r="A1755" s="80">
        <v>1740</v>
      </c>
      <c r="B1755" s="80" t="s">
        <v>8912</v>
      </c>
      <c r="C1755" s="80" t="s">
        <v>8913</v>
      </c>
      <c r="D1755" s="80" t="s">
        <v>3334</v>
      </c>
      <c r="E1755" s="80">
        <v>0</v>
      </c>
      <c r="F1755" s="80">
        <v>0</v>
      </c>
      <c r="G1755" s="80">
        <v>5</v>
      </c>
      <c r="H1755" s="80">
        <v>0</v>
      </c>
      <c r="I1755" s="80">
        <v>0</v>
      </c>
      <c r="J1755" s="80">
        <v>0</v>
      </c>
      <c r="K1755" s="80">
        <v>0</v>
      </c>
      <c r="L1755" s="80">
        <v>5</v>
      </c>
      <c r="M1755" s="80">
        <v>0</v>
      </c>
    </row>
    <row r="1756" spans="1:13">
      <c r="A1756" s="80">
        <v>1741</v>
      </c>
      <c r="B1756" s="80" t="s">
        <v>8914</v>
      </c>
      <c r="C1756" s="80" t="s">
        <v>8915</v>
      </c>
      <c r="D1756" s="80" t="s">
        <v>3334</v>
      </c>
      <c r="E1756" s="80">
        <v>0</v>
      </c>
      <c r="F1756" s="80">
        <v>0</v>
      </c>
      <c r="G1756" s="80">
        <v>5</v>
      </c>
      <c r="H1756" s="80">
        <v>0</v>
      </c>
      <c r="I1756" s="80">
        <v>0</v>
      </c>
      <c r="J1756" s="80">
        <v>0</v>
      </c>
      <c r="K1756" s="80">
        <v>0</v>
      </c>
      <c r="L1756" s="80">
        <v>5</v>
      </c>
      <c r="M1756" s="80">
        <v>0</v>
      </c>
    </row>
    <row r="1757" spans="1:13">
      <c r="A1757" s="80">
        <v>1742</v>
      </c>
      <c r="B1757" s="80" t="s">
        <v>8916</v>
      </c>
      <c r="C1757" s="80" t="s">
        <v>8917</v>
      </c>
      <c r="D1757" s="80" t="s">
        <v>3334</v>
      </c>
      <c r="E1757" s="80">
        <v>0</v>
      </c>
      <c r="F1757" s="80">
        <v>0</v>
      </c>
      <c r="G1757" s="80">
        <v>6</v>
      </c>
      <c r="H1757" s="80">
        <v>0</v>
      </c>
      <c r="I1757" s="80">
        <v>0</v>
      </c>
      <c r="J1757" s="80">
        <v>0</v>
      </c>
      <c r="K1757" s="80">
        <v>0</v>
      </c>
      <c r="L1757" s="80">
        <v>6</v>
      </c>
      <c r="M1757" s="80">
        <v>0</v>
      </c>
    </row>
    <row r="1758" spans="1:13">
      <c r="A1758" s="80">
        <v>1743</v>
      </c>
      <c r="B1758" s="80" t="s">
        <v>8918</v>
      </c>
      <c r="C1758" s="80" t="s">
        <v>8919</v>
      </c>
      <c r="D1758" s="80" t="s">
        <v>3334</v>
      </c>
      <c r="E1758" s="80">
        <v>0</v>
      </c>
      <c r="F1758" s="80">
        <v>0</v>
      </c>
      <c r="G1758" s="80">
        <v>5</v>
      </c>
      <c r="H1758" s="80">
        <v>0</v>
      </c>
      <c r="I1758" s="80">
        <v>0</v>
      </c>
      <c r="J1758" s="80">
        <v>0</v>
      </c>
      <c r="K1758" s="80">
        <v>0</v>
      </c>
      <c r="L1758" s="80">
        <v>5</v>
      </c>
      <c r="M1758" s="80">
        <v>0</v>
      </c>
    </row>
    <row r="1759" spans="1:13">
      <c r="A1759" s="80">
        <v>1744</v>
      </c>
      <c r="B1759" s="80" t="s">
        <v>8920</v>
      </c>
      <c r="C1759" s="80" t="s">
        <v>8921</v>
      </c>
      <c r="D1759" s="80" t="s">
        <v>3334</v>
      </c>
      <c r="E1759" s="80">
        <v>0</v>
      </c>
      <c r="F1759" s="80">
        <v>0</v>
      </c>
      <c r="G1759" s="80">
        <v>7</v>
      </c>
      <c r="H1759" s="80">
        <v>0</v>
      </c>
      <c r="I1759" s="80">
        <v>0</v>
      </c>
      <c r="J1759" s="80">
        <v>0</v>
      </c>
      <c r="K1759" s="80">
        <v>0</v>
      </c>
      <c r="L1759" s="80">
        <v>7</v>
      </c>
      <c r="M1759" s="80">
        <v>0</v>
      </c>
    </row>
    <row r="1760" spans="1:13">
      <c r="A1760" s="80">
        <v>1745</v>
      </c>
      <c r="B1760" s="80" t="s">
        <v>8922</v>
      </c>
      <c r="C1760" s="80" t="s">
        <v>8923</v>
      </c>
      <c r="D1760" s="80" t="s">
        <v>3334</v>
      </c>
      <c r="E1760" s="80">
        <v>0</v>
      </c>
      <c r="F1760" s="80">
        <v>0</v>
      </c>
      <c r="G1760" s="80">
        <v>4</v>
      </c>
      <c r="H1760" s="80">
        <v>0</v>
      </c>
      <c r="I1760" s="80">
        <v>0</v>
      </c>
      <c r="J1760" s="80">
        <v>0</v>
      </c>
      <c r="K1760" s="80">
        <v>0</v>
      </c>
      <c r="L1760" s="80">
        <v>4</v>
      </c>
      <c r="M1760" s="80">
        <v>0</v>
      </c>
    </row>
    <row r="1761" spans="1:13">
      <c r="A1761" s="80">
        <v>1746</v>
      </c>
      <c r="B1761" s="80" t="s">
        <v>8924</v>
      </c>
      <c r="C1761" s="80" t="s">
        <v>8925</v>
      </c>
      <c r="D1761" s="80" t="s">
        <v>3334</v>
      </c>
      <c r="E1761" s="80">
        <v>0</v>
      </c>
      <c r="F1761" s="80">
        <v>0</v>
      </c>
      <c r="G1761" s="80">
        <v>5</v>
      </c>
      <c r="H1761" s="80">
        <v>0</v>
      </c>
      <c r="I1761" s="80">
        <v>0</v>
      </c>
      <c r="J1761" s="80">
        <v>0</v>
      </c>
      <c r="K1761" s="80">
        <v>0</v>
      </c>
      <c r="L1761" s="80">
        <v>5</v>
      </c>
      <c r="M1761" s="80">
        <v>0</v>
      </c>
    </row>
    <row r="1762" spans="1:13">
      <c r="A1762" s="80">
        <v>1747</v>
      </c>
      <c r="B1762" s="80" t="s">
        <v>8926</v>
      </c>
      <c r="C1762" s="80" t="s">
        <v>8927</v>
      </c>
      <c r="D1762" s="80" t="s">
        <v>3334</v>
      </c>
      <c r="E1762" s="80">
        <v>0</v>
      </c>
      <c r="F1762" s="80">
        <v>0</v>
      </c>
      <c r="G1762" s="80">
        <v>5</v>
      </c>
      <c r="H1762" s="80">
        <v>0</v>
      </c>
      <c r="I1762" s="80">
        <v>0</v>
      </c>
      <c r="J1762" s="80">
        <v>0</v>
      </c>
      <c r="K1762" s="80">
        <v>0</v>
      </c>
      <c r="L1762" s="80">
        <v>5</v>
      </c>
      <c r="M1762" s="80">
        <v>0</v>
      </c>
    </row>
    <row r="1763" spans="1:13">
      <c r="A1763" s="80">
        <v>1748</v>
      </c>
      <c r="B1763" s="80" t="s">
        <v>8928</v>
      </c>
      <c r="C1763" s="80" t="s">
        <v>8929</v>
      </c>
      <c r="D1763" s="80" t="s">
        <v>3334</v>
      </c>
      <c r="E1763" s="80">
        <v>0</v>
      </c>
      <c r="F1763" s="80">
        <v>0</v>
      </c>
      <c r="G1763" s="80">
        <v>2</v>
      </c>
      <c r="H1763" s="80">
        <v>0</v>
      </c>
      <c r="I1763" s="80">
        <v>0</v>
      </c>
      <c r="J1763" s="80">
        <v>0</v>
      </c>
      <c r="K1763" s="80">
        <v>0</v>
      </c>
      <c r="L1763" s="80">
        <v>2</v>
      </c>
      <c r="M1763" s="80">
        <v>0</v>
      </c>
    </row>
    <row r="1764" spans="1:13">
      <c r="A1764" s="80">
        <v>1749</v>
      </c>
      <c r="B1764" s="80" t="s">
        <v>8930</v>
      </c>
      <c r="C1764" s="80" t="s">
        <v>8931</v>
      </c>
      <c r="D1764" s="80" t="s">
        <v>3334</v>
      </c>
      <c r="E1764" s="80">
        <v>0</v>
      </c>
      <c r="F1764" s="80">
        <v>0</v>
      </c>
      <c r="G1764" s="80">
        <v>1</v>
      </c>
      <c r="H1764" s="80">
        <v>0</v>
      </c>
      <c r="I1764" s="80">
        <v>0</v>
      </c>
      <c r="J1764" s="80">
        <v>0</v>
      </c>
      <c r="K1764" s="80">
        <v>0</v>
      </c>
      <c r="L1764" s="80">
        <v>1</v>
      </c>
      <c r="M1764" s="80">
        <v>0</v>
      </c>
    </row>
    <row r="1765" spans="1:13">
      <c r="A1765" s="80">
        <v>1750</v>
      </c>
      <c r="B1765" s="80" t="s">
        <v>8932</v>
      </c>
      <c r="C1765" s="80" t="s">
        <v>8933</v>
      </c>
      <c r="D1765" s="80" t="s">
        <v>3334</v>
      </c>
      <c r="E1765" s="80">
        <v>0</v>
      </c>
      <c r="F1765" s="80">
        <v>0</v>
      </c>
      <c r="G1765" s="80">
        <v>5</v>
      </c>
      <c r="H1765" s="80">
        <v>0</v>
      </c>
      <c r="I1765" s="80">
        <v>0</v>
      </c>
      <c r="J1765" s="80">
        <v>0</v>
      </c>
      <c r="K1765" s="80">
        <v>0</v>
      </c>
      <c r="L1765" s="80">
        <v>5</v>
      </c>
      <c r="M1765" s="80">
        <v>0</v>
      </c>
    </row>
    <row r="1766" spans="1:13">
      <c r="A1766" s="80">
        <v>1751</v>
      </c>
      <c r="B1766" s="80" t="s">
        <v>8934</v>
      </c>
      <c r="C1766" s="80" t="s">
        <v>8935</v>
      </c>
      <c r="D1766" s="80" t="s">
        <v>3334</v>
      </c>
      <c r="E1766" s="80">
        <v>0</v>
      </c>
      <c r="F1766" s="80">
        <v>0</v>
      </c>
      <c r="G1766" s="80">
        <v>5</v>
      </c>
      <c r="H1766" s="80">
        <v>0</v>
      </c>
      <c r="I1766" s="80">
        <v>0</v>
      </c>
      <c r="J1766" s="80">
        <v>0</v>
      </c>
      <c r="K1766" s="80">
        <v>0</v>
      </c>
      <c r="L1766" s="80">
        <v>5</v>
      </c>
      <c r="M1766" s="80">
        <v>0</v>
      </c>
    </row>
    <row r="1767" spans="1:13">
      <c r="A1767" s="80">
        <v>1752</v>
      </c>
      <c r="B1767" s="80" t="s">
        <v>8936</v>
      </c>
      <c r="C1767" s="80" t="s">
        <v>8937</v>
      </c>
      <c r="D1767" s="80" t="s">
        <v>3334</v>
      </c>
      <c r="E1767" s="80">
        <v>0</v>
      </c>
      <c r="F1767" s="80">
        <v>0</v>
      </c>
      <c r="G1767" s="80">
        <v>5</v>
      </c>
      <c r="H1767" s="80">
        <v>0</v>
      </c>
      <c r="I1767" s="80">
        <v>0</v>
      </c>
      <c r="J1767" s="80">
        <v>0</v>
      </c>
      <c r="K1767" s="80">
        <v>0</v>
      </c>
      <c r="L1767" s="80">
        <v>5</v>
      </c>
      <c r="M1767" s="80">
        <v>0</v>
      </c>
    </row>
    <row r="1768" spans="1:13">
      <c r="A1768" s="80">
        <v>1753</v>
      </c>
      <c r="B1768" s="80" t="s">
        <v>8938</v>
      </c>
      <c r="C1768" s="80" t="s">
        <v>8939</v>
      </c>
      <c r="D1768" s="80" t="s">
        <v>3334</v>
      </c>
      <c r="E1768" s="80">
        <v>0</v>
      </c>
      <c r="F1768" s="80">
        <v>0</v>
      </c>
      <c r="G1768" s="80">
        <v>4</v>
      </c>
      <c r="H1768" s="80">
        <v>0</v>
      </c>
      <c r="I1768" s="80">
        <v>0</v>
      </c>
      <c r="J1768" s="80">
        <v>0</v>
      </c>
      <c r="K1768" s="80">
        <v>0</v>
      </c>
      <c r="L1768" s="80">
        <v>4</v>
      </c>
      <c r="M1768" s="80">
        <v>0</v>
      </c>
    </row>
    <row r="1769" spans="1:13">
      <c r="A1769" s="80">
        <v>1754</v>
      </c>
      <c r="B1769" s="80" t="s">
        <v>8940</v>
      </c>
      <c r="C1769" s="80" t="s">
        <v>8941</v>
      </c>
      <c r="D1769" s="80" t="s">
        <v>3334</v>
      </c>
      <c r="E1769" s="80">
        <v>0</v>
      </c>
      <c r="F1769" s="80">
        <v>0</v>
      </c>
      <c r="G1769" s="80">
        <v>4</v>
      </c>
      <c r="H1769" s="80">
        <v>0</v>
      </c>
      <c r="I1769" s="80">
        <v>0</v>
      </c>
      <c r="J1769" s="80">
        <v>0</v>
      </c>
      <c r="K1769" s="80">
        <v>0</v>
      </c>
      <c r="L1769" s="80">
        <v>4</v>
      </c>
      <c r="M1769" s="80">
        <v>0</v>
      </c>
    </row>
    <row r="1770" spans="1:13">
      <c r="A1770" s="80">
        <v>1755</v>
      </c>
      <c r="B1770" s="80" t="s">
        <v>8942</v>
      </c>
      <c r="C1770" s="80" t="s">
        <v>8943</v>
      </c>
      <c r="D1770" s="80" t="s">
        <v>3334</v>
      </c>
      <c r="E1770" s="80">
        <v>0</v>
      </c>
      <c r="F1770" s="80">
        <v>0</v>
      </c>
      <c r="G1770" s="80">
        <v>5</v>
      </c>
      <c r="H1770" s="80">
        <v>0</v>
      </c>
      <c r="I1770" s="80">
        <v>0</v>
      </c>
      <c r="J1770" s="80">
        <v>0</v>
      </c>
      <c r="K1770" s="80">
        <v>0</v>
      </c>
      <c r="L1770" s="80">
        <v>5</v>
      </c>
      <c r="M1770" s="80">
        <v>0</v>
      </c>
    </row>
    <row r="1771" spans="1:13">
      <c r="A1771" s="80">
        <v>1756</v>
      </c>
      <c r="B1771" s="80" t="s">
        <v>8944</v>
      </c>
      <c r="C1771" s="80" t="s">
        <v>8945</v>
      </c>
      <c r="D1771" s="80" t="s">
        <v>3334</v>
      </c>
      <c r="E1771" s="80">
        <v>0</v>
      </c>
      <c r="F1771" s="80">
        <v>0</v>
      </c>
      <c r="G1771" s="80">
        <v>5</v>
      </c>
      <c r="H1771" s="80">
        <v>0</v>
      </c>
      <c r="I1771" s="80">
        <v>0</v>
      </c>
      <c r="J1771" s="80">
        <v>0</v>
      </c>
      <c r="K1771" s="80">
        <v>0</v>
      </c>
      <c r="L1771" s="80">
        <v>5</v>
      </c>
      <c r="M1771" s="80">
        <v>0</v>
      </c>
    </row>
    <row r="1772" spans="1:13">
      <c r="A1772" s="80">
        <v>1757</v>
      </c>
      <c r="B1772" s="80" t="s">
        <v>8946</v>
      </c>
      <c r="C1772" s="80" t="s">
        <v>8947</v>
      </c>
      <c r="D1772" s="80" t="s">
        <v>3334</v>
      </c>
      <c r="E1772" s="80">
        <v>0</v>
      </c>
      <c r="F1772" s="80">
        <v>0</v>
      </c>
      <c r="G1772" s="80">
        <v>4</v>
      </c>
      <c r="H1772" s="80">
        <v>0</v>
      </c>
      <c r="I1772" s="80">
        <v>0</v>
      </c>
      <c r="J1772" s="80">
        <v>0</v>
      </c>
      <c r="K1772" s="80">
        <v>0</v>
      </c>
      <c r="L1772" s="80">
        <v>4</v>
      </c>
      <c r="M1772" s="80">
        <v>0</v>
      </c>
    </row>
    <row r="1773" spans="1:13">
      <c r="A1773" s="80">
        <v>1758</v>
      </c>
      <c r="B1773" s="80" t="s">
        <v>8948</v>
      </c>
      <c r="C1773" s="80" t="s">
        <v>8949</v>
      </c>
      <c r="D1773" s="80" t="s">
        <v>3334</v>
      </c>
      <c r="E1773" s="80">
        <v>0</v>
      </c>
      <c r="F1773" s="80">
        <v>0</v>
      </c>
      <c r="G1773" s="80">
        <v>2</v>
      </c>
      <c r="H1773" s="80">
        <v>0</v>
      </c>
      <c r="I1773" s="80">
        <v>0</v>
      </c>
      <c r="J1773" s="80">
        <v>0</v>
      </c>
      <c r="K1773" s="80">
        <v>0</v>
      </c>
      <c r="L1773" s="80">
        <v>2</v>
      </c>
      <c r="M1773" s="80">
        <v>0</v>
      </c>
    </row>
    <row r="1774" spans="1:13">
      <c r="A1774" s="80">
        <v>1759</v>
      </c>
      <c r="B1774" s="80" t="s">
        <v>8950</v>
      </c>
      <c r="C1774" s="80" t="s">
        <v>8947</v>
      </c>
      <c r="D1774" s="80" t="s">
        <v>3334</v>
      </c>
      <c r="E1774" s="80">
        <v>0</v>
      </c>
      <c r="F1774" s="80">
        <v>0</v>
      </c>
      <c r="G1774" s="80">
        <v>0</v>
      </c>
      <c r="H1774" s="80">
        <v>0</v>
      </c>
      <c r="I1774" s="80">
        <v>0</v>
      </c>
      <c r="J1774" s="80">
        <v>0</v>
      </c>
      <c r="K1774" s="80">
        <v>0</v>
      </c>
      <c r="L1774" s="80">
        <v>0</v>
      </c>
      <c r="M1774" s="80">
        <v>0</v>
      </c>
    </row>
    <row r="1775" spans="1:13">
      <c r="A1775" s="80">
        <v>1760</v>
      </c>
      <c r="B1775" s="80" t="s">
        <v>8951</v>
      </c>
      <c r="C1775" s="80" t="s">
        <v>8952</v>
      </c>
      <c r="D1775" s="80" t="s">
        <v>3334</v>
      </c>
      <c r="E1775" s="80">
        <v>0</v>
      </c>
      <c r="F1775" s="80">
        <v>0</v>
      </c>
      <c r="G1775" s="80">
        <v>3</v>
      </c>
      <c r="H1775" s="80">
        <v>0</v>
      </c>
      <c r="I1775" s="80">
        <v>0</v>
      </c>
      <c r="J1775" s="80">
        <v>0</v>
      </c>
      <c r="K1775" s="80">
        <v>0</v>
      </c>
      <c r="L1775" s="80">
        <v>3</v>
      </c>
      <c r="M1775" s="80">
        <v>0</v>
      </c>
    </row>
    <row r="1776" spans="1:13">
      <c r="A1776" s="80">
        <v>1761</v>
      </c>
      <c r="B1776" s="80" t="s">
        <v>8953</v>
      </c>
      <c r="C1776" s="80" t="s">
        <v>8954</v>
      </c>
      <c r="D1776" s="80" t="s">
        <v>3334</v>
      </c>
      <c r="E1776" s="80">
        <v>0</v>
      </c>
      <c r="F1776" s="80">
        <v>0</v>
      </c>
      <c r="G1776" s="80">
        <v>2</v>
      </c>
      <c r="H1776" s="80">
        <v>0</v>
      </c>
      <c r="I1776" s="80">
        <v>0</v>
      </c>
      <c r="J1776" s="80">
        <v>0</v>
      </c>
      <c r="K1776" s="80">
        <v>0</v>
      </c>
      <c r="L1776" s="80">
        <v>2</v>
      </c>
      <c r="M1776" s="80">
        <v>0</v>
      </c>
    </row>
    <row r="1777" spans="1:13">
      <c r="A1777" s="80">
        <v>1762</v>
      </c>
      <c r="B1777" s="80" t="s">
        <v>8955</v>
      </c>
      <c r="C1777" s="80" t="s">
        <v>8956</v>
      </c>
      <c r="D1777" s="80" t="s">
        <v>3334</v>
      </c>
      <c r="E1777" s="80">
        <v>0</v>
      </c>
      <c r="F1777" s="80">
        <v>0</v>
      </c>
      <c r="G1777" s="80">
        <v>5</v>
      </c>
      <c r="H1777" s="80">
        <v>0</v>
      </c>
      <c r="I1777" s="80">
        <v>0</v>
      </c>
      <c r="J1777" s="80">
        <v>0</v>
      </c>
      <c r="K1777" s="80">
        <v>0</v>
      </c>
      <c r="L1777" s="80">
        <v>5</v>
      </c>
      <c r="M1777" s="80">
        <v>0</v>
      </c>
    </row>
    <row r="1778" spans="1:13">
      <c r="A1778" s="80">
        <v>1763</v>
      </c>
      <c r="B1778" s="80" t="s">
        <v>8957</v>
      </c>
      <c r="C1778" s="80" t="s">
        <v>8958</v>
      </c>
      <c r="D1778" s="80" t="s">
        <v>3334</v>
      </c>
      <c r="E1778" s="80">
        <v>0</v>
      </c>
      <c r="F1778" s="80">
        <v>0</v>
      </c>
      <c r="G1778" s="80">
        <v>1</v>
      </c>
      <c r="H1778" s="80">
        <v>0</v>
      </c>
      <c r="I1778" s="80">
        <v>0</v>
      </c>
      <c r="J1778" s="80">
        <v>0</v>
      </c>
      <c r="K1778" s="80">
        <v>0</v>
      </c>
      <c r="L1778" s="80">
        <v>1</v>
      </c>
      <c r="M1778" s="80">
        <v>0</v>
      </c>
    </row>
    <row r="1779" spans="1:13">
      <c r="A1779" s="80">
        <v>1764</v>
      </c>
      <c r="B1779" s="80" t="s">
        <v>8959</v>
      </c>
      <c r="C1779" s="80" t="s">
        <v>8960</v>
      </c>
      <c r="D1779" s="80" t="s">
        <v>3334</v>
      </c>
      <c r="E1779" s="80">
        <v>0</v>
      </c>
      <c r="F1779" s="80">
        <v>0</v>
      </c>
      <c r="G1779" s="80">
        <v>6</v>
      </c>
      <c r="H1779" s="80">
        <v>0</v>
      </c>
      <c r="I1779" s="80">
        <v>0</v>
      </c>
      <c r="J1779" s="80">
        <v>0</v>
      </c>
      <c r="K1779" s="80">
        <v>0</v>
      </c>
      <c r="L1779" s="80">
        <v>6</v>
      </c>
      <c r="M1779" s="80">
        <v>0</v>
      </c>
    </row>
    <row r="1780" spans="1:13">
      <c r="A1780" s="80">
        <v>1765</v>
      </c>
      <c r="B1780" s="80" t="s">
        <v>8961</v>
      </c>
      <c r="C1780" s="80" t="s">
        <v>8962</v>
      </c>
      <c r="D1780" s="80" t="s">
        <v>3334</v>
      </c>
      <c r="E1780" s="80">
        <v>0</v>
      </c>
      <c r="F1780" s="80">
        <v>0</v>
      </c>
      <c r="G1780" s="80">
        <v>4</v>
      </c>
      <c r="H1780" s="80">
        <v>0</v>
      </c>
      <c r="I1780" s="80">
        <v>0</v>
      </c>
      <c r="J1780" s="80">
        <v>0</v>
      </c>
      <c r="K1780" s="80">
        <v>0</v>
      </c>
      <c r="L1780" s="80">
        <v>4</v>
      </c>
      <c r="M1780" s="80">
        <v>0</v>
      </c>
    </row>
    <row r="1781" spans="1:13">
      <c r="A1781" s="80">
        <v>1766</v>
      </c>
      <c r="B1781" s="80" t="s">
        <v>8963</v>
      </c>
      <c r="C1781" s="80" t="s">
        <v>8964</v>
      </c>
      <c r="D1781" s="80" t="s">
        <v>3334</v>
      </c>
      <c r="E1781" s="80">
        <v>0</v>
      </c>
      <c r="F1781" s="80">
        <v>0</v>
      </c>
      <c r="G1781" s="80">
        <v>4</v>
      </c>
      <c r="H1781" s="80">
        <v>0</v>
      </c>
      <c r="I1781" s="80">
        <v>0</v>
      </c>
      <c r="J1781" s="80">
        <v>0</v>
      </c>
      <c r="K1781" s="80">
        <v>0</v>
      </c>
      <c r="L1781" s="80">
        <v>4</v>
      </c>
      <c r="M1781" s="80">
        <v>0</v>
      </c>
    </row>
    <row r="1782" spans="1:13">
      <c r="A1782" s="80">
        <v>1767</v>
      </c>
      <c r="B1782" s="80" t="s">
        <v>8965</v>
      </c>
      <c r="C1782" s="80" t="s">
        <v>8966</v>
      </c>
      <c r="D1782" s="80" t="s">
        <v>3334</v>
      </c>
      <c r="E1782" s="80">
        <v>0</v>
      </c>
      <c r="F1782" s="80">
        <v>0</v>
      </c>
      <c r="G1782" s="80">
        <v>7</v>
      </c>
      <c r="H1782" s="80">
        <v>0</v>
      </c>
      <c r="I1782" s="80">
        <v>0</v>
      </c>
      <c r="J1782" s="80">
        <v>0</v>
      </c>
      <c r="K1782" s="80">
        <v>0</v>
      </c>
      <c r="L1782" s="80">
        <v>7</v>
      </c>
      <c r="M1782" s="80">
        <v>0</v>
      </c>
    </row>
    <row r="1783" spans="1:13">
      <c r="A1783" s="80">
        <v>1768</v>
      </c>
      <c r="B1783" s="80" t="s">
        <v>8967</v>
      </c>
      <c r="C1783" s="80" t="s">
        <v>8968</v>
      </c>
      <c r="D1783" s="80" t="s">
        <v>3334</v>
      </c>
      <c r="E1783" s="80">
        <v>0</v>
      </c>
      <c r="F1783" s="80">
        <v>0</v>
      </c>
      <c r="G1783" s="80">
        <v>6</v>
      </c>
      <c r="H1783" s="80">
        <v>0</v>
      </c>
      <c r="I1783" s="80">
        <v>0</v>
      </c>
      <c r="J1783" s="80">
        <v>0</v>
      </c>
      <c r="K1783" s="80">
        <v>0</v>
      </c>
      <c r="L1783" s="80">
        <v>6</v>
      </c>
      <c r="M1783" s="80">
        <v>0</v>
      </c>
    </row>
    <row r="1784" spans="1:13">
      <c r="A1784" s="80">
        <v>1769</v>
      </c>
      <c r="B1784" s="80" t="s">
        <v>8969</v>
      </c>
      <c r="C1784" s="80" t="s">
        <v>8970</v>
      </c>
      <c r="D1784" s="80" t="s">
        <v>3334</v>
      </c>
      <c r="E1784" s="80">
        <v>0</v>
      </c>
      <c r="F1784" s="80">
        <v>0</v>
      </c>
      <c r="G1784" s="80">
        <v>6</v>
      </c>
      <c r="H1784" s="80">
        <v>0</v>
      </c>
      <c r="I1784" s="80">
        <v>0</v>
      </c>
      <c r="J1784" s="80">
        <v>0</v>
      </c>
      <c r="K1784" s="80">
        <v>0</v>
      </c>
      <c r="L1784" s="80">
        <v>6</v>
      </c>
      <c r="M1784" s="80">
        <v>0</v>
      </c>
    </row>
    <row r="1785" spans="1:13">
      <c r="A1785" s="80">
        <v>1770</v>
      </c>
      <c r="B1785" s="80" t="s">
        <v>8971</v>
      </c>
      <c r="C1785" s="80" t="s">
        <v>8972</v>
      </c>
      <c r="D1785" s="80" t="s">
        <v>3334</v>
      </c>
      <c r="E1785" s="80">
        <v>0</v>
      </c>
      <c r="F1785" s="80">
        <v>0</v>
      </c>
      <c r="G1785" s="80">
        <v>6</v>
      </c>
      <c r="H1785" s="80">
        <v>0</v>
      </c>
      <c r="I1785" s="80">
        <v>0</v>
      </c>
      <c r="J1785" s="80">
        <v>0</v>
      </c>
      <c r="K1785" s="80">
        <v>0</v>
      </c>
      <c r="L1785" s="80">
        <v>6</v>
      </c>
      <c r="M1785" s="80">
        <v>0</v>
      </c>
    </row>
    <row r="1786" spans="1:13">
      <c r="A1786" s="80">
        <v>1771</v>
      </c>
      <c r="B1786" s="80" t="s">
        <v>8973</v>
      </c>
      <c r="C1786" s="80" t="s">
        <v>8974</v>
      </c>
      <c r="D1786" s="80" t="s">
        <v>3334</v>
      </c>
      <c r="E1786" s="80">
        <v>0</v>
      </c>
      <c r="F1786" s="80">
        <v>0</v>
      </c>
      <c r="G1786" s="80">
        <v>10</v>
      </c>
      <c r="H1786" s="80">
        <v>0</v>
      </c>
      <c r="I1786" s="80">
        <v>0</v>
      </c>
      <c r="J1786" s="80">
        <v>0</v>
      </c>
      <c r="K1786" s="80">
        <v>0</v>
      </c>
      <c r="L1786" s="80">
        <v>10</v>
      </c>
      <c r="M1786" s="80">
        <v>0</v>
      </c>
    </row>
    <row r="1787" spans="1:13">
      <c r="A1787" s="80">
        <v>1772</v>
      </c>
      <c r="B1787" s="80" t="s">
        <v>8975</v>
      </c>
      <c r="C1787" s="80" t="s">
        <v>8976</v>
      </c>
      <c r="D1787" s="80" t="s">
        <v>3334</v>
      </c>
      <c r="E1787" s="80">
        <v>0</v>
      </c>
      <c r="F1787" s="80">
        <v>0</v>
      </c>
      <c r="G1787" s="80">
        <v>5</v>
      </c>
      <c r="H1787" s="80">
        <v>0</v>
      </c>
      <c r="I1787" s="80">
        <v>0</v>
      </c>
      <c r="J1787" s="80">
        <v>0</v>
      </c>
      <c r="K1787" s="80">
        <v>0</v>
      </c>
      <c r="L1787" s="80">
        <v>5</v>
      </c>
      <c r="M1787" s="80">
        <v>0</v>
      </c>
    </row>
    <row r="1788" spans="1:13">
      <c r="A1788" s="80">
        <v>1773</v>
      </c>
      <c r="B1788" s="80" t="s">
        <v>8977</v>
      </c>
      <c r="C1788" s="80" t="s">
        <v>8925</v>
      </c>
      <c r="D1788" s="80" t="s">
        <v>3334</v>
      </c>
      <c r="E1788" s="80">
        <v>0</v>
      </c>
      <c r="F1788" s="80">
        <v>0</v>
      </c>
      <c r="G1788" s="80">
        <v>6</v>
      </c>
      <c r="H1788" s="80">
        <v>0</v>
      </c>
      <c r="I1788" s="80">
        <v>0</v>
      </c>
      <c r="J1788" s="80">
        <v>0</v>
      </c>
      <c r="K1788" s="80">
        <v>0</v>
      </c>
      <c r="L1788" s="80">
        <v>6</v>
      </c>
      <c r="M1788" s="80">
        <v>0</v>
      </c>
    </row>
    <row r="1789" spans="1:13">
      <c r="A1789" s="80">
        <v>1774</v>
      </c>
      <c r="B1789" s="80" t="s">
        <v>8978</v>
      </c>
      <c r="C1789" s="80" t="s">
        <v>8979</v>
      </c>
      <c r="D1789" s="80" t="s">
        <v>3334</v>
      </c>
      <c r="E1789" s="80">
        <v>0</v>
      </c>
      <c r="F1789" s="80">
        <v>0</v>
      </c>
      <c r="G1789" s="80">
        <v>4</v>
      </c>
      <c r="H1789" s="80">
        <v>0</v>
      </c>
      <c r="I1789" s="80">
        <v>0</v>
      </c>
      <c r="J1789" s="80">
        <v>0</v>
      </c>
      <c r="K1789" s="80">
        <v>0</v>
      </c>
      <c r="L1789" s="80">
        <v>4</v>
      </c>
      <c r="M1789" s="80">
        <v>0</v>
      </c>
    </row>
    <row r="1790" spans="1:13">
      <c r="A1790" s="80">
        <v>1775</v>
      </c>
      <c r="B1790" s="80" t="s">
        <v>8980</v>
      </c>
      <c r="C1790" s="80" t="s">
        <v>8981</v>
      </c>
      <c r="D1790" s="80" t="s">
        <v>3334</v>
      </c>
      <c r="E1790" s="80">
        <v>0</v>
      </c>
      <c r="F1790" s="80">
        <v>0</v>
      </c>
      <c r="G1790" s="80">
        <v>6</v>
      </c>
      <c r="H1790" s="80">
        <v>0</v>
      </c>
      <c r="I1790" s="80">
        <v>0</v>
      </c>
      <c r="J1790" s="80">
        <v>0</v>
      </c>
      <c r="K1790" s="80">
        <v>0</v>
      </c>
      <c r="L1790" s="80">
        <v>6</v>
      </c>
      <c r="M1790" s="80">
        <v>0</v>
      </c>
    </row>
    <row r="1791" spans="1:13">
      <c r="A1791" s="80">
        <v>1776</v>
      </c>
      <c r="B1791" s="80" t="s">
        <v>8982</v>
      </c>
      <c r="C1791" s="80" t="s">
        <v>8983</v>
      </c>
      <c r="D1791" s="80" t="s">
        <v>3334</v>
      </c>
      <c r="E1791" s="80">
        <v>0</v>
      </c>
      <c r="F1791" s="80">
        <v>0</v>
      </c>
      <c r="G1791" s="80">
        <v>5</v>
      </c>
      <c r="H1791" s="80">
        <v>0</v>
      </c>
      <c r="I1791" s="80">
        <v>0</v>
      </c>
      <c r="J1791" s="80">
        <v>0</v>
      </c>
      <c r="K1791" s="80">
        <v>0</v>
      </c>
      <c r="L1791" s="80">
        <v>5</v>
      </c>
      <c r="M1791" s="80">
        <v>0</v>
      </c>
    </row>
    <row r="1792" spans="1:13">
      <c r="A1792" s="80">
        <v>1777</v>
      </c>
      <c r="B1792" s="80" t="s">
        <v>8984</v>
      </c>
      <c r="C1792" s="80" t="s">
        <v>8985</v>
      </c>
      <c r="D1792" s="80" t="s">
        <v>3334</v>
      </c>
      <c r="E1792" s="80">
        <v>0</v>
      </c>
      <c r="F1792" s="80">
        <v>0</v>
      </c>
      <c r="G1792" s="80">
        <v>4</v>
      </c>
      <c r="H1792" s="80">
        <v>0</v>
      </c>
      <c r="I1792" s="80">
        <v>0</v>
      </c>
      <c r="J1792" s="80">
        <v>0</v>
      </c>
      <c r="K1792" s="80">
        <v>0</v>
      </c>
      <c r="L1792" s="80">
        <v>4</v>
      </c>
      <c r="M1792" s="80">
        <v>0</v>
      </c>
    </row>
    <row r="1793" spans="1:13">
      <c r="A1793" s="80">
        <v>1778</v>
      </c>
      <c r="B1793" s="80" t="s">
        <v>8986</v>
      </c>
      <c r="C1793" s="80" t="s">
        <v>8987</v>
      </c>
      <c r="D1793" s="80" t="s">
        <v>3334</v>
      </c>
      <c r="E1793" s="80">
        <v>0</v>
      </c>
      <c r="F1793" s="80">
        <v>0</v>
      </c>
      <c r="G1793" s="80">
        <v>7</v>
      </c>
      <c r="H1793" s="80">
        <v>0</v>
      </c>
      <c r="I1793" s="80">
        <v>0</v>
      </c>
      <c r="J1793" s="80">
        <v>0</v>
      </c>
      <c r="K1793" s="80">
        <v>0</v>
      </c>
      <c r="L1793" s="80">
        <v>7</v>
      </c>
      <c r="M1793" s="80">
        <v>0</v>
      </c>
    </row>
    <row r="1794" spans="1:13">
      <c r="A1794" s="80">
        <v>1779</v>
      </c>
      <c r="B1794" s="80" t="s">
        <v>8988</v>
      </c>
      <c r="C1794" s="80" t="s">
        <v>8989</v>
      </c>
      <c r="D1794" s="80" t="s">
        <v>3334</v>
      </c>
      <c r="E1794" s="80">
        <v>0</v>
      </c>
      <c r="F1794" s="80">
        <v>0</v>
      </c>
      <c r="G1794" s="80">
        <v>5</v>
      </c>
      <c r="H1794" s="80">
        <v>0</v>
      </c>
      <c r="I1794" s="80">
        <v>0</v>
      </c>
      <c r="J1794" s="80">
        <v>0</v>
      </c>
      <c r="K1794" s="80">
        <v>0</v>
      </c>
      <c r="L1794" s="80">
        <v>5</v>
      </c>
      <c r="M1794" s="80">
        <v>0</v>
      </c>
    </row>
    <row r="1795" spans="1:13">
      <c r="A1795" s="80">
        <v>1780</v>
      </c>
      <c r="B1795" s="80" t="s">
        <v>8990</v>
      </c>
      <c r="C1795" s="80" t="s">
        <v>8991</v>
      </c>
      <c r="D1795" s="80" t="s">
        <v>3334</v>
      </c>
      <c r="E1795" s="80">
        <v>0</v>
      </c>
      <c r="F1795" s="80">
        <v>0</v>
      </c>
      <c r="G1795" s="80">
        <v>1</v>
      </c>
      <c r="H1795" s="80">
        <v>0</v>
      </c>
      <c r="I1795" s="80">
        <v>0</v>
      </c>
      <c r="J1795" s="80">
        <v>0</v>
      </c>
      <c r="K1795" s="80">
        <v>0</v>
      </c>
      <c r="L1795" s="80">
        <v>1</v>
      </c>
      <c r="M1795" s="80">
        <v>0</v>
      </c>
    </row>
    <row r="1796" spans="1:13">
      <c r="A1796" s="80">
        <v>1781</v>
      </c>
      <c r="B1796" s="80" t="s">
        <v>8992</v>
      </c>
      <c r="C1796" s="80" t="s">
        <v>8993</v>
      </c>
      <c r="D1796" s="80" t="s">
        <v>3334</v>
      </c>
      <c r="E1796" s="80">
        <v>0</v>
      </c>
      <c r="F1796" s="80">
        <v>0</v>
      </c>
      <c r="G1796" s="80">
        <v>16</v>
      </c>
      <c r="H1796" s="80">
        <v>0</v>
      </c>
      <c r="I1796" s="80">
        <v>0</v>
      </c>
      <c r="J1796" s="80">
        <v>0</v>
      </c>
      <c r="K1796" s="80">
        <v>0</v>
      </c>
      <c r="L1796" s="80">
        <v>16</v>
      </c>
      <c r="M1796" s="80">
        <v>0</v>
      </c>
    </row>
    <row r="1797" spans="1:13">
      <c r="A1797" s="80">
        <v>1782</v>
      </c>
      <c r="B1797" s="80" t="s">
        <v>8994</v>
      </c>
      <c r="C1797" s="80" t="s">
        <v>8995</v>
      </c>
      <c r="D1797" s="80" t="s">
        <v>3334</v>
      </c>
      <c r="E1797" s="80">
        <v>0</v>
      </c>
      <c r="F1797" s="80">
        <v>0</v>
      </c>
      <c r="G1797" s="80">
        <v>4</v>
      </c>
      <c r="H1797" s="80">
        <v>0</v>
      </c>
      <c r="I1797" s="80">
        <v>0</v>
      </c>
      <c r="J1797" s="80">
        <v>0</v>
      </c>
      <c r="K1797" s="80">
        <v>0</v>
      </c>
      <c r="L1797" s="80">
        <v>4</v>
      </c>
      <c r="M1797" s="80">
        <v>0</v>
      </c>
    </row>
    <row r="1798" spans="1:13">
      <c r="A1798" s="80">
        <v>1783</v>
      </c>
      <c r="B1798" s="80" t="s">
        <v>8996</v>
      </c>
      <c r="C1798" s="80" t="s">
        <v>8997</v>
      </c>
      <c r="D1798" s="80" t="s">
        <v>3334</v>
      </c>
      <c r="E1798" s="80">
        <v>0</v>
      </c>
      <c r="F1798" s="80">
        <v>0</v>
      </c>
      <c r="G1798" s="80">
        <v>1</v>
      </c>
      <c r="H1798" s="80">
        <v>0</v>
      </c>
      <c r="I1798" s="80">
        <v>0</v>
      </c>
      <c r="J1798" s="80">
        <v>0</v>
      </c>
      <c r="K1798" s="80">
        <v>0</v>
      </c>
      <c r="L1798" s="80">
        <v>1</v>
      </c>
      <c r="M1798" s="80">
        <v>0</v>
      </c>
    </row>
    <row r="1799" spans="1:13">
      <c r="A1799" s="80">
        <v>1784</v>
      </c>
      <c r="B1799" s="80" t="s">
        <v>8998</v>
      </c>
      <c r="C1799" s="80" t="s">
        <v>8999</v>
      </c>
      <c r="D1799" s="80" t="s">
        <v>5400</v>
      </c>
      <c r="E1799" s="80">
        <v>0</v>
      </c>
      <c r="F1799" s="80">
        <v>0</v>
      </c>
      <c r="G1799" s="80">
        <v>0</v>
      </c>
      <c r="H1799" s="80">
        <v>0</v>
      </c>
      <c r="I1799" s="80">
        <v>0</v>
      </c>
      <c r="J1799" s="80">
        <v>0</v>
      </c>
      <c r="K1799" s="80">
        <v>0</v>
      </c>
      <c r="L1799" s="80">
        <v>0</v>
      </c>
      <c r="M1799" s="80">
        <v>0</v>
      </c>
    </row>
    <row r="1800" spans="1:13">
      <c r="A1800" s="80">
        <v>1785</v>
      </c>
      <c r="B1800" s="80" t="s">
        <v>9000</v>
      </c>
      <c r="C1800" s="80" t="s">
        <v>9001</v>
      </c>
      <c r="D1800" s="80" t="s">
        <v>9002</v>
      </c>
      <c r="E1800" s="80">
        <v>0</v>
      </c>
      <c r="F1800" s="80">
        <v>0</v>
      </c>
      <c r="G1800" s="80">
        <v>30620</v>
      </c>
      <c r="H1800" s="80">
        <v>0</v>
      </c>
      <c r="I1800" s="80">
        <v>0</v>
      </c>
      <c r="J1800" s="80">
        <v>0</v>
      </c>
      <c r="K1800" s="80">
        <v>0</v>
      </c>
      <c r="L1800" s="80">
        <v>30620</v>
      </c>
      <c r="M1800" s="80">
        <v>0</v>
      </c>
    </row>
    <row r="1801" spans="1:13">
      <c r="A1801" s="80">
        <v>1786</v>
      </c>
      <c r="B1801" s="80" t="s">
        <v>9003</v>
      </c>
      <c r="C1801" s="80" t="s">
        <v>9004</v>
      </c>
      <c r="D1801" s="80" t="s">
        <v>5400</v>
      </c>
      <c r="E1801" s="80">
        <v>0</v>
      </c>
      <c r="F1801" s="80">
        <v>0</v>
      </c>
      <c r="G1801" s="80">
        <v>0</v>
      </c>
      <c r="H1801" s="80">
        <v>0</v>
      </c>
      <c r="I1801" s="80">
        <v>0</v>
      </c>
      <c r="J1801" s="80">
        <v>0</v>
      </c>
      <c r="K1801" s="80">
        <v>0</v>
      </c>
      <c r="L1801" s="80">
        <v>0</v>
      </c>
      <c r="M1801" s="80">
        <v>0</v>
      </c>
    </row>
    <row r="1802" spans="1:13">
      <c r="A1802" s="80">
        <v>1787</v>
      </c>
      <c r="B1802" s="80" t="s">
        <v>9005</v>
      </c>
      <c r="C1802" s="80" t="s">
        <v>9006</v>
      </c>
      <c r="D1802" s="80" t="s">
        <v>5400</v>
      </c>
      <c r="E1802" s="80">
        <v>0</v>
      </c>
      <c r="F1802" s="80">
        <v>0</v>
      </c>
      <c r="G1802" s="80">
        <v>0</v>
      </c>
      <c r="H1802" s="80">
        <v>0</v>
      </c>
      <c r="I1802" s="80">
        <v>0</v>
      </c>
      <c r="J1802" s="80">
        <v>0</v>
      </c>
      <c r="K1802" s="80">
        <v>0</v>
      </c>
      <c r="L1802" s="80">
        <v>0</v>
      </c>
      <c r="M1802" s="80">
        <v>0</v>
      </c>
    </row>
    <row r="1803" spans="1:13">
      <c r="A1803" s="80">
        <v>1788</v>
      </c>
      <c r="B1803" s="80" t="s">
        <v>9007</v>
      </c>
      <c r="C1803" s="80" t="s">
        <v>9008</v>
      </c>
      <c r="D1803" s="80" t="s">
        <v>9009</v>
      </c>
      <c r="E1803" s="80">
        <v>0</v>
      </c>
      <c r="F1803" s="80">
        <v>0</v>
      </c>
      <c r="G1803" s="80">
        <v>0</v>
      </c>
      <c r="H1803" s="80">
        <v>0</v>
      </c>
      <c r="I1803" s="80">
        <v>0</v>
      </c>
      <c r="J1803" s="80">
        <v>0</v>
      </c>
      <c r="K1803" s="80">
        <v>0</v>
      </c>
      <c r="L1803" s="80">
        <v>0</v>
      </c>
      <c r="M1803" s="80">
        <v>0</v>
      </c>
    </row>
    <row r="1804" spans="1:13">
      <c r="A1804" s="80">
        <v>1789</v>
      </c>
      <c r="B1804" s="80" t="s">
        <v>9010</v>
      </c>
      <c r="C1804" s="80" t="s">
        <v>9011</v>
      </c>
      <c r="D1804" s="80" t="s">
        <v>5400</v>
      </c>
      <c r="E1804" s="80">
        <v>0</v>
      </c>
      <c r="F1804" s="80">
        <v>0</v>
      </c>
      <c r="G1804" s="80">
        <v>0</v>
      </c>
      <c r="H1804" s="80">
        <v>0</v>
      </c>
      <c r="I1804" s="80">
        <v>0</v>
      </c>
      <c r="J1804" s="80">
        <v>0</v>
      </c>
      <c r="K1804" s="80">
        <v>0</v>
      </c>
      <c r="L1804" s="80">
        <v>0</v>
      </c>
      <c r="M1804" s="80">
        <v>0</v>
      </c>
    </row>
    <row r="1805" spans="1:13">
      <c r="A1805" s="80">
        <v>1790</v>
      </c>
      <c r="B1805" s="80" t="s">
        <v>9012</v>
      </c>
      <c r="C1805" s="80" t="s">
        <v>9013</v>
      </c>
      <c r="D1805" s="80" t="s">
        <v>5400</v>
      </c>
      <c r="E1805" s="80">
        <v>7238</v>
      </c>
      <c r="F1805" s="80">
        <v>0</v>
      </c>
      <c r="G1805" s="80">
        <v>7240</v>
      </c>
      <c r="H1805" s="80">
        <v>0</v>
      </c>
      <c r="I1805" s="80">
        <v>0</v>
      </c>
      <c r="J1805" s="80">
        <v>0</v>
      </c>
      <c r="K1805" s="80">
        <v>0</v>
      </c>
      <c r="L1805" s="80">
        <v>14478</v>
      </c>
      <c r="M1805" s="84">
        <v>852000</v>
      </c>
    </row>
    <row r="1806" spans="1:13">
      <c r="A1806" s="80">
        <v>1791</v>
      </c>
      <c r="B1806" s="80" t="s">
        <v>9014</v>
      </c>
      <c r="C1806" s="80" t="s">
        <v>9015</v>
      </c>
      <c r="D1806" s="80" t="s">
        <v>9002</v>
      </c>
      <c r="E1806" s="80">
        <v>400</v>
      </c>
      <c r="F1806" s="80">
        <v>0</v>
      </c>
      <c r="G1806" s="80">
        <v>36423</v>
      </c>
      <c r="H1806" s="80">
        <v>0</v>
      </c>
      <c r="I1806" s="80">
        <v>0</v>
      </c>
      <c r="J1806" s="80">
        <v>0</v>
      </c>
      <c r="K1806" s="80">
        <v>0</v>
      </c>
      <c r="L1806" s="80">
        <v>36823</v>
      </c>
      <c r="M1806" s="84">
        <v>48000</v>
      </c>
    </row>
    <row r="1807" spans="1:13">
      <c r="A1807" s="80">
        <v>1792</v>
      </c>
      <c r="B1807" s="80" t="s">
        <v>9016</v>
      </c>
      <c r="C1807" s="80" t="s">
        <v>9017</v>
      </c>
      <c r="D1807" s="80" t="s">
        <v>9009</v>
      </c>
      <c r="E1807" s="80">
        <v>0</v>
      </c>
      <c r="F1807" s="80">
        <v>0</v>
      </c>
      <c r="G1807" s="80">
        <v>19</v>
      </c>
      <c r="H1807" s="80">
        <v>0</v>
      </c>
      <c r="I1807" s="80">
        <v>0</v>
      </c>
      <c r="J1807" s="80">
        <v>0</v>
      </c>
      <c r="K1807" s="80">
        <v>0</v>
      </c>
      <c r="L1807" s="80">
        <v>19</v>
      </c>
      <c r="M1807" s="80">
        <v>0</v>
      </c>
    </row>
    <row r="1808" spans="1:13">
      <c r="A1808" s="80">
        <v>1793</v>
      </c>
      <c r="B1808" s="80" t="s">
        <v>9018</v>
      </c>
      <c r="C1808" s="80" t="s">
        <v>9019</v>
      </c>
      <c r="D1808" s="80" t="s">
        <v>9009</v>
      </c>
      <c r="E1808" s="80">
        <v>437.7</v>
      </c>
      <c r="F1808" s="80">
        <v>0</v>
      </c>
      <c r="G1808" s="80">
        <v>54.8</v>
      </c>
      <c r="H1808" s="80">
        <v>0</v>
      </c>
      <c r="I1808" s="80">
        <v>0</v>
      </c>
      <c r="J1808" s="80">
        <v>0</v>
      </c>
      <c r="K1808" s="80">
        <v>0</v>
      </c>
      <c r="L1808" s="80">
        <v>492.5</v>
      </c>
      <c r="M1808" s="80">
        <v>542.5</v>
      </c>
    </row>
    <row r="1809" spans="1:13">
      <c r="A1809" s="80">
        <v>1794</v>
      </c>
      <c r="B1809" s="80" t="s">
        <v>9020</v>
      </c>
      <c r="C1809" s="80" t="s">
        <v>9021</v>
      </c>
      <c r="D1809" s="80" t="s">
        <v>9009</v>
      </c>
      <c r="E1809" s="80">
        <v>25.8</v>
      </c>
      <c r="F1809" s="80">
        <v>0</v>
      </c>
      <c r="G1809" s="80">
        <v>51.6</v>
      </c>
      <c r="H1809" s="80">
        <v>0</v>
      </c>
      <c r="I1809" s="80">
        <v>0</v>
      </c>
      <c r="J1809" s="80">
        <v>0</v>
      </c>
      <c r="K1809" s="80">
        <v>0</v>
      </c>
      <c r="L1809" s="80">
        <v>77.400000000000006</v>
      </c>
      <c r="M1809" s="80">
        <v>0</v>
      </c>
    </row>
    <row r="1810" spans="1:13">
      <c r="A1810" s="80">
        <v>1795</v>
      </c>
      <c r="B1810" s="80" t="s">
        <v>9022</v>
      </c>
      <c r="C1810" s="80" t="s">
        <v>9023</v>
      </c>
      <c r="D1810" s="80" t="s">
        <v>9024</v>
      </c>
      <c r="E1810" s="80">
        <v>0</v>
      </c>
      <c r="F1810" s="80">
        <v>0</v>
      </c>
      <c r="G1810" s="80">
        <v>0</v>
      </c>
      <c r="H1810" s="80">
        <v>0</v>
      </c>
      <c r="I1810" s="80">
        <v>0</v>
      </c>
      <c r="J1810" s="80">
        <v>0</v>
      </c>
      <c r="K1810" s="80">
        <v>0</v>
      </c>
      <c r="L1810" s="80">
        <v>0</v>
      </c>
      <c r="M1810" s="80">
        <v>0</v>
      </c>
    </row>
    <row r="1811" spans="1:13">
      <c r="A1811" s="80">
        <v>1796</v>
      </c>
      <c r="B1811" s="80" t="s">
        <v>9025</v>
      </c>
      <c r="C1811" s="80" t="s">
        <v>9026</v>
      </c>
      <c r="D1811" s="80" t="s">
        <v>9024</v>
      </c>
      <c r="E1811" s="80">
        <v>0</v>
      </c>
      <c r="F1811" s="80">
        <v>0</v>
      </c>
      <c r="G1811" s="80">
        <v>0</v>
      </c>
      <c r="H1811" s="80">
        <v>0</v>
      </c>
      <c r="I1811" s="80">
        <v>0</v>
      </c>
      <c r="J1811" s="80">
        <v>0</v>
      </c>
      <c r="K1811" s="80">
        <v>0</v>
      </c>
      <c r="L1811" s="80">
        <v>0</v>
      </c>
      <c r="M1811" s="80">
        <v>0</v>
      </c>
    </row>
    <row r="1812" spans="1:13">
      <c r="A1812" s="80">
        <v>1797</v>
      </c>
      <c r="B1812" s="80" t="s">
        <v>9027</v>
      </c>
      <c r="C1812" s="80" t="s">
        <v>9028</v>
      </c>
      <c r="D1812" s="80" t="s">
        <v>5400</v>
      </c>
      <c r="E1812" s="80">
        <v>0</v>
      </c>
      <c r="F1812" s="80">
        <v>0</v>
      </c>
      <c r="G1812" s="80">
        <v>0</v>
      </c>
      <c r="H1812" s="80">
        <v>0</v>
      </c>
      <c r="I1812" s="80">
        <v>0</v>
      </c>
      <c r="J1812" s="80">
        <v>0</v>
      </c>
      <c r="K1812" s="80">
        <v>0</v>
      </c>
      <c r="L1812" s="80">
        <v>0</v>
      </c>
      <c r="M1812" s="80">
        <v>0</v>
      </c>
    </row>
    <row r="1813" spans="1:13">
      <c r="A1813" s="80">
        <v>1798</v>
      </c>
      <c r="B1813" s="80" t="s">
        <v>9029</v>
      </c>
      <c r="C1813" s="80" t="s">
        <v>9030</v>
      </c>
      <c r="D1813" s="80" t="s">
        <v>9031</v>
      </c>
      <c r="E1813" s="80">
        <v>1.3</v>
      </c>
      <c r="F1813" s="80">
        <v>0</v>
      </c>
      <c r="G1813" s="80">
        <v>7.7</v>
      </c>
      <c r="H1813" s="80">
        <v>0</v>
      </c>
      <c r="I1813" s="80">
        <v>0</v>
      </c>
      <c r="J1813" s="80">
        <v>0</v>
      </c>
      <c r="K1813" s="80">
        <v>0</v>
      </c>
      <c r="L1813" s="80">
        <v>9</v>
      </c>
      <c r="M1813" s="80">
        <v>0</v>
      </c>
    </row>
    <row r="1814" spans="1:13">
      <c r="A1814" s="80">
        <v>1799</v>
      </c>
      <c r="B1814" s="80" t="s">
        <v>9032</v>
      </c>
      <c r="C1814" s="80" t="s">
        <v>9033</v>
      </c>
      <c r="D1814" s="80" t="s">
        <v>9031</v>
      </c>
      <c r="E1814" s="80">
        <v>0</v>
      </c>
      <c r="F1814" s="80">
        <v>0</v>
      </c>
      <c r="G1814" s="80">
        <v>27.3</v>
      </c>
      <c r="H1814" s="80">
        <v>0</v>
      </c>
      <c r="I1814" s="80">
        <v>0</v>
      </c>
      <c r="J1814" s="80">
        <v>0</v>
      </c>
      <c r="K1814" s="80">
        <v>0</v>
      </c>
      <c r="L1814" s="80">
        <v>27.3</v>
      </c>
      <c r="M1814" s="80">
        <v>0</v>
      </c>
    </row>
    <row r="1815" spans="1:13">
      <c r="A1815" s="80">
        <v>1800</v>
      </c>
      <c r="B1815" s="80" t="s">
        <v>9034</v>
      </c>
      <c r="C1815" s="80" t="s">
        <v>9035</v>
      </c>
      <c r="D1815" s="80" t="s">
        <v>5400</v>
      </c>
      <c r="E1815" s="80">
        <v>0</v>
      </c>
      <c r="F1815" s="80">
        <v>0</v>
      </c>
      <c r="G1815" s="80">
        <v>3700</v>
      </c>
      <c r="H1815" s="80">
        <v>0</v>
      </c>
      <c r="I1815" s="80">
        <v>0</v>
      </c>
      <c r="J1815" s="80">
        <v>0</v>
      </c>
      <c r="K1815" s="80">
        <v>0</v>
      </c>
      <c r="L1815" s="80">
        <v>3700</v>
      </c>
      <c r="M1815" s="80">
        <v>0</v>
      </c>
    </row>
    <row r="1816" spans="1:13">
      <c r="A1816" s="80">
        <v>1801</v>
      </c>
      <c r="B1816" s="80" t="s">
        <v>9036</v>
      </c>
      <c r="C1816" s="80" t="s">
        <v>9037</v>
      </c>
      <c r="D1816" s="80" t="s">
        <v>9038</v>
      </c>
      <c r="E1816" s="80">
        <v>0</v>
      </c>
      <c r="F1816" s="80">
        <v>0</v>
      </c>
      <c r="G1816" s="80">
        <v>6.7</v>
      </c>
      <c r="H1816" s="80">
        <v>0</v>
      </c>
      <c r="I1816" s="80">
        <v>0</v>
      </c>
      <c r="J1816" s="80">
        <v>0</v>
      </c>
      <c r="K1816" s="80">
        <v>0</v>
      </c>
      <c r="L1816" s="80">
        <v>6.7</v>
      </c>
      <c r="M1816" s="80">
        <v>0</v>
      </c>
    </row>
    <row r="1817" spans="1:13">
      <c r="A1817" s="80">
        <v>1802</v>
      </c>
      <c r="B1817" s="80" t="s">
        <v>9039</v>
      </c>
      <c r="C1817" s="80" t="s">
        <v>9040</v>
      </c>
      <c r="D1817" s="80" t="s">
        <v>9038</v>
      </c>
      <c r="E1817" s="80">
        <v>0</v>
      </c>
      <c r="F1817" s="80">
        <v>0</v>
      </c>
      <c r="G1817" s="80">
        <v>47.2</v>
      </c>
      <c r="H1817" s="80">
        <v>0</v>
      </c>
      <c r="I1817" s="80">
        <v>0</v>
      </c>
      <c r="J1817" s="80">
        <v>0</v>
      </c>
      <c r="K1817" s="80">
        <v>0</v>
      </c>
      <c r="L1817" s="80">
        <v>47.2</v>
      </c>
      <c r="M1817" s="80">
        <v>0</v>
      </c>
    </row>
    <row r="1818" spans="1:13">
      <c r="A1818" s="80">
        <v>1803</v>
      </c>
      <c r="B1818" s="80" t="s">
        <v>9041</v>
      </c>
      <c r="C1818" s="80" t="s">
        <v>9042</v>
      </c>
      <c r="D1818" s="80" t="s">
        <v>5400</v>
      </c>
      <c r="E1818" s="80">
        <v>0</v>
      </c>
      <c r="F1818" s="80">
        <v>0</v>
      </c>
      <c r="G1818" s="80">
        <v>0</v>
      </c>
      <c r="H1818" s="80">
        <v>0</v>
      </c>
      <c r="I1818" s="80">
        <v>0</v>
      </c>
      <c r="J1818" s="80">
        <v>0</v>
      </c>
      <c r="K1818" s="80">
        <v>0</v>
      </c>
      <c r="L1818" s="80">
        <v>0</v>
      </c>
      <c r="M1818" s="80">
        <v>0</v>
      </c>
    </row>
    <row r="1819" spans="1:13">
      <c r="A1819" s="80">
        <v>1804</v>
      </c>
      <c r="B1819" s="80" t="s">
        <v>9043</v>
      </c>
      <c r="C1819" s="80" t="s">
        <v>9044</v>
      </c>
      <c r="D1819" s="80" t="s">
        <v>3259</v>
      </c>
      <c r="E1819" s="80">
        <v>0</v>
      </c>
      <c r="F1819" s="80">
        <v>0</v>
      </c>
      <c r="G1819" s="80">
        <v>0</v>
      </c>
      <c r="H1819" s="80">
        <v>0</v>
      </c>
      <c r="I1819" s="80">
        <v>0</v>
      </c>
      <c r="J1819" s="80">
        <v>0</v>
      </c>
      <c r="K1819" s="80">
        <v>0</v>
      </c>
      <c r="L1819" s="80">
        <v>0</v>
      </c>
      <c r="M1819" s="80">
        <v>0</v>
      </c>
    </row>
    <row r="1820" spans="1:13">
      <c r="A1820" s="80">
        <v>1805</v>
      </c>
      <c r="B1820" s="80" t="s">
        <v>9045</v>
      </c>
      <c r="C1820" s="80" t="s">
        <v>9046</v>
      </c>
      <c r="D1820" s="80" t="s">
        <v>9038</v>
      </c>
      <c r="E1820" s="80">
        <v>0</v>
      </c>
      <c r="F1820" s="80">
        <v>0</v>
      </c>
      <c r="G1820" s="80">
        <v>0</v>
      </c>
      <c r="H1820" s="80">
        <v>0</v>
      </c>
      <c r="I1820" s="80">
        <v>0</v>
      </c>
      <c r="J1820" s="80">
        <v>0</v>
      </c>
      <c r="K1820" s="80">
        <v>0</v>
      </c>
      <c r="L1820" s="80">
        <v>0</v>
      </c>
      <c r="M1820" s="80">
        <v>0</v>
      </c>
    </row>
    <row r="1821" spans="1:13">
      <c r="A1821" s="80">
        <v>1806</v>
      </c>
      <c r="B1821" s="80" t="s">
        <v>9047</v>
      </c>
      <c r="C1821" s="80" t="s">
        <v>9048</v>
      </c>
      <c r="D1821" s="80" t="s">
        <v>9038</v>
      </c>
      <c r="E1821" s="80">
        <v>0</v>
      </c>
      <c r="F1821" s="80">
        <v>0</v>
      </c>
      <c r="G1821" s="80">
        <v>0</v>
      </c>
      <c r="H1821" s="80">
        <v>0</v>
      </c>
      <c r="I1821" s="80">
        <v>0</v>
      </c>
      <c r="J1821" s="80">
        <v>0</v>
      </c>
      <c r="K1821" s="80">
        <v>0</v>
      </c>
      <c r="L1821" s="80">
        <v>0</v>
      </c>
      <c r="M1821" s="80">
        <v>0</v>
      </c>
    </row>
    <row r="1822" spans="1:13">
      <c r="A1822" s="80">
        <v>1807</v>
      </c>
      <c r="B1822" s="80" t="s">
        <v>9049</v>
      </c>
      <c r="C1822" s="80" t="s">
        <v>9050</v>
      </c>
      <c r="D1822" s="80" t="s">
        <v>9009</v>
      </c>
      <c r="E1822" s="80">
        <v>0</v>
      </c>
      <c r="F1822" s="80">
        <v>0</v>
      </c>
      <c r="G1822" s="80">
        <v>0</v>
      </c>
      <c r="H1822" s="80">
        <v>0</v>
      </c>
      <c r="I1822" s="80">
        <v>0</v>
      </c>
      <c r="J1822" s="80">
        <v>0</v>
      </c>
      <c r="K1822" s="80">
        <v>0</v>
      </c>
      <c r="L1822" s="80">
        <v>0</v>
      </c>
      <c r="M1822" s="80">
        <v>0</v>
      </c>
    </row>
    <row r="1823" spans="1:13">
      <c r="A1823" s="80">
        <v>1808</v>
      </c>
      <c r="B1823" s="80" t="s">
        <v>9051</v>
      </c>
      <c r="C1823" s="80" t="s">
        <v>9052</v>
      </c>
      <c r="D1823" s="80" t="s">
        <v>5400</v>
      </c>
      <c r="E1823" s="80">
        <v>14000</v>
      </c>
      <c r="F1823" s="80">
        <v>0</v>
      </c>
      <c r="G1823" s="80">
        <v>0</v>
      </c>
      <c r="H1823" s="80">
        <v>0</v>
      </c>
      <c r="I1823" s="80">
        <v>0</v>
      </c>
      <c r="J1823" s="80">
        <v>0</v>
      </c>
      <c r="K1823" s="80">
        <v>0</v>
      </c>
      <c r="L1823" s="80">
        <v>14000</v>
      </c>
      <c r="M1823" s="80">
        <v>0</v>
      </c>
    </row>
    <row r="1824" spans="1:13">
      <c r="A1824" s="80">
        <v>1809</v>
      </c>
      <c r="B1824" s="80" t="s">
        <v>9053</v>
      </c>
      <c r="C1824" s="80" t="s">
        <v>9054</v>
      </c>
      <c r="D1824" s="80" t="s">
        <v>5400</v>
      </c>
      <c r="E1824" s="80">
        <v>0</v>
      </c>
      <c r="F1824" s="80">
        <v>0</v>
      </c>
      <c r="G1824" s="80">
        <v>106</v>
      </c>
      <c r="H1824" s="80">
        <v>0</v>
      </c>
      <c r="I1824" s="80">
        <v>0</v>
      </c>
      <c r="J1824" s="80">
        <v>0</v>
      </c>
      <c r="K1824" s="80">
        <v>0</v>
      </c>
      <c r="L1824" s="80">
        <v>106</v>
      </c>
      <c r="M1824" s="80">
        <v>0</v>
      </c>
    </row>
    <row r="1825" spans="1:13">
      <c r="A1825" s="80">
        <v>1810</v>
      </c>
      <c r="B1825" s="80" t="s">
        <v>9055</v>
      </c>
      <c r="C1825" s="80" t="s">
        <v>9056</v>
      </c>
      <c r="D1825" s="80" t="s">
        <v>9031</v>
      </c>
      <c r="E1825" s="80">
        <v>0</v>
      </c>
      <c r="F1825" s="80">
        <v>0</v>
      </c>
      <c r="G1825" s="80">
        <v>0</v>
      </c>
      <c r="H1825" s="80">
        <v>0</v>
      </c>
      <c r="I1825" s="80">
        <v>0</v>
      </c>
      <c r="J1825" s="80">
        <v>0</v>
      </c>
      <c r="K1825" s="80">
        <v>0</v>
      </c>
      <c r="L1825" s="80">
        <v>0</v>
      </c>
      <c r="M1825" s="80">
        <v>0</v>
      </c>
    </row>
    <row r="1826" spans="1:13">
      <c r="A1826" s="80">
        <v>1811</v>
      </c>
      <c r="B1826" s="80" t="s">
        <v>9057</v>
      </c>
      <c r="C1826" s="80" t="s">
        <v>9058</v>
      </c>
      <c r="D1826" s="80" t="s">
        <v>9031</v>
      </c>
      <c r="E1826" s="80">
        <v>0</v>
      </c>
      <c r="F1826" s="80">
        <v>0</v>
      </c>
      <c r="G1826" s="80">
        <v>0</v>
      </c>
      <c r="H1826" s="80">
        <v>0</v>
      </c>
      <c r="I1826" s="80">
        <v>0</v>
      </c>
      <c r="J1826" s="80">
        <v>0</v>
      </c>
      <c r="K1826" s="80">
        <v>0</v>
      </c>
      <c r="L1826" s="80">
        <v>0</v>
      </c>
      <c r="M1826" s="80">
        <v>0</v>
      </c>
    </row>
    <row r="1827" spans="1:13">
      <c r="A1827" s="80">
        <v>1812</v>
      </c>
      <c r="B1827" s="80" t="s">
        <v>9059</v>
      </c>
      <c r="C1827" s="80" t="s">
        <v>9060</v>
      </c>
      <c r="D1827" s="80" t="s">
        <v>9031</v>
      </c>
      <c r="E1827" s="80">
        <v>0</v>
      </c>
      <c r="F1827" s="80">
        <v>0</v>
      </c>
      <c r="G1827" s="80">
        <v>0</v>
      </c>
      <c r="H1827" s="80">
        <v>0</v>
      </c>
      <c r="I1827" s="80">
        <v>0</v>
      </c>
      <c r="J1827" s="80">
        <v>0</v>
      </c>
      <c r="K1827" s="80">
        <v>0</v>
      </c>
      <c r="L1827" s="80">
        <v>0</v>
      </c>
      <c r="M1827" s="80">
        <v>0</v>
      </c>
    </row>
    <row r="1828" spans="1:13">
      <c r="A1828" s="80">
        <v>1813</v>
      </c>
      <c r="B1828" s="80" t="s">
        <v>9061</v>
      </c>
      <c r="C1828" s="80" t="s">
        <v>9062</v>
      </c>
      <c r="D1828" s="80" t="s">
        <v>9031</v>
      </c>
      <c r="E1828" s="80">
        <v>0</v>
      </c>
      <c r="F1828" s="80">
        <v>0</v>
      </c>
      <c r="G1828" s="80">
        <v>0</v>
      </c>
      <c r="H1828" s="80">
        <v>0</v>
      </c>
      <c r="I1828" s="80">
        <v>0</v>
      </c>
      <c r="J1828" s="80">
        <v>0</v>
      </c>
      <c r="K1828" s="80">
        <v>0</v>
      </c>
      <c r="L1828" s="80">
        <v>0</v>
      </c>
      <c r="M1828" s="80">
        <v>0</v>
      </c>
    </row>
    <row r="1829" spans="1:13">
      <c r="A1829" s="80">
        <v>1814</v>
      </c>
      <c r="B1829" s="80" t="s">
        <v>9063</v>
      </c>
      <c r="C1829" s="80" t="s">
        <v>9064</v>
      </c>
      <c r="D1829" s="80" t="s">
        <v>9031</v>
      </c>
      <c r="E1829" s="80">
        <v>0</v>
      </c>
      <c r="F1829" s="80">
        <v>0</v>
      </c>
      <c r="G1829" s="80">
        <v>7.7</v>
      </c>
      <c r="H1829" s="80">
        <v>0</v>
      </c>
      <c r="I1829" s="80">
        <v>0</v>
      </c>
      <c r="J1829" s="80">
        <v>0</v>
      </c>
      <c r="K1829" s="80">
        <v>0</v>
      </c>
      <c r="L1829" s="80">
        <v>7.7</v>
      </c>
      <c r="M1829" s="80">
        <v>0</v>
      </c>
    </row>
    <row r="1830" spans="1:13">
      <c r="A1830" s="80">
        <v>1815</v>
      </c>
      <c r="B1830" s="80" t="s">
        <v>9065</v>
      </c>
      <c r="C1830" s="80" t="s">
        <v>9066</v>
      </c>
      <c r="D1830" s="80" t="s">
        <v>9031</v>
      </c>
      <c r="E1830" s="80">
        <v>0</v>
      </c>
      <c r="F1830" s="80">
        <v>0</v>
      </c>
      <c r="G1830" s="80">
        <v>0</v>
      </c>
      <c r="H1830" s="80">
        <v>0</v>
      </c>
      <c r="I1830" s="80">
        <v>0</v>
      </c>
      <c r="J1830" s="80">
        <v>0</v>
      </c>
      <c r="K1830" s="80">
        <v>0</v>
      </c>
      <c r="L1830" s="80">
        <v>0</v>
      </c>
      <c r="M1830" s="80">
        <v>0</v>
      </c>
    </row>
    <row r="1831" spans="1:13">
      <c r="A1831" s="80">
        <v>1816</v>
      </c>
      <c r="B1831" s="80" t="s">
        <v>9067</v>
      </c>
      <c r="C1831" s="80" t="s">
        <v>9050</v>
      </c>
      <c r="D1831" s="80" t="s">
        <v>9031</v>
      </c>
      <c r="E1831" s="80">
        <v>0</v>
      </c>
      <c r="F1831" s="80">
        <v>0</v>
      </c>
      <c r="G1831" s="80">
        <v>23.7</v>
      </c>
      <c r="H1831" s="80">
        <v>0</v>
      </c>
      <c r="I1831" s="80">
        <v>0</v>
      </c>
      <c r="J1831" s="80">
        <v>0</v>
      </c>
      <c r="K1831" s="80">
        <v>0</v>
      </c>
      <c r="L1831" s="80">
        <v>23.7</v>
      </c>
      <c r="M1831" s="80">
        <v>0</v>
      </c>
    </row>
    <row r="1832" spans="1:13">
      <c r="A1832" s="80">
        <v>1817</v>
      </c>
      <c r="B1832" s="80" t="s">
        <v>9068</v>
      </c>
      <c r="C1832" s="80" t="s">
        <v>9069</v>
      </c>
      <c r="D1832" s="80" t="s">
        <v>9031</v>
      </c>
      <c r="E1832" s="80">
        <v>0</v>
      </c>
      <c r="F1832" s="80">
        <v>0</v>
      </c>
      <c r="G1832" s="80">
        <v>43.6</v>
      </c>
      <c r="H1832" s="80">
        <v>0</v>
      </c>
      <c r="I1832" s="80">
        <v>0</v>
      </c>
      <c r="J1832" s="80">
        <v>0</v>
      </c>
      <c r="K1832" s="80">
        <v>0</v>
      </c>
      <c r="L1832" s="80">
        <v>43.6</v>
      </c>
      <c r="M1832" s="80">
        <v>0</v>
      </c>
    </row>
    <row r="1833" spans="1:13">
      <c r="A1833" s="80">
        <v>1818</v>
      </c>
      <c r="B1833" s="80" t="s">
        <v>9070</v>
      </c>
      <c r="C1833" s="80" t="s">
        <v>9071</v>
      </c>
      <c r="D1833" s="80" t="s">
        <v>9031</v>
      </c>
      <c r="E1833" s="80">
        <v>0</v>
      </c>
      <c r="F1833" s="80">
        <v>0</v>
      </c>
      <c r="G1833" s="80">
        <v>10.5</v>
      </c>
      <c r="H1833" s="80">
        <v>0</v>
      </c>
      <c r="I1833" s="80">
        <v>0</v>
      </c>
      <c r="J1833" s="80">
        <v>0</v>
      </c>
      <c r="K1833" s="80">
        <v>0</v>
      </c>
      <c r="L1833" s="80">
        <v>10.5</v>
      </c>
      <c r="M1833" s="80">
        <v>0</v>
      </c>
    </row>
    <row r="1834" spans="1:13">
      <c r="A1834" s="80">
        <v>1819</v>
      </c>
      <c r="B1834" s="80" t="s">
        <v>9072</v>
      </c>
      <c r="C1834" s="80" t="s">
        <v>9073</v>
      </c>
      <c r="D1834" s="80" t="s">
        <v>5400</v>
      </c>
      <c r="E1834" s="80">
        <v>0</v>
      </c>
      <c r="F1834" s="80">
        <v>0</v>
      </c>
      <c r="G1834" s="80">
        <v>0</v>
      </c>
      <c r="H1834" s="80">
        <v>0</v>
      </c>
      <c r="I1834" s="80">
        <v>0</v>
      </c>
      <c r="J1834" s="80">
        <v>0</v>
      </c>
      <c r="K1834" s="80">
        <v>0</v>
      </c>
      <c r="L1834" s="80">
        <v>0</v>
      </c>
      <c r="M1834" s="80">
        <v>0</v>
      </c>
    </row>
    <row r="1835" spans="1:13">
      <c r="A1835" s="80">
        <v>1820</v>
      </c>
      <c r="B1835" s="80" t="s">
        <v>9074</v>
      </c>
      <c r="C1835" s="80" t="s">
        <v>9075</v>
      </c>
      <c r="D1835" s="80" t="s">
        <v>5400</v>
      </c>
      <c r="E1835" s="80">
        <v>20200</v>
      </c>
      <c r="F1835" s="80">
        <v>0</v>
      </c>
      <c r="G1835" s="80">
        <v>800</v>
      </c>
      <c r="H1835" s="80">
        <v>0</v>
      </c>
      <c r="I1835" s="80">
        <v>0</v>
      </c>
      <c r="J1835" s="80">
        <v>0</v>
      </c>
      <c r="K1835" s="80">
        <v>0</v>
      </c>
      <c r="L1835" s="80">
        <v>21000</v>
      </c>
      <c r="M1835" s="80">
        <v>0</v>
      </c>
    </row>
    <row r="1836" spans="1:13">
      <c r="A1836" s="80">
        <v>1821</v>
      </c>
      <c r="B1836" s="80" t="s">
        <v>9076</v>
      </c>
      <c r="C1836" s="80" t="s">
        <v>9077</v>
      </c>
      <c r="D1836" s="80" t="s">
        <v>3334</v>
      </c>
      <c r="E1836" s="80">
        <v>0</v>
      </c>
      <c r="F1836" s="80">
        <v>0</v>
      </c>
      <c r="G1836" s="80">
        <v>5</v>
      </c>
      <c r="H1836" s="80">
        <v>0</v>
      </c>
      <c r="I1836" s="80">
        <v>0</v>
      </c>
      <c r="J1836" s="80">
        <v>0</v>
      </c>
      <c r="K1836" s="80">
        <v>0</v>
      </c>
      <c r="L1836" s="80">
        <v>5</v>
      </c>
      <c r="M1836" s="80">
        <v>0</v>
      </c>
    </row>
    <row r="1837" spans="1:13">
      <c r="A1837" s="80">
        <v>1822</v>
      </c>
      <c r="B1837" s="80" t="s">
        <v>9078</v>
      </c>
      <c r="C1837" s="80" t="s">
        <v>9079</v>
      </c>
      <c r="D1837" s="80" t="s">
        <v>7802</v>
      </c>
      <c r="E1837" s="80">
        <v>280</v>
      </c>
      <c r="F1837" s="80">
        <v>0</v>
      </c>
      <c r="G1837" s="80">
        <v>42224</v>
      </c>
      <c r="H1837" s="80">
        <v>0</v>
      </c>
      <c r="I1837" s="80">
        <v>0</v>
      </c>
      <c r="J1837" s="80">
        <v>0</v>
      </c>
      <c r="K1837" s="80">
        <v>0</v>
      </c>
      <c r="L1837" s="80">
        <v>42504</v>
      </c>
      <c r="M1837" s="84">
        <v>366200</v>
      </c>
    </row>
    <row r="1838" spans="1:13">
      <c r="A1838" s="80">
        <v>1823</v>
      </c>
      <c r="B1838" s="80" t="s">
        <v>9080</v>
      </c>
      <c r="C1838" s="80" t="s">
        <v>9081</v>
      </c>
      <c r="D1838" s="80" t="s">
        <v>5400</v>
      </c>
      <c r="E1838" s="80">
        <v>0</v>
      </c>
      <c r="F1838" s="80">
        <v>0</v>
      </c>
      <c r="G1838" s="80">
        <v>0</v>
      </c>
      <c r="H1838" s="80">
        <v>0</v>
      </c>
      <c r="I1838" s="80">
        <v>0</v>
      </c>
      <c r="J1838" s="80">
        <v>0</v>
      </c>
      <c r="K1838" s="80">
        <v>0</v>
      </c>
      <c r="L1838" s="80">
        <v>0</v>
      </c>
      <c r="M1838" s="80">
        <v>0</v>
      </c>
    </row>
    <row r="1839" spans="1:13">
      <c r="A1839" s="80">
        <v>1824</v>
      </c>
      <c r="B1839" s="80" t="s">
        <v>9082</v>
      </c>
      <c r="C1839" s="80" t="s">
        <v>9083</v>
      </c>
      <c r="D1839" s="80" t="s">
        <v>3259</v>
      </c>
      <c r="E1839" s="80">
        <v>240</v>
      </c>
      <c r="F1839" s="80">
        <v>0</v>
      </c>
      <c r="G1839" s="80">
        <v>3400</v>
      </c>
      <c r="H1839" s="80">
        <v>0</v>
      </c>
      <c r="I1839" s="80">
        <v>0</v>
      </c>
      <c r="J1839" s="80">
        <v>0</v>
      </c>
      <c r="K1839" s="80">
        <v>0</v>
      </c>
      <c r="L1839" s="80">
        <v>3640</v>
      </c>
      <c r="M1839" s="80">
        <v>0</v>
      </c>
    </row>
    <row r="1840" spans="1:13">
      <c r="A1840" s="80">
        <v>1825</v>
      </c>
      <c r="B1840" s="80" t="s">
        <v>9084</v>
      </c>
      <c r="C1840" s="80" t="s">
        <v>9085</v>
      </c>
      <c r="D1840" s="80" t="s">
        <v>9038</v>
      </c>
      <c r="E1840" s="80">
        <v>224.6</v>
      </c>
      <c r="F1840" s="80">
        <v>0</v>
      </c>
      <c r="G1840" s="80">
        <v>30.3</v>
      </c>
      <c r="H1840" s="80">
        <v>0</v>
      </c>
      <c r="I1840" s="80">
        <v>0</v>
      </c>
      <c r="J1840" s="80">
        <v>0</v>
      </c>
      <c r="K1840" s="80">
        <v>0</v>
      </c>
      <c r="L1840" s="80">
        <v>254.9</v>
      </c>
      <c r="M1840" s="80">
        <v>0</v>
      </c>
    </row>
    <row r="1841" spans="1:13">
      <c r="A1841" s="80">
        <v>1826</v>
      </c>
      <c r="B1841" s="80" t="s">
        <v>9086</v>
      </c>
      <c r="C1841" s="80" t="s">
        <v>9087</v>
      </c>
      <c r="D1841" s="80" t="s">
        <v>9038</v>
      </c>
      <c r="E1841" s="80">
        <v>262.3</v>
      </c>
      <c r="F1841" s="80">
        <v>0</v>
      </c>
      <c r="G1841" s="80">
        <v>25.7</v>
      </c>
      <c r="H1841" s="80">
        <v>0</v>
      </c>
      <c r="I1841" s="80">
        <v>0</v>
      </c>
      <c r="J1841" s="80">
        <v>0</v>
      </c>
      <c r="K1841" s="80">
        <v>0</v>
      </c>
      <c r="L1841" s="80">
        <v>288</v>
      </c>
      <c r="M1841" s="80">
        <v>0</v>
      </c>
    </row>
    <row r="1842" spans="1:13">
      <c r="A1842" s="80">
        <v>1827</v>
      </c>
      <c r="B1842" s="80" t="s">
        <v>9088</v>
      </c>
      <c r="C1842" s="80" t="s">
        <v>9089</v>
      </c>
      <c r="D1842" s="80" t="s">
        <v>9038</v>
      </c>
      <c r="E1842" s="80">
        <v>13.8</v>
      </c>
      <c r="F1842" s="80">
        <v>0</v>
      </c>
      <c r="G1842" s="80">
        <v>0</v>
      </c>
      <c r="H1842" s="80">
        <v>0</v>
      </c>
      <c r="I1842" s="80">
        <v>0</v>
      </c>
      <c r="J1842" s="80">
        <v>0</v>
      </c>
      <c r="K1842" s="80">
        <v>0</v>
      </c>
      <c r="L1842" s="80">
        <v>13.8</v>
      </c>
      <c r="M1842" s="80">
        <v>0</v>
      </c>
    </row>
    <row r="1843" spans="1:13">
      <c r="A1843" s="80">
        <v>1828</v>
      </c>
      <c r="B1843" s="80" t="s">
        <v>9090</v>
      </c>
      <c r="C1843" s="80" t="s">
        <v>9091</v>
      </c>
      <c r="D1843" s="80" t="s">
        <v>9038</v>
      </c>
      <c r="E1843" s="80">
        <v>21.3</v>
      </c>
      <c r="F1843" s="80">
        <v>0</v>
      </c>
      <c r="G1843" s="80">
        <v>12.7</v>
      </c>
      <c r="H1843" s="80">
        <v>0</v>
      </c>
      <c r="I1843" s="80">
        <v>0</v>
      </c>
      <c r="J1843" s="80">
        <v>0</v>
      </c>
      <c r="K1843" s="80">
        <v>0</v>
      </c>
      <c r="L1843" s="80">
        <v>34</v>
      </c>
      <c r="M1843" s="80">
        <v>0</v>
      </c>
    </row>
    <row r="1844" spans="1:13">
      <c r="A1844" s="80">
        <v>1829</v>
      </c>
      <c r="B1844" s="80" t="s">
        <v>9092</v>
      </c>
      <c r="C1844" s="80" t="s">
        <v>9093</v>
      </c>
      <c r="D1844" s="80" t="s">
        <v>9038</v>
      </c>
      <c r="E1844" s="80">
        <v>241.5</v>
      </c>
      <c r="F1844" s="80">
        <v>0</v>
      </c>
      <c r="G1844" s="80">
        <v>36.799999999999997</v>
      </c>
      <c r="H1844" s="80">
        <v>0</v>
      </c>
      <c r="I1844" s="80">
        <v>0</v>
      </c>
      <c r="J1844" s="80">
        <v>0</v>
      </c>
      <c r="K1844" s="80">
        <v>0</v>
      </c>
      <c r="L1844" s="80">
        <v>278.3</v>
      </c>
      <c r="M1844" s="80">
        <v>0</v>
      </c>
    </row>
    <row r="1845" spans="1:13">
      <c r="A1845" s="80">
        <v>1830</v>
      </c>
      <c r="B1845" s="80" t="s">
        <v>9094</v>
      </c>
      <c r="C1845" s="80" t="s">
        <v>9095</v>
      </c>
      <c r="D1845" s="80" t="s">
        <v>9038</v>
      </c>
      <c r="E1845" s="80">
        <v>270.5</v>
      </c>
      <c r="F1845" s="80">
        <v>0</v>
      </c>
      <c r="G1845" s="80">
        <v>7.9</v>
      </c>
      <c r="H1845" s="80">
        <v>0</v>
      </c>
      <c r="I1845" s="80">
        <v>0</v>
      </c>
      <c r="J1845" s="80">
        <v>0</v>
      </c>
      <c r="K1845" s="80">
        <v>0</v>
      </c>
      <c r="L1845" s="80">
        <v>278.39999999999998</v>
      </c>
      <c r="M1845" s="80">
        <v>0</v>
      </c>
    </row>
    <row r="1846" spans="1:13">
      <c r="A1846" s="80">
        <v>1831</v>
      </c>
      <c r="B1846" s="80" t="s">
        <v>9096</v>
      </c>
      <c r="C1846" s="80" t="s">
        <v>9097</v>
      </c>
      <c r="D1846" s="80" t="s">
        <v>9038</v>
      </c>
      <c r="E1846" s="80">
        <v>250.3</v>
      </c>
      <c r="F1846" s="80">
        <v>0</v>
      </c>
      <c r="G1846" s="80">
        <v>25</v>
      </c>
      <c r="H1846" s="80">
        <v>0</v>
      </c>
      <c r="I1846" s="80">
        <v>0</v>
      </c>
      <c r="J1846" s="80">
        <v>0</v>
      </c>
      <c r="K1846" s="80">
        <v>0</v>
      </c>
      <c r="L1846" s="80">
        <v>275.3</v>
      </c>
      <c r="M1846" s="80">
        <v>0</v>
      </c>
    </row>
    <row r="1847" spans="1:13">
      <c r="A1847" s="80">
        <v>1832</v>
      </c>
      <c r="B1847" s="80" t="s">
        <v>9098</v>
      </c>
      <c r="C1847" s="80" t="s">
        <v>9099</v>
      </c>
      <c r="D1847" s="80" t="s">
        <v>9038</v>
      </c>
      <c r="E1847" s="80">
        <v>247.1</v>
      </c>
      <c r="F1847" s="80">
        <v>0</v>
      </c>
      <c r="G1847" s="80">
        <v>41.5</v>
      </c>
      <c r="H1847" s="80">
        <v>0</v>
      </c>
      <c r="I1847" s="80">
        <v>0</v>
      </c>
      <c r="J1847" s="80">
        <v>0</v>
      </c>
      <c r="K1847" s="80">
        <v>0</v>
      </c>
      <c r="L1847" s="80">
        <v>288.60000000000002</v>
      </c>
      <c r="M1847" s="80">
        <v>0</v>
      </c>
    </row>
    <row r="1848" spans="1:13">
      <c r="A1848" s="80">
        <v>1833</v>
      </c>
      <c r="B1848" s="80" t="s">
        <v>9100</v>
      </c>
      <c r="C1848" s="80" t="s">
        <v>9101</v>
      </c>
      <c r="D1848" s="80" t="s">
        <v>9038</v>
      </c>
      <c r="E1848" s="80">
        <v>2</v>
      </c>
      <c r="F1848" s="80">
        <v>0</v>
      </c>
      <c r="G1848" s="80">
        <v>14.1</v>
      </c>
      <c r="H1848" s="80">
        <v>0</v>
      </c>
      <c r="I1848" s="80">
        <v>0</v>
      </c>
      <c r="J1848" s="80">
        <v>0</v>
      </c>
      <c r="K1848" s="80">
        <v>0</v>
      </c>
      <c r="L1848" s="80">
        <v>16.100000000000001</v>
      </c>
      <c r="M1848" s="80">
        <v>0</v>
      </c>
    </row>
    <row r="1849" spans="1:13">
      <c r="A1849" s="80">
        <v>1834</v>
      </c>
      <c r="B1849" s="80" t="s">
        <v>9102</v>
      </c>
      <c r="C1849" s="80" t="s">
        <v>9103</v>
      </c>
      <c r="D1849" s="80" t="s">
        <v>9031</v>
      </c>
      <c r="E1849" s="80">
        <v>5.5</v>
      </c>
      <c r="F1849" s="80">
        <v>0</v>
      </c>
      <c r="G1849" s="80">
        <v>0</v>
      </c>
      <c r="H1849" s="80">
        <v>0</v>
      </c>
      <c r="I1849" s="80">
        <v>0</v>
      </c>
      <c r="J1849" s="80">
        <v>0</v>
      </c>
      <c r="K1849" s="80">
        <v>0</v>
      </c>
      <c r="L1849" s="80">
        <v>5.5</v>
      </c>
      <c r="M1849" s="80">
        <v>0</v>
      </c>
    </row>
    <row r="1850" spans="1:13">
      <c r="A1850" s="80">
        <v>1835</v>
      </c>
      <c r="B1850" s="80" t="s">
        <v>9104</v>
      </c>
      <c r="C1850" s="80" t="s">
        <v>9105</v>
      </c>
      <c r="D1850" s="80" t="s">
        <v>5400</v>
      </c>
      <c r="E1850" s="80">
        <v>0</v>
      </c>
      <c r="F1850" s="80">
        <v>0</v>
      </c>
      <c r="G1850" s="80">
        <v>7000</v>
      </c>
      <c r="H1850" s="80">
        <v>0</v>
      </c>
      <c r="I1850" s="80">
        <v>0</v>
      </c>
      <c r="J1850" s="80">
        <v>0</v>
      </c>
      <c r="K1850" s="80">
        <v>0</v>
      </c>
      <c r="L1850" s="80">
        <v>7000</v>
      </c>
      <c r="M1850" s="80">
        <v>0</v>
      </c>
    </row>
    <row r="1851" spans="1:13">
      <c r="A1851" s="80">
        <v>1836</v>
      </c>
      <c r="B1851" s="80" t="s">
        <v>9106</v>
      </c>
      <c r="C1851" s="80" t="s">
        <v>9105</v>
      </c>
      <c r="D1851" s="80" t="s">
        <v>5400</v>
      </c>
      <c r="E1851" s="80">
        <v>2498</v>
      </c>
      <c r="F1851" s="80">
        <v>0</v>
      </c>
      <c r="G1851" s="80">
        <v>4600</v>
      </c>
      <c r="H1851" s="80">
        <v>0</v>
      </c>
      <c r="I1851" s="80">
        <v>0</v>
      </c>
      <c r="J1851" s="80">
        <v>0</v>
      </c>
      <c r="K1851" s="80">
        <v>0</v>
      </c>
      <c r="L1851" s="80">
        <v>7098</v>
      </c>
      <c r="M1851" s="84">
        <v>847400</v>
      </c>
    </row>
    <row r="1852" spans="1:13">
      <c r="A1852" s="80">
        <v>1837</v>
      </c>
      <c r="B1852" s="80" t="s">
        <v>9107</v>
      </c>
      <c r="C1852" s="80" t="s">
        <v>9108</v>
      </c>
      <c r="D1852" s="80" t="s">
        <v>9038</v>
      </c>
      <c r="E1852" s="80">
        <v>0</v>
      </c>
      <c r="F1852" s="80">
        <v>0</v>
      </c>
      <c r="G1852" s="80">
        <v>9</v>
      </c>
      <c r="H1852" s="80">
        <v>0</v>
      </c>
      <c r="I1852" s="80">
        <v>0</v>
      </c>
      <c r="J1852" s="80">
        <v>0</v>
      </c>
      <c r="K1852" s="80">
        <v>0</v>
      </c>
      <c r="L1852" s="80">
        <v>9</v>
      </c>
      <c r="M1852" s="80">
        <v>115.9</v>
      </c>
    </row>
    <row r="1853" spans="1:13">
      <c r="A1853" s="80">
        <v>1838</v>
      </c>
      <c r="B1853" s="80" t="s">
        <v>9109</v>
      </c>
      <c r="C1853" s="80" t="s">
        <v>9110</v>
      </c>
      <c r="D1853" s="80" t="s">
        <v>9038</v>
      </c>
      <c r="E1853" s="80">
        <v>93</v>
      </c>
      <c r="F1853" s="80">
        <v>0</v>
      </c>
      <c r="G1853" s="80">
        <v>12</v>
      </c>
      <c r="H1853" s="80">
        <v>0</v>
      </c>
      <c r="I1853" s="80">
        <v>0</v>
      </c>
      <c r="J1853" s="80">
        <v>0</v>
      </c>
      <c r="K1853" s="80">
        <v>0</v>
      </c>
      <c r="L1853" s="80">
        <v>105</v>
      </c>
      <c r="M1853" s="80">
        <v>347.2</v>
      </c>
    </row>
    <row r="1854" spans="1:13">
      <c r="A1854" s="80">
        <v>1839</v>
      </c>
      <c r="B1854" s="80" t="s">
        <v>9111</v>
      </c>
      <c r="C1854" s="80" t="s">
        <v>9112</v>
      </c>
      <c r="D1854" s="80" t="s">
        <v>9038</v>
      </c>
      <c r="E1854" s="80">
        <v>0</v>
      </c>
      <c r="F1854" s="80">
        <v>0</v>
      </c>
      <c r="G1854" s="80">
        <v>2.6</v>
      </c>
      <c r="H1854" s="80">
        <v>0</v>
      </c>
      <c r="I1854" s="80">
        <v>0</v>
      </c>
      <c r="J1854" s="80">
        <v>0</v>
      </c>
      <c r="K1854" s="80">
        <v>0</v>
      </c>
      <c r="L1854" s="80">
        <v>2.6</v>
      </c>
      <c r="M1854" s="80">
        <v>0</v>
      </c>
    </row>
    <row r="1855" spans="1:13">
      <c r="A1855" s="80">
        <v>1840</v>
      </c>
      <c r="B1855" s="80" t="s">
        <v>98</v>
      </c>
      <c r="C1855" s="80" t="s">
        <v>99</v>
      </c>
      <c r="D1855" s="80" t="s">
        <v>5400</v>
      </c>
      <c r="E1855" s="80">
        <v>0</v>
      </c>
      <c r="F1855" s="80">
        <v>0</v>
      </c>
      <c r="G1855" s="80">
        <v>2400</v>
      </c>
      <c r="H1855" s="80">
        <v>0</v>
      </c>
      <c r="I1855" s="80">
        <v>0</v>
      </c>
      <c r="J1855" s="80">
        <v>0</v>
      </c>
      <c r="K1855" s="80">
        <v>0</v>
      </c>
      <c r="L1855" s="80">
        <v>2400</v>
      </c>
      <c r="M1855" s="84">
        <v>1396460</v>
      </c>
    </row>
    <row r="1856" spans="1:13">
      <c r="A1856" s="80">
        <v>1841</v>
      </c>
      <c r="B1856" s="80" t="s">
        <v>9113</v>
      </c>
      <c r="C1856" s="80" t="s">
        <v>9114</v>
      </c>
      <c r="D1856" s="80" t="s">
        <v>5400</v>
      </c>
      <c r="E1856" s="80">
        <v>148</v>
      </c>
      <c r="F1856" s="80">
        <v>0</v>
      </c>
      <c r="G1856" s="80">
        <v>172515</v>
      </c>
      <c r="H1856" s="80">
        <v>0</v>
      </c>
      <c r="I1856" s="80">
        <v>0</v>
      </c>
      <c r="J1856" s="80">
        <v>0</v>
      </c>
      <c r="K1856" s="80">
        <v>0</v>
      </c>
      <c r="L1856" s="80">
        <v>172663</v>
      </c>
      <c r="M1856" s="80">
        <v>0</v>
      </c>
    </row>
    <row r="1857" spans="1:13">
      <c r="A1857" s="80">
        <v>1842</v>
      </c>
      <c r="B1857" s="80" t="s">
        <v>9115</v>
      </c>
      <c r="C1857" s="80" t="s">
        <v>9116</v>
      </c>
      <c r="D1857" s="80" t="s">
        <v>9038</v>
      </c>
      <c r="E1857" s="80">
        <v>0</v>
      </c>
      <c r="F1857" s="80">
        <v>0</v>
      </c>
      <c r="G1857" s="80">
        <v>12.7</v>
      </c>
      <c r="H1857" s="80">
        <v>0</v>
      </c>
      <c r="I1857" s="80">
        <v>0</v>
      </c>
      <c r="J1857" s="80">
        <v>0</v>
      </c>
      <c r="K1857" s="80">
        <v>0</v>
      </c>
      <c r="L1857" s="80">
        <v>12.7</v>
      </c>
      <c r="M1857" s="80">
        <v>187.3</v>
      </c>
    </row>
    <row r="1858" spans="1:13">
      <c r="A1858" s="80">
        <v>1843</v>
      </c>
      <c r="B1858" s="80" t="s">
        <v>9117</v>
      </c>
      <c r="C1858" s="80" t="s">
        <v>9116</v>
      </c>
      <c r="D1858" s="80" t="s">
        <v>9009</v>
      </c>
      <c r="E1858" s="80">
        <v>73.5</v>
      </c>
      <c r="F1858" s="80">
        <v>0</v>
      </c>
      <c r="G1858" s="80">
        <v>146.80000000000001</v>
      </c>
      <c r="H1858" s="80">
        <v>0</v>
      </c>
      <c r="I1858" s="80">
        <v>0</v>
      </c>
      <c r="J1858" s="80">
        <v>0</v>
      </c>
      <c r="K1858" s="80">
        <v>0</v>
      </c>
      <c r="L1858" s="80">
        <v>220.3</v>
      </c>
      <c r="M1858" s="85">
        <v>2534.4</v>
      </c>
    </row>
    <row r="1859" spans="1:13">
      <c r="A1859" s="80">
        <v>1844</v>
      </c>
      <c r="B1859" s="80" t="s">
        <v>9118</v>
      </c>
      <c r="C1859" s="80" t="s">
        <v>9119</v>
      </c>
      <c r="D1859" s="80" t="s">
        <v>9038</v>
      </c>
      <c r="E1859" s="80">
        <v>0</v>
      </c>
      <c r="F1859" s="80">
        <v>0</v>
      </c>
      <c r="G1859" s="80">
        <v>0</v>
      </c>
      <c r="H1859" s="80">
        <v>0</v>
      </c>
      <c r="I1859" s="80">
        <v>0</v>
      </c>
      <c r="J1859" s="80">
        <v>0</v>
      </c>
      <c r="K1859" s="80">
        <v>0</v>
      </c>
      <c r="L1859" s="80">
        <v>0</v>
      </c>
      <c r="M1859" s="80">
        <v>0</v>
      </c>
    </row>
    <row r="1860" spans="1:13">
      <c r="A1860" s="80">
        <v>1845</v>
      </c>
      <c r="B1860" s="80" t="s">
        <v>9120</v>
      </c>
      <c r="C1860" s="80" t="s">
        <v>9119</v>
      </c>
      <c r="D1860" s="80" t="s">
        <v>9009</v>
      </c>
      <c r="E1860" s="80">
        <v>203.4</v>
      </c>
      <c r="F1860" s="80">
        <v>0</v>
      </c>
      <c r="G1860" s="80">
        <v>106.7</v>
      </c>
      <c r="H1860" s="80">
        <v>0</v>
      </c>
      <c r="I1860" s="80">
        <v>0</v>
      </c>
      <c r="J1860" s="80">
        <v>0</v>
      </c>
      <c r="K1860" s="80">
        <v>0</v>
      </c>
      <c r="L1860" s="80">
        <v>310.10000000000002</v>
      </c>
      <c r="M1860" s="85">
        <v>2492.5</v>
      </c>
    </row>
    <row r="1861" spans="1:13">
      <c r="A1861" s="80">
        <v>1846</v>
      </c>
      <c r="B1861" s="80" t="s">
        <v>100</v>
      </c>
      <c r="C1861" s="80" t="s">
        <v>101</v>
      </c>
      <c r="D1861" s="80" t="s">
        <v>3332</v>
      </c>
      <c r="E1861" s="80">
        <v>185000</v>
      </c>
      <c r="F1861" s="80">
        <v>0</v>
      </c>
      <c r="G1861" s="80">
        <v>174753</v>
      </c>
      <c r="H1861" s="80">
        <v>0</v>
      </c>
      <c r="I1861" s="80">
        <v>0</v>
      </c>
      <c r="J1861" s="80">
        <v>0</v>
      </c>
      <c r="K1861" s="80">
        <v>0</v>
      </c>
      <c r="L1861" s="80">
        <v>359753</v>
      </c>
      <c r="M1861" s="84">
        <v>1825884</v>
      </c>
    </row>
    <row r="1862" spans="1:13">
      <c r="A1862" s="80">
        <v>1847</v>
      </c>
      <c r="B1862" s="80" t="s">
        <v>9121</v>
      </c>
      <c r="C1862" s="80" t="s">
        <v>9122</v>
      </c>
      <c r="D1862" s="80" t="s">
        <v>5400</v>
      </c>
      <c r="E1862" s="80">
        <v>1150</v>
      </c>
      <c r="F1862" s="80">
        <v>0</v>
      </c>
      <c r="G1862" s="80">
        <v>0</v>
      </c>
      <c r="H1862" s="80">
        <v>0</v>
      </c>
      <c r="I1862" s="80">
        <v>0</v>
      </c>
      <c r="J1862" s="80">
        <v>0</v>
      </c>
      <c r="K1862" s="80">
        <v>0</v>
      </c>
      <c r="L1862" s="80">
        <v>1150</v>
      </c>
      <c r="M1862" s="80">
        <v>0</v>
      </c>
    </row>
    <row r="1863" spans="1:13">
      <c r="A1863" s="80">
        <v>1848</v>
      </c>
      <c r="B1863" s="80" t="s">
        <v>9123</v>
      </c>
      <c r="C1863" s="80" t="s">
        <v>9124</v>
      </c>
      <c r="D1863" s="80" t="s">
        <v>9002</v>
      </c>
      <c r="E1863" s="80">
        <v>0</v>
      </c>
      <c r="F1863" s="80">
        <v>0</v>
      </c>
      <c r="G1863" s="80">
        <v>0</v>
      </c>
      <c r="H1863" s="80">
        <v>0</v>
      </c>
      <c r="I1863" s="80">
        <v>0</v>
      </c>
      <c r="J1863" s="80">
        <v>0</v>
      </c>
      <c r="K1863" s="80">
        <v>0</v>
      </c>
      <c r="L1863" s="80">
        <v>0</v>
      </c>
      <c r="M1863" s="84">
        <v>68400</v>
      </c>
    </row>
    <row r="1864" spans="1:13">
      <c r="A1864" s="80">
        <v>1849</v>
      </c>
      <c r="B1864" s="80" t="s">
        <v>9125</v>
      </c>
      <c r="C1864" s="80" t="s">
        <v>9126</v>
      </c>
      <c r="D1864" s="80" t="s">
        <v>5400</v>
      </c>
      <c r="E1864" s="80">
        <v>0</v>
      </c>
      <c r="F1864" s="80">
        <v>0</v>
      </c>
      <c r="G1864" s="80">
        <v>12350</v>
      </c>
      <c r="H1864" s="80">
        <v>0</v>
      </c>
      <c r="I1864" s="80">
        <v>0</v>
      </c>
      <c r="J1864" s="80">
        <v>0</v>
      </c>
      <c r="K1864" s="80">
        <v>0</v>
      </c>
      <c r="L1864" s="80">
        <v>12350</v>
      </c>
      <c r="M1864" s="80">
        <v>0</v>
      </c>
    </row>
    <row r="1865" spans="1:13">
      <c r="A1865" s="80">
        <v>1850</v>
      </c>
      <c r="B1865" s="80" t="s">
        <v>9127</v>
      </c>
      <c r="C1865" s="80" t="s">
        <v>9128</v>
      </c>
      <c r="D1865" s="80" t="s">
        <v>9009</v>
      </c>
      <c r="E1865" s="80">
        <v>0</v>
      </c>
      <c r="F1865" s="80">
        <v>0</v>
      </c>
      <c r="G1865" s="80">
        <v>22.6</v>
      </c>
      <c r="H1865" s="80">
        <v>0</v>
      </c>
      <c r="I1865" s="80">
        <v>0</v>
      </c>
      <c r="J1865" s="80">
        <v>0</v>
      </c>
      <c r="K1865" s="80">
        <v>0</v>
      </c>
      <c r="L1865" s="80">
        <v>22.6</v>
      </c>
      <c r="M1865" s="80">
        <v>0</v>
      </c>
    </row>
    <row r="1866" spans="1:13">
      <c r="A1866" s="80">
        <v>1851</v>
      </c>
      <c r="B1866" s="80" t="s">
        <v>9129</v>
      </c>
      <c r="C1866" s="80" t="s">
        <v>9128</v>
      </c>
      <c r="D1866" s="80" t="s">
        <v>9031</v>
      </c>
      <c r="E1866" s="80">
        <v>3.9</v>
      </c>
      <c r="F1866" s="80">
        <v>0</v>
      </c>
      <c r="G1866" s="80">
        <v>0</v>
      </c>
      <c r="H1866" s="80">
        <v>0</v>
      </c>
      <c r="I1866" s="80">
        <v>0</v>
      </c>
      <c r="J1866" s="80">
        <v>0</v>
      </c>
      <c r="K1866" s="80">
        <v>0</v>
      </c>
      <c r="L1866" s="80">
        <v>3.9</v>
      </c>
      <c r="M1866" s="80">
        <v>140</v>
      </c>
    </row>
    <row r="1867" spans="1:13">
      <c r="A1867" s="80">
        <v>1852</v>
      </c>
      <c r="B1867" s="80" t="s">
        <v>9130</v>
      </c>
      <c r="C1867" s="80" t="s">
        <v>9131</v>
      </c>
      <c r="D1867" s="80" t="s">
        <v>9009</v>
      </c>
      <c r="E1867" s="80">
        <v>0</v>
      </c>
      <c r="F1867" s="80">
        <v>0</v>
      </c>
      <c r="G1867" s="80">
        <v>21.4</v>
      </c>
      <c r="H1867" s="80">
        <v>0</v>
      </c>
      <c r="I1867" s="80">
        <v>0</v>
      </c>
      <c r="J1867" s="80">
        <v>0</v>
      </c>
      <c r="K1867" s="80">
        <v>0</v>
      </c>
      <c r="L1867" s="80">
        <v>21.4</v>
      </c>
      <c r="M1867" s="80">
        <v>0</v>
      </c>
    </row>
    <row r="1868" spans="1:13">
      <c r="A1868" s="80">
        <v>1853</v>
      </c>
      <c r="B1868" s="80" t="s">
        <v>9132</v>
      </c>
      <c r="C1868" s="80" t="s">
        <v>9131</v>
      </c>
      <c r="D1868" s="80" t="s">
        <v>9031</v>
      </c>
      <c r="E1868" s="80">
        <v>0</v>
      </c>
      <c r="F1868" s="80">
        <v>0</v>
      </c>
      <c r="G1868" s="80">
        <v>0.7</v>
      </c>
      <c r="H1868" s="80">
        <v>0</v>
      </c>
      <c r="I1868" s="80">
        <v>0</v>
      </c>
      <c r="J1868" s="80">
        <v>0</v>
      </c>
      <c r="K1868" s="80">
        <v>0</v>
      </c>
      <c r="L1868" s="80">
        <v>0.7</v>
      </c>
      <c r="M1868" s="80">
        <v>139.30000000000001</v>
      </c>
    </row>
    <row r="1869" spans="1:13">
      <c r="A1869" s="80">
        <v>1854</v>
      </c>
      <c r="B1869" s="80" t="s">
        <v>9133</v>
      </c>
      <c r="C1869" s="80" t="s">
        <v>9134</v>
      </c>
      <c r="D1869" s="80" t="s">
        <v>9009</v>
      </c>
      <c r="E1869" s="80">
        <v>0</v>
      </c>
      <c r="F1869" s="80">
        <v>0</v>
      </c>
      <c r="G1869" s="80">
        <v>35.799999999999997</v>
      </c>
      <c r="H1869" s="80">
        <v>0</v>
      </c>
      <c r="I1869" s="80">
        <v>0</v>
      </c>
      <c r="J1869" s="80">
        <v>0</v>
      </c>
      <c r="K1869" s="80">
        <v>0</v>
      </c>
      <c r="L1869" s="80">
        <v>35.799999999999997</v>
      </c>
      <c r="M1869" s="80">
        <v>0</v>
      </c>
    </row>
    <row r="1870" spans="1:13">
      <c r="A1870" s="80">
        <v>1855</v>
      </c>
      <c r="B1870" s="80" t="s">
        <v>9135</v>
      </c>
      <c r="C1870" s="80" t="s">
        <v>9134</v>
      </c>
      <c r="D1870" s="80" t="s">
        <v>9031</v>
      </c>
      <c r="E1870" s="80">
        <v>0</v>
      </c>
      <c r="F1870" s="80">
        <v>0</v>
      </c>
      <c r="G1870" s="80">
        <v>1.9</v>
      </c>
      <c r="H1870" s="80">
        <v>0</v>
      </c>
      <c r="I1870" s="80">
        <v>0</v>
      </c>
      <c r="J1870" s="80">
        <v>0</v>
      </c>
      <c r="K1870" s="80">
        <v>0</v>
      </c>
      <c r="L1870" s="80">
        <v>1.9</v>
      </c>
      <c r="M1870" s="80">
        <v>138.1</v>
      </c>
    </row>
    <row r="1871" spans="1:13">
      <c r="A1871" s="80">
        <v>1856</v>
      </c>
      <c r="B1871" s="80" t="s">
        <v>9136</v>
      </c>
      <c r="C1871" s="80" t="s">
        <v>9137</v>
      </c>
      <c r="D1871" s="80" t="s">
        <v>9009</v>
      </c>
      <c r="E1871" s="80">
        <v>117.9</v>
      </c>
      <c r="F1871" s="80">
        <v>0</v>
      </c>
      <c r="G1871" s="80">
        <v>46.3</v>
      </c>
      <c r="H1871" s="80">
        <v>0</v>
      </c>
      <c r="I1871" s="80">
        <v>0</v>
      </c>
      <c r="J1871" s="80">
        <v>0</v>
      </c>
      <c r="K1871" s="80">
        <v>0</v>
      </c>
      <c r="L1871" s="80">
        <v>164.2</v>
      </c>
      <c r="M1871" s="80">
        <v>0</v>
      </c>
    </row>
    <row r="1872" spans="1:13">
      <c r="A1872" s="80">
        <v>1857</v>
      </c>
      <c r="B1872" s="80" t="s">
        <v>9138</v>
      </c>
      <c r="C1872" s="80" t="s">
        <v>9139</v>
      </c>
      <c r="D1872" s="80" t="s">
        <v>9009</v>
      </c>
      <c r="E1872" s="80">
        <v>14.7</v>
      </c>
      <c r="F1872" s="80">
        <v>0</v>
      </c>
      <c r="G1872" s="80">
        <v>35.299999999999997</v>
      </c>
      <c r="H1872" s="80">
        <v>0</v>
      </c>
      <c r="I1872" s="80">
        <v>0</v>
      </c>
      <c r="J1872" s="80">
        <v>0</v>
      </c>
      <c r="K1872" s="80">
        <v>0</v>
      </c>
      <c r="L1872" s="80">
        <v>50</v>
      </c>
      <c r="M1872" s="80">
        <v>0</v>
      </c>
    </row>
    <row r="1873" spans="1:13">
      <c r="A1873" s="80">
        <v>1858</v>
      </c>
      <c r="B1873" s="80" t="s">
        <v>9140</v>
      </c>
      <c r="C1873" s="80" t="s">
        <v>9141</v>
      </c>
      <c r="D1873" s="80" t="s">
        <v>9009</v>
      </c>
      <c r="E1873" s="80">
        <v>7.7</v>
      </c>
      <c r="F1873" s="80">
        <v>0</v>
      </c>
      <c r="G1873" s="80">
        <v>30.7</v>
      </c>
      <c r="H1873" s="80">
        <v>0</v>
      </c>
      <c r="I1873" s="80">
        <v>0</v>
      </c>
      <c r="J1873" s="80">
        <v>0</v>
      </c>
      <c r="K1873" s="80">
        <v>0</v>
      </c>
      <c r="L1873" s="80">
        <v>38.4</v>
      </c>
      <c r="M1873" s="80">
        <v>0</v>
      </c>
    </row>
    <row r="1874" spans="1:13">
      <c r="A1874" s="80">
        <v>1859</v>
      </c>
      <c r="B1874" s="80" t="s">
        <v>9142</v>
      </c>
      <c r="C1874" s="80" t="s">
        <v>9143</v>
      </c>
      <c r="D1874" s="80" t="s">
        <v>9009</v>
      </c>
      <c r="E1874" s="80">
        <v>0</v>
      </c>
      <c r="F1874" s="80">
        <v>0</v>
      </c>
      <c r="G1874" s="80">
        <v>44</v>
      </c>
      <c r="H1874" s="80">
        <v>0</v>
      </c>
      <c r="I1874" s="80">
        <v>0</v>
      </c>
      <c r="J1874" s="80">
        <v>0</v>
      </c>
      <c r="K1874" s="80">
        <v>0</v>
      </c>
      <c r="L1874" s="80">
        <v>44</v>
      </c>
      <c r="M1874" s="80">
        <v>0</v>
      </c>
    </row>
    <row r="1875" spans="1:13">
      <c r="A1875" s="80">
        <v>1860</v>
      </c>
      <c r="B1875" s="80" t="s">
        <v>9144</v>
      </c>
      <c r="C1875" s="80" t="s">
        <v>9145</v>
      </c>
      <c r="D1875" s="80" t="s">
        <v>9009</v>
      </c>
      <c r="E1875" s="80">
        <v>97.1</v>
      </c>
      <c r="F1875" s="80">
        <v>0</v>
      </c>
      <c r="G1875" s="80">
        <v>43.9</v>
      </c>
      <c r="H1875" s="80">
        <v>0</v>
      </c>
      <c r="I1875" s="80">
        <v>0</v>
      </c>
      <c r="J1875" s="80">
        <v>0</v>
      </c>
      <c r="K1875" s="80">
        <v>0</v>
      </c>
      <c r="L1875" s="80">
        <v>141</v>
      </c>
      <c r="M1875" s="80">
        <v>97.1</v>
      </c>
    </row>
    <row r="1876" spans="1:13">
      <c r="A1876" s="80">
        <v>1861</v>
      </c>
      <c r="B1876" s="80" t="s">
        <v>9146</v>
      </c>
      <c r="C1876" s="80" t="s">
        <v>9147</v>
      </c>
      <c r="D1876" s="80" t="s">
        <v>9031</v>
      </c>
      <c r="E1876" s="80">
        <v>0</v>
      </c>
      <c r="F1876" s="80">
        <v>0</v>
      </c>
      <c r="G1876" s="80">
        <v>0</v>
      </c>
      <c r="H1876" s="80">
        <v>0</v>
      </c>
      <c r="I1876" s="80">
        <v>0</v>
      </c>
      <c r="J1876" s="80">
        <v>0</v>
      </c>
      <c r="K1876" s="80">
        <v>0</v>
      </c>
      <c r="L1876" s="80">
        <v>0</v>
      </c>
      <c r="M1876" s="80">
        <v>0</v>
      </c>
    </row>
    <row r="1877" spans="1:13">
      <c r="A1877" s="80">
        <v>1862</v>
      </c>
      <c r="B1877" s="80" t="s">
        <v>9148</v>
      </c>
      <c r="C1877" s="80" t="s">
        <v>9149</v>
      </c>
      <c r="D1877" s="80" t="s">
        <v>9031</v>
      </c>
      <c r="E1877" s="80">
        <v>23</v>
      </c>
      <c r="F1877" s="80">
        <v>0</v>
      </c>
      <c r="G1877" s="80">
        <v>3.5</v>
      </c>
      <c r="H1877" s="80">
        <v>0</v>
      </c>
      <c r="I1877" s="80">
        <v>0</v>
      </c>
      <c r="J1877" s="80">
        <v>0</v>
      </c>
      <c r="K1877" s="80">
        <v>0</v>
      </c>
      <c r="L1877" s="80">
        <v>26.5</v>
      </c>
      <c r="M1877" s="80">
        <v>0</v>
      </c>
    </row>
    <row r="1878" spans="1:13">
      <c r="A1878" s="80">
        <v>1863</v>
      </c>
      <c r="B1878" s="80" t="s">
        <v>9150</v>
      </c>
      <c r="C1878" s="80" t="s">
        <v>9151</v>
      </c>
      <c r="D1878" s="80" t="s">
        <v>9031</v>
      </c>
      <c r="E1878" s="80">
        <v>0</v>
      </c>
      <c r="F1878" s="80">
        <v>0</v>
      </c>
      <c r="G1878" s="80">
        <v>28.4</v>
      </c>
      <c r="H1878" s="80">
        <v>0</v>
      </c>
      <c r="I1878" s="80">
        <v>0</v>
      </c>
      <c r="J1878" s="80">
        <v>0</v>
      </c>
      <c r="K1878" s="80">
        <v>0</v>
      </c>
      <c r="L1878" s="80">
        <v>28.4</v>
      </c>
      <c r="M1878" s="80">
        <v>0</v>
      </c>
    </row>
    <row r="1879" spans="1:13">
      <c r="A1879" s="80">
        <v>1864</v>
      </c>
      <c r="B1879" s="80" t="s">
        <v>9152</v>
      </c>
      <c r="C1879" s="80" t="s">
        <v>9151</v>
      </c>
      <c r="D1879" s="80" t="s">
        <v>9031</v>
      </c>
      <c r="E1879" s="80">
        <v>1.4</v>
      </c>
      <c r="F1879" s="80">
        <v>0</v>
      </c>
      <c r="G1879" s="80">
        <v>5</v>
      </c>
      <c r="H1879" s="80">
        <v>0</v>
      </c>
      <c r="I1879" s="80">
        <v>0</v>
      </c>
      <c r="J1879" s="80">
        <v>0</v>
      </c>
      <c r="K1879" s="80">
        <v>0</v>
      </c>
      <c r="L1879" s="80">
        <v>6.4</v>
      </c>
      <c r="M1879" s="80">
        <v>215</v>
      </c>
    </row>
    <row r="1880" spans="1:13">
      <c r="A1880" s="80">
        <v>1865</v>
      </c>
      <c r="B1880" s="80" t="s">
        <v>9153</v>
      </c>
      <c r="C1880" s="80" t="s">
        <v>9154</v>
      </c>
      <c r="D1880" s="80" t="s">
        <v>9031</v>
      </c>
      <c r="E1880" s="80">
        <v>0</v>
      </c>
      <c r="F1880" s="80">
        <v>0</v>
      </c>
      <c r="G1880" s="80">
        <v>19</v>
      </c>
      <c r="H1880" s="80">
        <v>0</v>
      </c>
      <c r="I1880" s="80">
        <v>0</v>
      </c>
      <c r="J1880" s="80">
        <v>0</v>
      </c>
      <c r="K1880" s="80">
        <v>0</v>
      </c>
      <c r="L1880" s="80">
        <v>19</v>
      </c>
      <c r="M1880" s="80">
        <v>0</v>
      </c>
    </row>
    <row r="1881" spans="1:13">
      <c r="A1881" s="80">
        <v>1866</v>
      </c>
      <c r="B1881" s="80" t="s">
        <v>9155</v>
      </c>
      <c r="C1881" s="80" t="s">
        <v>9156</v>
      </c>
      <c r="D1881" s="80" t="s">
        <v>5400</v>
      </c>
      <c r="E1881" s="80">
        <v>50</v>
      </c>
      <c r="F1881" s="80">
        <v>0</v>
      </c>
      <c r="G1881" s="80">
        <v>0</v>
      </c>
      <c r="H1881" s="80">
        <v>0</v>
      </c>
      <c r="I1881" s="80">
        <v>0</v>
      </c>
      <c r="J1881" s="80">
        <v>0</v>
      </c>
      <c r="K1881" s="80">
        <v>0</v>
      </c>
      <c r="L1881" s="80">
        <v>50</v>
      </c>
      <c r="M1881" s="80">
        <v>0</v>
      </c>
    </row>
    <row r="1882" spans="1:13">
      <c r="A1882" s="80">
        <v>1867</v>
      </c>
      <c r="B1882" s="80" t="s">
        <v>9157</v>
      </c>
      <c r="C1882" s="80" t="s">
        <v>9158</v>
      </c>
      <c r="D1882" s="80" t="s">
        <v>9031</v>
      </c>
      <c r="E1882" s="80">
        <v>0</v>
      </c>
      <c r="F1882" s="80">
        <v>0</v>
      </c>
      <c r="G1882" s="80">
        <v>0</v>
      </c>
      <c r="H1882" s="80">
        <v>0</v>
      </c>
      <c r="I1882" s="80">
        <v>0</v>
      </c>
      <c r="J1882" s="80">
        <v>0</v>
      </c>
      <c r="K1882" s="80">
        <v>0</v>
      </c>
      <c r="L1882" s="80">
        <v>0</v>
      </c>
      <c r="M1882" s="80">
        <v>0</v>
      </c>
    </row>
    <row r="1883" spans="1:13">
      <c r="A1883" s="80">
        <v>1868</v>
      </c>
      <c r="B1883" s="80" t="s">
        <v>9159</v>
      </c>
      <c r="C1883" s="80" t="s">
        <v>9160</v>
      </c>
      <c r="D1883" s="80" t="s">
        <v>9031</v>
      </c>
      <c r="E1883" s="80">
        <v>0</v>
      </c>
      <c r="F1883" s="80">
        <v>0</v>
      </c>
      <c r="G1883" s="80">
        <v>38.4</v>
      </c>
      <c r="H1883" s="80">
        <v>0</v>
      </c>
      <c r="I1883" s="80">
        <v>0</v>
      </c>
      <c r="J1883" s="80">
        <v>0</v>
      </c>
      <c r="K1883" s="80">
        <v>0</v>
      </c>
      <c r="L1883" s="80">
        <v>38.4</v>
      </c>
      <c r="M1883" s="80">
        <v>0</v>
      </c>
    </row>
    <row r="1884" spans="1:13">
      <c r="A1884" s="80">
        <v>1869</v>
      </c>
      <c r="B1884" s="80" t="s">
        <v>9161</v>
      </c>
      <c r="C1884" s="80" t="s">
        <v>9162</v>
      </c>
      <c r="D1884" s="80" t="s">
        <v>9031</v>
      </c>
      <c r="E1884" s="80">
        <v>0</v>
      </c>
      <c r="F1884" s="80">
        <v>0</v>
      </c>
      <c r="G1884" s="80">
        <v>0</v>
      </c>
      <c r="H1884" s="80">
        <v>0</v>
      </c>
      <c r="I1884" s="80">
        <v>0</v>
      </c>
      <c r="J1884" s="80">
        <v>0</v>
      </c>
      <c r="K1884" s="80">
        <v>0</v>
      </c>
      <c r="L1884" s="80">
        <v>0</v>
      </c>
      <c r="M1884" s="80">
        <v>0</v>
      </c>
    </row>
    <row r="1885" spans="1:13">
      <c r="A1885" s="80">
        <v>1870</v>
      </c>
      <c r="B1885" s="80" t="s">
        <v>9163</v>
      </c>
      <c r="C1885" s="80" t="s">
        <v>9164</v>
      </c>
      <c r="D1885" s="80" t="s">
        <v>9031</v>
      </c>
      <c r="E1885" s="80">
        <v>30.3</v>
      </c>
      <c r="F1885" s="80">
        <v>0</v>
      </c>
      <c r="G1885" s="80">
        <v>7.8</v>
      </c>
      <c r="H1885" s="80">
        <v>0</v>
      </c>
      <c r="I1885" s="80">
        <v>0</v>
      </c>
      <c r="J1885" s="80">
        <v>0</v>
      </c>
      <c r="K1885" s="80">
        <v>0</v>
      </c>
      <c r="L1885" s="80">
        <v>38.1</v>
      </c>
      <c r="M1885" s="80">
        <v>0</v>
      </c>
    </row>
    <row r="1886" spans="1:13">
      <c r="A1886" s="80">
        <v>1871</v>
      </c>
      <c r="B1886" s="80" t="s">
        <v>9165</v>
      </c>
      <c r="C1886" s="80" t="s">
        <v>9166</v>
      </c>
      <c r="D1886" s="80" t="s">
        <v>9031</v>
      </c>
      <c r="E1886" s="80">
        <v>0</v>
      </c>
      <c r="F1886" s="80">
        <v>0</v>
      </c>
      <c r="G1886" s="80">
        <v>26.8</v>
      </c>
      <c r="H1886" s="80">
        <v>0</v>
      </c>
      <c r="I1886" s="80">
        <v>0</v>
      </c>
      <c r="J1886" s="80">
        <v>0</v>
      </c>
      <c r="K1886" s="80">
        <v>0</v>
      </c>
      <c r="L1886" s="80">
        <v>26.8</v>
      </c>
      <c r="M1886" s="80">
        <v>0</v>
      </c>
    </row>
    <row r="1887" spans="1:13">
      <c r="A1887" s="80">
        <v>1872</v>
      </c>
      <c r="B1887" s="80" t="s">
        <v>9167</v>
      </c>
      <c r="C1887" s="80" t="s">
        <v>9168</v>
      </c>
      <c r="D1887" s="80" t="s">
        <v>9031</v>
      </c>
      <c r="E1887" s="80">
        <v>0</v>
      </c>
      <c r="F1887" s="80">
        <v>0</v>
      </c>
      <c r="G1887" s="80">
        <v>22.6</v>
      </c>
      <c r="H1887" s="80">
        <v>0</v>
      </c>
      <c r="I1887" s="80">
        <v>0</v>
      </c>
      <c r="J1887" s="80">
        <v>0</v>
      </c>
      <c r="K1887" s="80">
        <v>0</v>
      </c>
      <c r="L1887" s="80">
        <v>22.6</v>
      </c>
      <c r="M1887" s="80">
        <v>0</v>
      </c>
    </row>
    <row r="1888" spans="1:13">
      <c r="A1888" s="80">
        <v>1873</v>
      </c>
      <c r="B1888" s="80" t="s">
        <v>9169</v>
      </c>
      <c r="C1888" s="80" t="s">
        <v>9170</v>
      </c>
      <c r="D1888" s="80" t="s">
        <v>9031</v>
      </c>
      <c r="E1888" s="80">
        <v>70.7</v>
      </c>
      <c r="F1888" s="80">
        <v>0</v>
      </c>
      <c r="G1888" s="80">
        <v>32.9</v>
      </c>
      <c r="H1888" s="80">
        <v>0</v>
      </c>
      <c r="I1888" s="80">
        <v>0</v>
      </c>
      <c r="J1888" s="80">
        <v>0</v>
      </c>
      <c r="K1888" s="80">
        <v>0</v>
      </c>
      <c r="L1888" s="80">
        <v>103.6</v>
      </c>
      <c r="M1888" s="80">
        <v>0</v>
      </c>
    </row>
    <row r="1889" spans="1:13">
      <c r="A1889" s="80">
        <v>1874</v>
      </c>
      <c r="B1889" s="80" t="s">
        <v>9171</v>
      </c>
      <c r="C1889" s="80" t="s">
        <v>9172</v>
      </c>
      <c r="D1889" s="80" t="s">
        <v>9031</v>
      </c>
      <c r="E1889" s="80">
        <v>45.6</v>
      </c>
      <c r="F1889" s="80">
        <v>0</v>
      </c>
      <c r="G1889" s="80">
        <v>49.9</v>
      </c>
      <c r="H1889" s="80">
        <v>0</v>
      </c>
      <c r="I1889" s="80">
        <v>0</v>
      </c>
      <c r="J1889" s="80">
        <v>0</v>
      </c>
      <c r="K1889" s="80">
        <v>0</v>
      </c>
      <c r="L1889" s="80">
        <v>95.5</v>
      </c>
      <c r="M1889" s="80">
        <v>0</v>
      </c>
    </row>
    <row r="1890" spans="1:13">
      <c r="A1890" s="80">
        <v>1875</v>
      </c>
      <c r="B1890" s="80" t="s">
        <v>9173</v>
      </c>
      <c r="C1890" s="80" t="s">
        <v>9174</v>
      </c>
      <c r="D1890" s="80" t="s">
        <v>9031</v>
      </c>
      <c r="E1890" s="80">
        <v>24.2</v>
      </c>
      <c r="F1890" s="80">
        <v>0</v>
      </c>
      <c r="G1890" s="80">
        <v>80.3</v>
      </c>
      <c r="H1890" s="80">
        <v>0</v>
      </c>
      <c r="I1890" s="80">
        <v>0</v>
      </c>
      <c r="J1890" s="80">
        <v>0</v>
      </c>
      <c r="K1890" s="80">
        <v>0</v>
      </c>
      <c r="L1890" s="80">
        <v>104.5</v>
      </c>
      <c r="M1890" s="80">
        <v>471.9</v>
      </c>
    </row>
    <row r="1891" spans="1:13">
      <c r="A1891" s="80">
        <v>1876</v>
      </c>
      <c r="B1891" s="80" t="s">
        <v>9175</v>
      </c>
      <c r="C1891" s="80" t="s">
        <v>9176</v>
      </c>
      <c r="D1891" s="80" t="s">
        <v>9031</v>
      </c>
      <c r="E1891" s="80">
        <v>14.3</v>
      </c>
      <c r="F1891" s="80">
        <v>0</v>
      </c>
      <c r="G1891" s="80">
        <v>44.3</v>
      </c>
      <c r="H1891" s="80">
        <v>0</v>
      </c>
      <c r="I1891" s="80">
        <v>0</v>
      </c>
      <c r="J1891" s="80">
        <v>0</v>
      </c>
      <c r="K1891" s="80">
        <v>0</v>
      </c>
      <c r="L1891" s="80">
        <v>58.6</v>
      </c>
      <c r="M1891" s="80">
        <v>512.1</v>
      </c>
    </row>
    <row r="1892" spans="1:13">
      <c r="A1892" s="80">
        <v>1877</v>
      </c>
      <c r="B1892" s="80" t="s">
        <v>9177</v>
      </c>
      <c r="C1892" s="80" t="s">
        <v>9178</v>
      </c>
      <c r="D1892" s="80" t="s">
        <v>9031</v>
      </c>
      <c r="E1892" s="80">
        <v>0</v>
      </c>
      <c r="F1892" s="80">
        <v>0</v>
      </c>
      <c r="G1892" s="80">
        <v>37.6</v>
      </c>
      <c r="H1892" s="80">
        <v>0</v>
      </c>
      <c r="I1892" s="80">
        <v>0</v>
      </c>
      <c r="J1892" s="80">
        <v>0</v>
      </c>
      <c r="K1892" s="80">
        <v>0</v>
      </c>
      <c r="L1892" s="80">
        <v>37.6</v>
      </c>
      <c r="M1892" s="80">
        <v>0</v>
      </c>
    </row>
    <row r="1893" spans="1:13">
      <c r="A1893" s="80">
        <v>1878</v>
      </c>
      <c r="B1893" s="80" t="s">
        <v>9179</v>
      </c>
      <c r="C1893" s="80" t="s">
        <v>9180</v>
      </c>
      <c r="D1893" s="80" t="s">
        <v>9031</v>
      </c>
      <c r="E1893" s="80">
        <v>22.9</v>
      </c>
      <c r="F1893" s="80">
        <v>0</v>
      </c>
      <c r="G1893" s="80">
        <v>15.9</v>
      </c>
      <c r="H1893" s="80">
        <v>0</v>
      </c>
      <c r="I1893" s="80">
        <v>0</v>
      </c>
      <c r="J1893" s="80">
        <v>0</v>
      </c>
      <c r="K1893" s="80">
        <v>0</v>
      </c>
      <c r="L1893" s="80">
        <v>38.799999999999997</v>
      </c>
      <c r="M1893" s="80">
        <v>0</v>
      </c>
    </row>
    <row r="1894" spans="1:13">
      <c r="A1894" s="80">
        <v>1879</v>
      </c>
      <c r="B1894" s="80" t="s">
        <v>9181</v>
      </c>
      <c r="C1894" s="80" t="s">
        <v>9182</v>
      </c>
      <c r="D1894" s="80" t="s">
        <v>9031</v>
      </c>
      <c r="E1894" s="80">
        <v>23.5</v>
      </c>
      <c r="F1894" s="80">
        <v>0</v>
      </c>
      <c r="G1894" s="80">
        <v>20.8</v>
      </c>
      <c r="H1894" s="80">
        <v>0</v>
      </c>
      <c r="I1894" s="80">
        <v>0</v>
      </c>
      <c r="J1894" s="80">
        <v>0</v>
      </c>
      <c r="K1894" s="80">
        <v>0</v>
      </c>
      <c r="L1894" s="80">
        <v>44.3</v>
      </c>
      <c r="M1894" s="80">
        <v>0</v>
      </c>
    </row>
    <row r="1895" spans="1:13">
      <c r="A1895" s="80">
        <v>1880</v>
      </c>
      <c r="B1895" s="80" t="s">
        <v>9183</v>
      </c>
      <c r="C1895" s="80" t="s">
        <v>9184</v>
      </c>
      <c r="D1895" s="80" t="s">
        <v>9031</v>
      </c>
      <c r="E1895" s="80">
        <v>39.799999999999997</v>
      </c>
      <c r="F1895" s="80">
        <v>0</v>
      </c>
      <c r="G1895" s="80">
        <v>45.6</v>
      </c>
      <c r="H1895" s="80">
        <v>0</v>
      </c>
      <c r="I1895" s="80">
        <v>0</v>
      </c>
      <c r="J1895" s="80">
        <v>0</v>
      </c>
      <c r="K1895" s="80">
        <v>0</v>
      </c>
      <c r="L1895" s="80">
        <v>85.4</v>
      </c>
      <c r="M1895" s="80">
        <v>0</v>
      </c>
    </row>
    <row r="1896" spans="1:13">
      <c r="A1896" s="80">
        <v>1881</v>
      </c>
      <c r="B1896" s="80" t="s">
        <v>9185</v>
      </c>
      <c r="C1896" s="80" t="s">
        <v>9186</v>
      </c>
      <c r="D1896" s="80" t="s">
        <v>5400</v>
      </c>
      <c r="E1896" s="80">
        <v>15</v>
      </c>
      <c r="F1896" s="80">
        <v>0</v>
      </c>
      <c r="G1896" s="80">
        <v>0</v>
      </c>
      <c r="H1896" s="80">
        <v>0</v>
      </c>
      <c r="I1896" s="80">
        <v>0</v>
      </c>
      <c r="J1896" s="80">
        <v>0</v>
      </c>
      <c r="K1896" s="80">
        <v>0</v>
      </c>
      <c r="L1896" s="80">
        <v>15</v>
      </c>
      <c r="M1896" s="80">
        <v>0</v>
      </c>
    </row>
    <row r="1897" spans="1:13">
      <c r="A1897" s="80">
        <v>1882</v>
      </c>
      <c r="B1897" s="80" t="s">
        <v>9187</v>
      </c>
      <c r="C1897" s="80" t="s">
        <v>9186</v>
      </c>
      <c r="D1897" s="80" t="s">
        <v>3259</v>
      </c>
      <c r="E1897" s="80">
        <v>0</v>
      </c>
      <c r="F1897" s="80">
        <v>0</v>
      </c>
      <c r="G1897" s="80">
        <v>200</v>
      </c>
      <c r="H1897" s="80">
        <v>0</v>
      </c>
      <c r="I1897" s="80">
        <v>0</v>
      </c>
      <c r="J1897" s="80">
        <v>0</v>
      </c>
      <c r="K1897" s="80">
        <v>0</v>
      </c>
      <c r="L1897" s="80">
        <v>200</v>
      </c>
      <c r="M1897" s="80">
        <v>39800</v>
      </c>
    </row>
    <row r="1898" spans="1:13">
      <c r="A1898" s="80">
        <v>1883</v>
      </c>
      <c r="B1898" s="80" t="s">
        <v>9188</v>
      </c>
      <c r="C1898" s="80" t="s">
        <v>9189</v>
      </c>
      <c r="D1898" s="80" t="s">
        <v>3259</v>
      </c>
      <c r="E1898" s="80">
        <v>0</v>
      </c>
      <c r="F1898" s="80">
        <v>0</v>
      </c>
      <c r="G1898" s="80">
        <v>0</v>
      </c>
      <c r="H1898" s="80">
        <v>0</v>
      </c>
      <c r="I1898" s="80">
        <v>0</v>
      </c>
      <c r="J1898" s="80">
        <v>0</v>
      </c>
      <c r="K1898" s="80">
        <v>0</v>
      </c>
      <c r="L1898" s="80">
        <v>0</v>
      </c>
      <c r="M1898" s="80">
        <v>68400</v>
      </c>
    </row>
    <row r="1899" spans="1:13">
      <c r="A1899" s="80">
        <v>1884</v>
      </c>
      <c r="B1899" s="80" t="s">
        <v>9190</v>
      </c>
      <c r="C1899" s="80" t="s">
        <v>9191</v>
      </c>
      <c r="D1899" s="80" t="s">
        <v>3259</v>
      </c>
      <c r="E1899" s="80">
        <v>0</v>
      </c>
      <c r="F1899" s="80">
        <v>0</v>
      </c>
      <c r="G1899" s="80">
        <v>0</v>
      </c>
      <c r="H1899" s="80">
        <v>0</v>
      </c>
      <c r="I1899" s="80">
        <v>0</v>
      </c>
      <c r="J1899" s="80">
        <v>0</v>
      </c>
      <c r="K1899" s="80">
        <v>0</v>
      </c>
      <c r="L1899" s="80">
        <v>0</v>
      </c>
      <c r="M1899" s="80">
        <v>68400</v>
      </c>
    </row>
    <row r="1900" spans="1:13">
      <c r="A1900" s="80">
        <v>1885</v>
      </c>
      <c r="B1900" s="80" t="s">
        <v>9192</v>
      </c>
      <c r="C1900" s="80" t="s">
        <v>9193</v>
      </c>
      <c r="D1900" s="80" t="s">
        <v>3259</v>
      </c>
      <c r="E1900" s="80">
        <v>0</v>
      </c>
      <c r="F1900" s="80">
        <v>0</v>
      </c>
      <c r="G1900" s="80">
        <v>400</v>
      </c>
      <c r="H1900" s="80">
        <v>0</v>
      </c>
      <c r="I1900" s="80">
        <v>0</v>
      </c>
      <c r="J1900" s="80">
        <v>0</v>
      </c>
      <c r="K1900" s="80">
        <v>0</v>
      </c>
      <c r="L1900" s="80">
        <v>400</v>
      </c>
      <c r="M1900" s="80">
        <v>68000</v>
      </c>
    </row>
    <row r="1901" spans="1:13">
      <c r="A1901" s="80">
        <v>1886</v>
      </c>
      <c r="B1901" s="80" t="s">
        <v>9194</v>
      </c>
      <c r="C1901" s="80" t="s">
        <v>9195</v>
      </c>
      <c r="D1901" s="80" t="s">
        <v>3259</v>
      </c>
      <c r="E1901" s="80">
        <v>0</v>
      </c>
      <c r="F1901" s="80">
        <v>0</v>
      </c>
      <c r="G1901" s="80">
        <v>0</v>
      </c>
      <c r="H1901" s="80">
        <v>0</v>
      </c>
      <c r="I1901" s="80">
        <v>0</v>
      </c>
      <c r="J1901" s="80">
        <v>0</v>
      </c>
      <c r="K1901" s="80">
        <v>0</v>
      </c>
      <c r="L1901" s="80">
        <v>0</v>
      </c>
      <c r="M1901" s="80">
        <v>68400</v>
      </c>
    </row>
    <row r="1902" spans="1:13">
      <c r="A1902" s="80">
        <v>1887</v>
      </c>
      <c r="B1902" s="80" t="s">
        <v>9196</v>
      </c>
      <c r="C1902" s="80" t="s">
        <v>9197</v>
      </c>
      <c r="D1902" s="80" t="s">
        <v>9031</v>
      </c>
      <c r="E1902" s="80">
        <v>9.9</v>
      </c>
      <c r="F1902" s="80">
        <v>0</v>
      </c>
      <c r="G1902" s="80">
        <v>0</v>
      </c>
      <c r="H1902" s="80">
        <v>0</v>
      </c>
      <c r="I1902" s="80">
        <v>0</v>
      </c>
      <c r="J1902" s="80">
        <v>0</v>
      </c>
      <c r="K1902" s="80">
        <v>0</v>
      </c>
      <c r="L1902" s="80">
        <v>9.9</v>
      </c>
      <c r="M1902" s="80">
        <v>260</v>
      </c>
    </row>
    <row r="1903" spans="1:13">
      <c r="A1903" s="80">
        <v>1888</v>
      </c>
      <c r="B1903" s="80" t="s">
        <v>9198</v>
      </c>
      <c r="C1903" s="80" t="s">
        <v>9199</v>
      </c>
      <c r="D1903" s="80" t="s">
        <v>9031</v>
      </c>
      <c r="E1903" s="80">
        <v>2.5</v>
      </c>
      <c r="F1903" s="80">
        <v>0</v>
      </c>
      <c r="G1903" s="80">
        <v>12</v>
      </c>
      <c r="H1903" s="80">
        <v>0</v>
      </c>
      <c r="I1903" s="80">
        <v>0</v>
      </c>
      <c r="J1903" s="80">
        <v>0</v>
      </c>
      <c r="K1903" s="80">
        <v>0</v>
      </c>
      <c r="L1903" s="80">
        <v>14.5</v>
      </c>
      <c r="M1903" s="80">
        <v>248</v>
      </c>
    </row>
    <row r="1904" spans="1:13">
      <c r="A1904" s="80">
        <v>1889</v>
      </c>
      <c r="B1904" s="80" t="s">
        <v>9200</v>
      </c>
      <c r="C1904" s="80" t="s">
        <v>9201</v>
      </c>
      <c r="D1904" s="80" t="s">
        <v>9031</v>
      </c>
      <c r="E1904" s="80">
        <v>0</v>
      </c>
      <c r="F1904" s="80">
        <v>0</v>
      </c>
      <c r="G1904" s="80">
        <v>0.1</v>
      </c>
      <c r="H1904" s="80">
        <v>0</v>
      </c>
      <c r="I1904" s="80">
        <v>0</v>
      </c>
      <c r="J1904" s="80">
        <v>0</v>
      </c>
      <c r="K1904" s="80">
        <v>0</v>
      </c>
      <c r="L1904" s="80">
        <v>0.1</v>
      </c>
      <c r="M1904" s="80">
        <v>259.89999999999998</v>
      </c>
    </row>
    <row r="1905" spans="1:13">
      <c r="A1905" s="80">
        <v>1890</v>
      </c>
      <c r="B1905" s="80" t="s">
        <v>9202</v>
      </c>
      <c r="C1905" s="80" t="s">
        <v>9203</v>
      </c>
      <c r="D1905" s="80" t="s">
        <v>9031</v>
      </c>
      <c r="E1905" s="80">
        <v>0.05</v>
      </c>
      <c r="F1905" s="80">
        <v>0</v>
      </c>
      <c r="G1905" s="80">
        <v>1.2</v>
      </c>
      <c r="H1905" s="80">
        <v>0</v>
      </c>
      <c r="I1905" s="80">
        <v>0</v>
      </c>
      <c r="J1905" s="80">
        <v>0</v>
      </c>
      <c r="K1905" s="80">
        <v>0</v>
      </c>
      <c r="L1905" s="80">
        <v>1.25</v>
      </c>
      <c r="M1905" s="80">
        <v>258.8</v>
      </c>
    </row>
    <row r="1906" spans="1:13">
      <c r="A1906" s="80">
        <v>1891</v>
      </c>
      <c r="B1906" s="80" t="s">
        <v>9204</v>
      </c>
      <c r="C1906" s="80" t="s">
        <v>9205</v>
      </c>
      <c r="D1906" s="80" t="s">
        <v>9031</v>
      </c>
      <c r="E1906" s="80">
        <v>0</v>
      </c>
      <c r="F1906" s="80">
        <v>0</v>
      </c>
      <c r="G1906" s="80">
        <v>0</v>
      </c>
      <c r="H1906" s="80">
        <v>0</v>
      </c>
      <c r="I1906" s="80">
        <v>0</v>
      </c>
      <c r="J1906" s="80">
        <v>0</v>
      </c>
      <c r="K1906" s="80">
        <v>0</v>
      </c>
      <c r="L1906" s="80">
        <v>0</v>
      </c>
      <c r="M1906" s="80">
        <v>220</v>
      </c>
    </row>
    <row r="1907" spans="1:13">
      <c r="A1907" s="80">
        <v>1892</v>
      </c>
      <c r="B1907" s="80" t="s">
        <v>9206</v>
      </c>
      <c r="C1907" s="80" t="s">
        <v>9207</v>
      </c>
      <c r="D1907" s="80" t="s">
        <v>5400</v>
      </c>
      <c r="E1907" s="80">
        <v>0</v>
      </c>
      <c r="F1907" s="80">
        <v>0</v>
      </c>
      <c r="G1907" s="80">
        <v>0</v>
      </c>
      <c r="H1907" s="80">
        <v>0</v>
      </c>
      <c r="I1907" s="80">
        <v>0</v>
      </c>
      <c r="J1907" s="80">
        <v>0</v>
      </c>
      <c r="K1907" s="80">
        <v>0</v>
      </c>
      <c r="L1907" s="80">
        <v>0</v>
      </c>
      <c r="M1907" s="84">
        <v>366000</v>
      </c>
    </row>
    <row r="1908" spans="1:13">
      <c r="A1908" s="80">
        <v>1893</v>
      </c>
      <c r="B1908" s="80" t="s">
        <v>9208</v>
      </c>
      <c r="C1908" s="80" t="s">
        <v>9209</v>
      </c>
      <c r="D1908" s="80" t="s">
        <v>9031</v>
      </c>
      <c r="E1908" s="80">
        <v>0</v>
      </c>
      <c r="F1908" s="80">
        <v>0</v>
      </c>
      <c r="G1908" s="80">
        <v>9.9</v>
      </c>
      <c r="H1908" s="80">
        <v>0</v>
      </c>
      <c r="I1908" s="80">
        <v>0</v>
      </c>
      <c r="J1908" s="80">
        <v>0</v>
      </c>
      <c r="K1908" s="80">
        <v>0</v>
      </c>
      <c r="L1908" s="80">
        <v>9.9</v>
      </c>
      <c r="M1908" s="80">
        <v>210.1</v>
      </c>
    </row>
    <row r="1909" spans="1:13">
      <c r="A1909" s="80">
        <v>1894</v>
      </c>
      <c r="B1909" s="80" t="s">
        <v>9210</v>
      </c>
      <c r="C1909" s="80" t="s">
        <v>9211</v>
      </c>
      <c r="D1909" s="80" t="s">
        <v>9031</v>
      </c>
      <c r="E1909" s="80">
        <v>0.2</v>
      </c>
      <c r="F1909" s="80">
        <v>0</v>
      </c>
      <c r="G1909" s="80">
        <v>14.8</v>
      </c>
      <c r="H1909" s="80">
        <v>0</v>
      </c>
      <c r="I1909" s="80">
        <v>0</v>
      </c>
      <c r="J1909" s="80">
        <v>0</v>
      </c>
      <c r="K1909" s="80">
        <v>0</v>
      </c>
      <c r="L1909" s="80">
        <v>15</v>
      </c>
      <c r="M1909" s="85">
        <v>1815.2</v>
      </c>
    </row>
    <row r="1910" spans="1:13">
      <c r="A1910" s="80">
        <v>1895</v>
      </c>
      <c r="B1910" s="80" t="s">
        <v>9212</v>
      </c>
      <c r="C1910" s="80" t="s">
        <v>9213</v>
      </c>
      <c r="D1910" s="80" t="s">
        <v>5400</v>
      </c>
      <c r="E1910" s="80">
        <v>0</v>
      </c>
      <c r="F1910" s="80">
        <v>0</v>
      </c>
      <c r="G1910" s="80">
        <v>500</v>
      </c>
      <c r="H1910" s="80">
        <v>0</v>
      </c>
      <c r="I1910" s="80">
        <v>0</v>
      </c>
      <c r="J1910" s="80">
        <v>0</v>
      </c>
      <c r="K1910" s="80">
        <v>0</v>
      </c>
      <c r="L1910" s="80">
        <v>500</v>
      </c>
      <c r="M1910" s="84">
        <v>740160</v>
      </c>
    </row>
    <row r="1911" spans="1:13">
      <c r="A1911" s="80">
        <v>1896</v>
      </c>
      <c r="B1911" s="80" t="s">
        <v>9214</v>
      </c>
      <c r="C1911" s="80" t="s">
        <v>9215</v>
      </c>
      <c r="D1911" s="80" t="s">
        <v>9031</v>
      </c>
      <c r="E1911" s="80">
        <v>139.19999999999999</v>
      </c>
      <c r="F1911" s="80">
        <v>0</v>
      </c>
      <c r="G1911" s="80">
        <v>5.8</v>
      </c>
      <c r="H1911" s="80">
        <v>0</v>
      </c>
      <c r="I1911" s="80">
        <v>0</v>
      </c>
      <c r="J1911" s="80">
        <v>0</v>
      </c>
      <c r="K1911" s="80">
        <v>0</v>
      </c>
      <c r="L1911" s="80">
        <v>145</v>
      </c>
      <c r="M1911" s="80">
        <v>344.2</v>
      </c>
    </row>
    <row r="1912" spans="1:13">
      <c r="A1912" s="80">
        <v>1897</v>
      </c>
      <c r="B1912" s="80" t="s">
        <v>9216</v>
      </c>
      <c r="C1912" s="80" t="s">
        <v>9217</v>
      </c>
      <c r="D1912" s="80" t="s">
        <v>9031</v>
      </c>
      <c r="E1912" s="80">
        <v>126.9</v>
      </c>
      <c r="F1912" s="80">
        <v>0</v>
      </c>
      <c r="G1912" s="80">
        <v>4.8</v>
      </c>
      <c r="H1912" s="80">
        <v>0</v>
      </c>
      <c r="I1912" s="80">
        <v>0</v>
      </c>
      <c r="J1912" s="80">
        <v>0</v>
      </c>
      <c r="K1912" s="80">
        <v>0</v>
      </c>
      <c r="L1912" s="80">
        <v>131.69999999999999</v>
      </c>
      <c r="M1912" s="80">
        <v>345.2</v>
      </c>
    </row>
    <row r="1913" spans="1:13">
      <c r="A1913" s="80">
        <v>1898</v>
      </c>
      <c r="B1913" s="80" t="s">
        <v>9218</v>
      </c>
      <c r="C1913" s="80" t="s">
        <v>9219</v>
      </c>
      <c r="D1913" s="80" t="s">
        <v>7802</v>
      </c>
      <c r="E1913" s="80">
        <v>0</v>
      </c>
      <c r="F1913" s="80">
        <v>0</v>
      </c>
      <c r="G1913" s="80">
        <v>0</v>
      </c>
      <c r="H1913" s="80">
        <v>0</v>
      </c>
      <c r="I1913" s="80">
        <v>0</v>
      </c>
      <c r="J1913" s="80">
        <v>0</v>
      </c>
      <c r="K1913" s="80">
        <v>0</v>
      </c>
      <c r="L1913" s="80">
        <v>0</v>
      </c>
      <c r="M1913" s="84">
        <v>740660</v>
      </c>
    </row>
    <row r="1914" spans="1:13">
      <c r="A1914" s="80">
        <v>1899</v>
      </c>
      <c r="B1914" s="80" t="s">
        <v>9220</v>
      </c>
      <c r="C1914" s="80" t="s">
        <v>9221</v>
      </c>
      <c r="D1914" s="80" t="s">
        <v>5400</v>
      </c>
      <c r="E1914" s="80">
        <v>0</v>
      </c>
      <c r="F1914" s="80">
        <v>0</v>
      </c>
      <c r="G1914" s="80">
        <v>3446</v>
      </c>
      <c r="H1914" s="80">
        <v>0</v>
      </c>
      <c r="I1914" s="80">
        <v>0</v>
      </c>
      <c r="J1914" s="80">
        <v>0</v>
      </c>
      <c r="K1914" s="80">
        <v>0</v>
      </c>
      <c r="L1914" s="80">
        <v>3446</v>
      </c>
      <c r="M1914" s="84">
        <v>692554</v>
      </c>
    </row>
    <row r="1915" spans="1:13">
      <c r="A1915" s="80">
        <v>1900</v>
      </c>
      <c r="B1915" s="80" t="s">
        <v>9222</v>
      </c>
      <c r="C1915" s="80" t="s">
        <v>9223</v>
      </c>
      <c r="D1915" s="80" t="s">
        <v>7802</v>
      </c>
      <c r="E1915" s="80">
        <v>0</v>
      </c>
      <c r="F1915" s="80">
        <v>0</v>
      </c>
      <c r="G1915" s="80">
        <v>0</v>
      </c>
      <c r="H1915" s="80">
        <v>0</v>
      </c>
      <c r="I1915" s="80">
        <v>0</v>
      </c>
      <c r="J1915" s="80">
        <v>0</v>
      </c>
      <c r="K1915" s="80">
        <v>0</v>
      </c>
      <c r="L1915" s="80">
        <v>0</v>
      </c>
      <c r="M1915" s="84">
        <v>696000</v>
      </c>
    </row>
    <row r="1916" spans="1:13">
      <c r="A1916" s="80">
        <v>1901</v>
      </c>
      <c r="B1916" s="80" t="s">
        <v>9224</v>
      </c>
      <c r="C1916" s="80" t="s">
        <v>9225</v>
      </c>
      <c r="D1916" s="80" t="s">
        <v>5400</v>
      </c>
      <c r="E1916" s="80">
        <v>0</v>
      </c>
      <c r="F1916" s="80">
        <v>0</v>
      </c>
      <c r="G1916" s="80">
        <v>0</v>
      </c>
      <c r="H1916" s="80">
        <v>0</v>
      </c>
      <c r="I1916" s="80">
        <v>0</v>
      </c>
      <c r="J1916" s="80">
        <v>0</v>
      </c>
      <c r="K1916" s="80">
        <v>0</v>
      </c>
      <c r="L1916" s="80">
        <v>0</v>
      </c>
      <c r="M1916" s="80">
        <v>0</v>
      </c>
    </row>
    <row r="1917" spans="1:13">
      <c r="A1917" s="80">
        <v>1902</v>
      </c>
      <c r="B1917" s="80" t="s">
        <v>9226</v>
      </c>
      <c r="C1917" s="80" t="s">
        <v>9227</v>
      </c>
      <c r="D1917" s="80" t="s">
        <v>5400</v>
      </c>
      <c r="E1917" s="80">
        <v>0</v>
      </c>
      <c r="F1917" s="80">
        <v>0</v>
      </c>
      <c r="G1917" s="80">
        <v>0</v>
      </c>
      <c r="H1917" s="80">
        <v>0</v>
      </c>
      <c r="I1917" s="80">
        <v>0</v>
      </c>
      <c r="J1917" s="80">
        <v>0</v>
      </c>
      <c r="K1917" s="80">
        <v>0</v>
      </c>
      <c r="L1917" s="80">
        <v>0</v>
      </c>
      <c r="M1917" s="80">
        <v>0</v>
      </c>
    </row>
    <row r="1918" spans="1:13">
      <c r="A1918" s="80">
        <v>1903</v>
      </c>
      <c r="B1918" s="80" t="s">
        <v>9228</v>
      </c>
      <c r="C1918" s="80" t="s">
        <v>9229</v>
      </c>
      <c r="D1918" s="80" t="s">
        <v>5400</v>
      </c>
      <c r="E1918" s="80">
        <v>0</v>
      </c>
      <c r="F1918" s="80">
        <v>0</v>
      </c>
      <c r="G1918" s="80">
        <v>0</v>
      </c>
      <c r="H1918" s="80">
        <v>0</v>
      </c>
      <c r="I1918" s="80">
        <v>0</v>
      </c>
      <c r="J1918" s="80">
        <v>0</v>
      </c>
      <c r="K1918" s="80">
        <v>0</v>
      </c>
      <c r="L1918" s="80">
        <v>0</v>
      </c>
      <c r="M1918" s="80">
        <v>0</v>
      </c>
    </row>
    <row r="1919" spans="1:13">
      <c r="A1919" s="80">
        <v>1904</v>
      </c>
      <c r="B1919" s="80" t="s">
        <v>9230</v>
      </c>
      <c r="C1919" s="80" t="s">
        <v>9231</v>
      </c>
      <c r="D1919" s="80" t="s">
        <v>5400</v>
      </c>
      <c r="E1919" s="80">
        <v>33695</v>
      </c>
      <c r="F1919" s="80">
        <v>0</v>
      </c>
      <c r="G1919" s="80">
        <v>13293</v>
      </c>
      <c r="H1919" s="80">
        <v>0</v>
      </c>
      <c r="I1919" s="80">
        <v>0</v>
      </c>
      <c r="J1919" s="80">
        <v>0</v>
      </c>
      <c r="K1919" s="80">
        <v>0</v>
      </c>
      <c r="L1919" s="80">
        <v>46988</v>
      </c>
      <c r="M1919" s="84">
        <v>37390</v>
      </c>
    </row>
    <row r="1920" spans="1:13">
      <c r="A1920" s="80">
        <v>1905</v>
      </c>
      <c r="B1920" s="80" t="s">
        <v>9232</v>
      </c>
      <c r="C1920" s="80" t="s">
        <v>9233</v>
      </c>
      <c r="D1920" s="80" t="s">
        <v>5400</v>
      </c>
      <c r="E1920" s="80">
        <v>1152</v>
      </c>
      <c r="F1920" s="80">
        <v>0</v>
      </c>
      <c r="G1920" s="80">
        <v>3223</v>
      </c>
      <c r="H1920" s="80">
        <v>0</v>
      </c>
      <c r="I1920" s="80">
        <v>0</v>
      </c>
      <c r="J1920" s="80">
        <v>0</v>
      </c>
      <c r="K1920" s="80">
        <v>0</v>
      </c>
      <c r="L1920" s="80">
        <v>4375</v>
      </c>
      <c r="M1920" s="80">
        <v>0</v>
      </c>
    </row>
    <row r="1921" spans="1:13">
      <c r="A1921" s="80">
        <v>1906</v>
      </c>
      <c r="B1921" s="80" t="s">
        <v>9234</v>
      </c>
      <c r="C1921" s="80" t="s">
        <v>4140</v>
      </c>
      <c r="D1921" s="80" t="s">
        <v>3259</v>
      </c>
      <c r="E1921" s="80">
        <v>0</v>
      </c>
      <c r="F1921" s="80">
        <v>0</v>
      </c>
      <c r="G1921" s="80">
        <v>0</v>
      </c>
      <c r="H1921" s="80">
        <v>0</v>
      </c>
      <c r="I1921" s="80">
        <v>0</v>
      </c>
      <c r="J1921" s="80">
        <v>0</v>
      </c>
      <c r="K1921" s="80">
        <v>0</v>
      </c>
      <c r="L1921" s="80">
        <v>0</v>
      </c>
      <c r="M1921" s="80">
        <v>0</v>
      </c>
    </row>
    <row r="1922" spans="1:13">
      <c r="A1922" s="80">
        <v>1907</v>
      </c>
      <c r="B1922" s="80" t="s">
        <v>9235</v>
      </c>
      <c r="C1922" s="80" t="s">
        <v>9236</v>
      </c>
      <c r="D1922" s="80" t="s">
        <v>5400</v>
      </c>
      <c r="E1922" s="80">
        <v>0</v>
      </c>
      <c r="F1922" s="80">
        <v>0</v>
      </c>
      <c r="G1922" s="80">
        <v>0</v>
      </c>
      <c r="H1922" s="80">
        <v>0</v>
      </c>
      <c r="I1922" s="80">
        <v>0</v>
      </c>
      <c r="J1922" s="80">
        <v>0</v>
      </c>
      <c r="K1922" s="80">
        <v>0</v>
      </c>
      <c r="L1922" s="80">
        <v>0</v>
      </c>
      <c r="M1922" s="80">
        <v>0</v>
      </c>
    </row>
    <row r="1923" spans="1:13">
      <c r="A1923" s="80">
        <v>1908</v>
      </c>
      <c r="B1923" s="80" t="s">
        <v>269</v>
      </c>
      <c r="C1923" s="80" t="s">
        <v>270</v>
      </c>
      <c r="D1923" s="80" t="s">
        <v>5400</v>
      </c>
      <c r="E1923" s="80">
        <v>18887</v>
      </c>
      <c r="F1923" s="80">
        <v>0</v>
      </c>
      <c r="G1923" s="80">
        <v>8693</v>
      </c>
      <c r="H1923" s="80">
        <v>0</v>
      </c>
      <c r="I1923" s="80">
        <v>0</v>
      </c>
      <c r="J1923" s="80">
        <v>0</v>
      </c>
      <c r="K1923" s="80">
        <v>0</v>
      </c>
      <c r="L1923" s="80">
        <v>27580</v>
      </c>
      <c r="M1923" s="80">
        <v>0</v>
      </c>
    </row>
    <row r="1924" spans="1:13">
      <c r="A1924" s="80">
        <v>1909</v>
      </c>
      <c r="B1924" s="80" t="s">
        <v>254</v>
      </c>
      <c r="C1924" s="80" t="s">
        <v>255</v>
      </c>
      <c r="D1924" s="80" t="s">
        <v>5400</v>
      </c>
      <c r="E1924" s="80">
        <v>280</v>
      </c>
      <c r="F1924" s="80">
        <v>0</v>
      </c>
      <c r="G1924" s="80">
        <v>400</v>
      </c>
      <c r="H1924" s="80">
        <v>0</v>
      </c>
      <c r="I1924" s="80">
        <v>0</v>
      </c>
      <c r="J1924" s="80">
        <v>0</v>
      </c>
      <c r="K1924" s="80">
        <v>0</v>
      </c>
      <c r="L1924" s="80">
        <v>680</v>
      </c>
      <c r="M1924" s="80">
        <v>0</v>
      </c>
    </row>
    <row r="1925" spans="1:13">
      <c r="A1925" s="80">
        <v>1910</v>
      </c>
      <c r="B1925" s="80" t="s">
        <v>224</v>
      </c>
      <c r="C1925" s="80" t="s">
        <v>225</v>
      </c>
      <c r="D1925" s="80" t="s">
        <v>5400</v>
      </c>
      <c r="E1925" s="80">
        <v>4034</v>
      </c>
      <c r="F1925" s="80">
        <v>0</v>
      </c>
      <c r="G1925" s="80">
        <v>10492</v>
      </c>
      <c r="H1925" s="80">
        <v>0</v>
      </c>
      <c r="I1925" s="80">
        <v>0</v>
      </c>
      <c r="J1925" s="80">
        <v>0</v>
      </c>
      <c r="K1925" s="80">
        <v>0</v>
      </c>
      <c r="L1925" s="80">
        <v>14526</v>
      </c>
      <c r="M1925" s="80">
        <v>0</v>
      </c>
    </row>
    <row r="1926" spans="1:13">
      <c r="A1926" s="80">
        <v>1911</v>
      </c>
      <c r="B1926" s="80" t="s">
        <v>9237</v>
      </c>
      <c r="C1926" s="80" t="s">
        <v>9238</v>
      </c>
      <c r="D1926" s="80" t="s">
        <v>5400</v>
      </c>
      <c r="E1926" s="80">
        <v>0</v>
      </c>
      <c r="F1926" s="80">
        <v>0</v>
      </c>
      <c r="G1926" s="80">
        <v>0</v>
      </c>
      <c r="H1926" s="80">
        <v>0</v>
      </c>
      <c r="I1926" s="80">
        <v>0</v>
      </c>
      <c r="J1926" s="80">
        <v>0</v>
      </c>
      <c r="K1926" s="80">
        <v>0</v>
      </c>
      <c r="L1926" s="80">
        <v>0</v>
      </c>
      <c r="M1926" s="80">
        <v>0</v>
      </c>
    </row>
    <row r="1927" spans="1:13">
      <c r="A1927" s="80">
        <v>1912</v>
      </c>
      <c r="B1927" s="80" t="s">
        <v>9239</v>
      </c>
      <c r="C1927" s="80" t="s">
        <v>9240</v>
      </c>
      <c r="D1927" s="80" t="s">
        <v>5400</v>
      </c>
      <c r="E1927" s="80">
        <v>0</v>
      </c>
      <c r="F1927" s="80">
        <v>0</v>
      </c>
      <c r="G1927" s="80">
        <v>0</v>
      </c>
      <c r="H1927" s="80">
        <v>0</v>
      </c>
      <c r="I1927" s="80">
        <v>0</v>
      </c>
      <c r="J1927" s="80">
        <v>0</v>
      </c>
      <c r="K1927" s="80">
        <v>0</v>
      </c>
      <c r="L1927" s="80">
        <v>0</v>
      </c>
      <c r="M1927" s="80">
        <v>0</v>
      </c>
    </row>
    <row r="1928" spans="1:13">
      <c r="A1928" s="80">
        <v>1913</v>
      </c>
      <c r="B1928" s="80" t="s">
        <v>9241</v>
      </c>
      <c r="C1928" s="80" t="s">
        <v>9242</v>
      </c>
      <c r="D1928" s="80" t="s">
        <v>5400</v>
      </c>
      <c r="E1928" s="80">
        <v>0</v>
      </c>
      <c r="F1928" s="80">
        <v>0</v>
      </c>
      <c r="G1928" s="80">
        <v>0</v>
      </c>
      <c r="H1928" s="80">
        <v>0</v>
      </c>
      <c r="I1928" s="80">
        <v>0</v>
      </c>
      <c r="J1928" s="80">
        <v>0</v>
      </c>
      <c r="K1928" s="80">
        <v>0</v>
      </c>
      <c r="L1928" s="80">
        <v>0</v>
      </c>
      <c r="M1928" s="80">
        <v>0</v>
      </c>
    </row>
    <row r="1929" spans="1:13">
      <c r="A1929" s="80">
        <v>1914</v>
      </c>
      <c r="B1929" s="80" t="s">
        <v>9243</v>
      </c>
      <c r="C1929" s="80" t="s">
        <v>9244</v>
      </c>
      <c r="D1929" s="80" t="s">
        <v>5400</v>
      </c>
      <c r="E1929" s="80">
        <v>0</v>
      </c>
      <c r="F1929" s="80">
        <v>0</v>
      </c>
      <c r="G1929" s="80">
        <v>0</v>
      </c>
      <c r="H1929" s="80">
        <v>0</v>
      </c>
      <c r="I1929" s="80">
        <v>0</v>
      </c>
      <c r="J1929" s="80">
        <v>0</v>
      </c>
      <c r="K1929" s="80">
        <v>0</v>
      </c>
      <c r="L1929" s="80">
        <v>0</v>
      </c>
      <c r="M1929" s="80">
        <v>0</v>
      </c>
    </row>
    <row r="1930" spans="1:13">
      <c r="A1930" s="80">
        <v>1915</v>
      </c>
      <c r="B1930" s="80" t="s">
        <v>9245</v>
      </c>
      <c r="C1930" s="80" t="s">
        <v>9246</v>
      </c>
      <c r="D1930" s="80" t="s">
        <v>5400</v>
      </c>
      <c r="E1930" s="80">
        <v>0</v>
      </c>
      <c r="F1930" s="80">
        <v>0</v>
      </c>
      <c r="G1930" s="80">
        <v>0</v>
      </c>
      <c r="H1930" s="80">
        <v>0</v>
      </c>
      <c r="I1930" s="80">
        <v>0</v>
      </c>
      <c r="J1930" s="80">
        <v>0</v>
      </c>
      <c r="K1930" s="80">
        <v>0</v>
      </c>
      <c r="L1930" s="80">
        <v>0</v>
      </c>
      <c r="M1930" s="80">
        <v>0</v>
      </c>
    </row>
    <row r="1931" spans="1:13">
      <c r="A1931" s="80">
        <v>1916</v>
      </c>
      <c r="B1931" s="80" t="s">
        <v>9247</v>
      </c>
      <c r="C1931" s="80" t="s">
        <v>9248</v>
      </c>
      <c r="D1931" s="80" t="s">
        <v>5400</v>
      </c>
      <c r="E1931" s="80">
        <v>0</v>
      </c>
      <c r="F1931" s="80">
        <v>0</v>
      </c>
      <c r="G1931" s="80">
        <v>0</v>
      </c>
      <c r="H1931" s="80">
        <v>0</v>
      </c>
      <c r="I1931" s="80">
        <v>0</v>
      </c>
      <c r="J1931" s="80">
        <v>0</v>
      </c>
      <c r="K1931" s="80">
        <v>0</v>
      </c>
      <c r="L1931" s="80">
        <v>0</v>
      </c>
      <c r="M1931" s="80">
        <v>0</v>
      </c>
    </row>
    <row r="1932" spans="1:13">
      <c r="A1932" s="80">
        <v>1917</v>
      </c>
      <c r="B1932" s="80" t="s">
        <v>9249</v>
      </c>
      <c r="C1932" s="80" t="s">
        <v>9250</v>
      </c>
      <c r="D1932" s="80" t="s">
        <v>5400</v>
      </c>
      <c r="E1932" s="80">
        <v>0</v>
      </c>
      <c r="F1932" s="80">
        <v>0</v>
      </c>
      <c r="G1932" s="80">
        <v>0</v>
      </c>
      <c r="H1932" s="80">
        <v>0</v>
      </c>
      <c r="I1932" s="80">
        <v>0</v>
      </c>
      <c r="J1932" s="80">
        <v>0</v>
      </c>
      <c r="K1932" s="80">
        <v>0</v>
      </c>
      <c r="L1932" s="80">
        <v>0</v>
      </c>
      <c r="M1932" s="80">
        <v>0</v>
      </c>
    </row>
    <row r="1933" spans="1:13">
      <c r="A1933" s="80">
        <v>1918</v>
      </c>
      <c r="B1933" s="80" t="s">
        <v>9251</v>
      </c>
      <c r="C1933" s="80" t="s">
        <v>9252</v>
      </c>
      <c r="D1933" s="80" t="s">
        <v>5400</v>
      </c>
      <c r="E1933" s="80">
        <v>0</v>
      </c>
      <c r="F1933" s="80">
        <v>0</v>
      </c>
      <c r="G1933" s="80">
        <v>0</v>
      </c>
      <c r="H1933" s="80">
        <v>0</v>
      </c>
      <c r="I1933" s="80">
        <v>0</v>
      </c>
      <c r="J1933" s="80">
        <v>0</v>
      </c>
      <c r="K1933" s="80">
        <v>0</v>
      </c>
      <c r="L1933" s="80">
        <v>0</v>
      </c>
      <c r="M1933" s="80">
        <v>0</v>
      </c>
    </row>
    <row r="1934" spans="1:13">
      <c r="A1934" s="80">
        <v>1919</v>
      </c>
      <c r="B1934" s="80" t="s">
        <v>9253</v>
      </c>
      <c r="C1934" s="80" t="s">
        <v>9254</v>
      </c>
      <c r="D1934" s="80" t="s">
        <v>5400</v>
      </c>
      <c r="E1934" s="80">
        <v>0</v>
      </c>
      <c r="F1934" s="80">
        <v>0</v>
      </c>
      <c r="G1934" s="80">
        <v>0</v>
      </c>
      <c r="H1934" s="80">
        <v>0</v>
      </c>
      <c r="I1934" s="80">
        <v>0</v>
      </c>
      <c r="J1934" s="80">
        <v>0</v>
      </c>
      <c r="K1934" s="80">
        <v>0</v>
      </c>
      <c r="L1934" s="80">
        <v>0</v>
      </c>
      <c r="M1934" s="80">
        <v>0</v>
      </c>
    </row>
    <row r="1935" spans="1:13">
      <c r="A1935" s="80">
        <v>1920</v>
      </c>
      <c r="B1935" s="80" t="s">
        <v>9255</v>
      </c>
      <c r="C1935" s="80" t="s">
        <v>9256</v>
      </c>
      <c r="D1935" s="80" t="s">
        <v>5400</v>
      </c>
      <c r="E1935" s="80">
        <v>0</v>
      </c>
      <c r="F1935" s="80">
        <v>0</v>
      </c>
      <c r="G1935" s="80">
        <v>0</v>
      </c>
      <c r="H1935" s="80">
        <v>0</v>
      </c>
      <c r="I1935" s="80">
        <v>0</v>
      </c>
      <c r="J1935" s="80">
        <v>0</v>
      </c>
      <c r="K1935" s="80">
        <v>0</v>
      </c>
      <c r="L1935" s="80">
        <v>0</v>
      </c>
      <c r="M1935" s="80">
        <v>0</v>
      </c>
    </row>
    <row r="1936" spans="1:13">
      <c r="A1936" s="80">
        <v>1921</v>
      </c>
      <c r="B1936" s="80" t="s">
        <v>9257</v>
      </c>
      <c r="C1936" s="80" t="s">
        <v>9258</v>
      </c>
      <c r="D1936" s="80" t="s">
        <v>5400</v>
      </c>
      <c r="E1936" s="80">
        <v>0</v>
      </c>
      <c r="F1936" s="80">
        <v>0</v>
      </c>
      <c r="G1936" s="80">
        <v>0</v>
      </c>
      <c r="H1936" s="80">
        <v>0</v>
      </c>
      <c r="I1936" s="80">
        <v>0</v>
      </c>
      <c r="J1936" s="80">
        <v>0</v>
      </c>
      <c r="K1936" s="80">
        <v>0</v>
      </c>
      <c r="L1936" s="80">
        <v>0</v>
      </c>
      <c r="M1936" s="80">
        <v>0</v>
      </c>
    </row>
    <row r="1937" spans="1:13">
      <c r="A1937" s="80">
        <v>1922</v>
      </c>
      <c r="B1937" s="80" t="s">
        <v>9259</v>
      </c>
      <c r="C1937" s="80" t="s">
        <v>9260</v>
      </c>
      <c r="D1937" s="80" t="s">
        <v>5400</v>
      </c>
      <c r="E1937" s="80">
        <v>0</v>
      </c>
      <c r="F1937" s="80">
        <v>0</v>
      </c>
      <c r="G1937" s="80">
        <v>0</v>
      </c>
      <c r="H1937" s="80">
        <v>0</v>
      </c>
      <c r="I1937" s="80">
        <v>0</v>
      </c>
      <c r="J1937" s="80">
        <v>0</v>
      </c>
      <c r="K1937" s="80">
        <v>0</v>
      </c>
      <c r="L1937" s="80">
        <v>0</v>
      </c>
      <c r="M1937" s="80">
        <v>0</v>
      </c>
    </row>
    <row r="1938" spans="1:13">
      <c r="A1938" s="80">
        <v>1923</v>
      </c>
      <c r="B1938" s="80" t="s">
        <v>9261</v>
      </c>
      <c r="C1938" s="80" t="s">
        <v>9262</v>
      </c>
      <c r="D1938" s="80" t="s">
        <v>5400</v>
      </c>
      <c r="E1938" s="80">
        <v>0</v>
      </c>
      <c r="F1938" s="80">
        <v>0</v>
      </c>
      <c r="G1938" s="80">
        <v>0</v>
      </c>
      <c r="H1938" s="80">
        <v>0</v>
      </c>
      <c r="I1938" s="80">
        <v>0</v>
      </c>
      <c r="J1938" s="80">
        <v>0</v>
      </c>
      <c r="K1938" s="80">
        <v>0</v>
      </c>
      <c r="L1938" s="80">
        <v>0</v>
      </c>
      <c r="M1938" s="80">
        <v>0</v>
      </c>
    </row>
    <row r="1939" spans="1:13">
      <c r="A1939" s="80">
        <v>1924</v>
      </c>
      <c r="B1939" s="80" t="s">
        <v>9263</v>
      </c>
      <c r="C1939" s="80" t="s">
        <v>9264</v>
      </c>
      <c r="D1939" s="80" t="s">
        <v>5400</v>
      </c>
      <c r="E1939" s="80">
        <v>0</v>
      </c>
      <c r="F1939" s="80">
        <v>0</v>
      </c>
      <c r="G1939" s="80">
        <v>0</v>
      </c>
      <c r="H1939" s="80">
        <v>0</v>
      </c>
      <c r="I1939" s="80">
        <v>0</v>
      </c>
      <c r="J1939" s="80">
        <v>0</v>
      </c>
      <c r="K1939" s="80">
        <v>0</v>
      </c>
      <c r="L1939" s="80">
        <v>0</v>
      </c>
      <c r="M1939" s="80">
        <v>0</v>
      </c>
    </row>
    <row r="1940" spans="1:13">
      <c r="A1940" s="80">
        <v>1925</v>
      </c>
      <c r="B1940" s="80" t="s">
        <v>9265</v>
      </c>
      <c r="C1940" s="80" t="s">
        <v>9266</v>
      </c>
      <c r="D1940" s="80" t="s">
        <v>5400</v>
      </c>
      <c r="E1940" s="80">
        <v>0</v>
      </c>
      <c r="F1940" s="80">
        <v>0</v>
      </c>
      <c r="G1940" s="80">
        <v>0</v>
      </c>
      <c r="H1940" s="80">
        <v>0</v>
      </c>
      <c r="I1940" s="80">
        <v>0</v>
      </c>
      <c r="J1940" s="80">
        <v>0</v>
      </c>
      <c r="K1940" s="80">
        <v>0</v>
      </c>
      <c r="L1940" s="80">
        <v>0</v>
      </c>
      <c r="M1940" s="80">
        <v>0</v>
      </c>
    </row>
    <row r="1941" spans="1:13">
      <c r="A1941" s="80">
        <v>1926</v>
      </c>
      <c r="B1941" s="80" t="s">
        <v>9267</v>
      </c>
      <c r="C1941" s="80" t="s">
        <v>9268</v>
      </c>
      <c r="D1941" s="80" t="s">
        <v>5400</v>
      </c>
      <c r="E1941" s="80">
        <v>0</v>
      </c>
      <c r="F1941" s="80">
        <v>0</v>
      </c>
      <c r="G1941" s="80">
        <v>0</v>
      </c>
      <c r="H1941" s="80">
        <v>0</v>
      </c>
      <c r="I1941" s="80">
        <v>0</v>
      </c>
      <c r="J1941" s="80">
        <v>0</v>
      </c>
      <c r="K1941" s="80">
        <v>0</v>
      </c>
      <c r="L1941" s="80">
        <v>0</v>
      </c>
      <c r="M1941" s="80">
        <v>0</v>
      </c>
    </row>
    <row r="1942" spans="1:13">
      <c r="A1942" s="80">
        <v>1927</v>
      </c>
      <c r="B1942" s="80" t="s">
        <v>9269</v>
      </c>
      <c r="C1942" s="80" t="s">
        <v>9270</v>
      </c>
      <c r="D1942" s="80" t="s">
        <v>3259</v>
      </c>
      <c r="E1942" s="80">
        <v>0</v>
      </c>
      <c r="F1942" s="80">
        <v>0</v>
      </c>
      <c r="G1942" s="80">
        <v>0</v>
      </c>
      <c r="H1942" s="80">
        <v>0</v>
      </c>
      <c r="I1942" s="80">
        <v>0</v>
      </c>
      <c r="J1942" s="80">
        <v>0</v>
      </c>
      <c r="K1942" s="80">
        <v>0</v>
      </c>
      <c r="L1942" s="80">
        <v>0</v>
      </c>
      <c r="M1942" s="80">
        <v>0</v>
      </c>
    </row>
    <row r="1943" spans="1:13">
      <c r="A1943" s="80">
        <v>1928</v>
      </c>
      <c r="B1943" s="80" t="s">
        <v>9271</v>
      </c>
      <c r="C1943" s="80" t="s">
        <v>9272</v>
      </c>
      <c r="D1943" s="80" t="s">
        <v>5400</v>
      </c>
      <c r="E1943" s="80">
        <v>0</v>
      </c>
      <c r="F1943" s="80">
        <v>0</v>
      </c>
      <c r="G1943" s="80">
        <v>0</v>
      </c>
      <c r="H1943" s="80">
        <v>0</v>
      </c>
      <c r="I1943" s="80">
        <v>0</v>
      </c>
      <c r="J1943" s="80">
        <v>0</v>
      </c>
      <c r="K1943" s="80">
        <v>0</v>
      </c>
      <c r="L1943" s="80">
        <v>0</v>
      </c>
      <c r="M1943" s="80">
        <v>0</v>
      </c>
    </row>
    <row r="1944" spans="1:13">
      <c r="A1944" s="80">
        <v>1929</v>
      </c>
      <c r="B1944" s="80" t="s">
        <v>9273</v>
      </c>
      <c r="C1944" s="80" t="s">
        <v>9274</v>
      </c>
      <c r="D1944" s="80" t="s">
        <v>5400</v>
      </c>
      <c r="E1944" s="80">
        <v>0</v>
      </c>
      <c r="F1944" s="80">
        <v>0</v>
      </c>
      <c r="G1944" s="80">
        <v>0</v>
      </c>
      <c r="H1944" s="80">
        <v>0</v>
      </c>
      <c r="I1944" s="80">
        <v>0</v>
      </c>
      <c r="J1944" s="80">
        <v>0</v>
      </c>
      <c r="K1944" s="80">
        <v>0</v>
      </c>
      <c r="L1944" s="80">
        <v>0</v>
      </c>
      <c r="M1944" s="80">
        <v>0</v>
      </c>
    </row>
    <row r="1945" spans="1:13">
      <c r="A1945" s="80">
        <v>1930</v>
      </c>
      <c r="B1945" s="80" t="s">
        <v>9275</v>
      </c>
      <c r="C1945" s="80" t="s">
        <v>9276</v>
      </c>
      <c r="D1945" s="80" t="s">
        <v>5400</v>
      </c>
      <c r="E1945" s="80">
        <v>0</v>
      </c>
      <c r="F1945" s="80">
        <v>0</v>
      </c>
      <c r="G1945" s="80">
        <v>0</v>
      </c>
      <c r="H1945" s="80">
        <v>0</v>
      </c>
      <c r="I1945" s="80">
        <v>0</v>
      </c>
      <c r="J1945" s="80">
        <v>0</v>
      </c>
      <c r="K1945" s="80">
        <v>0</v>
      </c>
      <c r="L1945" s="80">
        <v>0</v>
      </c>
      <c r="M1945" s="80">
        <v>0</v>
      </c>
    </row>
    <row r="1946" spans="1:13">
      <c r="A1946" s="80">
        <v>1931</v>
      </c>
      <c r="B1946" s="80" t="s">
        <v>9277</v>
      </c>
      <c r="C1946" s="80" t="s">
        <v>9278</v>
      </c>
      <c r="D1946" s="80" t="s">
        <v>5400</v>
      </c>
      <c r="E1946" s="80">
        <v>0</v>
      </c>
      <c r="F1946" s="80">
        <v>0</v>
      </c>
      <c r="G1946" s="80">
        <v>0</v>
      </c>
      <c r="H1946" s="80">
        <v>0</v>
      </c>
      <c r="I1946" s="80">
        <v>0</v>
      </c>
      <c r="J1946" s="80">
        <v>0</v>
      </c>
      <c r="K1946" s="80">
        <v>0</v>
      </c>
      <c r="L1946" s="80">
        <v>0</v>
      </c>
      <c r="M1946" s="80">
        <v>0</v>
      </c>
    </row>
    <row r="1947" spans="1:13">
      <c r="A1947" s="80">
        <v>1932</v>
      </c>
      <c r="B1947" s="80" t="s">
        <v>9279</v>
      </c>
      <c r="C1947" s="80" t="s">
        <v>9280</v>
      </c>
      <c r="D1947" s="80" t="s">
        <v>5400</v>
      </c>
      <c r="E1947" s="80">
        <v>0</v>
      </c>
      <c r="F1947" s="80">
        <v>0</v>
      </c>
      <c r="G1947" s="80">
        <v>0</v>
      </c>
      <c r="H1947" s="80">
        <v>0</v>
      </c>
      <c r="I1947" s="80">
        <v>0</v>
      </c>
      <c r="J1947" s="80">
        <v>0</v>
      </c>
      <c r="K1947" s="80">
        <v>0</v>
      </c>
      <c r="L1947" s="80">
        <v>0</v>
      </c>
      <c r="M1947" s="80">
        <v>0</v>
      </c>
    </row>
    <row r="1948" spans="1:13">
      <c r="A1948" s="80">
        <v>1933</v>
      </c>
      <c r="B1948" s="80" t="s">
        <v>9281</v>
      </c>
      <c r="C1948" s="80" t="s">
        <v>9282</v>
      </c>
      <c r="D1948" s="80" t="s">
        <v>5400</v>
      </c>
      <c r="E1948" s="80">
        <v>0</v>
      </c>
      <c r="F1948" s="80">
        <v>0</v>
      </c>
      <c r="G1948" s="80">
        <v>0</v>
      </c>
      <c r="H1948" s="80">
        <v>0</v>
      </c>
      <c r="I1948" s="80">
        <v>0</v>
      </c>
      <c r="J1948" s="80">
        <v>0</v>
      </c>
      <c r="K1948" s="80">
        <v>0</v>
      </c>
      <c r="L1948" s="80">
        <v>0</v>
      </c>
      <c r="M1948" s="80">
        <v>0</v>
      </c>
    </row>
    <row r="1949" spans="1:13">
      <c r="A1949" s="80">
        <v>1934</v>
      </c>
      <c r="B1949" s="80" t="s">
        <v>9283</v>
      </c>
      <c r="C1949" s="80" t="s">
        <v>9284</v>
      </c>
      <c r="D1949" s="80" t="s">
        <v>5400</v>
      </c>
      <c r="E1949" s="80">
        <v>0</v>
      </c>
      <c r="F1949" s="80">
        <v>0</v>
      </c>
      <c r="G1949" s="80">
        <v>0</v>
      </c>
      <c r="H1949" s="80">
        <v>0</v>
      </c>
      <c r="I1949" s="80">
        <v>0</v>
      </c>
      <c r="J1949" s="80">
        <v>0</v>
      </c>
      <c r="K1949" s="80">
        <v>0</v>
      </c>
      <c r="L1949" s="80">
        <v>0</v>
      </c>
      <c r="M1949" s="80">
        <v>0</v>
      </c>
    </row>
    <row r="1950" spans="1:13">
      <c r="A1950" s="80">
        <v>1935</v>
      </c>
      <c r="B1950" s="80" t="s">
        <v>9285</v>
      </c>
      <c r="C1950" s="80" t="s">
        <v>9286</v>
      </c>
      <c r="D1950" s="80" t="s">
        <v>5400</v>
      </c>
      <c r="E1950" s="80">
        <v>0</v>
      </c>
      <c r="F1950" s="80">
        <v>0</v>
      </c>
      <c r="G1950" s="80">
        <v>0</v>
      </c>
      <c r="H1950" s="80">
        <v>0</v>
      </c>
      <c r="I1950" s="80">
        <v>0</v>
      </c>
      <c r="J1950" s="80">
        <v>0</v>
      </c>
      <c r="K1950" s="80">
        <v>0</v>
      </c>
      <c r="L1950" s="80">
        <v>0</v>
      </c>
      <c r="M1950" s="80">
        <v>0</v>
      </c>
    </row>
    <row r="1951" spans="1:13">
      <c r="A1951" s="80">
        <v>1936</v>
      </c>
      <c r="B1951" s="80" t="s">
        <v>9287</v>
      </c>
      <c r="C1951" s="80" t="s">
        <v>9288</v>
      </c>
      <c r="D1951" s="80" t="s">
        <v>5400</v>
      </c>
      <c r="E1951" s="80">
        <v>0</v>
      </c>
      <c r="F1951" s="80">
        <v>0</v>
      </c>
      <c r="G1951" s="80">
        <v>0</v>
      </c>
      <c r="H1951" s="80">
        <v>0</v>
      </c>
      <c r="I1951" s="80">
        <v>0</v>
      </c>
      <c r="J1951" s="80">
        <v>0</v>
      </c>
      <c r="K1951" s="80">
        <v>0</v>
      </c>
      <c r="L1951" s="80">
        <v>0</v>
      </c>
      <c r="M1951" s="80">
        <v>0</v>
      </c>
    </row>
    <row r="1952" spans="1:13">
      <c r="A1952" s="80">
        <v>1937</v>
      </c>
      <c r="B1952" s="80" t="s">
        <v>9289</v>
      </c>
      <c r="C1952" s="80" t="s">
        <v>9290</v>
      </c>
      <c r="D1952" s="80" t="s">
        <v>5400</v>
      </c>
      <c r="E1952" s="80">
        <v>0</v>
      </c>
      <c r="F1952" s="80">
        <v>0</v>
      </c>
      <c r="G1952" s="80">
        <v>0</v>
      </c>
      <c r="H1952" s="80">
        <v>0</v>
      </c>
      <c r="I1952" s="80">
        <v>0</v>
      </c>
      <c r="J1952" s="80">
        <v>0</v>
      </c>
      <c r="K1952" s="80">
        <v>0</v>
      </c>
      <c r="L1952" s="80">
        <v>0</v>
      </c>
      <c r="M1952" s="80">
        <v>0</v>
      </c>
    </row>
    <row r="1953" spans="1:13">
      <c r="A1953" s="80">
        <v>1938</v>
      </c>
      <c r="B1953" s="80" t="s">
        <v>9291</v>
      </c>
      <c r="C1953" s="80" t="s">
        <v>9292</v>
      </c>
      <c r="D1953" s="80" t="s">
        <v>5400</v>
      </c>
      <c r="E1953" s="80">
        <v>0</v>
      </c>
      <c r="F1953" s="80">
        <v>0</v>
      </c>
      <c r="G1953" s="80">
        <v>0</v>
      </c>
      <c r="H1953" s="80">
        <v>0</v>
      </c>
      <c r="I1953" s="80">
        <v>0</v>
      </c>
      <c r="J1953" s="80">
        <v>0</v>
      </c>
      <c r="K1953" s="80">
        <v>0</v>
      </c>
      <c r="L1953" s="80">
        <v>0</v>
      </c>
      <c r="M1953" s="80">
        <v>0</v>
      </c>
    </row>
    <row r="1954" spans="1:13">
      <c r="A1954" s="80">
        <v>1939</v>
      </c>
      <c r="B1954" s="80" t="s">
        <v>9293</v>
      </c>
      <c r="C1954" s="80" t="s">
        <v>9294</v>
      </c>
      <c r="D1954" s="80" t="s">
        <v>5400</v>
      </c>
      <c r="E1954" s="80">
        <v>0</v>
      </c>
      <c r="F1954" s="80">
        <v>0</v>
      </c>
      <c r="G1954" s="80">
        <v>0</v>
      </c>
      <c r="H1954" s="80">
        <v>0</v>
      </c>
      <c r="I1954" s="80">
        <v>0</v>
      </c>
      <c r="J1954" s="80">
        <v>0</v>
      </c>
      <c r="K1954" s="80">
        <v>0</v>
      </c>
      <c r="L1954" s="80">
        <v>0</v>
      </c>
      <c r="M1954" s="80">
        <v>0</v>
      </c>
    </row>
    <row r="1955" spans="1:13">
      <c r="A1955" s="80">
        <v>1940</v>
      </c>
      <c r="B1955" s="80" t="s">
        <v>9295</v>
      </c>
      <c r="C1955" s="80" t="s">
        <v>9296</v>
      </c>
      <c r="D1955" s="80" t="s">
        <v>5400</v>
      </c>
      <c r="E1955" s="80">
        <v>0</v>
      </c>
      <c r="F1955" s="80">
        <v>0</v>
      </c>
      <c r="G1955" s="80">
        <v>0</v>
      </c>
      <c r="H1955" s="80">
        <v>0</v>
      </c>
      <c r="I1955" s="80">
        <v>0</v>
      </c>
      <c r="J1955" s="80">
        <v>0</v>
      </c>
      <c r="K1955" s="80">
        <v>0</v>
      </c>
      <c r="L1955" s="80">
        <v>0</v>
      </c>
      <c r="M1955" s="80">
        <v>0</v>
      </c>
    </row>
    <row r="1956" spans="1:13">
      <c r="A1956" s="80">
        <v>1941</v>
      </c>
      <c r="B1956" s="80" t="s">
        <v>9297</v>
      </c>
      <c r="C1956" s="80" t="s">
        <v>9298</v>
      </c>
      <c r="D1956" s="80" t="s">
        <v>5400</v>
      </c>
      <c r="E1956" s="80">
        <v>0</v>
      </c>
      <c r="F1956" s="80">
        <v>0</v>
      </c>
      <c r="G1956" s="80">
        <v>0</v>
      </c>
      <c r="H1956" s="80">
        <v>0</v>
      </c>
      <c r="I1956" s="80">
        <v>0</v>
      </c>
      <c r="J1956" s="80">
        <v>0</v>
      </c>
      <c r="K1956" s="80">
        <v>0</v>
      </c>
      <c r="L1956" s="80">
        <v>0</v>
      </c>
      <c r="M1956" s="80">
        <v>0</v>
      </c>
    </row>
    <row r="1957" spans="1:13">
      <c r="A1957" s="80">
        <v>1942</v>
      </c>
      <c r="B1957" s="80" t="s">
        <v>597</v>
      </c>
      <c r="C1957" s="80" t="s">
        <v>598</v>
      </c>
      <c r="D1957" s="80" t="s">
        <v>3259</v>
      </c>
      <c r="E1957" s="80">
        <v>17305</v>
      </c>
      <c r="F1957" s="80">
        <v>0</v>
      </c>
      <c r="G1957" s="80">
        <v>0</v>
      </c>
      <c r="H1957" s="80">
        <v>0</v>
      </c>
      <c r="I1957" s="80">
        <v>0</v>
      </c>
      <c r="J1957" s="80">
        <v>0</v>
      </c>
      <c r="K1957" s="80">
        <v>0</v>
      </c>
      <c r="L1957" s="80">
        <v>17305</v>
      </c>
      <c r="M1957" s="80">
        <v>51000</v>
      </c>
    </row>
    <row r="1958" spans="1:13">
      <c r="A1958" s="80">
        <v>1943</v>
      </c>
      <c r="B1958" s="80" t="s">
        <v>602</v>
      </c>
      <c r="C1958" s="80" t="s">
        <v>603</v>
      </c>
      <c r="D1958" s="80" t="s">
        <v>3259</v>
      </c>
      <c r="E1958" s="80">
        <v>8133</v>
      </c>
      <c r="F1958" s="80">
        <v>0</v>
      </c>
      <c r="G1958" s="80">
        <v>0</v>
      </c>
      <c r="H1958" s="80">
        <v>0</v>
      </c>
      <c r="I1958" s="80">
        <v>0</v>
      </c>
      <c r="J1958" s="80">
        <v>0</v>
      </c>
      <c r="K1958" s="80">
        <v>0</v>
      </c>
      <c r="L1958" s="80">
        <v>8133</v>
      </c>
      <c r="M1958" s="80">
        <v>34000</v>
      </c>
    </row>
    <row r="1959" spans="1:13">
      <c r="A1959" s="80">
        <v>1944</v>
      </c>
      <c r="B1959" s="80" t="s">
        <v>9299</v>
      </c>
      <c r="C1959" s="80" t="s">
        <v>9300</v>
      </c>
      <c r="D1959" s="80" t="s">
        <v>5400</v>
      </c>
      <c r="E1959" s="80">
        <v>0</v>
      </c>
      <c r="F1959" s="80">
        <v>0</v>
      </c>
      <c r="G1959" s="80">
        <v>0</v>
      </c>
      <c r="H1959" s="80">
        <v>0</v>
      </c>
      <c r="I1959" s="80">
        <v>0</v>
      </c>
      <c r="J1959" s="80">
        <v>0</v>
      </c>
      <c r="K1959" s="80">
        <v>0</v>
      </c>
      <c r="L1959" s="80">
        <v>0</v>
      </c>
      <c r="M1959" s="80">
        <v>0</v>
      </c>
    </row>
    <row r="1960" spans="1:13">
      <c r="A1960" s="80">
        <v>1945</v>
      </c>
      <c r="B1960" s="80" t="s">
        <v>9301</v>
      </c>
      <c r="C1960" s="80" t="s">
        <v>9302</v>
      </c>
      <c r="D1960" s="80" t="s">
        <v>3259</v>
      </c>
      <c r="E1960" s="80">
        <v>0</v>
      </c>
      <c r="F1960" s="80">
        <v>0</v>
      </c>
      <c r="G1960" s="80">
        <v>0</v>
      </c>
      <c r="H1960" s="80">
        <v>0</v>
      </c>
      <c r="I1960" s="80">
        <v>0</v>
      </c>
      <c r="J1960" s="80">
        <v>0</v>
      </c>
      <c r="K1960" s="80">
        <v>0</v>
      </c>
      <c r="L1960" s="80">
        <v>0</v>
      </c>
      <c r="M1960" s="80">
        <v>0</v>
      </c>
    </row>
    <row r="1961" spans="1:13">
      <c r="A1961" s="80">
        <v>1946</v>
      </c>
      <c r="B1961" s="80" t="s">
        <v>9303</v>
      </c>
      <c r="C1961" s="80" t="s">
        <v>9304</v>
      </c>
      <c r="D1961" s="80" t="s">
        <v>5400</v>
      </c>
      <c r="E1961" s="80">
        <v>0</v>
      </c>
      <c r="F1961" s="80">
        <v>0</v>
      </c>
      <c r="G1961" s="80">
        <v>0</v>
      </c>
      <c r="H1961" s="80">
        <v>0</v>
      </c>
      <c r="I1961" s="80">
        <v>0</v>
      </c>
      <c r="J1961" s="80">
        <v>0</v>
      </c>
      <c r="K1961" s="80">
        <v>0</v>
      </c>
      <c r="L1961" s="80">
        <v>0</v>
      </c>
      <c r="M1961" s="80">
        <v>0</v>
      </c>
    </row>
    <row r="1962" spans="1:13">
      <c r="A1962" s="80">
        <v>1947</v>
      </c>
      <c r="B1962" s="80" t="s">
        <v>9305</v>
      </c>
      <c r="C1962" s="80" t="s">
        <v>9306</v>
      </c>
      <c r="D1962" s="80" t="s">
        <v>3259</v>
      </c>
      <c r="E1962" s="80">
        <v>0</v>
      </c>
      <c r="F1962" s="80">
        <v>0</v>
      </c>
      <c r="G1962" s="80">
        <v>0</v>
      </c>
      <c r="H1962" s="80">
        <v>0</v>
      </c>
      <c r="I1962" s="80">
        <v>0</v>
      </c>
      <c r="J1962" s="80">
        <v>0</v>
      </c>
      <c r="K1962" s="80">
        <v>0</v>
      </c>
      <c r="L1962" s="80">
        <v>0</v>
      </c>
      <c r="M1962" s="80">
        <v>0</v>
      </c>
    </row>
    <row r="1963" spans="1:13">
      <c r="A1963" s="80">
        <v>1948</v>
      </c>
      <c r="B1963" s="80" t="s">
        <v>9307</v>
      </c>
      <c r="C1963" s="80" t="s">
        <v>9308</v>
      </c>
      <c r="D1963" s="80" t="s">
        <v>5400</v>
      </c>
      <c r="E1963" s="80">
        <v>0</v>
      </c>
      <c r="F1963" s="80">
        <v>0</v>
      </c>
      <c r="G1963" s="80">
        <v>0</v>
      </c>
      <c r="H1963" s="80">
        <v>0</v>
      </c>
      <c r="I1963" s="80">
        <v>0</v>
      </c>
      <c r="J1963" s="80">
        <v>0</v>
      </c>
      <c r="K1963" s="80">
        <v>0</v>
      </c>
      <c r="L1963" s="80">
        <v>0</v>
      </c>
      <c r="M1963" s="80">
        <v>0</v>
      </c>
    </row>
    <row r="1964" spans="1:13">
      <c r="A1964" s="80">
        <v>1949</v>
      </c>
      <c r="B1964" s="80" t="s">
        <v>9309</v>
      </c>
      <c r="C1964" s="80" t="s">
        <v>9310</v>
      </c>
      <c r="D1964" s="80" t="s">
        <v>3259</v>
      </c>
      <c r="E1964" s="80">
        <v>0</v>
      </c>
      <c r="F1964" s="80">
        <v>0</v>
      </c>
      <c r="G1964" s="80">
        <v>0</v>
      </c>
      <c r="H1964" s="80">
        <v>0</v>
      </c>
      <c r="I1964" s="80">
        <v>0</v>
      </c>
      <c r="J1964" s="80">
        <v>0</v>
      </c>
      <c r="K1964" s="80">
        <v>0</v>
      </c>
      <c r="L1964" s="80">
        <v>0</v>
      </c>
      <c r="M1964" s="80">
        <v>0</v>
      </c>
    </row>
    <row r="1965" spans="1:13">
      <c r="A1965" s="80">
        <v>1950</v>
      </c>
      <c r="B1965" s="80" t="s">
        <v>9311</v>
      </c>
      <c r="C1965" s="80" t="s">
        <v>9312</v>
      </c>
      <c r="D1965" s="80" t="s">
        <v>5400</v>
      </c>
      <c r="E1965" s="80">
        <v>0</v>
      </c>
      <c r="F1965" s="80">
        <v>0</v>
      </c>
      <c r="G1965" s="80">
        <v>0</v>
      </c>
      <c r="H1965" s="80">
        <v>0</v>
      </c>
      <c r="I1965" s="80">
        <v>0</v>
      </c>
      <c r="J1965" s="80">
        <v>0</v>
      </c>
      <c r="K1965" s="80">
        <v>0</v>
      </c>
      <c r="L1965" s="80">
        <v>0</v>
      </c>
      <c r="M1965" s="80">
        <v>0</v>
      </c>
    </row>
    <row r="1966" spans="1:13">
      <c r="A1966" s="80">
        <v>1951</v>
      </c>
      <c r="B1966" s="80" t="s">
        <v>9313</v>
      </c>
      <c r="C1966" s="80" t="s">
        <v>9314</v>
      </c>
      <c r="D1966" s="80" t="s">
        <v>5400</v>
      </c>
      <c r="E1966" s="80">
        <v>0</v>
      </c>
      <c r="F1966" s="80">
        <v>0</v>
      </c>
      <c r="G1966" s="80">
        <v>0</v>
      </c>
      <c r="H1966" s="80">
        <v>0</v>
      </c>
      <c r="I1966" s="80">
        <v>0</v>
      </c>
      <c r="J1966" s="80">
        <v>0</v>
      </c>
      <c r="K1966" s="80">
        <v>0</v>
      </c>
      <c r="L1966" s="80">
        <v>0</v>
      </c>
      <c r="M1966" s="80">
        <v>0</v>
      </c>
    </row>
    <row r="1967" spans="1:13">
      <c r="A1967" s="80">
        <v>1952</v>
      </c>
      <c r="B1967" s="80" t="s">
        <v>9315</v>
      </c>
      <c r="C1967" s="80" t="s">
        <v>9316</v>
      </c>
      <c r="D1967" s="80" t="s">
        <v>5400</v>
      </c>
      <c r="E1967" s="80">
        <v>0</v>
      </c>
      <c r="F1967" s="80">
        <v>0</v>
      </c>
      <c r="G1967" s="80">
        <v>0</v>
      </c>
      <c r="H1967" s="80">
        <v>0</v>
      </c>
      <c r="I1967" s="80">
        <v>0</v>
      </c>
      <c r="J1967" s="80">
        <v>0</v>
      </c>
      <c r="K1967" s="80">
        <v>0</v>
      </c>
      <c r="L1967" s="80">
        <v>0</v>
      </c>
      <c r="M1967" s="80">
        <v>0</v>
      </c>
    </row>
    <row r="1968" spans="1:13">
      <c r="A1968" s="80">
        <v>1953</v>
      </c>
      <c r="B1968" s="80" t="s">
        <v>9317</v>
      </c>
      <c r="C1968" s="80" t="s">
        <v>9318</v>
      </c>
      <c r="D1968" s="80" t="s">
        <v>5400</v>
      </c>
      <c r="E1968" s="80">
        <v>0</v>
      </c>
      <c r="F1968" s="80">
        <v>0</v>
      </c>
      <c r="G1968" s="80">
        <v>0</v>
      </c>
      <c r="H1968" s="80">
        <v>0</v>
      </c>
      <c r="I1968" s="80">
        <v>0</v>
      </c>
      <c r="J1968" s="80">
        <v>0</v>
      </c>
      <c r="K1968" s="80">
        <v>0</v>
      </c>
      <c r="L1968" s="80">
        <v>0</v>
      </c>
      <c r="M1968" s="80">
        <v>0</v>
      </c>
    </row>
    <row r="1969" spans="1:13">
      <c r="A1969" s="80">
        <v>1954</v>
      </c>
      <c r="B1969" s="80" t="s">
        <v>9319</v>
      </c>
      <c r="C1969" s="80" t="s">
        <v>9320</v>
      </c>
      <c r="D1969" s="80" t="s">
        <v>5400</v>
      </c>
      <c r="E1969" s="80">
        <v>0</v>
      </c>
      <c r="F1969" s="80">
        <v>0</v>
      </c>
      <c r="G1969" s="80">
        <v>0</v>
      </c>
      <c r="H1969" s="80">
        <v>0</v>
      </c>
      <c r="I1969" s="80">
        <v>0</v>
      </c>
      <c r="J1969" s="80">
        <v>0</v>
      </c>
      <c r="K1969" s="80">
        <v>0</v>
      </c>
      <c r="L1969" s="80">
        <v>0</v>
      </c>
      <c r="M1969" s="80">
        <v>0</v>
      </c>
    </row>
    <row r="1970" spans="1:13">
      <c r="A1970" s="80">
        <v>1955</v>
      </c>
      <c r="B1970" s="80" t="s">
        <v>9321</v>
      </c>
      <c r="C1970" s="80" t="s">
        <v>9322</v>
      </c>
      <c r="D1970" s="80" t="s">
        <v>3259</v>
      </c>
      <c r="E1970" s="80">
        <v>0</v>
      </c>
      <c r="F1970" s="80">
        <v>0</v>
      </c>
      <c r="G1970" s="80">
        <v>0</v>
      </c>
      <c r="H1970" s="80">
        <v>0</v>
      </c>
      <c r="I1970" s="80">
        <v>0</v>
      </c>
      <c r="J1970" s="80">
        <v>0</v>
      </c>
      <c r="K1970" s="80">
        <v>0</v>
      </c>
      <c r="L1970" s="80">
        <v>0</v>
      </c>
      <c r="M1970" s="80">
        <v>0</v>
      </c>
    </row>
    <row r="1971" spans="1:13">
      <c r="A1971" s="80">
        <v>1956</v>
      </c>
      <c r="B1971" s="80" t="s">
        <v>9323</v>
      </c>
      <c r="C1971" s="80" t="s">
        <v>9324</v>
      </c>
      <c r="D1971" s="80" t="s">
        <v>5400</v>
      </c>
      <c r="E1971" s="80">
        <v>0</v>
      </c>
      <c r="F1971" s="80">
        <v>0</v>
      </c>
      <c r="G1971" s="80">
        <v>0</v>
      </c>
      <c r="H1971" s="80">
        <v>0</v>
      </c>
      <c r="I1971" s="80">
        <v>0</v>
      </c>
      <c r="J1971" s="80">
        <v>0</v>
      </c>
      <c r="K1971" s="80">
        <v>0</v>
      </c>
      <c r="L1971" s="80">
        <v>0</v>
      </c>
      <c r="M1971" s="80">
        <v>0</v>
      </c>
    </row>
    <row r="1972" spans="1:13">
      <c r="A1972" s="80">
        <v>1957</v>
      </c>
      <c r="B1972" s="80" t="s">
        <v>9325</v>
      </c>
      <c r="C1972" s="80" t="s">
        <v>9326</v>
      </c>
      <c r="D1972" s="80" t="s">
        <v>5400</v>
      </c>
      <c r="E1972" s="80">
        <v>0</v>
      </c>
      <c r="F1972" s="80">
        <v>0</v>
      </c>
      <c r="G1972" s="80">
        <v>0</v>
      </c>
      <c r="H1972" s="80">
        <v>0</v>
      </c>
      <c r="I1972" s="80">
        <v>0</v>
      </c>
      <c r="J1972" s="80">
        <v>0</v>
      </c>
      <c r="K1972" s="80">
        <v>0</v>
      </c>
      <c r="L1972" s="80">
        <v>0</v>
      </c>
      <c r="M1972" s="80">
        <v>0</v>
      </c>
    </row>
    <row r="1973" spans="1:13">
      <c r="A1973" s="80">
        <v>1958</v>
      </c>
      <c r="B1973" s="80" t="s">
        <v>9327</v>
      </c>
      <c r="C1973" s="80" t="s">
        <v>9328</v>
      </c>
      <c r="D1973" s="80" t="s">
        <v>5400</v>
      </c>
      <c r="E1973" s="80">
        <v>0</v>
      </c>
      <c r="F1973" s="80">
        <v>0</v>
      </c>
      <c r="G1973" s="80">
        <v>0</v>
      </c>
      <c r="H1973" s="80">
        <v>0</v>
      </c>
      <c r="I1973" s="80">
        <v>0</v>
      </c>
      <c r="J1973" s="80">
        <v>0</v>
      </c>
      <c r="K1973" s="80">
        <v>0</v>
      </c>
      <c r="L1973" s="80">
        <v>0</v>
      </c>
      <c r="M1973" s="80">
        <v>0</v>
      </c>
    </row>
    <row r="1974" spans="1:13">
      <c r="A1974" s="80">
        <v>1959</v>
      </c>
      <c r="B1974" s="80" t="s">
        <v>9329</v>
      </c>
      <c r="C1974" s="80" t="s">
        <v>9330</v>
      </c>
      <c r="D1974" s="80" t="s">
        <v>5400</v>
      </c>
      <c r="E1974" s="80">
        <v>0</v>
      </c>
      <c r="F1974" s="80">
        <v>0</v>
      </c>
      <c r="G1974" s="80">
        <v>0</v>
      </c>
      <c r="H1974" s="80">
        <v>0</v>
      </c>
      <c r="I1974" s="80">
        <v>0</v>
      </c>
      <c r="J1974" s="80">
        <v>0</v>
      </c>
      <c r="K1974" s="80">
        <v>0</v>
      </c>
      <c r="L1974" s="80">
        <v>0</v>
      </c>
      <c r="M1974" s="80">
        <v>0</v>
      </c>
    </row>
    <row r="1975" spans="1:13">
      <c r="A1975" s="80">
        <v>1960</v>
      </c>
      <c r="B1975" s="80" t="s">
        <v>9331</v>
      </c>
      <c r="C1975" s="80" t="s">
        <v>9332</v>
      </c>
      <c r="D1975" s="80" t="s">
        <v>5400</v>
      </c>
      <c r="E1975" s="80">
        <v>0</v>
      </c>
      <c r="F1975" s="80">
        <v>0</v>
      </c>
      <c r="G1975" s="80">
        <v>0</v>
      </c>
      <c r="H1975" s="80">
        <v>0</v>
      </c>
      <c r="I1975" s="80">
        <v>0</v>
      </c>
      <c r="J1975" s="80">
        <v>0</v>
      </c>
      <c r="K1975" s="80">
        <v>0</v>
      </c>
      <c r="L1975" s="80">
        <v>0</v>
      </c>
      <c r="M1975" s="80">
        <v>0</v>
      </c>
    </row>
    <row r="1976" spans="1:13">
      <c r="A1976" s="80">
        <v>1961</v>
      </c>
      <c r="B1976" s="80" t="s">
        <v>9333</v>
      </c>
      <c r="C1976" s="80" t="s">
        <v>9334</v>
      </c>
      <c r="D1976" s="80" t="s">
        <v>5400</v>
      </c>
      <c r="E1976" s="80">
        <v>0</v>
      </c>
      <c r="F1976" s="80">
        <v>0</v>
      </c>
      <c r="G1976" s="80">
        <v>0</v>
      </c>
      <c r="H1976" s="80">
        <v>0</v>
      </c>
      <c r="I1976" s="80">
        <v>0</v>
      </c>
      <c r="J1976" s="80">
        <v>0</v>
      </c>
      <c r="K1976" s="80">
        <v>0</v>
      </c>
      <c r="L1976" s="80">
        <v>0</v>
      </c>
      <c r="M1976" s="80">
        <v>0</v>
      </c>
    </row>
    <row r="1977" spans="1:13">
      <c r="A1977" s="80">
        <v>1962</v>
      </c>
      <c r="B1977" s="80" t="s">
        <v>9335</v>
      </c>
      <c r="C1977" s="80" t="s">
        <v>9336</v>
      </c>
      <c r="D1977" s="80" t="s">
        <v>5400</v>
      </c>
      <c r="E1977" s="80">
        <v>0</v>
      </c>
      <c r="F1977" s="80">
        <v>0</v>
      </c>
      <c r="G1977" s="80">
        <v>0</v>
      </c>
      <c r="H1977" s="80">
        <v>0</v>
      </c>
      <c r="I1977" s="80">
        <v>0</v>
      </c>
      <c r="J1977" s="80">
        <v>0</v>
      </c>
      <c r="K1977" s="80">
        <v>0</v>
      </c>
      <c r="L1977" s="80">
        <v>0</v>
      </c>
      <c r="M1977" s="80">
        <v>0</v>
      </c>
    </row>
    <row r="1978" spans="1:13">
      <c r="A1978" s="80">
        <v>1963</v>
      </c>
      <c r="B1978" s="80" t="s">
        <v>9337</v>
      </c>
      <c r="C1978" s="80" t="s">
        <v>9338</v>
      </c>
      <c r="D1978" s="80" t="s">
        <v>5400</v>
      </c>
      <c r="E1978" s="80">
        <v>0</v>
      </c>
      <c r="F1978" s="80">
        <v>0</v>
      </c>
      <c r="G1978" s="80">
        <v>0</v>
      </c>
      <c r="H1978" s="80">
        <v>0</v>
      </c>
      <c r="I1978" s="80">
        <v>0</v>
      </c>
      <c r="J1978" s="80">
        <v>0</v>
      </c>
      <c r="K1978" s="80">
        <v>0</v>
      </c>
      <c r="L1978" s="80">
        <v>0</v>
      </c>
      <c r="M1978" s="80">
        <v>0</v>
      </c>
    </row>
    <row r="1979" spans="1:13">
      <c r="A1979" s="80">
        <v>1964</v>
      </c>
      <c r="B1979" s="80" t="s">
        <v>9339</v>
      </c>
      <c r="C1979" s="80" t="s">
        <v>9340</v>
      </c>
      <c r="D1979" s="80" t="s">
        <v>5400</v>
      </c>
      <c r="E1979" s="80">
        <v>0</v>
      </c>
      <c r="F1979" s="80">
        <v>0</v>
      </c>
      <c r="G1979" s="80">
        <v>0</v>
      </c>
      <c r="H1979" s="80">
        <v>0</v>
      </c>
      <c r="I1979" s="80">
        <v>0</v>
      </c>
      <c r="J1979" s="80">
        <v>0</v>
      </c>
      <c r="K1979" s="80">
        <v>0</v>
      </c>
      <c r="L1979" s="80">
        <v>0</v>
      </c>
      <c r="M1979" s="80">
        <v>0</v>
      </c>
    </row>
    <row r="1980" spans="1:13">
      <c r="A1980" s="80">
        <v>1965</v>
      </c>
      <c r="B1980" s="80" t="s">
        <v>9341</v>
      </c>
      <c r="C1980" s="80" t="s">
        <v>9342</v>
      </c>
      <c r="D1980" s="80" t="s">
        <v>5400</v>
      </c>
      <c r="E1980" s="80">
        <v>0</v>
      </c>
      <c r="F1980" s="80">
        <v>0</v>
      </c>
      <c r="G1980" s="80">
        <v>0</v>
      </c>
      <c r="H1980" s="80">
        <v>0</v>
      </c>
      <c r="I1980" s="80">
        <v>0</v>
      </c>
      <c r="J1980" s="80">
        <v>0</v>
      </c>
      <c r="K1980" s="80">
        <v>0</v>
      </c>
      <c r="L1980" s="80">
        <v>0</v>
      </c>
      <c r="M1980" s="80">
        <v>0</v>
      </c>
    </row>
    <row r="1981" spans="1:13">
      <c r="A1981" s="80">
        <v>1966</v>
      </c>
      <c r="B1981" s="80" t="s">
        <v>9343</v>
      </c>
      <c r="C1981" s="80" t="s">
        <v>9344</v>
      </c>
      <c r="D1981" s="80" t="s">
        <v>5400</v>
      </c>
      <c r="E1981" s="80">
        <v>0</v>
      </c>
      <c r="F1981" s="80">
        <v>0</v>
      </c>
      <c r="G1981" s="80">
        <v>0</v>
      </c>
      <c r="H1981" s="80">
        <v>0</v>
      </c>
      <c r="I1981" s="80">
        <v>0</v>
      </c>
      <c r="J1981" s="80">
        <v>0</v>
      </c>
      <c r="K1981" s="80">
        <v>0</v>
      </c>
      <c r="L1981" s="80">
        <v>0</v>
      </c>
      <c r="M1981" s="80">
        <v>0</v>
      </c>
    </row>
    <row r="1982" spans="1:13">
      <c r="A1982" s="80">
        <v>1967</v>
      </c>
      <c r="B1982" s="80" t="s">
        <v>9345</v>
      </c>
      <c r="C1982" s="80" t="s">
        <v>9346</v>
      </c>
      <c r="D1982" s="80" t="s">
        <v>5400</v>
      </c>
      <c r="E1982" s="80">
        <v>0</v>
      </c>
      <c r="F1982" s="80">
        <v>0</v>
      </c>
      <c r="G1982" s="80">
        <v>0</v>
      </c>
      <c r="H1982" s="80">
        <v>0</v>
      </c>
      <c r="I1982" s="80">
        <v>0</v>
      </c>
      <c r="J1982" s="80">
        <v>0</v>
      </c>
      <c r="K1982" s="80">
        <v>0</v>
      </c>
      <c r="L1982" s="80">
        <v>0</v>
      </c>
      <c r="M1982" s="80">
        <v>0</v>
      </c>
    </row>
    <row r="1983" spans="1:13">
      <c r="A1983" s="80">
        <v>1968</v>
      </c>
      <c r="B1983" s="80" t="s">
        <v>9347</v>
      </c>
      <c r="C1983" s="80" t="s">
        <v>9348</v>
      </c>
      <c r="D1983" s="80" t="s">
        <v>5400</v>
      </c>
      <c r="E1983" s="80">
        <v>0</v>
      </c>
      <c r="F1983" s="80">
        <v>0</v>
      </c>
      <c r="G1983" s="80">
        <v>0</v>
      </c>
      <c r="H1983" s="80">
        <v>0</v>
      </c>
      <c r="I1983" s="80">
        <v>0</v>
      </c>
      <c r="J1983" s="80">
        <v>0</v>
      </c>
      <c r="K1983" s="80">
        <v>0</v>
      </c>
      <c r="L1983" s="80">
        <v>0</v>
      </c>
      <c r="M1983" s="80">
        <v>0</v>
      </c>
    </row>
    <row r="1984" spans="1:13">
      <c r="A1984" s="80">
        <v>1969</v>
      </c>
      <c r="B1984" s="80" t="s">
        <v>9349</v>
      </c>
      <c r="C1984" s="80" t="s">
        <v>9350</v>
      </c>
      <c r="D1984" s="80" t="s">
        <v>5400</v>
      </c>
      <c r="E1984" s="80">
        <v>2550</v>
      </c>
      <c r="F1984" s="80">
        <v>0</v>
      </c>
      <c r="G1984" s="80">
        <v>0</v>
      </c>
      <c r="H1984" s="80">
        <v>0</v>
      </c>
      <c r="I1984" s="80">
        <v>0</v>
      </c>
      <c r="J1984" s="80">
        <v>0</v>
      </c>
      <c r="K1984" s="80">
        <v>0</v>
      </c>
      <c r="L1984" s="80">
        <v>2550</v>
      </c>
      <c r="M1984" s="80">
        <v>0</v>
      </c>
    </row>
    <row r="1985" spans="1:13">
      <c r="A1985" s="80">
        <v>1970</v>
      </c>
      <c r="B1985" s="80" t="s">
        <v>9351</v>
      </c>
      <c r="C1985" s="80" t="s">
        <v>9352</v>
      </c>
      <c r="D1985" s="80" t="s">
        <v>5400</v>
      </c>
      <c r="E1985" s="80">
        <v>0</v>
      </c>
      <c r="F1985" s="80">
        <v>0</v>
      </c>
      <c r="G1985" s="80">
        <v>0</v>
      </c>
      <c r="H1985" s="80">
        <v>0</v>
      </c>
      <c r="I1985" s="80">
        <v>0</v>
      </c>
      <c r="J1985" s="80">
        <v>0</v>
      </c>
      <c r="K1985" s="80">
        <v>0</v>
      </c>
      <c r="L1985" s="80">
        <v>0</v>
      </c>
      <c r="M1985" s="80">
        <v>0</v>
      </c>
    </row>
    <row r="1986" spans="1:13">
      <c r="A1986" s="80">
        <v>1971</v>
      </c>
      <c r="B1986" s="80" t="s">
        <v>9353</v>
      </c>
      <c r="C1986" s="80" t="s">
        <v>9354</v>
      </c>
      <c r="D1986" s="80" t="s">
        <v>5400</v>
      </c>
      <c r="E1986" s="80">
        <v>0</v>
      </c>
      <c r="F1986" s="80">
        <v>0</v>
      </c>
      <c r="G1986" s="80">
        <v>0</v>
      </c>
      <c r="H1986" s="80">
        <v>0</v>
      </c>
      <c r="I1986" s="80">
        <v>0</v>
      </c>
      <c r="J1986" s="80">
        <v>0</v>
      </c>
      <c r="K1986" s="80">
        <v>0</v>
      </c>
      <c r="L1986" s="80">
        <v>0</v>
      </c>
      <c r="M1986" s="80">
        <v>0</v>
      </c>
    </row>
    <row r="1987" spans="1:13">
      <c r="A1987" s="80">
        <v>1972</v>
      </c>
      <c r="B1987" s="80" t="s">
        <v>336</v>
      </c>
      <c r="C1987" s="80" t="s">
        <v>337</v>
      </c>
      <c r="D1987" s="80" t="s">
        <v>7802</v>
      </c>
      <c r="E1987" s="80">
        <v>28441</v>
      </c>
      <c r="F1987" s="80">
        <v>0</v>
      </c>
      <c r="G1987" s="80">
        <v>45081</v>
      </c>
      <c r="H1987" s="80">
        <v>0</v>
      </c>
      <c r="I1987" s="80">
        <v>0</v>
      </c>
      <c r="J1987" s="80">
        <v>0</v>
      </c>
      <c r="K1987" s="80">
        <v>0</v>
      </c>
      <c r="L1987" s="80">
        <v>73522</v>
      </c>
      <c r="M1987" s="84">
        <v>231270</v>
      </c>
    </row>
    <row r="1988" spans="1:13">
      <c r="A1988" s="80">
        <v>1973</v>
      </c>
      <c r="B1988" s="80" t="s">
        <v>352</v>
      </c>
      <c r="C1988" s="80" t="s">
        <v>353</v>
      </c>
      <c r="D1988" s="80" t="s">
        <v>7802</v>
      </c>
      <c r="E1988" s="80">
        <v>15815</v>
      </c>
      <c r="F1988" s="80">
        <v>0</v>
      </c>
      <c r="G1988" s="80">
        <v>1603</v>
      </c>
      <c r="H1988" s="80">
        <v>0</v>
      </c>
      <c r="I1988" s="80">
        <v>0</v>
      </c>
      <c r="J1988" s="80">
        <v>0</v>
      </c>
      <c r="K1988" s="80">
        <v>0</v>
      </c>
      <c r="L1988" s="80">
        <v>17418</v>
      </c>
      <c r="M1988" s="84">
        <v>84150</v>
      </c>
    </row>
    <row r="1989" spans="1:13">
      <c r="A1989" s="80">
        <v>1974</v>
      </c>
      <c r="B1989" s="80" t="s">
        <v>364</v>
      </c>
      <c r="C1989" s="80" t="s">
        <v>365</v>
      </c>
      <c r="D1989" s="80" t="s">
        <v>7802</v>
      </c>
      <c r="E1989" s="80">
        <v>19754</v>
      </c>
      <c r="F1989" s="80">
        <v>0</v>
      </c>
      <c r="G1989" s="80">
        <v>10741</v>
      </c>
      <c r="H1989" s="80">
        <v>0</v>
      </c>
      <c r="I1989" s="80">
        <v>0</v>
      </c>
      <c r="J1989" s="80">
        <v>0</v>
      </c>
      <c r="K1989" s="80">
        <v>0</v>
      </c>
      <c r="L1989" s="80">
        <v>30495</v>
      </c>
      <c r="M1989" s="84">
        <v>135214</v>
      </c>
    </row>
    <row r="1990" spans="1:13">
      <c r="A1990" s="80">
        <v>1975</v>
      </c>
      <c r="B1990" s="80" t="s">
        <v>378</v>
      </c>
      <c r="C1990" s="80" t="s">
        <v>379</v>
      </c>
      <c r="D1990" s="80" t="s">
        <v>7802</v>
      </c>
      <c r="E1990" s="80">
        <v>9030</v>
      </c>
      <c r="F1990" s="80">
        <v>0</v>
      </c>
      <c r="G1990" s="80">
        <v>7969</v>
      </c>
      <c r="H1990" s="80">
        <v>0</v>
      </c>
      <c r="I1990" s="80">
        <v>0</v>
      </c>
      <c r="J1990" s="80">
        <v>0</v>
      </c>
      <c r="K1990" s="80">
        <v>0</v>
      </c>
      <c r="L1990" s="80">
        <v>16999</v>
      </c>
      <c r="M1990" s="84">
        <v>86575</v>
      </c>
    </row>
    <row r="1991" spans="1:13">
      <c r="A1991" s="80">
        <v>1976</v>
      </c>
      <c r="B1991" s="80" t="s">
        <v>390</v>
      </c>
      <c r="C1991" s="80" t="s">
        <v>391</v>
      </c>
      <c r="D1991" s="80" t="s">
        <v>7802</v>
      </c>
      <c r="E1991" s="80">
        <v>4344</v>
      </c>
      <c r="F1991" s="80">
        <v>0</v>
      </c>
      <c r="G1991" s="80">
        <v>3273</v>
      </c>
      <c r="H1991" s="80">
        <v>0</v>
      </c>
      <c r="I1991" s="80">
        <v>0</v>
      </c>
      <c r="J1991" s="80">
        <v>0</v>
      </c>
      <c r="K1991" s="80">
        <v>0</v>
      </c>
      <c r="L1991" s="80">
        <v>7617</v>
      </c>
      <c r="M1991" s="84">
        <v>106029</v>
      </c>
    </row>
    <row r="1992" spans="1:13">
      <c r="A1992" s="80">
        <v>1977</v>
      </c>
      <c r="B1992" s="80" t="s">
        <v>404</v>
      </c>
      <c r="C1992" s="80" t="s">
        <v>405</v>
      </c>
      <c r="D1992" s="80" t="s">
        <v>7802</v>
      </c>
      <c r="E1992" s="80">
        <v>5040</v>
      </c>
      <c r="F1992" s="80">
        <v>0</v>
      </c>
      <c r="G1992" s="80">
        <v>15346</v>
      </c>
      <c r="H1992" s="80">
        <v>0</v>
      </c>
      <c r="I1992" s="80">
        <v>0</v>
      </c>
      <c r="J1992" s="80">
        <v>0</v>
      </c>
      <c r="K1992" s="80">
        <v>0</v>
      </c>
      <c r="L1992" s="80">
        <v>20386</v>
      </c>
      <c r="M1992" s="84">
        <v>43548</v>
      </c>
    </row>
    <row r="1993" spans="1:13">
      <c r="A1993" s="80">
        <v>1978</v>
      </c>
      <c r="B1993" s="80" t="s">
        <v>411</v>
      </c>
      <c r="C1993" s="80" t="s">
        <v>9355</v>
      </c>
      <c r="D1993" s="80" t="s">
        <v>7802</v>
      </c>
      <c r="E1993" s="80">
        <v>129</v>
      </c>
      <c r="F1993" s="80">
        <v>0</v>
      </c>
      <c r="G1993" s="80">
        <v>301</v>
      </c>
      <c r="H1993" s="80">
        <v>0</v>
      </c>
      <c r="I1993" s="80">
        <v>0</v>
      </c>
      <c r="J1993" s="80">
        <v>0</v>
      </c>
      <c r="K1993" s="80">
        <v>0</v>
      </c>
      <c r="L1993" s="80">
        <v>430</v>
      </c>
      <c r="M1993" s="80">
        <v>0</v>
      </c>
    </row>
    <row r="1994" spans="1:13">
      <c r="A1994" s="80">
        <v>1979</v>
      </c>
      <c r="B1994" s="80" t="s">
        <v>421</v>
      </c>
      <c r="C1994" s="80" t="s">
        <v>422</v>
      </c>
      <c r="D1994" s="80" t="s">
        <v>7802</v>
      </c>
      <c r="E1994" s="80">
        <v>1</v>
      </c>
      <c r="F1994" s="80">
        <v>0</v>
      </c>
      <c r="G1994" s="80">
        <v>5430</v>
      </c>
      <c r="H1994" s="80">
        <v>0</v>
      </c>
      <c r="I1994" s="80">
        <v>0</v>
      </c>
      <c r="J1994" s="80">
        <v>0</v>
      </c>
      <c r="K1994" s="80">
        <v>0</v>
      </c>
      <c r="L1994" s="80">
        <v>5431</v>
      </c>
      <c r="M1994" s="84">
        <v>5037</v>
      </c>
    </row>
    <row r="1995" spans="1:13">
      <c r="A1995" s="80">
        <v>1980</v>
      </c>
      <c r="B1995" s="80" t="s">
        <v>432</v>
      </c>
      <c r="C1995" s="80" t="s">
        <v>433</v>
      </c>
      <c r="D1995" s="80" t="s">
        <v>7802</v>
      </c>
      <c r="E1995" s="80">
        <v>1892</v>
      </c>
      <c r="F1995" s="80">
        <v>0</v>
      </c>
      <c r="G1995" s="80">
        <v>5976</v>
      </c>
      <c r="H1995" s="80">
        <v>0</v>
      </c>
      <c r="I1995" s="80">
        <v>0</v>
      </c>
      <c r="J1995" s="80">
        <v>0</v>
      </c>
      <c r="K1995" s="80">
        <v>0</v>
      </c>
      <c r="L1995" s="80">
        <v>7868</v>
      </c>
      <c r="M1995" s="84">
        <v>12947</v>
      </c>
    </row>
    <row r="1996" spans="1:13">
      <c r="A1996" s="80">
        <v>1981</v>
      </c>
      <c r="B1996" s="80" t="s">
        <v>463</v>
      </c>
      <c r="C1996" s="80" t="s">
        <v>464</v>
      </c>
      <c r="D1996" s="80" t="s">
        <v>5400</v>
      </c>
      <c r="E1996" s="80">
        <v>1582</v>
      </c>
      <c r="F1996" s="80">
        <v>0</v>
      </c>
      <c r="G1996" s="80">
        <v>7082</v>
      </c>
      <c r="H1996" s="80">
        <v>0</v>
      </c>
      <c r="I1996" s="80">
        <v>0</v>
      </c>
      <c r="J1996" s="80">
        <v>0</v>
      </c>
      <c r="K1996" s="80">
        <v>0</v>
      </c>
      <c r="L1996" s="80">
        <v>8664</v>
      </c>
      <c r="M1996" s="84">
        <v>36776</v>
      </c>
    </row>
    <row r="1997" spans="1:13">
      <c r="A1997" s="80">
        <v>1982</v>
      </c>
      <c r="B1997" s="80" t="s">
        <v>460</v>
      </c>
      <c r="C1997" s="80" t="s">
        <v>461</v>
      </c>
      <c r="D1997" s="80" t="s">
        <v>5400</v>
      </c>
      <c r="E1997" s="80">
        <v>3113</v>
      </c>
      <c r="F1997" s="80">
        <v>0</v>
      </c>
      <c r="G1997" s="80">
        <v>10472</v>
      </c>
      <c r="H1997" s="80">
        <v>0</v>
      </c>
      <c r="I1997" s="80">
        <v>0</v>
      </c>
      <c r="J1997" s="80">
        <v>0</v>
      </c>
      <c r="K1997" s="80">
        <v>0</v>
      </c>
      <c r="L1997" s="80">
        <v>13585</v>
      </c>
      <c r="M1997" s="84">
        <v>27429</v>
      </c>
    </row>
    <row r="1998" spans="1:13">
      <c r="A1998" s="80">
        <v>1983</v>
      </c>
      <c r="B1998" s="80" t="s">
        <v>9356</v>
      </c>
      <c r="C1998" s="80" t="s">
        <v>9357</v>
      </c>
      <c r="D1998" s="80" t="s">
        <v>5400</v>
      </c>
      <c r="E1998" s="80">
        <v>8900</v>
      </c>
      <c r="F1998" s="80">
        <v>0</v>
      </c>
      <c r="G1998" s="80">
        <v>0</v>
      </c>
      <c r="H1998" s="80">
        <v>0</v>
      </c>
      <c r="I1998" s="80">
        <v>0</v>
      </c>
      <c r="J1998" s="80">
        <v>0</v>
      </c>
      <c r="K1998" s="80">
        <v>0</v>
      </c>
      <c r="L1998" s="80">
        <v>8900</v>
      </c>
      <c r="M1998" s="84">
        <v>14600</v>
      </c>
    </row>
    <row r="1999" spans="1:13">
      <c r="A1999" s="80">
        <v>1984</v>
      </c>
      <c r="B1999" s="80" t="s">
        <v>9358</v>
      </c>
      <c r="C1999" s="80" t="s">
        <v>9359</v>
      </c>
      <c r="D1999" s="80" t="s">
        <v>5400</v>
      </c>
      <c r="E1999" s="80">
        <v>8500</v>
      </c>
      <c r="F1999" s="80">
        <v>0</v>
      </c>
      <c r="G1999" s="80">
        <v>0</v>
      </c>
      <c r="H1999" s="80">
        <v>0</v>
      </c>
      <c r="I1999" s="80">
        <v>0</v>
      </c>
      <c r="J1999" s="80">
        <v>0</v>
      </c>
      <c r="K1999" s="80">
        <v>0</v>
      </c>
      <c r="L1999" s="80">
        <v>8500</v>
      </c>
      <c r="M1999" s="84">
        <v>14500</v>
      </c>
    </row>
    <row r="2000" spans="1:13">
      <c r="A2000" s="80">
        <v>1985</v>
      </c>
      <c r="B2000" s="80" t="s">
        <v>606</v>
      </c>
      <c r="C2000" s="80" t="s">
        <v>2549</v>
      </c>
      <c r="D2000" s="80" t="s">
        <v>5400</v>
      </c>
      <c r="E2000" s="80">
        <v>14180</v>
      </c>
      <c r="F2000" s="80">
        <v>0</v>
      </c>
      <c r="G2000" s="80">
        <v>0</v>
      </c>
      <c r="H2000" s="80">
        <v>0</v>
      </c>
      <c r="I2000" s="80">
        <v>0</v>
      </c>
      <c r="J2000" s="80">
        <v>0</v>
      </c>
      <c r="K2000" s="80">
        <v>0</v>
      </c>
      <c r="L2000" s="80">
        <v>14180</v>
      </c>
      <c r="M2000" s="84">
        <v>70000</v>
      </c>
    </row>
    <row r="2001" spans="1:13">
      <c r="A2001" s="80">
        <v>1986</v>
      </c>
      <c r="B2001" s="80" t="s">
        <v>609</v>
      </c>
      <c r="C2001" s="80" t="s">
        <v>2550</v>
      </c>
      <c r="D2001" s="80" t="s">
        <v>5400</v>
      </c>
      <c r="E2001" s="80">
        <v>3000</v>
      </c>
      <c r="F2001" s="80">
        <v>0</v>
      </c>
      <c r="G2001" s="80">
        <v>0</v>
      </c>
      <c r="H2001" s="80">
        <v>0</v>
      </c>
      <c r="I2001" s="80">
        <v>0</v>
      </c>
      <c r="J2001" s="80">
        <v>0</v>
      </c>
      <c r="K2001" s="80">
        <v>0</v>
      </c>
      <c r="L2001" s="80">
        <v>3000</v>
      </c>
      <c r="M2001" s="84">
        <v>18000</v>
      </c>
    </row>
    <row r="2002" spans="1:13">
      <c r="A2002" s="80">
        <v>1987</v>
      </c>
      <c r="B2002" s="80" t="s">
        <v>9360</v>
      </c>
      <c r="C2002" s="80" t="s">
        <v>9361</v>
      </c>
      <c r="D2002" s="80" t="s">
        <v>5400</v>
      </c>
      <c r="E2002" s="80">
        <v>0</v>
      </c>
      <c r="F2002" s="80">
        <v>0</v>
      </c>
      <c r="G2002" s="80">
        <v>0</v>
      </c>
      <c r="H2002" s="80">
        <v>0</v>
      </c>
      <c r="I2002" s="80">
        <v>0</v>
      </c>
      <c r="J2002" s="80">
        <v>0</v>
      </c>
      <c r="K2002" s="80">
        <v>0</v>
      </c>
      <c r="L2002" s="80">
        <v>0</v>
      </c>
      <c r="M2002" s="80">
        <v>0</v>
      </c>
    </row>
    <row r="2003" spans="1:13">
      <c r="A2003" s="80">
        <v>1988</v>
      </c>
      <c r="B2003" s="80" t="s">
        <v>9362</v>
      </c>
      <c r="C2003" s="80" t="s">
        <v>9363</v>
      </c>
      <c r="D2003" s="80" t="s">
        <v>5400</v>
      </c>
      <c r="E2003" s="80">
        <v>4080</v>
      </c>
      <c r="F2003" s="80">
        <v>0</v>
      </c>
      <c r="G2003" s="80">
        <v>0</v>
      </c>
      <c r="H2003" s="80">
        <v>0</v>
      </c>
      <c r="I2003" s="80">
        <v>0</v>
      </c>
      <c r="J2003" s="80">
        <v>0</v>
      </c>
      <c r="K2003" s="80">
        <v>0</v>
      </c>
      <c r="L2003" s="80">
        <v>4080</v>
      </c>
      <c r="M2003" s="84">
        <v>4080</v>
      </c>
    </row>
    <row r="2004" spans="1:13">
      <c r="A2004" s="80">
        <v>1989</v>
      </c>
      <c r="B2004" s="80" t="s">
        <v>9364</v>
      </c>
      <c r="C2004" s="80" t="s">
        <v>9365</v>
      </c>
      <c r="D2004" s="80" t="s">
        <v>5400</v>
      </c>
      <c r="E2004" s="80">
        <v>0</v>
      </c>
      <c r="F2004" s="80">
        <v>0</v>
      </c>
      <c r="G2004" s="80">
        <v>0</v>
      </c>
      <c r="H2004" s="80">
        <v>0</v>
      </c>
      <c r="I2004" s="80">
        <v>0</v>
      </c>
      <c r="J2004" s="80">
        <v>0</v>
      </c>
      <c r="K2004" s="80">
        <v>0</v>
      </c>
      <c r="L2004" s="80">
        <v>0</v>
      </c>
      <c r="M2004" s="80">
        <v>0</v>
      </c>
    </row>
    <row r="2005" spans="1:13">
      <c r="A2005" s="80">
        <v>1990</v>
      </c>
      <c r="B2005" s="80" t="s">
        <v>774</v>
      </c>
      <c r="C2005" s="80" t="s">
        <v>9366</v>
      </c>
      <c r="D2005" s="80" t="s">
        <v>3259</v>
      </c>
      <c r="E2005" s="80">
        <v>71539</v>
      </c>
      <c r="F2005" s="80">
        <v>0</v>
      </c>
      <c r="G2005" s="80">
        <v>0</v>
      </c>
      <c r="H2005" s="80">
        <v>0</v>
      </c>
      <c r="I2005" s="80">
        <v>0</v>
      </c>
      <c r="J2005" s="80">
        <v>0</v>
      </c>
      <c r="K2005" s="80">
        <v>0</v>
      </c>
      <c r="L2005" s="80">
        <v>71539</v>
      </c>
      <c r="M2005" s="80">
        <v>450000</v>
      </c>
    </row>
    <row r="2006" spans="1:13">
      <c r="A2006" s="80">
        <v>1991</v>
      </c>
      <c r="B2006" s="80" t="s">
        <v>843</v>
      </c>
      <c r="C2006" s="80" t="s">
        <v>2590</v>
      </c>
      <c r="D2006" s="80" t="s">
        <v>5400</v>
      </c>
      <c r="E2006" s="80">
        <v>485</v>
      </c>
      <c r="F2006" s="80">
        <v>0</v>
      </c>
      <c r="G2006" s="80">
        <v>9313</v>
      </c>
      <c r="H2006" s="80">
        <v>0</v>
      </c>
      <c r="I2006" s="80">
        <v>0</v>
      </c>
      <c r="J2006" s="80">
        <v>0</v>
      </c>
      <c r="K2006" s="80">
        <v>0</v>
      </c>
      <c r="L2006" s="80">
        <v>9798</v>
      </c>
      <c r="M2006" s="84">
        <v>33005</v>
      </c>
    </row>
    <row r="2007" spans="1:13">
      <c r="A2007" s="80">
        <v>1992</v>
      </c>
      <c r="B2007" s="80" t="s">
        <v>853</v>
      </c>
      <c r="C2007" s="80" t="s">
        <v>2592</v>
      </c>
      <c r="D2007" s="80" t="s">
        <v>5400</v>
      </c>
      <c r="E2007" s="80">
        <v>3352</v>
      </c>
      <c r="F2007" s="80">
        <v>0</v>
      </c>
      <c r="G2007" s="80">
        <v>13750</v>
      </c>
      <c r="H2007" s="80">
        <v>0</v>
      </c>
      <c r="I2007" s="80">
        <v>0</v>
      </c>
      <c r="J2007" s="80">
        <v>0</v>
      </c>
      <c r="K2007" s="80">
        <v>0</v>
      </c>
      <c r="L2007" s="80">
        <v>17102</v>
      </c>
      <c r="M2007" s="84">
        <v>49036</v>
      </c>
    </row>
    <row r="2008" spans="1:13">
      <c r="A2008" s="80">
        <v>1993</v>
      </c>
      <c r="B2008" s="80" t="s">
        <v>866</v>
      </c>
      <c r="C2008" s="80" t="s">
        <v>2594</v>
      </c>
      <c r="D2008" s="80" t="s">
        <v>5400</v>
      </c>
      <c r="E2008" s="80">
        <v>1397</v>
      </c>
      <c r="F2008" s="80">
        <v>0</v>
      </c>
      <c r="G2008" s="80">
        <v>9708</v>
      </c>
      <c r="H2008" s="80">
        <v>0</v>
      </c>
      <c r="I2008" s="80">
        <v>0</v>
      </c>
      <c r="J2008" s="80">
        <v>0</v>
      </c>
      <c r="K2008" s="80">
        <v>0</v>
      </c>
      <c r="L2008" s="80">
        <v>11105</v>
      </c>
      <c r="M2008" s="84">
        <v>12092</v>
      </c>
    </row>
    <row r="2009" spans="1:13">
      <c r="A2009" s="80">
        <v>1994</v>
      </c>
      <c r="B2009" s="80" t="s">
        <v>867</v>
      </c>
      <c r="C2009" s="80" t="s">
        <v>2595</v>
      </c>
      <c r="D2009" s="80" t="s">
        <v>5400</v>
      </c>
      <c r="E2009" s="80">
        <v>1397</v>
      </c>
      <c r="F2009" s="80">
        <v>0</v>
      </c>
      <c r="G2009" s="80">
        <v>9708</v>
      </c>
      <c r="H2009" s="80">
        <v>0</v>
      </c>
      <c r="I2009" s="80">
        <v>0</v>
      </c>
      <c r="J2009" s="80">
        <v>0</v>
      </c>
      <c r="K2009" s="80">
        <v>0</v>
      </c>
      <c r="L2009" s="80">
        <v>11105</v>
      </c>
      <c r="M2009" s="84">
        <v>12092</v>
      </c>
    </row>
    <row r="2010" spans="1:13">
      <c r="A2010" s="80">
        <v>1995</v>
      </c>
      <c r="B2010" s="80" t="s">
        <v>883</v>
      </c>
      <c r="C2010" s="80" t="s">
        <v>2596</v>
      </c>
      <c r="D2010" s="80" t="s">
        <v>5400</v>
      </c>
      <c r="E2010" s="80">
        <v>1</v>
      </c>
      <c r="F2010" s="80">
        <v>0</v>
      </c>
      <c r="G2010" s="80">
        <v>12552</v>
      </c>
      <c r="H2010" s="80">
        <v>0</v>
      </c>
      <c r="I2010" s="80">
        <v>0</v>
      </c>
      <c r="J2010" s="80">
        <v>0</v>
      </c>
      <c r="K2010" s="80">
        <v>0</v>
      </c>
      <c r="L2010" s="80">
        <v>12553</v>
      </c>
      <c r="M2010" s="84">
        <v>20252</v>
      </c>
    </row>
    <row r="2011" spans="1:13">
      <c r="A2011" s="80">
        <v>1996</v>
      </c>
      <c r="B2011" s="80" t="s">
        <v>899</v>
      </c>
      <c r="C2011" s="80" t="s">
        <v>2597</v>
      </c>
      <c r="D2011" s="80" t="s">
        <v>5400</v>
      </c>
      <c r="E2011" s="80">
        <v>2906</v>
      </c>
      <c r="F2011" s="80">
        <v>0</v>
      </c>
      <c r="G2011" s="80">
        <v>12705</v>
      </c>
      <c r="H2011" s="80">
        <v>0</v>
      </c>
      <c r="I2011" s="80">
        <v>0</v>
      </c>
      <c r="J2011" s="80">
        <v>0</v>
      </c>
      <c r="K2011" s="80">
        <v>0</v>
      </c>
      <c r="L2011" s="80">
        <v>15611</v>
      </c>
      <c r="M2011" s="84">
        <v>14736</v>
      </c>
    </row>
    <row r="2012" spans="1:13">
      <c r="A2012" s="80">
        <v>1997</v>
      </c>
      <c r="B2012" s="80" t="s">
        <v>900</v>
      </c>
      <c r="C2012" s="80" t="s">
        <v>2598</v>
      </c>
      <c r="D2012" s="80" t="s">
        <v>5400</v>
      </c>
      <c r="E2012" s="80">
        <v>2906</v>
      </c>
      <c r="F2012" s="80">
        <v>0</v>
      </c>
      <c r="G2012" s="80">
        <v>12705</v>
      </c>
      <c r="H2012" s="80">
        <v>0</v>
      </c>
      <c r="I2012" s="80">
        <v>0</v>
      </c>
      <c r="J2012" s="80">
        <v>0</v>
      </c>
      <c r="K2012" s="80">
        <v>0</v>
      </c>
      <c r="L2012" s="80">
        <v>15611</v>
      </c>
      <c r="M2012" s="84">
        <v>14736</v>
      </c>
    </row>
    <row r="2013" spans="1:13">
      <c r="A2013" s="80">
        <v>1998</v>
      </c>
      <c r="B2013" s="80" t="s">
        <v>907</v>
      </c>
      <c r="C2013" s="80" t="s">
        <v>2599</v>
      </c>
      <c r="D2013" s="80" t="s">
        <v>5400</v>
      </c>
      <c r="E2013" s="80">
        <v>3265</v>
      </c>
      <c r="F2013" s="80">
        <v>0</v>
      </c>
      <c r="G2013" s="80">
        <v>10442</v>
      </c>
      <c r="H2013" s="80">
        <v>0</v>
      </c>
      <c r="I2013" s="80">
        <v>0</v>
      </c>
      <c r="J2013" s="80">
        <v>0</v>
      </c>
      <c r="K2013" s="80">
        <v>0</v>
      </c>
      <c r="L2013" s="80">
        <v>13707</v>
      </c>
      <c r="M2013" s="84">
        <v>20103</v>
      </c>
    </row>
    <row r="2014" spans="1:13">
      <c r="A2014" s="80">
        <v>1999</v>
      </c>
      <c r="B2014" s="80" t="s">
        <v>908</v>
      </c>
      <c r="C2014" s="80" t="s">
        <v>2600</v>
      </c>
      <c r="D2014" s="80" t="s">
        <v>5400</v>
      </c>
      <c r="E2014" s="80">
        <v>3265</v>
      </c>
      <c r="F2014" s="80">
        <v>0</v>
      </c>
      <c r="G2014" s="80">
        <v>10442</v>
      </c>
      <c r="H2014" s="80">
        <v>0</v>
      </c>
      <c r="I2014" s="80">
        <v>0</v>
      </c>
      <c r="J2014" s="80">
        <v>0</v>
      </c>
      <c r="K2014" s="80">
        <v>0</v>
      </c>
      <c r="L2014" s="80">
        <v>13707</v>
      </c>
      <c r="M2014" s="84">
        <v>20103</v>
      </c>
    </row>
    <row r="2015" spans="1:13">
      <c r="A2015" s="80">
        <v>2000</v>
      </c>
      <c r="B2015" s="80" t="s">
        <v>921</v>
      </c>
      <c r="C2015" s="80" t="s">
        <v>2603</v>
      </c>
      <c r="D2015" s="80" t="s">
        <v>5400</v>
      </c>
      <c r="E2015" s="80">
        <v>4658</v>
      </c>
      <c r="F2015" s="80">
        <v>0</v>
      </c>
      <c r="G2015" s="80">
        <v>11508</v>
      </c>
      <c r="H2015" s="80">
        <v>0</v>
      </c>
      <c r="I2015" s="80">
        <v>0</v>
      </c>
      <c r="J2015" s="80">
        <v>0</v>
      </c>
      <c r="K2015" s="80">
        <v>0</v>
      </c>
      <c r="L2015" s="80">
        <v>16166</v>
      </c>
      <c r="M2015" s="84">
        <v>19412</v>
      </c>
    </row>
    <row r="2016" spans="1:13">
      <c r="A2016" s="80">
        <v>2001</v>
      </c>
      <c r="B2016" s="80" t="s">
        <v>938</v>
      </c>
      <c r="C2016" s="80" t="s">
        <v>2604</v>
      </c>
      <c r="D2016" s="80" t="s">
        <v>5400</v>
      </c>
      <c r="E2016" s="80">
        <v>0</v>
      </c>
      <c r="F2016" s="80">
        <v>0</v>
      </c>
      <c r="G2016" s="80">
        <v>22000</v>
      </c>
      <c r="H2016" s="80">
        <v>0</v>
      </c>
      <c r="I2016" s="80">
        <v>0</v>
      </c>
      <c r="J2016" s="80">
        <v>0</v>
      </c>
      <c r="K2016" s="80">
        <v>0</v>
      </c>
      <c r="L2016" s="80">
        <v>22000</v>
      </c>
      <c r="M2016" s="84">
        <v>5136</v>
      </c>
    </row>
    <row r="2017" spans="1:13">
      <c r="A2017" s="80">
        <v>2002</v>
      </c>
      <c r="B2017" s="80" t="s">
        <v>965</v>
      </c>
      <c r="C2017" s="80" t="s">
        <v>966</v>
      </c>
      <c r="D2017" s="80" t="s">
        <v>5400</v>
      </c>
      <c r="E2017" s="80">
        <v>32970</v>
      </c>
      <c r="F2017" s="80">
        <v>0</v>
      </c>
      <c r="G2017" s="80">
        <v>0</v>
      </c>
      <c r="H2017" s="80">
        <v>0</v>
      </c>
      <c r="I2017" s="80">
        <v>0</v>
      </c>
      <c r="J2017" s="80">
        <v>0</v>
      </c>
      <c r="K2017" s="80">
        <v>0</v>
      </c>
      <c r="L2017" s="80">
        <v>32970</v>
      </c>
      <c r="M2017" s="84">
        <v>70000</v>
      </c>
    </row>
    <row r="2018" spans="1:13">
      <c r="A2018" s="80">
        <v>2003</v>
      </c>
      <c r="B2018" s="80" t="s">
        <v>9367</v>
      </c>
      <c r="C2018" s="80" t="s">
        <v>9368</v>
      </c>
      <c r="D2018" s="80" t="s">
        <v>5400</v>
      </c>
      <c r="E2018" s="80">
        <v>15496</v>
      </c>
      <c r="F2018" s="80">
        <v>0</v>
      </c>
      <c r="G2018" s="80">
        <v>0</v>
      </c>
      <c r="H2018" s="80">
        <v>0</v>
      </c>
      <c r="I2018" s="80">
        <v>0</v>
      </c>
      <c r="J2018" s="80">
        <v>0</v>
      </c>
      <c r="K2018" s="80">
        <v>0</v>
      </c>
      <c r="L2018" s="80">
        <v>15496</v>
      </c>
      <c r="M2018" s="80">
        <v>0</v>
      </c>
    </row>
    <row r="2019" spans="1:13">
      <c r="A2019" s="80">
        <v>2004</v>
      </c>
      <c r="B2019" s="80" t="s">
        <v>8</v>
      </c>
      <c r="C2019" s="80" t="s">
        <v>9</v>
      </c>
      <c r="D2019" s="80" t="s">
        <v>5400</v>
      </c>
      <c r="E2019" s="80">
        <v>220778</v>
      </c>
      <c r="F2019" s="80">
        <v>0</v>
      </c>
      <c r="G2019" s="80">
        <v>0</v>
      </c>
      <c r="H2019" s="80">
        <v>0</v>
      </c>
      <c r="I2019" s="80">
        <v>0</v>
      </c>
      <c r="J2019" s="80">
        <v>0</v>
      </c>
      <c r="K2019" s="80">
        <v>0</v>
      </c>
      <c r="L2019" s="80">
        <v>220778</v>
      </c>
      <c r="M2019" s="84">
        <v>2800000</v>
      </c>
    </row>
    <row r="2020" spans="1:13">
      <c r="A2020" s="80">
        <v>2005</v>
      </c>
      <c r="B2020" s="80" t="s">
        <v>9369</v>
      </c>
      <c r="C2020" s="80" t="s">
        <v>9370</v>
      </c>
      <c r="D2020" s="80" t="s">
        <v>5400</v>
      </c>
      <c r="E2020" s="80">
        <v>0</v>
      </c>
      <c r="F2020" s="80">
        <v>0</v>
      </c>
      <c r="G2020" s="80">
        <v>0</v>
      </c>
      <c r="H2020" s="80">
        <v>0</v>
      </c>
      <c r="I2020" s="80">
        <v>0</v>
      </c>
      <c r="J2020" s="80">
        <v>0</v>
      </c>
      <c r="K2020" s="80">
        <v>0</v>
      </c>
      <c r="L2020" s="80">
        <v>0</v>
      </c>
      <c r="M2020" s="80">
        <v>0</v>
      </c>
    </row>
    <row r="2021" spans="1:13">
      <c r="A2021" s="80">
        <v>2006</v>
      </c>
      <c r="B2021" s="80" t="s">
        <v>9371</v>
      </c>
      <c r="C2021" s="80" t="s">
        <v>9372</v>
      </c>
      <c r="D2021" s="80" t="s">
        <v>5400</v>
      </c>
      <c r="E2021" s="80">
        <v>0</v>
      </c>
      <c r="F2021" s="80">
        <v>0</v>
      </c>
      <c r="G2021" s="80">
        <v>0</v>
      </c>
      <c r="H2021" s="80">
        <v>0</v>
      </c>
      <c r="I2021" s="80">
        <v>0</v>
      </c>
      <c r="J2021" s="80">
        <v>0</v>
      </c>
      <c r="K2021" s="80">
        <v>0</v>
      </c>
      <c r="L2021" s="80">
        <v>0</v>
      </c>
      <c r="M2021" s="80">
        <v>0</v>
      </c>
    </row>
    <row r="2022" spans="1:13">
      <c r="A2022" s="80">
        <v>2007</v>
      </c>
      <c r="B2022" s="80" t="s">
        <v>9373</v>
      </c>
      <c r="C2022" s="80" t="s">
        <v>9374</v>
      </c>
      <c r="D2022" s="80" t="s">
        <v>5400</v>
      </c>
      <c r="E2022" s="80">
        <v>0</v>
      </c>
      <c r="F2022" s="80">
        <v>0</v>
      </c>
      <c r="G2022" s="80">
        <v>0</v>
      </c>
      <c r="H2022" s="80">
        <v>0</v>
      </c>
      <c r="I2022" s="80">
        <v>0</v>
      </c>
      <c r="J2022" s="80">
        <v>0</v>
      </c>
      <c r="K2022" s="80">
        <v>0</v>
      </c>
      <c r="L2022" s="80">
        <v>0</v>
      </c>
      <c r="M2022" s="80">
        <v>0</v>
      </c>
    </row>
    <row r="2023" spans="1:13">
      <c r="A2023" s="80">
        <v>2008</v>
      </c>
      <c r="B2023" s="80" t="s">
        <v>9375</v>
      </c>
      <c r="C2023" s="80" t="s">
        <v>8406</v>
      </c>
      <c r="D2023" s="80" t="s">
        <v>5400</v>
      </c>
      <c r="E2023" s="80">
        <v>0</v>
      </c>
      <c r="F2023" s="80">
        <v>0</v>
      </c>
      <c r="G2023" s="80">
        <v>0</v>
      </c>
      <c r="H2023" s="80">
        <v>0</v>
      </c>
      <c r="I2023" s="80">
        <v>0</v>
      </c>
      <c r="J2023" s="80">
        <v>0</v>
      </c>
      <c r="K2023" s="80">
        <v>0</v>
      </c>
      <c r="L2023" s="80">
        <v>0</v>
      </c>
      <c r="M2023" s="80">
        <v>0</v>
      </c>
    </row>
    <row r="2024" spans="1:13">
      <c r="A2024" s="80">
        <v>2009</v>
      </c>
      <c r="B2024" s="80" t="s">
        <v>9376</v>
      </c>
      <c r="C2024" s="80" t="s">
        <v>9377</v>
      </c>
      <c r="D2024" s="80" t="s">
        <v>9378</v>
      </c>
      <c r="E2024" s="80">
        <v>7</v>
      </c>
      <c r="F2024" s="80">
        <v>0</v>
      </c>
      <c r="G2024" s="80">
        <v>0</v>
      </c>
      <c r="H2024" s="80">
        <v>0</v>
      </c>
      <c r="I2024" s="80">
        <v>0</v>
      </c>
      <c r="J2024" s="80">
        <v>0</v>
      </c>
      <c r="K2024" s="80">
        <v>0</v>
      </c>
      <c r="L2024" s="80">
        <v>7</v>
      </c>
      <c r="M2024" s="80">
        <v>0</v>
      </c>
    </row>
    <row r="2025" spans="1:13">
      <c r="A2025" s="80">
        <v>2010</v>
      </c>
      <c r="B2025" s="80" t="s">
        <v>9379</v>
      </c>
      <c r="C2025" s="80" t="s">
        <v>9380</v>
      </c>
      <c r="D2025" s="80" t="s">
        <v>9378</v>
      </c>
      <c r="E2025" s="80">
        <v>2</v>
      </c>
      <c r="F2025" s="80">
        <v>0</v>
      </c>
      <c r="G2025" s="80">
        <v>0</v>
      </c>
      <c r="H2025" s="80">
        <v>0</v>
      </c>
      <c r="I2025" s="80">
        <v>0</v>
      </c>
      <c r="J2025" s="80">
        <v>0</v>
      </c>
      <c r="K2025" s="80">
        <v>0</v>
      </c>
      <c r="L2025" s="80">
        <v>2</v>
      </c>
      <c r="M2025" s="80">
        <v>0</v>
      </c>
    </row>
    <row r="2026" spans="1:13">
      <c r="A2026" s="80">
        <v>2011</v>
      </c>
      <c r="B2026" s="80" t="s">
        <v>9381</v>
      </c>
      <c r="C2026" s="80" t="s">
        <v>9382</v>
      </c>
      <c r="D2026" s="80" t="s">
        <v>5400</v>
      </c>
      <c r="E2026" s="80">
        <v>0</v>
      </c>
      <c r="F2026" s="80">
        <v>0</v>
      </c>
      <c r="G2026" s="80">
        <v>0</v>
      </c>
      <c r="H2026" s="80">
        <v>0</v>
      </c>
      <c r="I2026" s="80">
        <v>0</v>
      </c>
      <c r="J2026" s="80">
        <v>0</v>
      </c>
      <c r="K2026" s="80">
        <v>0</v>
      </c>
      <c r="L2026" s="80">
        <v>0</v>
      </c>
      <c r="M2026" s="80">
        <v>0</v>
      </c>
    </row>
    <row r="2027" spans="1:13">
      <c r="A2027" s="80">
        <v>2012</v>
      </c>
      <c r="B2027" s="80" t="s">
        <v>9383</v>
      </c>
      <c r="C2027" s="80" t="s">
        <v>9384</v>
      </c>
      <c r="D2027" s="80" t="s">
        <v>3259</v>
      </c>
      <c r="E2027" s="80">
        <v>10000</v>
      </c>
      <c r="F2027" s="80">
        <v>0</v>
      </c>
      <c r="G2027" s="80">
        <v>0</v>
      </c>
      <c r="H2027" s="80">
        <v>0</v>
      </c>
      <c r="I2027" s="80">
        <v>0</v>
      </c>
      <c r="J2027" s="80">
        <v>0</v>
      </c>
      <c r="K2027" s="80">
        <v>0</v>
      </c>
      <c r="L2027" s="80">
        <v>10000</v>
      </c>
      <c r="M2027" s="80">
        <v>0</v>
      </c>
    </row>
    <row r="2028" spans="1:13">
      <c r="A2028" s="80">
        <v>2013</v>
      </c>
      <c r="B2028" s="80" t="s">
        <v>9385</v>
      </c>
      <c r="C2028" s="80" t="s">
        <v>9386</v>
      </c>
      <c r="D2028" s="80" t="s">
        <v>7802</v>
      </c>
      <c r="E2028" s="80">
        <v>445000</v>
      </c>
      <c r="F2028" s="80">
        <v>0</v>
      </c>
      <c r="G2028" s="80">
        <v>0</v>
      </c>
      <c r="H2028" s="80">
        <v>0</v>
      </c>
      <c r="I2028" s="80">
        <v>0</v>
      </c>
      <c r="J2028" s="80">
        <v>0</v>
      </c>
      <c r="K2028" s="80">
        <v>0</v>
      </c>
      <c r="L2028" s="80">
        <v>445000</v>
      </c>
      <c r="M2028" s="80">
        <v>0</v>
      </c>
    </row>
    <row r="2029" spans="1:13">
      <c r="A2029" s="80">
        <v>2014</v>
      </c>
      <c r="B2029" s="80" t="s">
        <v>9387</v>
      </c>
      <c r="C2029" s="80" t="s">
        <v>9388</v>
      </c>
      <c r="D2029" s="80" t="s">
        <v>5400</v>
      </c>
      <c r="E2029" s="80">
        <v>0</v>
      </c>
      <c r="F2029" s="80">
        <v>0</v>
      </c>
      <c r="G2029" s="80">
        <v>0</v>
      </c>
      <c r="H2029" s="80">
        <v>0</v>
      </c>
      <c r="I2029" s="80">
        <v>0</v>
      </c>
      <c r="J2029" s="80">
        <v>0</v>
      </c>
      <c r="K2029" s="80">
        <v>0</v>
      </c>
      <c r="L2029" s="80">
        <v>0</v>
      </c>
      <c r="M2029" s="80">
        <v>0</v>
      </c>
    </row>
    <row r="2030" spans="1:13">
      <c r="A2030" s="80">
        <v>2015</v>
      </c>
      <c r="B2030" s="80" t="s">
        <v>9389</v>
      </c>
      <c r="C2030" s="80" t="s">
        <v>9390</v>
      </c>
      <c r="D2030" s="80" t="s">
        <v>5400</v>
      </c>
      <c r="E2030" s="80">
        <v>0</v>
      </c>
      <c r="F2030" s="80">
        <v>0</v>
      </c>
      <c r="G2030" s="80">
        <v>0</v>
      </c>
      <c r="H2030" s="80">
        <v>0</v>
      </c>
      <c r="I2030" s="80">
        <v>0</v>
      </c>
      <c r="J2030" s="80">
        <v>0</v>
      </c>
      <c r="K2030" s="80">
        <v>0</v>
      </c>
      <c r="L2030" s="80">
        <v>0</v>
      </c>
      <c r="M2030" s="80">
        <v>0</v>
      </c>
    </row>
    <row r="2031" spans="1:13">
      <c r="A2031" s="80">
        <v>2016</v>
      </c>
      <c r="B2031" s="80" t="s">
        <v>9391</v>
      </c>
      <c r="C2031" s="80" t="s">
        <v>9392</v>
      </c>
      <c r="D2031" s="80" t="s">
        <v>9378</v>
      </c>
      <c r="E2031" s="80">
        <v>5683</v>
      </c>
      <c r="F2031" s="80">
        <v>0</v>
      </c>
      <c r="G2031" s="80">
        <v>3135</v>
      </c>
      <c r="H2031" s="80">
        <v>0</v>
      </c>
      <c r="I2031" s="80">
        <v>0</v>
      </c>
      <c r="J2031" s="80">
        <v>0</v>
      </c>
      <c r="K2031" s="80">
        <v>0</v>
      </c>
      <c r="L2031" s="80">
        <v>8818</v>
      </c>
      <c r="M2031" s="84">
        <v>27000</v>
      </c>
    </row>
    <row r="2032" spans="1:13">
      <c r="A2032" s="80">
        <v>2017</v>
      </c>
      <c r="B2032" s="80" t="s">
        <v>9393</v>
      </c>
      <c r="C2032" s="80" t="s">
        <v>9394</v>
      </c>
      <c r="D2032" s="80" t="s">
        <v>5400</v>
      </c>
      <c r="E2032" s="80">
        <v>0</v>
      </c>
      <c r="F2032" s="80">
        <v>0</v>
      </c>
      <c r="G2032" s="80">
        <v>0</v>
      </c>
      <c r="H2032" s="80">
        <v>0</v>
      </c>
      <c r="I2032" s="80">
        <v>0</v>
      </c>
      <c r="J2032" s="80">
        <v>0</v>
      </c>
      <c r="K2032" s="80">
        <v>0</v>
      </c>
      <c r="L2032" s="80">
        <v>0</v>
      </c>
      <c r="M2032" s="84">
        <v>450000</v>
      </c>
    </row>
    <row r="2033" spans="1:13">
      <c r="A2033" s="80">
        <v>2018</v>
      </c>
      <c r="B2033" s="80" t="s">
        <v>9395</v>
      </c>
      <c r="C2033" s="80" t="s">
        <v>9396</v>
      </c>
      <c r="D2033" s="80" t="s">
        <v>7802</v>
      </c>
      <c r="E2033" s="80">
        <v>0</v>
      </c>
      <c r="F2033" s="80">
        <v>0</v>
      </c>
      <c r="G2033" s="80">
        <v>0</v>
      </c>
      <c r="H2033" s="80">
        <v>0</v>
      </c>
      <c r="I2033" s="80">
        <v>0</v>
      </c>
      <c r="J2033" s="80">
        <v>0</v>
      </c>
      <c r="K2033" s="80">
        <v>0</v>
      </c>
      <c r="L2033" s="80">
        <v>0</v>
      </c>
      <c r="M2033" s="80">
        <v>0</v>
      </c>
    </row>
    <row r="2034" spans="1:13">
      <c r="A2034" s="80">
        <v>2019</v>
      </c>
      <c r="B2034" s="80" t="s">
        <v>9397</v>
      </c>
      <c r="C2034" s="80" t="s">
        <v>9398</v>
      </c>
      <c r="D2034" s="80" t="s">
        <v>5400</v>
      </c>
      <c r="E2034" s="80">
        <v>0</v>
      </c>
      <c r="F2034" s="80">
        <v>0</v>
      </c>
      <c r="G2034" s="80">
        <v>0</v>
      </c>
      <c r="H2034" s="80">
        <v>0</v>
      </c>
      <c r="I2034" s="80">
        <v>0</v>
      </c>
      <c r="J2034" s="80">
        <v>0</v>
      </c>
      <c r="K2034" s="80">
        <v>0</v>
      </c>
      <c r="L2034" s="80">
        <v>0</v>
      </c>
      <c r="M2034" s="80">
        <v>0</v>
      </c>
    </row>
    <row r="2035" spans="1:13">
      <c r="A2035" s="80">
        <v>2020</v>
      </c>
      <c r="B2035" s="80" t="s">
        <v>9399</v>
      </c>
      <c r="C2035" s="80" t="s">
        <v>9400</v>
      </c>
      <c r="D2035" s="80" t="s">
        <v>7802</v>
      </c>
      <c r="E2035" s="80">
        <v>0</v>
      </c>
      <c r="F2035" s="80">
        <v>0</v>
      </c>
      <c r="G2035" s="80">
        <v>0</v>
      </c>
      <c r="H2035" s="80">
        <v>0</v>
      </c>
      <c r="I2035" s="80">
        <v>0</v>
      </c>
      <c r="J2035" s="80">
        <v>0</v>
      </c>
      <c r="K2035" s="80">
        <v>0</v>
      </c>
      <c r="L2035" s="80">
        <v>0</v>
      </c>
      <c r="M2035" s="80">
        <v>0</v>
      </c>
    </row>
    <row r="2036" spans="1:13">
      <c r="A2036" s="80">
        <v>2021</v>
      </c>
      <c r="B2036" s="80" t="s">
        <v>9401</v>
      </c>
      <c r="C2036" s="80" t="s">
        <v>9402</v>
      </c>
      <c r="D2036" s="80" t="s">
        <v>5400</v>
      </c>
      <c r="E2036" s="80">
        <v>267764</v>
      </c>
      <c r="F2036" s="80">
        <v>0</v>
      </c>
      <c r="G2036" s="80">
        <v>0</v>
      </c>
      <c r="H2036" s="80">
        <v>0</v>
      </c>
      <c r="I2036" s="80">
        <v>0</v>
      </c>
      <c r="J2036" s="80">
        <v>0</v>
      </c>
      <c r="K2036" s="80">
        <v>0</v>
      </c>
      <c r="L2036" s="80">
        <v>267764</v>
      </c>
      <c r="M2036" s="84">
        <v>1100000</v>
      </c>
    </row>
    <row r="2037" spans="1:13">
      <c r="A2037" s="80">
        <v>2022</v>
      </c>
      <c r="B2037" s="80" t="s">
        <v>9403</v>
      </c>
      <c r="C2037" s="80" t="s">
        <v>9404</v>
      </c>
      <c r="D2037" s="80" t="s">
        <v>5400</v>
      </c>
      <c r="E2037" s="80">
        <v>7491</v>
      </c>
      <c r="F2037" s="80">
        <v>0</v>
      </c>
      <c r="G2037" s="80">
        <v>0</v>
      </c>
      <c r="H2037" s="80">
        <v>0</v>
      </c>
      <c r="I2037" s="80">
        <v>0</v>
      </c>
      <c r="J2037" s="80">
        <v>0</v>
      </c>
      <c r="K2037" s="80">
        <v>0</v>
      </c>
      <c r="L2037" s="80">
        <v>7491</v>
      </c>
      <c r="M2037" s="84">
        <v>70600</v>
      </c>
    </row>
    <row r="2038" spans="1:13">
      <c r="A2038" s="80">
        <v>2023</v>
      </c>
      <c r="B2038" s="80" t="s">
        <v>9405</v>
      </c>
      <c r="C2038" s="80" t="s">
        <v>9406</v>
      </c>
      <c r="D2038" s="80" t="s">
        <v>5400</v>
      </c>
      <c r="E2038" s="80">
        <v>2914</v>
      </c>
      <c r="F2038" s="80">
        <v>0</v>
      </c>
      <c r="G2038" s="80">
        <v>1</v>
      </c>
      <c r="H2038" s="80">
        <v>0</v>
      </c>
      <c r="I2038" s="80">
        <v>0</v>
      </c>
      <c r="J2038" s="80">
        <v>0</v>
      </c>
      <c r="K2038" s="80">
        <v>0</v>
      </c>
      <c r="L2038" s="80">
        <v>2915</v>
      </c>
      <c r="M2038" s="84">
        <v>35000</v>
      </c>
    </row>
    <row r="2039" spans="1:13">
      <c r="A2039" s="80">
        <v>2024</v>
      </c>
      <c r="B2039" s="80" t="s">
        <v>9407</v>
      </c>
      <c r="C2039" s="80" t="s">
        <v>9408</v>
      </c>
      <c r="D2039" s="80" t="s">
        <v>5400</v>
      </c>
      <c r="E2039" s="80">
        <v>771100</v>
      </c>
      <c r="F2039" s="80">
        <v>0</v>
      </c>
      <c r="G2039" s="80">
        <v>0</v>
      </c>
      <c r="H2039" s="80">
        <v>0</v>
      </c>
      <c r="I2039" s="80">
        <v>0</v>
      </c>
      <c r="J2039" s="80">
        <v>0</v>
      </c>
      <c r="K2039" s="80">
        <v>0</v>
      </c>
      <c r="L2039" s="80">
        <v>771100</v>
      </c>
      <c r="M2039" s="84">
        <v>2200000</v>
      </c>
    </row>
    <row r="2040" spans="1:13">
      <c r="A2040" s="80">
        <v>2025</v>
      </c>
      <c r="B2040" s="80" t="s">
        <v>9409</v>
      </c>
      <c r="C2040" s="80" t="s">
        <v>9410</v>
      </c>
      <c r="D2040" s="80" t="s">
        <v>5400</v>
      </c>
      <c r="E2040" s="80">
        <v>0</v>
      </c>
      <c r="F2040" s="80">
        <v>0</v>
      </c>
      <c r="G2040" s="80">
        <v>0</v>
      </c>
      <c r="H2040" s="80">
        <v>0</v>
      </c>
      <c r="I2040" s="80">
        <v>0</v>
      </c>
      <c r="J2040" s="80">
        <v>0</v>
      </c>
      <c r="K2040" s="80">
        <v>0</v>
      </c>
      <c r="L2040" s="80">
        <v>0</v>
      </c>
      <c r="M2040" s="80">
        <v>0</v>
      </c>
    </row>
    <row r="2041" spans="1:13">
      <c r="A2041" s="80">
        <v>2026</v>
      </c>
      <c r="B2041" s="80" t="s">
        <v>9411</v>
      </c>
      <c r="C2041" s="80" t="s">
        <v>9412</v>
      </c>
      <c r="D2041" s="80" t="s">
        <v>5400</v>
      </c>
      <c r="E2041" s="80">
        <v>0</v>
      </c>
      <c r="F2041" s="80">
        <v>0</v>
      </c>
      <c r="G2041" s="80">
        <v>0</v>
      </c>
      <c r="H2041" s="80">
        <v>0</v>
      </c>
      <c r="I2041" s="80">
        <v>0</v>
      </c>
      <c r="J2041" s="80">
        <v>0</v>
      </c>
      <c r="K2041" s="80">
        <v>0</v>
      </c>
      <c r="L2041" s="80">
        <v>0</v>
      </c>
      <c r="M2041" s="80">
        <v>0</v>
      </c>
    </row>
    <row r="2042" spans="1:13">
      <c r="A2042" s="80">
        <v>2027</v>
      </c>
      <c r="B2042" s="80" t="s">
        <v>9413</v>
      </c>
      <c r="C2042" s="80" t="s">
        <v>9414</v>
      </c>
      <c r="D2042" s="80" t="s">
        <v>5400</v>
      </c>
      <c r="E2042" s="80">
        <v>0</v>
      </c>
      <c r="F2042" s="80">
        <v>0</v>
      </c>
      <c r="G2042" s="80">
        <v>0</v>
      </c>
      <c r="H2042" s="80">
        <v>0</v>
      </c>
      <c r="I2042" s="80">
        <v>0</v>
      </c>
      <c r="J2042" s="80">
        <v>0</v>
      </c>
      <c r="K2042" s="80">
        <v>0</v>
      </c>
      <c r="L2042" s="80">
        <v>0</v>
      </c>
      <c r="M2042" s="80">
        <v>0</v>
      </c>
    </row>
    <row r="2043" spans="1:13">
      <c r="A2043" s="80">
        <v>2028</v>
      </c>
      <c r="B2043" s="80" t="s">
        <v>764</v>
      </c>
      <c r="C2043" s="80" t="s">
        <v>9415</v>
      </c>
      <c r="D2043" s="80" t="s">
        <v>5400</v>
      </c>
      <c r="E2043" s="80">
        <v>1000</v>
      </c>
      <c r="F2043" s="80">
        <v>0</v>
      </c>
      <c r="G2043" s="80">
        <v>32</v>
      </c>
      <c r="H2043" s="80">
        <v>0</v>
      </c>
      <c r="I2043" s="80">
        <v>0</v>
      </c>
      <c r="J2043" s="80">
        <v>0</v>
      </c>
      <c r="K2043" s="80">
        <v>0</v>
      </c>
      <c r="L2043" s="80">
        <v>1032</v>
      </c>
      <c r="M2043" s="84">
        <v>4000</v>
      </c>
    </row>
    <row r="2044" spans="1:13">
      <c r="A2044" s="80">
        <v>2029</v>
      </c>
      <c r="B2044" s="80" t="s">
        <v>9416</v>
      </c>
      <c r="C2044" s="80" t="s">
        <v>9417</v>
      </c>
      <c r="D2044" s="80" t="s">
        <v>5400</v>
      </c>
      <c r="E2044" s="80">
        <v>0</v>
      </c>
      <c r="F2044" s="80">
        <v>0</v>
      </c>
      <c r="G2044" s="80">
        <v>0</v>
      </c>
      <c r="H2044" s="80">
        <v>0</v>
      </c>
      <c r="I2044" s="80">
        <v>0</v>
      </c>
      <c r="J2044" s="80">
        <v>0</v>
      </c>
      <c r="K2044" s="80">
        <v>0</v>
      </c>
      <c r="L2044" s="80">
        <v>0</v>
      </c>
      <c r="M2044" s="80">
        <v>0</v>
      </c>
    </row>
    <row r="2045" spans="1:13">
      <c r="A2045" s="80">
        <v>2030</v>
      </c>
      <c r="B2045" s="80" t="s">
        <v>9418</v>
      </c>
      <c r="C2045" s="80" t="s">
        <v>9419</v>
      </c>
      <c r="D2045" s="80" t="s">
        <v>5400</v>
      </c>
      <c r="E2045" s="80">
        <v>0</v>
      </c>
      <c r="F2045" s="80">
        <v>0</v>
      </c>
      <c r="G2045" s="80">
        <v>0</v>
      </c>
      <c r="H2045" s="80">
        <v>0</v>
      </c>
      <c r="I2045" s="80">
        <v>0</v>
      </c>
      <c r="J2045" s="80">
        <v>0</v>
      </c>
      <c r="K2045" s="80">
        <v>0</v>
      </c>
      <c r="L2045" s="80">
        <v>0</v>
      </c>
      <c r="M2045" s="80">
        <v>0</v>
      </c>
    </row>
    <row r="2046" spans="1:13">
      <c r="A2046" s="80">
        <v>2031</v>
      </c>
      <c r="B2046" s="80" t="s">
        <v>9420</v>
      </c>
      <c r="C2046" s="80" t="s">
        <v>9421</v>
      </c>
      <c r="D2046" s="80" t="s">
        <v>5400</v>
      </c>
      <c r="E2046" s="80">
        <v>0</v>
      </c>
      <c r="F2046" s="80">
        <v>0</v>
      </c>
      <c r="G2046" s="80">
        <v>0</v>
      </c>
      <c r="H2046" s="80">
        <v>0</v>
      </c>
      <c r="I2046" s="80">
        <v>0</v>
      </c>
      <c r="J2046" s="80">
        <v>0</v>
      </c>
      <c r="K2046" s="80">
        <v>0</v>
      </c>
      <c r="L2046" s="80">
        <v>0</v>
      </c>
      <c r="M2046" s="80">
        <v>0</v>
      </c>
    </row>
    <row r="2047" spans="1:13">
      <c r="A2047" s="80">
        <v>2032</v>
      </c>
      <c r="B2047" s="80" t="s">
        <v>9422</v>
      </c>
      <c r="C2047" s="80" t="s">
        <v>9423</v>
      </c>
      <c r="D2047" s="80" t="s">
        <v>5400</v>
      </c>
      <c r="E2047" s="80">
        <v>0</v>
      </c>
      <c r="F2047" s="80">
        <v>0</v>
      </c>
      <c r="G2047" s="80">
        <v>0</v>
      </c>
      <c r="H2047" s="80">
        <v>0</v>
      </c>
      <c r="I2047" s="80">
        <v>0</v>
      </c>
      <c r="J2047" s="80">
        <v>0</v>
      </c>
      <c r="K2047" s="80">
        <v>0</v>
      </c>
      <c r="L2047" s="80">
        <v>0</v>
      </c>
      <c r="M2047" s="80">
        <v>0</v>
      </c>
    </row>
    <row r="2048" spans="1:13">
      <c r="A2048" s="80">
        <v>2033</v>
      </c>
      <c r="B2048" s="80" t="s">
        <v>9424</v>
      </c>
      <c r="C2048" s="80" t="s">
        <v>9425</v>
      </c>
      <c r="D2048" s="80" t="s">
        <v>5400</v>
      </c>
      <c r="E2048" s="80">
        <v>0</v>
      </c>
      <c r="F2048" s="80">
        <v>0</v>
      </c>
      <c r="G2048" s="80">
        <v>0</v>
      </c>
      <c r="H2048" s="80">
        <v>0</v>
      </c>
      <c r="I2048" s="80">
        <v>0</v>
      </c>
      <c r="J2048" s="80">
        <v>0</v>
      </c>
      <c r="K2048" s="80">
        <v>0</v>
      </c>
      <c r="L2048" s="80">
        <v>0</v>
      </c>
      <c r="M2048" s="80">
        <v>0</v>
      </c>
    </row>
    <row r="2049" spans="1:13">
      <c r="A2049" s="80">
        <v>2034</v>
      </c>
      <c r="B2049" s="80" t="s">
        <v>9426</v>
      </c>
      <c r="C2049" s="80" t="s">
        <v>9427</v>
      </c>
      <c r="D2049" s="80" t="s">
        <v>5400</v>
      </c>
      <c r="E2049" s="80">
        <v>0</v>
      </c>
      <c r="F2049" s="80">
        <v>0</v>
      </c>
      <c r="G2049" s="80">
        <v>0</v>
      </c>
      <c r="H2049" s="80">
        <v>0</v>
      </c>
      <c r="I2049" s="80">
        <v>0</v>
      </c>
      <c r="J2049" s="80">
        <v>0</v>
      </c>
      <c r="K2049" s="80">
        <v>0</v>
      </c>
      <c r="L2049" s="80">
        <v>0</v>
      </c>
      <c r="M2049" s="80">
        <v>0</v>
      </c>
    </row>
    <row r="2050" spans="1:13">
      <c r="A2050" s="80">
        <v>2035</v>
      </c>
      <c r="B2050" s="80" t="s">
        <v>61</v>
      </c>
      <c r="C2050" s="80" t="s">
        <v>1041</v>
      </c>
      <c r="D2050" s="80" t="s">
        <v>5400</v>
      </c>
      <c r="E2050" s="80">
        <v>89897</v>
      </c>
      <c r="F2050" s="80">
        <v>0</v>
      </c>
      <c r="G2050" s="80">
        <v>255000</v>
      </c>
      <c r="H2050" s="80">
        <v>0</v>
      </c>
      <c r="I2050" s="80">
        <v>0</v>
      </c>
      <c r="J2050" s="80">
        <v>0</v>
      </c>
      <c r="K2050" s="80">
        <v>0</v>
      </c>
      <c r="L2050" s="80">
        <v>344897</v>
      </c>
      <c r="M2050" s="84">
        <v>1190000</v>
      </c>
    </row>
    <row r="2051" spans="1:13">
      <c r="A2051" s="80">
        <v>2036</v>
      </c>
      <c r="B2051" s="80" t="s">
        <v>9428</v>
      </c>
      <c r="C2051" s="80" t="s">
        <v>9429</v>
      </c>
      <c r="D2051" s="80" t="s">
        <v>5400</v>
      </c>
      <c r="E2051" s="80">
        <v>6336</v>
      </c>
      <c r="F2051" s="80">
        <v>0</v>
      </c>
      <c r="G2051" s="80">
        <v>2053</v>
      </c>
      <c r="H2051" s="80">
        <v>0</v>
      </c>
      <c r="I2051" s="80">
        <v>0</v>
      </c>
      <c r="J2051" s="80">
        <v>0</v>
      </c>
      <c r="K2051" s="80">
        <v>0</v>
      </c>
      <c r="L2051" s="80">
        <v>8389</v>
      </c>
      <c r="M2051" s="84">
        <v>98247</v>
      </c>
    </row>
    <row r="2052" spans="1:13">
      <c r="A2052" s="80">
        <v>2037</v>
      </c>
      <c r="B2052" s="80" t="s">
        <v>9430</v>
      </c>
      <c r="C2052" s="80" t="s">
        <v>9431</v>
      </c>
      <c r="D2052" s="80" t="s">
        <v>5400</v>
      </c>
      <c r="E2052" s="80">
        <v>0</v>
      </c>
      <c r="F2052" s="80">
        <v>0</v>
      </c>
      <c r="G2052" s="80">
        <v>0</v>
      </c>
      <c r="H2052" s="80">
        <v>0</v>
      </c>
      <c r="I2052" s="80">
        <v>0</v>
      </c>
      <c r="J2052" s="80">
        <v>0</v>
      </c>
      <c r="K2052" s="80">
        <v>0</v>
      </c>
      <c r="L2052" s="80">
        <v>0</v>
      </c>
      <c r="M2052" s="80">
        <v>0</v>
      </c>
    </row>
    <row r="2053" spans="1:13">
      <c r="A2053" s="80">
        <v>2038</v>
      </c>
      <c r="B2053" s="80" t="s">
        <v>9432</v>
      </c>
      <c r="C2053" s="80" t="s">
        <v>9433</v>
      </c>
      <c r="D2053" s="80" t="s">
        <v>5400</v>
      </c>
      <c r="E2053" s="80">
        <v>30308</v>
      </c>
      <c r="F2053" s="80">
        <v>0</v>
      </c>
      <c r="G2053" s="80">
        <v>0</v>
      </c>
      <c r="H2053" s="80">
        <v>0</v>
      </c>
      <c r="I2053" s="80">
        <v>0</v>
      </c>
      <c r="J2053" s="80">
        <v>0</v>
      </c>
      <c r="K2053" s="80">
        <v>0</v>
      </c>
      <c r="L2053" s="80">
        <v>30308</v>
      </c>
      <c r="M2053" s="80">
        <v>0</v>
      </c>
    </row>
    <row r="2054" spans="1:13">
      <c r="A2054" s="80">
        <v>2039</v>
      </c>
      <c r="B2054" s="80" t="s">
        <v>9434</v>
      </c>
      <c r="C2054" s="80" t="s">
        <v>9435</v>
      </c>
      <c r="D2054" s="80" t="s">
        <v>5400</v>
      </c>
      <c r="E2054" s="80">
        <v>0</v>
      </c>
      <c r="F2054" s="80">
        <v>0</v>
      </c>
      <c r="G2054" s="80">
        <v>0</v>
      </c>
      <c r="H2054" s="80">
        <v>0</v>
      </c>
      <c r="I2054" s="80">
        <v>0</v>
      </c>
      <c r="J2054" s="80">
        <v>0</v>
      </c>
      <c r="K2054" s="80">
        <v>0</v>
      </c>
      <c r="L2054" s="80">
        <v>0</v>
      </c>
      <c r="M2054" s="80">
        <v>0</v>
      </c>
    </row>
    <row r="2055" spans="1:13">
      <c r="A2055" s="80">
        <v>2040</v>
      </c>
      <c r="B2055" s="80" t="s">
        <v>9436</v>
      </c>
      <c r="C2055" s="80" t="s">
        <v>9437</v>
      </c>
      <c r="D2055" s="80" t="s">
        <v>5400</v>
      </c>
      <c r="E2055" s="80">
        <v>16087</v>
      </c>
      <c r="F2055" s="80">
        <v>0</v>
      </c>
      <c r="G2055" s="80">
        <v>339424</v>
      </c>
      <c r="H2055" s="80">
        <v>0</v>
      </c>
      <c r="I2055" s="80">
        <v>0</v>
      </c>
      <c r="J2055" s="80">
        <v>0</v>
      </c>
      <c r="K2055" s="80">
        <v>0</v>
      </c>
      <c r="L2055" s="80">
        <v>355511</v>
      </c>
      <c r="M2055" s="84">
        <v>359076</v>
      </c>
    </row>
    <row r="2056" spans="1:13">
      <c r="A2056" s="80">
        <v>2041</v>
      </c>
      <c r="B2056" s="80" t="s">
        <v>9438</v>
      </c>
      <c r="C2056" s="80" t="s">
        <v>9439</v>
      </c>
      <c r="D2056" s="80" t="s">
        <v>5400</v>
      </c>
      <c r="E2056" s="80">
        <v>9050</v>
      </c>
      <c r="F2056" s="80">
        <v>0</v>
      </c>
      <c r="G2056" s="80">
        <v>36</v>
      </c>
      <c r="H2056" s="80">
        <v>0</v>
      </c>
      <c r="I2056" s="80">
        <v>0</v>
      </c>
      <c r="J2056" s="80">
        <v>0</v>
      </c>
      <c r="K2056" s="80">
        <v>0</v>
      </c>
      <c r="L2056" s="80">
        <v>9086</v>
      </c>
      <c r="M2056" s="80">
        <v>0</v>
      </c>
    </row>
    <row r="2057" spans="1:13">
      <c r="A2057" s="80">
        <v>2042</v>
      </c>
      <c r="B2057" s="80" t="s">
        <v>9440</v>
      </c>
      <c r="C2057" s="80" t="s">
        <v>9441</v>
      </c>
      <c r="D2057" s="80" t="s">
        <v>5400</v>
      </c>
      <c r="E2057" s="80">
        <v>0</v>
      </c>
      <c r="F2057" s="80">
        <v>0</v>
      </c>
      <c r="G2057" s="80">
        <v>1</v>
      </c>
      <c r="H2057" s="80">
        <v>0</v>
      </c>
      <c r="I2057" s="80">
        <v>0</v>
      </c>
      <c r="J2057" s="80">
        <v>0</v>
      </c>
      <c r="K2057" s="80">
        <v>0</v>
      </c>
      <c r="L2057" s="80">
        <v>1</v>
      </c>
      <c r="M2057" s="80">
        <v>0</v>
      </c>
    </row>
    <row r="2058" spans="1:13">
      <c r="A2058" s="80">
        <v>2043</v>
      </c>
      <c r="B2058" s="80" t="s">
        <v>9442</v>
      </c>
      <c r="C2058" s="80" t="s">
        <v>9443</v>
      </c>
      <c r="D2058" s="80" t="s">
        <v>5400</v>
      </c>
      <c r="E2058" s="80">
        <v>27023</v>
      </c>
      <c r="F2058" s="80">
        <v>0</v>
      </c>
      <c r="G2058" s="80">
        <v>515</v>
      </c>
      <c r="H2058" s="80">
        <v>0</v>
      </c>
      <c r="I2058" s="80">
        <v>0</v>
      </c>
      <c r="J2058" s="80">
        <v>0</v>
      </c>
      <c r="K2058" s="80">
        <v>0</v>
      </c>
      <c r="L2058" s="80">
        <v>27538</v>
      </c>
      <c r="M2058" s="80">
        <v>0</v>
      </c>
    </row>
    <row r="2059" spans="1:13">
      <c r="A2059" s="80">
        <v>2044</v>
      </c>
      <c r="B2059" s="80" t="s">
        <v>9444</v>
      </c>
      <c r="C2059" s="80" t="s">
        <v>9445</v>
      </c>
      <c r="D2059" s="80" t="s">
        <v>5400</v>
      </c>
      <c r="E2059" s="80">
        <v>0</v>
      </c>
      <c r="F2059" s="80">
        <v>0</v>
      </c>
      <c r="G2059" s="80">
        <v>0</v>
      </c>
      <c r="H2059" s="80">
        <v>0</v>
      </c>
      <c r="I2059" s="80">
        <v>0</v>
      </c>
      <c r="J2059" s="80">
        <v>0</v>
      </c>
      <c r="K2059" s="80">
        <v>0</v>
      </c>
      <c r="L2059" s="80">
        <v>0</v>
      </c>
      <c r="M2059" s="80">
        <v>0</v>
      </c>
    </row>
    <row r="2060" spans="1:13">
      <c r="A2060" s="80">
        <v>2045</v>
      </c>
      <c r="B2060" s="80" t="s">
        <v>9446</v>
      </c>
      <c r="C2060" s="80" t="s">
        <v>9447</v>
      </c>
      <c r="D2060" s="80" t="s">
        <v>5400</v>
      </c>
      <c r="E2060" s="80">
        <v>0</v>
      </c>
      <c r="F2060" s="80">
        <v>0</v>
      </c>
      <c r="G2060" s="80">
        <v>0</v>
      </c>
      <c r="H2060" s="80">
        <v>0</v>
      </c>
      <c r="I2060" s="80">
        <v>0</v>
      </c>
      <c r="J2060" s="80">
        <v>0</v>
      </c>
      <c r="K2060" s="80">
        <v>0</v>
      </c>
      <c r="L2060" s="80">
        <v>0</v>
      </c>
      <c r="M2060" s="80">
        <v>0</v>
      </c>
    </row>
    <row r="2061" spans="1:13">
      <c r="A2061" s="80">
        <v>2046</v>
      </c>
      <c r="B2061" s="80" t="s">
        <v>9448</v>
      </c>
      <c r="C2061" s="80" t="s">
        <v>9449</v>
      </c>
      <c r="D2061" s="80" t="s">
        <v>5400</v>
      </c>
      <c r="E2061" s="80">
        <v>0</v>
      </c>
      <c r="F2061" s="80">
        <v>0</v>
      </c>
      <c r="G2061" s="80">
        <v>0</v>
      </c>
      <c r="H2061" s="80">
        <v>0</v>
      </c>
      <c r="I2061" s="80">
        <v>0</v>
      </c>
      <c r="J2061" s="80">
        <v>0</v>
      </c>
      <c r="K2061" s="80">
        <v>0</v>
      </c>
      <c r="L2061" s="80">
        <v>0</v>
      </c>
      <c r="M2061" s="80">
        <v>0</v>
      </c>
    </row>
    <row r="2062" spans="1:13">
      <c r="A2062" s="80">
        <v>2047</v>
      </c>
      <c r="B2062" s="80" t="s">
        <v>9450</v>
      </c>
      <c r="C2062" s="80" t="s">
        <v>9451</v>
      </c>
      <c r="D2062" s="80" t="s">
        <v>5400</v>
      </c>
      <c r="E2062" s="80">
        <v>0</v>
      </c>
      <c r="F2062" s="80">
        <v>0</v>
      </c>
      <c r="G2062" s="80">
        <v>0</v>
      </c>
      <c r="H2062" s="80">
        <v>0</v>
      </c>
      <c r="I2062" s="80">
        <v>0</v>
      </c>
      <c r="J2062" s="80">
        <v>0</v>
      </c>
      <c r="K2062" s="80">
        <v>0</v>
      </c>
      <c r="L2062" s="80">
        <v>0</v>
      </c>
      <c r="M2062" s="80">
        <v>0</v>
      </c>
    </row>
    <row r="2063" spans="1:13">
      <c r="A2063" s="80">
        <v>2048</v>
      </c>
      <c r="B2063" s="80" t="s">
        <v>760</v>
      </c>
      <c r="C2063" s="80" t="s">
        <v>9452</v>
      </c>
      <c r="D2063" s="80" t="s">
        <v>5400</v>
      </c>
      <c r="E2063" s="80">
        <v>0</v>
      </c>
      <c r="F2063" s="80">
        <v>0</v>
      </c>
      <c r="G2063" s="80">
        <v>0</v>
      </c>
      <c r="H2063" s="80">
        <v>0</v>
      </c>
      <c r="I2063" s="80">
        <v>0</v>
      </c>
      <c r="J2063" s="80">
        <v>0</v>
      </c>
      <c r="K2063" s="80">
        <v>0</v>
      </c>
      <c r="L2063" s="80">
        <v>0</v>
      </c>
      <c r="M2063" s="80">
        <v>0</v>
      </c>
    </row>
    <row r="2064" spans="1:13">
      <c r="A2064" s="80">
        <v>2049</v>
      </c>
      <c r="B2064" s="80" t="s">
        <v>9453</v>
      </c>
      <c r="C2064" s="80" t="s">
        <v>9454</v>
      </c>
      <c r="D2064" s="80" t="s">
        <v>5400</v>
      </c>
      <c r="E2064" s="80">
        <v>0</v>
      </c>
      <c r="F2064" s="80">
        <v>0</v>
      </c>
      <c r="G2064" s="80">
        <v>0</v>
      </c>
      <c r="H2064" s="80">
        <v>0</v>
      </c>
      <c r="I2064" s="80">
        <v>0</v>
      </c>
      <c r="J2064" s="80">
        <v>0</v>
      </c>
      <c r="K2064" s="80">
        <v>0</v>
      </c>
      <c r="L2064" s="80">
        <v>0</v>
      </c>
      <c r="M2064" s="80">
        <v>0</v>
      </c>
    </row>
    <row r="2065" spans="1:13">
      <c r="A2065" s="80">
        <v>2050</v>
      </c>
      <c r="B2065" s="80" t="s">
        <v>9455</v>
      </c>
      <c r="C2065" s="80" t="s">
        <v>9456</v>
      </c>
      <c r="D2065" s="80" t="s">
        <v>5400</v>
      </c>
      <c r="E2065" s="80">
        <v>0</v>
      </c>
      <c r="F2065" s="80">
        <v>0</v>
      </c>
      <c r="G2065" s="80">
        <v>0</v>
      </c>
      <c r="H2065" s="80">
        <v>0</v>
      </c>
      <c r="I2065" s="80">
        <v>0</v>
      </c>
      <c r="J2065" s="80">
        <v>0</v>
      </c>
      <c r="K2065" s="80">
        <v>0</v>
      </c>
      <c r="L2065" s="80">
        <v>0</v>
      </c>
      <c r="M2065" s="80">
        <v>0</v>
      </c>
    </row>
    <row r="2066" spans="1:13">
      <c r="A2066" s="80">
        <v>2051</v>
      </c>
      <c r="B2066" s="80" t="s">
        <v>9457</v>
      </c>
      <c r="C2066" s="80" t="s">
        <v>9458</v>
      </c>
      <c r="D2066" s="80" t="s">
        <v>5400</v>
      </c>
      <c r="E2066" s="80">
        <v>0</v>
      </c>
      <c r="F2066" s="80">
        <v>0</v>
      </c>
      <c r="G2066" s="80">
        <v>0</v>
      </c>
      <c r="H2066" s="80">
        <v>0</v>
      </c>
      <c r="I2066" s="80">
        <v>0</v>
      </c>
      <c r="J2066" s="80">
        <v>0</v>
      </c>
      <c r="K2066" s="80">
        <v>0</v>
      </c>
      <c r="L2066" s="80">
        <v>0</v>
      </c>
      <c r="M2066" s="80">
        <v>0</v>
      </c>
    </row>
    <row r="2067" spans="1:13">
      <c r="A2067" s="80">
        <v>2052</v>
      </c>
      <c r="B2067" s="80" t="s">
        <v>9459</v>
      </c>
      <c r="C2067" s="80" t="s">
        <v>9460</v>
      </c>
      <c r="D2067" s="80" t="s">
        <v>5400</v>
      </c>
      <c r="E2067" s="80">
        <v>0</v>
      </c>
      <c r="F2067" s="80">
        <v>0</v>
      </c>
      <c r="G2067" s="80">
        <v>0</v>
      </c>
      <c r="H2067" s="80">
        <v>0</v>
      </c>
      <c r="I2067" s="80">
        <v>0</v>
      </c>
      <c r="J2067" s="80">
        <v>0</v>
      </c>
      <c r="K2067" s="80">
        <v>0</v>
      </c>
      <c r="L2067" s="80">
        <v>0</v>
      </c>
      <c r="M2067" s="80">
        <v>0</v>
      </c>
    </row>
    <row r="2068" spans="1:13">
      <c r="A2068" s="80">
        <v>2053</v>
      </c>
      <c r="B2068" s="80" t="s">
        <v>9461</v>
      </c>
      <c r="C2068" s="80" t="s">
        <v>9462</v>
      </c>
      <c r="D2068" s="80" t="s">
        <v>5400</v>
      </c>
      <c r="E2068" s="80">
        <v>0</v>
      </c>
      <c r="F2068" s="80">
        <v>0</v>
      </c>
      <c r="G2068" s="80">
        <v>0</v>
      </c>
      <c r="H2068" s="80">
        <v>0</v>
      </c>
      <c r="I2068" s="80">
        <v>0</v>
      </c>
      <c r="J2068" s="80">
        <v>0</v>
      </c>
      <c r="K2068" s="80">
        <v>0</v>
      </c>
      <c r="L2068" s="80">
        <v>0</v>
      </c>
      <c r="M2068" s="80">
        <v>0</v>
      </c>
    </row>
    <row r="2069" spans="1:13">
      <c r="A2069" s="80">
        <v>2054</v>
      </c>
      <c r="B2069" s="80" t="s">
        <v>9463</v>
      </c>
      <c r="C2069" s="80" t="s">
        <v>9464</v>
      </c>
      <c r="D2069" s="80" t="s">
        <v>5400</v>
      </c>
      <c r="E2069" s="80">
        <v>0</v>
      </c>
      <c r="F2069" s="80">
        <v>0</v>
      </c>
      <c r="G2069" s="80">
        <v>0</v>
      </c>
      <c r="H2069" s="80">
        <v>0</v>
      </c>
      <c r="I2069" s="80">
        <v>0</v>
      </c>
      <c r="J2069" s="80">
        <v>0</v>
      </c>
      <c r="K2069" s="80">
        <v>0</v>
      </c>
      <c r="L2069" s="80">
        <v>0</v>
      </c>
      <c r="M2069" s="80">
        <v>0</v>
      </c>
    </row>
    <row r="2070" spans="1:13">
      <c r="A2070" s="80">
        <v>2055</v>
      </c>
      <c r="B2070" s="80" t="s">
        <v>9465</v>
      </c>
      <c r="C2070" s="80" t="s">
        <v>9466</v>
      </c>
      <c r="D2070" s="80" t="s">
        <v>5400</v>
      </c>
      <c r="E2070" s="80">
        <v>2360</v>
      </c>
      <c r="F2070" s="80">
        <v>0</v>
      </c>
      <c r="G2070" s="80">
        <v>0</v>
      </c>
      <c r="H2070" s="80">
        <v>0</v>
      </c>
      <c r="I2070" s="80">
        <v>0</v>
      </c>
      <c r="J2070" s="80">
        <v>0</v>
      </c>
      <c r="K2070" s="80">
        <v>0</v>
      </c>
      <c r="L2070" s="80">
        <v>2360</v>
      </c>
      <c r="M2070" s="80">
        <v>0</v>
      </c>
    </row>
    <row r="2071" spans="1:13">
      <c r="A2071" s="80">
        <v>2056</v>
      </c>
      <c r="B2071" s="80" t="s">
        <v>9467</v>
      </c>
      <c r="C2071" s="80" t="s">
        <v>9468</v>
      </c>
      <c r="D2071" s="80" t="s">
        <v>5400</v>
      </c>
      <c r="E2071" s="80">
        <v>0</v>
      </c>
      <c r="F2071" s="80">
        <v>0</v>
      </c>
      <c r="G2071" s="80">
        <v>0</v>
      </c>
      <c r="H2071" s="80">
        <v>0</v>
      </c>
      <c r="I2071" s="80">
        <v>0</v>
      </c>
      <c r="J2071" s="80">
        <v>0</v>
      </c>
      <c r="K2071" s="80">
        <v>0</v>
      </c>
      <c r="L2071" s="80">
        <v>0</v>
      </c>
      <c r="M2071" s="80">
        <v>0</v>
      </c>
    </row>
    <row r="2072" spans="1:13">
      <c r="A2072" s="80">
        <v>2057</v>
      </c>
      <c r="B2072" s="80" t="s">
        <v>9469</v>
      </c>
      <c r="C2072" s="80" t="s">
        <v>9470</v>
      </c>
      <c r="D2072" s="80" t="s">
        <v>5400</v>
      </c>
      <c r="E2072" s="80">
        <v>0</v>
      </c>
      <c r="F2072" s="80">
        <v>0</v>
      </c>
      <c r="G2072" s="80">
        <v>0</v>
      </c>
      <c r="H2072" s="80">
        <v>0</v>
      </c>
      <c r="I2072" s="80">
        <v>0</v>
      </c>
      <c r="J2072" s="80">
        <v>0</v>
      </c>
      <c r="K2072" s="80">
        <v>0</v>
      </c>
      <c r="L2072" s="80">
        <v>0</v>
      </c>
      <c r="M2072" s="80">
        <v>0</v>
      </c>
    </row>
    <row r="2073" spans="1:13">
      <c r="A2073" s="80">
        <v>2058</v>
      </c>
      <c r="B2073" s="80" t="s">
        <v>9471</v>
      </c>
      <c r="C2073" s="80" t="s">
        <v>9472</v>
      </c>
      <c r="D2073" s="80" t="s">
        <v>5400</v>
      </c>
      <c r="E2073" s="80">
        <v>0</v>
      </c>
      <c r="F2073" s="80">
        <v>0</v>
      </c>
      <c r="G2073" s="80">
        <v>0</v>
      </c>
      <c r="H2073" s="80">
        <v>0</v>
      </c>
      <c r="I2073" s="80">
        <v>0</v>
      </c>
      <c r="J2073" s="80">
        <v>0</v>
      </c>
      <c r="K2073" s="80">
        <v>0</v>
      </c>
      <c r="L2073" s="80">
        <v>0</v>
      </c>
      <c r="M2073" s="80">
        <v>0</v>
      </c>
    </row>
    <row r="2074" spans="1:13">
      <c r="A2074" s="80">
        <v>2059</v>
      </c>
      <c r="B2074" s="80" t="s">
        <v>9473</v>
      </c>
      <c r="C2074" s="80" t="s">
        <v>9474</v>
      </c>
      <c r="D2074" s="80" t="s">
        <v>5400</v>
      </c>
      <c r="E2074" s="80">
        <v>1228</v>
      </c>
      <c r="F2074" s="80">
        <v>0</v>
      </c>
      <c r="G2074" s="80">
        <v>0</v>
      </c>
      <c r="H2074" s="80">
        <v>0</v>
      </c>
      <c r="I2074" s="80">
        <v>0</v>
      </c>
      <c r="J2074" s="80">
        <v>0</v>
      </c>
      <c r="K2074" s="80">
        <v>0</v>
      </c>
      <c r="L2074" s="80">
        <v>1228</v>
      </c>
      <c r="M2074" s="84">
        <v>23760</v>
      </c>
    </row>
    <row r="2075" spans="1:13">
      <c r="A2075" s="80">
        <v>2060</v>
      </c>
      <c r="B2075" s="80" t="s">
        <v>9475</v>
      </c>
      <c r="C2075" s="80" t="s">
        <v>9476</v>
      </c>
      <c r="D2075" s="80" t="s">
        <v>5400</v>
      </c>
      <c r="E2075" s="80">
        <v>0</v>
      </c>
      <c r="F2075" s="80">
        <v>0</v>
      </c>
      <c r="G2075" s="80">
        <v>0</v>
      </c>
      <c r="H2075" s="80">
        <v>0</v>
      </c>
      <c r="I2075" s="80">
        <v>0</v>
      </c>
      <c r="J2075" s="80">
        <v>0</v>
      </c>
      <c r="K2075" s="80">
        <v>0</v>
      </c>
      <c r="L2075" s="80">
        <v>0</v>
      </c>
      <c r="M2075" s="80">
        <v>0</v>
      </c>
    </row>
    <row r="2076" spans="1:13">
      <c r="A2076" s="80">
        <v>2061</v>
      </c>
      <c r="B2076" s="80" t="s">
        <v>9477</v>
      </c>
      <c r="C2076" s="80" t="s">
        <v>9478</v>
      </c>
      <c r="D2076" s="80" t="s">
        <v>5400</v>
      </c>
      <c r="E2076" s="80">
        <v>0</v>
      </c>
      <c r="F2076" s="80">
        <v>0</v>
      </c>
      <c r="G2076" s="80">
        <v>0</v>
      </c>
      <c r="H2076" s="80">
        <v>0</v>
      </c>
      <c r="I2076" s="80">
        <v>0</v>
      </c>
      <c r="J2076" s="80">
        <v>0</v>
      </c>
      <c r="K2076" s="80">
        <v>0</v>
      </c>
      <c r="L2076" s="80">
        <v>0</v>
      </c>
      <c r="M2076" s="80">
        <v>0</v>
      </c>
    </row>
    <row r="2077" spans="1:13">
      <c r="A2077" s="80">
        <v>2062</v>
      </c>
      <c r="B2077" s="80" t="s">
        <v>9479</v>
      </c>
      <c r="C2077" s="80" t="s">
        <v>9480</v>
      </c>
      <c r="D2077" s="80" t="s">
        <v>5400</v>
      </c>
      <c r="E2077" s="80">
        <v>0</v>
      </c>
      <c r="F2077" s="80">
        <v>0</v>
      </c>
      <c r="G2077" s="80">
        <v>0</v>
      </c>
      <c r="H2077" s="80">
        <v>0</v>
      </c>
      <c r="I2077" s="80">
        <v>0</v>
      </c>
      <c r="J2077" s="80">
        <v>0</v>
      </c>
      <c r="K2077" s="80">
        <v>0</v>
      </c>
      <c r="L2077" s="80">
        <v>0</v>
      </c>
      <c r="M2077" s="80">
        <v>0</v>
      </c>
    </row>
    <row r="2078" spans="1:13">
      <c r="A2078" s="80">
        <v>2063</v>
      </c>
      <c r="B2078" s="80" t="s">
        <v>9481</v>
      </c>
      <c r="C2078" s="80" t="s">
        <v>9482</v>
      </c>
      <c r="D2078" s="80" t="s">
        <v>5400</v>
      </c>
      <c r="E2078" s="80">
        <v>0</v>
      </c>
      <c r="F2078" s="80">
        <v>0</v>
      </c>
      <c r="G2078" s="80">
        <v>0</v>
      </c>
      <c r="H2078" s="80">
        <v>0</v>
      </c>
      <c r="I2078" s="80">
        <v>0</v>
      </c>
      <c r="J2078" s="80">
        <v>0</v>
      </c>
      <c r="K2078" s="80">
        <v>0</v>
      </c>
      <c r="L2078" s="80">
        <v>0</v>
      </c>
      <c r="M2078" s="80">
        <v>0</v>
      </c>
    </row>
    <row r="2079" spans="1:13">
      <c r="A2079" s="80">
        <v>2064</v>
      </c>
      <c r="B2079" s="80" t="s">
        <v>9483</v>
      </c>
      <c r="C2079" s="80" t="s">
        <v>9484</v>
      </c>
      <c r="D2079" s="80" t="s">
        <v>5400</v>
      </c>
      <c r="E2079" s="80">
        <v>0</v>
      </c>
      <c r="F2079" s="80">
        <v>0</v>
      </c>
      <c r="G2079" s="80">
        <v>0</v>
      </c>
      <c r="H2079" s="80">
        <v>0</v>
      </c>
      <c r="I2079" s="80">
        <v>0</v>
      </c>
      <c r="J2079" s="80">
        <v>0</v>
      </c>
      <c r="K2079" s="80">
        <v>0</v>
      </c>
      <c r="L2079" s="80">
        <v>0</v>
      </c>
      <c r="M2079" s="80">
        <v>0</v>
      </c>
    </row>
    <row r="2080" spans="1:13">
      <c r="A2080" s="80">
        <v>2065</v>
      </c>
      <c r="B2080" s="80" t="s">
        <v>9485</v>
      </c>
      <c r="C2080" s="80" t="s">
        <v>9486</v>
      </c>
      <c r="D2080" s="80" t="s">
        <v>5400</v>
      </c>
      <c r="E2080" s="80">
        <v>0</v>
      </c>
      <c r="F2080" s="80">
        <v>0</v>
      </c>
      <c r="G2080" s="80">
        <v>0</v>
      </c>
      <c r="H2080" s="80">
        <v>0</v>
      </c>
      <c r="I2080" s="80">
        <v>0</v>
      </c>
      <c r="J2080" s="80">
        <v>0</v>
      </c>
      <c r="K2080" s="80">
        <v>0</v>
      </c>
      <c r="L2080" s="80">
        <v>0</v>
      </c>
      <c r="M2080" s="80">
        <v>0</v>
      </c>
    </row>
    <row r="2081" spans="1:13">
      <c r="A2081" s="80">
        <v>2066</v>
      </c>
      <c r="B2081" s="80" t="s">
        <v>9487</v>
      </c>
      <c r="C2081" s="80" t="s">
        <v>9488</v>
      </c>
      <c r="D2081" s="80" t="s">
        <v>5400</v>
      </c>
      <c r="E2081" s="80">
        <v>0</v>
      </c>
      <c r="F2081" s="80">
        <v>0</v>
      </c>
      <c r="G2081" s="80">
        <v>0</v>
      </c>
      <c r="H2081" s="80">
        <v>0</v>
      </c>
      <c r="I2081" s="80">
        <v>0</v>
      </c>
      <c r="J2081" s="80">
        <v>0</v>
      </c>
      <c r="K2081" s="80">
        <v>0</v>
      </c>
      <c r="L2081" s="80">
        <v>0</v>
      </c>
      <c r="M2081" s="80">
        <v>0</v>
      </c>
    </row>
    <row r="2082" spans="1:13">
      <c r="A2082" s="80">
        <v>2067</v>
      </c>
      <c r="B2082" s="80" t="s">
        <v>9489</v>
      </c>
      <c r="C2082" s="80" t="s">
        <v>9490</v>
      </c>
      <c r="D2082" s="80" t="s">
        <v>5400</v>
      </c>
      <c r="E2082" s="80">
        <v>0</v>
      </c>
      <c r="F2082" s="80">
        <v>0</v>
      </c>
      <c r="G2082" s="80">
        <v>0</v>
      </c>
      <c r="H2082" s="80">
        <v>0</v>
      </c>
      <c r="I2082" s="80">
        <v>0</v>
      </c>
      <c r="J2082" s="80">
        <v>0</v>
      </c>
      <c r="K2082" s="80">
        <v>0</v>
      </c>
      <c r="L2082" s="80">
        <v>0</v>
      </c>
      <c r="M2082" s="80">
        <v>0</v>
      </c>
    </row>
    <row r="2083" spans="1:13">
      <c r="A2083" s="80">
        <v>2068</v>
      </c>
      <c r="B2083" s="80" t="s">
        <v>9491</v>
      </c>
      <c r="C2083" s="80" t="s">
        <v>9492</v>
      </c>
      <c r="D2083" s="80" t="s">
        <v>5400</v>
      </c>
      <c r="E2083" s="80">
        <v>0</v>
      </c>
      <c r="F2083" s="80">
        <v>0</v>
      </c>
      <c r="G2083" s="80">
        <v>0</v>
      </c>
      <c r="H2083" s="80">
        <v>0</v>
      </c>
      <c r="I2083" s="80">
        <v>0</v>
      </c>
      <c r="J2083" s="80">
        <v>0</v>
      </c>
      <c r="K2083" s="80">
        <v>0</v>
      </c>
      <c r="L2083" s="80">
        <v>0</v>
      </c>
      <c r="M2083" s="80">
        <v>0</v>
      </c>
    </row>
    <row r="2084" spans="1:13">
      <c r="A2084" s="80">
        <v>2069</v>
      </c>
      <c r="B2084" s="80" t="s">
        <v>9493</v>
      </c>
      <c r="C2084" s="80" t="s">
        <v>9494</v>
      </c>
      <c r="D2084" s="80" t="s">
        <v>5400</v>
      </c>
      <c r="E2084" s="80">
        <v>0</v>
      </c>
      <c r="F2084" s="80">
        <v>0</v>
      </c>
      <c r="G2084" s="80">
        <v>0</v>
      </c>
      <c r="H2084" s="80">
        <v>0</v>
      </c>
      <c r="I2084" s="80">
        <v>0</v>
      </c>
      <c r="J2084" s="80">
        <v>0</v>
      </c>
      <c r="K2084" s="80">
        <v>0</v>
      </c>
      <c r="L2084" s="80">
        <v>0</v>
      </c>
      <c r="M2084" s="80">
        <v>0</v>
      </c>
    </row>
    <row r="2085" spans="1:13">
      <c r="A2085" s="80">
        <v>2070</v>
      </c>
      <c r="B2085" s="80" t="s">
        <v>9495</v>
      </c>
      <c r="C2085" s="80" t="s">
        <v>9496</v>
      </c>
      <c r="D2085" s="80" t="s">
        <v>5400</v>
      </c>
      <c r="E2085" s="80">
        <v>0</v>
      </c>
      <c r="F2085" s="80">
        <v>0</v>
      </c>
      <c r="G2085" s="80">
        <v>0</v>
      </c>
      <c r="H2085" s="80">
        <v>0</v>
      </c>
      <c r="I2085" s="80">
        <v>0</v>
      </c>
      <c r="J2085" s="80">
        <v>0</v>
      </c>
      <c r="K2085" s="80">
        <v>0</v>
      </c>
      <c r="L2085" s="80">
        <v>0</v>
      </c>
      <c r="M2085" s="80">
        <v>0</v>
      </c>
    </row>
    <row r="2086" spans="1:13">
      <c r="A2086" s="80">
        <v>2071</v>
      </c>
      <c r="B2086" s="80" t="s">
        <v>9497</v>
      </c>
      <c r="C2086" s="80" t="s">
        <v>9498</v>
      </c>
      <c r="D2086" s="80" t="s">
        <v>5400</v>
      </c>
      <c r="E2086" s="80">
        <v>0</v>
      </c>
      <c r="F2086" s="80">
        <v>0</v>
      </c>
      <c r="G2086" s="80">
        <v>0</v>
      </c>
      <c r="H2086" s="80">
        <v>0</v>
      </c>
      <c r="I2086" s="80">
        <v>0</v>
      </c>
      <c r="J2086" s="80">
        <v>0</v>
      </c>
      <c r="K2086" s="80">
        <v>0</v>
      </c>
      <c r="L2086" s="80">
        <v>0</v>
      </c>
      <c r="M2086" s="80">
        <v>0</v>
      </c>
    </row>
    <row r="2087" spans="1:13">
      <c r="A2087" s="80">
        <v>2072</v>
      </c>
      <c r="B2087" s="80" t="s">
        <v>9499</v>
      </c>
      <c r="C2087" s="80" t="s">
        <v>9500</v>
      </c>
      <c r="D2087" s="80" t="s">
        <v>5400</v>
      </c>
      <c r="E2087" s="80">
        <v>0</v>
      </c>
      <c r="F2087" s="80">
        <v>0</v>
      </c>
      <c r="G2087" s="80">
        <v>0</v>
      </c>
      <c r="H2087" s="80">
        <v>0</v>
      </c>
      <c r="I2087" s="80">
        <v>0</v>
      </c>
      <c r="J2087" s="80">
        <v>0</v>
      </c>
      <c r="K2087" s="80">
        <v>0</v>
      </c>
      <c r="L2087" s="80">
        <v>0</v>
      </c>
      <c r="M2087" s="80">
        <v>0</v>
      </c>
    </row>
    <row r="2088" spans="1:13">
      <c r="A2088" s="80">
        <v>2073</v>
      </c>
      <c r="B2088" s="80" t="s">
        <v>9501</v>
      </c>
      <c r="C2088" s="80" t="s">
        <v>9502</v>
      </c>
      <c r="D2088" s="80" t="s">
        <v>5400</v>
      </c>
      <c r="E2088" s="80">
        <v>0</v>
      </c>
      <c r="F2088" s="80">
        <v>0</v>
      </c>
      <c r="G2088" s="80">
        <v>0</v>
      </c>
      <c r="H2088" s="80">
        <v>0</v>
      </c>
      <c r="I2088" s="80">
        <v>0</v>
      </c>
      <c r="J2088" s="80">
        <v>0</v>
      </c>
      <c r="K2088" s="80">
        <v>0</v>
      </c>
      <c r="L2088" s="80">
        <v>0</v>
      </c>
      <c r="M2088" s="80">
        <v>0</v>
      </c>
    </row>
    <row r="2089" spans="1:13">
      <c r="A2089" s="80">
        <v>2074</v>
      </c>
      <c r="B2089" s="80" t="s">
        <v>9503</v>
      </c>
      <c r="C2089" s="80" t="s">
        <v>9504</v>
      </c>
      <c r="D2089" s="80" t="s">
        <v>5400</v>
      </c>
      <c r="E2089" s="80">
        <v>0</v>
      </c>
      <c r="F2089" s="80">
        <v>0</v>
      </c>
      <c r="G2089" s="80">
        <v>0</v>
      </c>
      <c r="H2089" s="80">
        <v>0</v>
      </c>
      <c r="I2089" s="80">
        <v>0</v>
      </c>
      <c r="J2089" s="80">
        <v>0</v>
      </c>
      <c r="K2089" s="80">
        <v>0</v>
      </c>
      <c r="L2089" s="80">
        <v>0</v>
      </c>
      <c r="M2089" s="80">
        <v>0</v>
      </c>
    </row>
    <row r="2090" spans="1:13">
      <c r="A2090" s="80">
        <v>2075</v>
      </c>
      <c r="B2090" s="80" t="s">
        <v>9505</v>
      </c>
      <c r="C2090" s="80" t="s">
        <v>9506</v>
      </c>
      <c r="D2090" s="80" t="s">
        <v>5400</v>
      </c>
      <c r="E2090" s="80">
        <v>0</v>
      </c>
      <c r="F2090" s="80">
        <v>0</v>
      </c>
      <c r="G2090" s="80">
        <v>0</v>
      </c>
      <c r="H2090" s="80">
        <v>0</v>
      </c>
      <c r="I2090" s="80">
        <v>0</v>
      </c>
      <c r="J2090" s="80">
        <v>0</v>
      </c>
      <c r="K2090" s="80">
        <v>0</v>
      </c>
      <c r="L2090" s="80">
        <v>0</v>
      </c>
      <c r="M2090" s="80">
        <v>0</v>
      </c>
    </row>
    <row r="2091" spans="1:13">
      <c r="A2091" s="80">
        <v>2076</v>
      </c>
      <c r="B2091" s="80" t="s">
        <v>9507</v>
      </c>
      <c r="C2091" s="80" t="s">
        <v>9508</v>
      </c>
      <c r="D2091" s="80" t="s">
        <v>5400</v>
      </c>
      <c r="E2091" s="80">
        <v>0</v>
      </c>
      <c r="F2091" s="80">
        <v>0</v>
      </c>
      <c r="G2091" s="80">
        <v>0</v>
      </c>
      <c r="H2091" s="80">
        <v>0</v>
      </c>
      <c r="I2091" s="80">
        <v>0</v>
      </c>
      <c r="J2091" s="80">
        <v>0</v>
      </c>
      <c r="K2091" s="80">
        <v>0</v>
      </c>
      <c r="L2091" s="80">
        <v>0</v>
      </c>
      <c r="M2091" s="80">
        <v>0</v>
      </c>
    </row>
    <row r="2092" spans="1:13">
      <c r="A2092" s="80">
        <v>2077</v>
      </c>
      <c r="B2092" s="80" t="s">
        <v>9509</v>
      </c>
      <c r="C2092" s="80" t="s">
        <v>9510</v>
      </c>
      <c r="D2092" s="80" t="s">
        <v>5400</v>
      </c>
      <c r="E2092" s="80">
        <v>0</v>
      </c>
      <c r="F2092" s="80">
        <v>0</v>
      </c>
      <c r="G2092" s="80">
        <v>0</v>
      </c>
      <c r="H2092" s="80">
        <v>0</v>
      </c>
      <c r="I2092" s="80">
        <v>0</v>
      </c>
      <c r="J2092" s="80">
        <v>0</v>
      </c>
      <c r="K2092" s="80">
        <v>0</v>
      </c>
      <c r="L2092" s="80">
        <v>0</v>
      </c>
      <c r="M2092" s="80">
        <v>0</v>
      </c>
    </row>
    <row r="2093" spans="1:13">
      <c r="A2093" s="80">
        <v>2078</v>
      </c>
      <c r="B2093" s="80" t="s">
        <v>9511</v>
      </c>
      <c r="C2093" s="80" t="s">
        <v>9512</v>
      </c>
      <c r="D2093" s="80" t="s">
        <v>5400</v>
      </c>
      <c r="E2093" s="80">
        <v>0</v>
      </c>
      <c r="F2093" s="80">
        <v>0</v>
      </c>
      <c r="G2093" s="80">
        <v>0</v>
      </c>
      <c r="H2093" s="80">
        <v>0</v>
      </c>
      <c r="I2093" s="80">
        <v>0</v>
      </c>
      <c r="J2093" s="80">
        <v>0</v>
      </c>
      <c r="K2093" s="80">
        <v>0</v>
      </c>
      <c r="L2093" s="80">
        <v>0</v>
      </c>
      <c r="M2093" s="80">
        <v>0</v>
      </c>
    </row>
    <row r="2094" spans="1:13">
      <c r="A2094" s="80">
        <v>2079</v>
      </c>
      <c r="B2094" s="80" t="s">
        <v>9513</v>
      </c>
      <c r="C2094" s="80" t="s">
        <v>9514</v>
      </c>
      <c r="D2094" s="80" t="s">
        <v>5400</v>
      </c>
      <c r="E2094" s="80">
        <v>0</v>
      </c>
      <c r="F2094" s="80">
        <v>0</v>
      </c>
      <c r="G2094" s="80">
        <v>0</v>
      </c>
      <c r="H2094" s="80">
        <v>0</v>
      </c>
      <c r="I2094" s="80">
        <v>0</v>
      </c>
      <c r="J2094" s="80">
        <v>0</v>
      </c>
      <c r="K2094" s="80">
        <v>0</v>
      </c>
      <c r="L2094" s="80">
        <v>0</v>
      </c>
      <c r="M2094" s="80">
        <v>0</v>
      </c>
    </row>
    <row r="2095" spans="1:13">
      <c r="A2095" s="80">
        <v>2080</v>
      </c>
      <c r="B2095" s="80" t="s">
        <v>9515</v>
      </c>
      <c r="C2095" s="80" t="s">
        <v>9516</v>
      </c>
      <c r="D2095" s="80" t="s">
        <v>5400</v>
      </c>
      <c r="E2095" s="80">
        <v>0</v>
      </c>
      <c r="F2095" s="80">
        <v>0</v>
      </c>
      <c r="G2095" s="80">
        <v>0</v>
      </c>
      <c r="H2095" s="80">
        <v>0</v>
      </c>
      <c r="I2095" s="80">
        <v>0</v>
      </c>
      <c r="J2095" s="80">
        <v>0</v>
      </c>
      <c r="K2095" s="80">
        <v>0</v>
      </c>
      <c r="L2095" s="80">
        <v>0</v>
      </c>
      <c r="M2095" s="80">
        <v>0</v>
      </c>
    </row>
    <row r="2096" spans="1:13">
      <c r="A2096" s="80">
        <v>2081</v>
      </c>
      <c r="B2096" s="80" t="s">
        <v>9517</v>
      </c>
      <c r="C2096" s="80" t="s">
        <v>9518</v>
      </c>
      <c r="D2096" s="80" t="s">
        <v>5400</v>
      </c>
      <c r="E2096" s="80">
        <v>0</v>
      </c>
      <c r="F2096" s="80">
        <v>0</v>
      </c>
      <c r="G2096" s="80">
        <v>0</v>
      </c>
      <c r="H2096" s="80">
        <v>0</v>
      </c>
      <c r="I2096" s="80">
        <v>0</v>
      </c>
      <c r="J2096" s="80">
        <v>0</v>
      </c>
      <c r="K2096" s="80">
        <v>0</v>
      </c>
      <c r="L2096" s="80">
        <v>0</v>
      </c>
      <c r="M2096" s="80">
        <v>0</v>
      </c>
    </row>
    <row r="2097" spans="1:13">
      <c r="A2097" s="80">
        <v>2082</v>
      </c>
      <c r="B2097" s="80" t="s">
        <v>9519</v>
      </c>
      <c r="C2097" s="80" t="s">
        <v>9520</v>
      </c>
      <c r="D2097" s="80" t="s">
        <v>5400</v>
      </c>
      <c r="E2097" s="80">
        <v>0</v>
      </c>
      <c r="F2097" s="80">
        <v>0</v>
      </c>
      <c r="G2097" s="80">
        <v>0</v>
      </c>
      <c r="H2097" s="80">
        <v>0</v>
      </c>
      <c r="I2097" s="80">
        <v>0</v>
      </c>
      <c r="J2097" s="80">
        <v>0</v>
      </c>
      <c r="K2097" s="80">
        <v>0</v>
      </c>
      <c r="L2097" s="80">
        <v>0</v>
      </c>
      <c r="M2097" s="80">
        <v>0</v>
      </c>
    </row>
    <row r="2098" spans="1:13">
      <c r="A2098" s="80">
        <v>2083</v>
      </c>
      <c r="B2098" s="80" t="s">
        <v>9521</v>
      </c>
      <c r="C2098" s="80" t="s">
        <v>9522</v>
      </c>
      <c r="D2098" s="80" t="s">
        <v>5400</v>
      </c>
      <c r="E2098" s="80">
        <v>0</v>
      </c>
      <c r="F2098" s="80">
        <v>0</v>
      </c>
      <c r="G2098" s="80">
        <v>0</v>
      </c>
      <c r="H2098" s="80">
        <v>0</v>
      </c>
      <c r="I2098" s="80">
        <v>0</v>
      </c>
      <c r="J2098" s="80">
        <v>0</v>
      </c>
      <c r="K2098" s="80">
        <v>0</v>
      </c>
      <c r="L2098" s="80">
        <v>0</v>
      </c>
      <c r="M2098" s="80">
        <v>0</v>
      </c>
    </row>
    <row r="2099" spans="1:13">
      <c r="A2099" s="80">
        <v>2084</v>
      </c>
      <c r="B2099" s="80" t="s">
        <v>9523</v>
      </c>
      <c r="C2099" s="80" t="s">
        <v>9524</v>
      </c>
      <c r="D2099" s="80" t="s">
        <v>5400</v>
      </c>
      <c r="E2099" s="80">
        <v>0</v>
      </c>
      <c r="F2099" s="80">
        <v>0</v>
      </c>
      <c r="G2099" s="80">
        <v>0</v>
      </c>
      <c r="H2099" s="80">
        <v>0</v>
      </c>
      <c r="I2099" s="80">
        <v>0</v>
      </c>
      <c r="J2099" s="80">
        <v>0</v>
      </c>
      <c r="K2099" s="80">
        <v>0</v>
      </c>
      <c r="L2099" s="80">
        <v>0</v>
      </c>
      <c r="M2099" s="80">
        <v>0</v>
      </c>
    </row>
    <row r="2100" spans="1:13">
      <c r="A2100" s="80">
        <v>2085</v>
      </c>
      <c r="B2100" s="80" t="s">
        <v>9525</v>
      </c>
      <c r="C2100" s="80" t="s">
        <v>9526</v>
      </c>
      <c r="D2100" s="80" t="s">
        <v>5400</v>
      </c>
      <c r="E2100" s="80">
        <v>0</v>
      </c>
      <c r="F2100" s="80">
        <v>0</v>
      </c>
      <c r="G2100" s="80">
        <v>0</v>
      </c>
      <c r="H2100" s="80">
        <v>0</v>
      </c>
      <c r="I2100" s="80">
        <v>0</v>
      </c>
      <c r="J2100" s="80">
        <v>0</v>
      </c>
      <c r="K2100" s="80">
        <v>0</v>
      </c>
      <c r="L2100" s="80">
        <v>0</v>
      </c>
      <c r="M2100" s="80">
        <v>0</v>
      </c>
    </row>
    <row r="2101" spans="1:13">
      <c r="A2101" s="80">
        <v>2086</v>
      </c>
      <c r="B2101" s="80" t="s">
        <v>9527</v>
      </c>
      <c r="C2101" s="80" t="s">
        <v>9528</v>
      </c>
      <c r="D2101" s="80" t="s">
        <v>5400</v>
      </c>
      <c r="E2101" s="80">
        <v>0</v>
      </c>
      <c r="F2101" s="80">
        <v>0</v>
      </c>
      <c r="G2101" s="80">
        <v>0</v>
      </c>
      <c r="H2101" s="80">
        <v>0</v>
      </c>
      <c r="I2101" s="80">
        <v>0</v>
      </c>
      <c r="J2101" s="80">
        <v>0</v>
      </c>
      <c r="K2101" s="80">
        <v>0</v>
      </c>
      <c r="L2101" s="80">
        <v>0</v>
      </c>
      <c r="M2101" s="80">
        <v>0</v>
      </c>
    </row>
    <row r="2102" spans="1:13">
      <c r="A2102" s="80">
        <v>2087</v>
      </c>
      <c r="B2102" s="80" t="s">
        <v>9529</v>
      </c>
      <c r="C2102" s="80" t="s">
        <v>9530</v>
      </c>
      <c r="D2102" s="80" t="s">
        <v>5400</v>
      </c>
      <c r="E2102" s="80">
        <v>0</v>
      </c>
      <c r="F2102" s="80">
        <v>0</v>
      </c>
      <c r="G2102" s="80">
        <v>0</v>
      </c>
      <c r="H2102" s="80">
        <v>0</v>
      </c>
      <c r="I2102" s="80">
        <v>0</v>
      </c>
      <c r="J2102" s="80">
        <v>0</v>
      </c>
      <c r="K2102" s="80">
        <v>0</v>
      </c>
      <c r="L2102" s="80">
        <v>0</v>
      </c>
      <c r="M2102" s="80">
        <v>0</v>
      </c>
    </row>
    <row r="2103" spans="1:13">
      <c r="A2103" s="80">
        <v>2088</v>
      </c>
      <c r="B2103" s="80" t="s">
        <v>9531</v>
      </c>
      <c r="C2103" s="80" t="s">
        <v>3729</v>
      </c>
      <c r="D2103" s="80" t="s">
        <v>5400</v>
      </c>
      <c r="E2103" s="80">
        <v>0</v>
      </c>
      <c r="F2103" s="80">
        <v>0</v>
      </c>
      <c r="G2103" s="80">
        <v>0</v>
      </c>
      <c r="H2103" s="80">
        <v>0</v>
      </c>
      <c r="I2103" s="80">
        <v>0</v>
      </c>
      <c r="J2103" s="80">
        <v>0</v>
      </c>
      <c r="K2103" s="80">
        <v>0</v>
      </c>
      <c r="L2103" s="80">
        <v>0</v>
      </c>
      <c r="M2103" s="80">
        <v>0</v>
      </c>
    </row>
    <row r="2104" spans="1:13">
      <c r="A2104" s="80">
        <v>2089</v>
      </c>
      <c r="B2104" s="80" t="s">
        <v>9532</v>
      </c>
      <c r="C2104" s="80" t="s">
        <v>9533</v>
      </c>
      <c r="D2104" s="80" t="s">
        <v>5400</v>
      </c>
      <c r="E2104" s="80">
        <v>0</v>
      </c>
      <c r="F2104" s="80">
        <v>0</v>
      </c>
      <c r="G2104" s="80">
        <v>0</v>
      </c>
      <c r="H2104" s="80">
        <v>0</v>
      </c>
      <c r="I2104" s="80">
        <v>0</v>
      </c>
      <c r="J2104" s="80">
        <v>0</v>
      </c>
      <c r="K2104" s="80">
        <v>0</v>
      </c>
      <c r="L2104" s="80">
        <v>0</v>
      </c>
      <c r="M2104" s="80">
        <v>0</v>
      </c>
    </row>
    <row r="2105" spans="1:13">
      <c r="A2105" s="80">
        <v>2090</v>
      </c>
      <c r="B2105" s="80" t="s">
        <v>9534</v>
      </c>
      <c r="C2105" s="80" t="s">
        <v>9535</v>
      </c>
      <c r="D2105" s="80" t="s">
        <v>5400</v>
      </c>
      <c r="E2105" s="80">
        <v>0</v>
      </c>
      <c r="F2105" s="80">
        <v>0</v>
      </c>
      <c r="G2105" s="80">
        <v>0</v>
      </c>
      <c r="H2105" s="80">
        <v>0</v>
      </c>
      <c r="I2105" s="80">
        <v>0</v>
      </c>
      <c r="J2105" s="80">
        <v>0</v>
      </c>
      <c r="K2105" s="80">
        <v>0</v>
      </c>
      <c r="L2105" s="80">
        <v>0</v>
      </c>
      <c r="M2105" s="80">
        <v>0</v>
      </c>
    </row>
    <row r="2106" spans="1:13">
      <c r="A2106" s="80">
        <v>2091</v>
      </c>
      <c r="B2106" s="80" t="s">
        <v>9536</v>
      </c>
      <c r="C2106" s="80" t="s">
        <v>9537</v>
      </c>
      <c r="D2106" s="80" t="s">
        <v>5400</v>
      </c>
      <c r="E2106" s="80">
        <v>0</v>
      </c>
      <c r="F2106" s="80">
        <v>0</v>
      </c>
      <c r="G2106" s="80">
        <v>0</v>
      </c>
      <c r="H2106" s="80">
        <v>0</v>
      </c>
      <c r="I2106" s="80">
        <v>0</v>
      </c>
      <c r="J2106" s="80">
        <v>0</v>
      </c>
      <c r="K2106" s="80">
        <v>0</v>
      </c>
      <c r="L2106" s="80">
        <v>0</v>
      </c>
      <c r="M2106" s="80">
        <v>0</v>
      </c>
    </row>
    <row r="2107" spans="1:13">
      <c r="A2107" s="80">
        <v>2092</v>
      </c>
      <c r="B2107" s="80" t="s">
        <v>9538</v>
      </c>
      <c r="C2107" s="80" t="s">
        <v>9539</v>
      </c>
      <c r="D2107" s="80" t="s">
        <v>5400</v>
      </c>
      <c r="E2107" s="80">
        <v>0</v>
      </c>
      <c r="F2107" s="80">
        <v>0</v>
      </c>
      <c r="G2107" s="80">
        <v>0</v>
      </c>
      <c r="H2107" s="80">
        <v>0</v>
      </c>
      <c r="I2107" s="80">
        <v>0</v>
      </c>
      <c r="J2107" s="80">
        <v>0</v>
      </c>
      <c r="K2107" s="80">
        <v>0</v>
      </c>
      <c r="L2107" s="80">
        <v>0</v>
      </c>
      <c r="M2107" s="80">
        <v>0</v>
      </c>
    </row>
    <row r="2108" spans="1:13">
      <c r="A2108" s="80">
        <v>2093</v>
      </c>
      <c r="B2108" s="80" t="s">
        <v>9540</v>
      </c>
      <c r="C2108" s="80" t="s">
        <v>9541</v>
      </c>
      <c r="D2108" s="80" t="s">
        <v>5400</v>
      </c>
      <c r="E2108" s="80">
        <v>0</v>
      </c>
      <c r="F2108" s="80">
        <v>0</v>
      </c>
      <c r="G2108" s="80">
        <v>0</v>
      </c>
      <c r="H2108" s="80">
        <v>0</v>
      </c>
      <c r="I2108" s="80">
        <v>0</v>
      </c>
      <c r="J2108" s="80">
        <v>0</v>
      </c>
      <c r="K2108" s="80">
        <v>0</v>
      </c>
      <c r="L2108" s="80">
        <v>0</v>
      </c>
      <c r="M2108" s="80">
        <v>0</v>
      </c>
    </row>
    <row r="2109" spans="1:13">
      <c r="A2109" s="80">
        <v>2094</v>
      </c>
      <c r="B2109" s="80" t="s">
        <v>699</v>
      </c>
      <c r="C2109" s="80" t="s">
        <v>700</v>
      </c>
      <c r="D2109" s="80" t="s">
        <v>5400</v>
      </c>
      <c r="E2109" s="80">
        <v>16</v>
      </c>
      <c r="F2109" s="80">
        <v>0</v>
      </c>
      <c r="G2109" s="80">
        <v>460</v>
      </c>
      <c r="H2109" s="80">
        <v>0</v>
      </c>
      <c r="I2109" s="80">
        <v>0</v>
      </c>
      <c r="J2109" s="80">
        <v>0</v>
      </c>
      <c r="K2109" s="80">
        <v>0</v>
      </c>
      <c r="L2109" s="80">
        <v>476</v>
      </c>
      <c r="M2109" s="84">
        <v>1680</v>
      </c>
    </row>
    <row r="2110" spans="1:13">
      <c r="A2110" s="80">
        <v>2095</v>
      </c>
      <c r="B2110" s="80" t="s">
        <v>701</v>
      </c>
      <c r="C2110" s="80" t="s">
        <v>702</v>
      </c>
      <c r="D2110" s="80" t="s">
        <v>3332</v>
      </c>
      <c r="E2110" s="80">
        <v>0</v>
      </c>
      <c r="F2110" s="80">
        <v>0</v>
      </c>
      <c r="G2110" s="80">
        <v>460</v>
      </c>
      <c r="H2110" s="80">
        <v>0</v>
      </c>
      <c r="I2110" s="80">
        <v>0</v>
      </c>
      <c r="J2110" s="80">
        <v>0</v>
      </c>
      <c r="K2110" s="80">
        <v>0</v>
      </c>
      <c r="L2110" s="80">
        <v>460</v>
      </c>
      <c r="M2110" s="84">
        <v>1680</v>
      </c>
    </row>
    <row r="2111" spans="1:13">
      <c r="A2111" s="80">
        <v>2096</v>
      </c>
      <c r="B2111" s="80" t="s">
        <v>9542</v>
      </c>
      <c r="C2111" s="80" t="s">
        <v>9543</v>
      </c>
      <c r="D2111" s="80" t="s">
        <v>5400</v>
      </c>
      <c r="E2111" s="80">
        <v>0</v>
      </c>
      <c r="F2111" s="80">
        <v>0</v>
      </c>
      <c r="G2111" s="80">
        <v>0</v>
      </c>
      <c r="H2111" s="80">
        <v>0</v>
      </c>
      <c r="I2111" s="80">
        <v>0</v>
      </c>
      <c r="J2111" s="80">
        <v>0</v>
      </c>
      <c r="K2111" s="80">
        <v>0</v>
      </c>
      <c r="L2111" s="80">
        <v>0</v>
      </c>
      <c r="M2111" s="80">
        <v>0</v>
      </c>
    </row>
    <row r="2112" spans="1:13">
      <c r="A2112" s="80">
        <v>2097</v>
      </c>
      <c r="B2112" s="80" t="s">
        <v>9544</v>
      </c>
      <c r="C2112" s="80" t="s">
        <v>4140</v>
      </c>
      <c r="D2112" s="80" t="s">
        <v>3259</v>
      </c>
      <c r="E2112" s="80">
        <v>0</v>
      </c>
      <c r="F2112" s="80">
        <v>0</v>
      </c>
      <c r="G2112" s="80">
        <v>0</v>
      </c>
      <c r="H2112" s="80">
        <v>0</v>
      </c>
      <c r="I2112" s="80">
        <v>0</v>
      </c>
      <c r="J2112" s="80">
        <v>0</v>
      </c>
      <c r="K2112" s="80">
        <v>0</v>
      </c>
      <c r="L2112" s="80">
        <v>0</v>
      </c>
      <c r="M2112" s="80">
        <v>0</v>
      </c>
    </row>
    <row r="2113" spans="1:13">
      <c r="A2113" s="80">
        <v>2098</v>
      </c>
      <c r="B2113" s="80" t="s">
        <v>9545</v>
      </c>
      <c r="C2113" s="80" t="s">
        <v>9546</v>
      </c>
      <c r="D2113" s="80" t="s">
        <v>5400</v>
      </c>
      <c r="E2113" s="80">
        <v>0</v>
      </c>
      <c r="F2113" s="80">
        <v>0</v>
      </c>
      <c r="G2113" s="80">
        <v>0</v>
      </c>
      <c r="H2113" s="80">
        <v>0</v>
      </c>
      <c r="I2113" s="80">
        <v>0</v>
      </c>
      <c r="J2113" s="80">
        <v>0</v>
      </c>
      <c r="K2113" s="80">
        <v>0</v>
      </c>
      <c r="L2113" s="80">
        <v>0</v>
      </c>
      <c r="M2113" s="80">
        <v>0</v>
      </c>
    </row>
    <row r="2114" spans="1:13">
      <c r="A2114" s="80">
        <v>2099</v>
      </c>
      <c r="B2114" s="80" t="s">
        <v>9547</v>
      </c>
      <c r="C2114" s="80" t="s">
        <v>9548</v>
      </c>
      <c r="D2114" s="80" t="s">
        <v>5400</v>
      </c>
      <c r="E2114" s="80">
        <v>0</v>
      </c>
      <c r="F2114" s="80">
        <v>0</v>
      </c>
      <c r="G2114" s="80">
        <v>0</v>
      </c>
      <c r="H2114" s="80">
        <v>0</v>
      </c>
      <c r="I2114" s="80">
        <v>0</v>
      </c>
      <c r="J2114" s="80">
        <v>0</v>
      </c>
      <c r="K2114" s="80">
        <v>0</v>
      </c>
      <c r="L2114" s="80">
        <v>0</v>
      </c>
      <c r="M2114" s="80">
        <v>0</v>
      </c>
    </row>
    <row r="2115" spans="1:13">
      <c r="A2115" s="80">
        <v>2100</v>
      </c>
      <c r="B2115" s="80" t="s">
        <v>9549</v>
      </c>
      <c r="C2115" s="80" t="s">
        <v>9550</v>
      </c>
      <c r="D2115" s="80" t="s">
        <v>5400</v>
      </c>
      <c r="E2115" s="80">
        <v>0</v>
      </c>
      <c r="F2115" s="80">
        <v>0</v>
      </c>
      <c r="G2115" s="80">
        <v>0</v>
      </c>
      <c r="H2115" s="80">
        <v>0</v>
      </c>
      <c r="I2115" s="80">
        <v>0</v>
      </c>
      <c r="J2115" s="80">
        <v>0</v>
      </c>
      <c r="K2115" s="80">
        <v>0</v>
      </c>
      <c r="L2115" s="80">
        <v>0</v>
      </c>
      <c r="M2115" s="80">
        <v>0</v>
      </c>
    </row>
    <row r="2116" spans="1:13">
      <c r="A2116" s="80">
        <v>2101</v>
      </c>
      <c r="B2116" s="80" t="s">
        <v>9551</v>
      </c>
      <c r="C2116" s="80" t="s">
        <v>9552</v>
      </c>
      <c r="D2116" s="80" t="s">
        <v>5400</v>
      </c>
      <c r="E2116" s="80">
        <v>0</v>
      </c>
      <c r="F2116" s="80">
        <v>0</v>
      </c>
      <c r="G2116" s="80">
        <v>0</v>
      </c>
      <c r="H2116" s="80">
        <v>0</v>
      </c>
      <c r="I2116" s="80">
        <v>0</v>
      </c>
      <c r="J2116" s="80">
        <v>0</v>
      </c>
      <c r="K2116" s="80">
        <v>0</v>
      </c>
      <c r="L2116" s="80">
        <v>0</v>
      </c>
      <c r="M2116" s="80">
        <v>0</v>
      </c>
    </row>
    <row r="2117" spans="1:13">
      <c r="A2117" s="80">
        <v>2102</v>
      </c>
      <c r="B2117" s="80" t="s">
        <v>9553</v>
      </c>
      <c r="C2117" s="80" t="s">
        <v>9554</v>
      </c>
      <c r="D2117" s="80" t="s">
        <v>5400</v>
      </c>
      <c r="E2117" s="80">
        <v>0</v>
      </c>
      <c r="F2117" s="80">
        <v>0</v>
      </c>
      <c r="G2117" s="80">
        <v>0</v>
      </c>
      <c r="H2117" s="80">
        <v>0</v>
      </c>
      <c r="I2117" s="80">
        <v>0</v>
      </c>
      <c r="J2117" s="80">
        <v>0</v>
      </c>
      <c r="K2117" s="80">
        <v>0</v>
      </c>
      <c r="L2117" s="80">
        <v>0</v>
      </c>
      <c r="M2117" s="80">
        <v>0</v>
      </c>
    </row>
    <row r="2118" spans="1:13">
      <c r="A2118" s="80">
        <v>2103</v>
      </c>
      <c r="B2118" s="80" t="s">
        <v>9555</v>
      </c>
      <c r="C2118" s="80" t="s">
        <v>9556</v>
      </c>
      <c r="D2118" s="80" t="s">
        <v>5400</v>
      </c>
      <c r="E2118" s="80">
        <v>0</v>
      </c>
      <c r="F2118" s="80">
        <v>0</v>
      </c>
      <c r="G2118" s="80">
        <v>0</v>
      </c>
      <c r="H2118" s="80">
        <v>0</v>
      </c>
      <c r="I2118" s="80">
        <v>0</v>
      </c>
      <c r="J2118" s="80">
        <v>0</v>
      </c>
      <c r="K2118" s="80">
        <v>0</v>
      </c>
      <c r="L2118" s="80">
        <v>0</v>
      </c>
      <c r="M2118" s="80">
        <v>0</v>
      </c>
    </row>
    <row r="2119" spans="1:13">
      <c r="A2119" s="80">
        <v>2104</v>
      </c>
      <c r="B2119" s="80" t="s">
        <v>9557</v>
      </c>
      <c r="C2119" s="80" t="s">
        <v>9558</v>
      </c>
      <c r="D2119" s="80" t="s">
        <v>3259</v>
      </c>
      <c r="E2119" s="80">
        <v>0</v>
      </c>
      <c r="F2119" s="80">
        <v>0</v>
      </c>
      <c r="G2119" s="80">
        <v>0</v>
      </c>
      <c r="H2119" s="80">
        <v>0</v>
      </c>
      <c r="I2119" s="80">
        <v>0</v>
      </c>
      <c r="J2119" s="80">
        <v>0</v>
      </c>
      <c r="K2119" s="80">
        <v>0</v>
      </c>
      <c r="L2119" s="80">
        <v>0</v>
      </c>
      <c r="M2119" s="80">
        <v>0</v>
      </c>
    </row>
    <row r="2120" spans="1:13">
      <c r="A2120" s="80">
        <v>2105</v>
      </c>
      <c r="B2120" s="80" t="s">
        <v>9559</v>
      </c>
      <c r="C2120" s="80" t="s">
        <v>9560</v>
      </c>
      <c r="D2120" s="80" t="s">
        <v>3259</v>
      </c>
      <c r="E2120" s="80">
        <v>0</v>
      </c>
      <c r="F2120" s="80">
        <v>0</v>
      </c>
      <c r="G2120" s="80">
        <v>0</v>
      </c>
      <c r="H2120" s="80">
        <v>0</v>
      </c>
      <c r="I2120" s="80">
        <v>0</v>
      </c>
      <c r="J2120" s="80">
        <v>0</v>
      </c>
      <c r="K2120" s="80">
        <v>0</v>
      </c>
      <c r="L2120" s="80">
        <v>0</v>
      </c>
      <c r="M2120" s="80">
        <v>0</v>
      </c>
    </row>
    <row r="2121" spans="1:13">
      <c r="A2121" s="80">
        <v>2106</v>
      </c>
      <c r="B2121" s="80" t="s">
        <v>9561</v>
      </c>
      <c r="C2121" s="80" t="s">
        <v>9562</v>
      </c>
      <c r="D2121" s="80" t="s">
        <v>3259</v>
      </c>
      <c r="E2121" s="80">
        <v>0</v>
      </c>
      <c r="F2121" s="80">
        <v>0</v>
      </c>
      <c r="G2121" s="80">
        <v>0</v>
      </c>
      <c r="H2121" s="80">
        <v>0</v>
      </c>
      <c r="I2121" s="80">
        <v>0</v>
      </c>
      <c r="J2121" s="80">
        <v>0</v>
      </c>
      <c r="K2121" s="80">
        <v>0</v>
      </c>
      <c r="L2121" s="80">
        <v>0</v>
      </c>
      <c r="M2121" s="80">
        <v>0</v>
      </c>
    </row>
    <row r="2122" spans="1:13">
      <c r="A2122" s="80">
        <v>2107</v>
      </c>
      <c r="B2122" s="80" t="s">
        <v>9563</v>
      </c>
      <c r="C2122" s="80" t="s">
        <v>9564</v>
      </c>
      <c r="D2122" s="80" t="s">
        <v>3332</v>
      </c>
      <c r="E2122" s="80">
        <v>0</v>
      </c>
      <c r="F2122" s="80">
        <v>0</v>
      </c>
      <c r="G2122" s="80">
        <v>0</v>
      </c>
      <c r="H2122" s="80">
        <v>0</v>
      </c>
      <c r="I2122" s="80">
        <v>0</v>
      </c>
      <c r="J2122" s="80">
        <v>0</v>
      </c>
      <c r="K2122" s="80">
        <v>0</v>
      </c>
      <c r="L2122" s="80">
        <v>0</v>
      </c>
      <c r="M2122" s="80">
        <v>0</v>
      </c>
    </row>
    <row r="2123" spans="1:13">
      <c r="A2123" s="80">
        <v>2108</v>
      </c>
      <c r="B2123" s="80" t="s">
        <v>9565</v>
      </c>
      <c r="C2123" s="80" t="s">
        <v>9566</v>
      </c>
      <c r="D2123" s="80" t="s">
        <v>3332</v>
      </c>
      <c r="E2123" s="80">
        <v>0</v>
      </c>
      <c r="F2123" s="80">
        <v>0</v>
      </c>
      <c r="G2123" s="80">
        <v>0</v>
      </c>
      <c r="H2123" s="80">
        <v>0</v>
      </c>
      <c r="I2123" s="80">
        <v>0</v>
      </c>
      <c r="J2123" s="80">
        <v>0</v>
      </c>
      <c r="K2123" s="80">
        <v>0</v>
      </c>
      <c r="L2123" s="80">
        <v>0</v>
      </c>
      <c r="M2123" s="80">
        <v>0</v>
      </c>
    </row>
    <row r="2124" spans="1:13">
      <c r="A2124" s="80">
        <v>2109</v>
      </c>
      <c r="B2124" s="80" t="s">
        <v>439</v>
      </c>
      <c r="C2124" s="80" t="s">
        <v>440</v>
      </c>
      <c r="D2124" s="80" t="s">
        <v>3332</v>
      </c>
      <c r="E2124" s="80">
        <v>0</v>
      </c>
      <c r="F2124" s="80">
        <v>0</v>
      </c>
      <c r="G2124" s="80">
        <v>0</v>
      </c>
      <c r="H2124" s="80">
        <v>0</v>
      </c>
      <c r="I2124" s="80">
        <v>0</v>
      </c>
      <c r="J2124" s="80">
        <v>0</v>
      </c>
      <c r="K2124" s="80">
        <v>0</v>
      </c>
      <c r="L2124" s="80">
        <v>0</v>
      </c>
      <c r="M2124" s="80">
        <v>0</v>
      </c>
    </row>
    <row r="2125" spans="1:13">
      <c r="A2125" s="80">
        <v>2110</v>
      </c>
      <c r="B2125" s="80" t="s">
        <v>9567</v>
      </c>
      <c r="C2125" s="80" t="s">
        <v>9568</v>
      </c>
      <c r="D2125" s="80" t="s">
        <v>3332</v>
      </c>
      <c r="E2125" s="80">
        <v>0</v>
      </c>
      <c r="F2125" s="80">
        <v>0</v>
      </c>
      <c r="G2125" s="80">
        <v>0</v>
      </c>
      <c r="H2125" s="80">
        <v>0</v>
      </c>
      <c r="I2125" s="80">
        <v>0</v>
      </c>
      <c r="J2125" s="80">
        <v>0</v>
      </c>
      <c r="K2125" s="80">
        <v>0</v>
      </c>
      <c r="L2125" s="80">
        <v>0</v>
      </c>
      <c r="M2125" s="80">
        <v>0</v>
      </c>
    </row>
    <row r="2126" spans="1:13">
      <c r="A2126" s="80">
        <v>2111</v>
      </c>
      <c r="B2126" s="80" t="s">
        <v>9569</v>
      </c>
      <c r="C2126" s="80" t="s">
        <v>9570</v>
      </c>
      <c r="D2126" s="80" t="s">
        <v>3332</v>
      </c>
      <c r="E2126" s="80">
        <v>0</v>
      </c>
      <c r="F2126" s="80">
        <v>0</v>
      </c>
      <c r="G2126" s="80">
        <v>0</v>
      </c>
      <c r="H2126" s="80">
        <v>0</v>
      </c>
      <c r="I2126" s="80">
        <v>0</v>
      </c>
      <c r="J2126" s="80">
        <v>0</v>
      </c>
      <c r="K2126" s="80">
        <v>0</v>
      </c>
      <c r="L2126" s="80">
        <v>0</v>
      </c>
      <c r="M2126" s="80">
        <v>0</v>
      </c>
    </row>
    <row r="2127" spans="1:13">
      <c r="A2127" s="80">
        <v>2112</v>
      </c>
      <c r="B2127" s="80" t="s">
        <v>9571</v>
      </c>
      <c r="C2127" s="80" t="s">
        <v>9572</v>
      </c>
      <c r="D2127" s="80" t="s">
        <v>3259</v>
      </c>
      <c r="E2127" s="80">
        <v>277</v>
      </c>
      <c r="F2127" s="80">
        <v>0</v>
      </c>
      <c r="G2127" s="80">
        <v>177</v>
      </c>
      <c r="H2127" s="80">
        <v>0</v>
      </c>
      <c r="I2127" s="80">
        <v>0</v>
      </c>
      <c r="J2127" s="80">
        <v>0</v>
      </c>
      <c r="K2127" s="80">
        <v>0</v>
      </c>
      <c r="L2127" s="80">
        <v>454</v>
      </c>
      <c r="M2127" s="80">
        <v>10500</v>
      </c>
    </row>
    <row r="2128" spans="1:13">
      <c r="A2128" s="80">
        <v>2113</v>
      </c>
      <c r="B2128" s="80" t="s">
        <v>9573</v>
      </c>
      <c r="C2128" s="80" t="s">
        <v>9574</v>
      </c>
      <c r="D2128" s="80" t="s">
        <v>3332</v>
      </c>
      <c r="E2128" s="80">
        <v>0</v>
      </c>
      <c r="F2128" s="80">
        <v>0</v>
      </c>
      <c r="G2128" s="80">
        <v>0</v>
      </c>
      <c r="H2128" s="80">
        <v>0</v>
      </c>
      <c r="I2128" s="80">
        <v>0</v>
      </c>
      <c r="J2128" s="80">
        <v>0</v>
      </c>
      <c r="K2128" s="80">
        <v>0</v>
      </c>
      <c r="L2128" s="80">
        <v>0</v>
      </c>
      <c r="M2128" s="80">
        <v>0</v>
      </c>
    </row>
    <row r="2129" spans="1:13">
      <c r="A2129" s="80">
        <v>2114</v>
      </c>
      <c r="B2129" s="80" t="s">
        <v>738</v>
      </c>
      <c r="C2129" s="80" t="s">
        <v>9575</v>
      </c>
      <c r="D2129" s="80" t="s">
        <v>3332</v>
      </c>
      <c r="E2129" s="80">
        <v>0</v>
      </c>
      <c r="F2129" s="80">
        <v>0</v>
      </c>
      <c r="G2129" s="80">
        <v>0</v>
      </c>
      <c r="H2129" s="80">
        <v>0</v>
      </c>
      <c r="I2129" s="80">
        <v>0</v>
      </c>
      <c r="J2129" s="80">
        <v>0</v>
      </c>
      <c r="K2129" s="80">
        <v>0</v>
      </c>
      <c r="L2129" s="80">
        <v>0</v>
      </c>
      <c r="M2129" s="80">
        <v>0</v>
      </c>
    </row>
    <row r="2130" spans="1:13">
      <c r="A2130" s="80">
        <v>2115</v>
      </c>
      <c r="B2130" s="80" t="s">
        <v>9576</v>
      </c>
      <c r="C2130" s="80" t="s">
        <v>9577</v>
      </c>
      <c r="D2130" s="80" t="s">
        <v>3332</v>
      </c>
      <c r="E2130" s="80">
        <v>0</v>
      </c>
      <c r="F2130" s="80">
        <v>0</v>
      </c>
      <c r="G2130" s="80">
        <v>0</v>
      </c>
      <c r="H2130" s="80">
        <v>0</v>
      </c>
      <c r="I2130" s="80">
        <v>0</v>
      </c>
      <c r="J2130" s="80">
        <v>0</v>
      </c>
      <c r="K2130" s="80">
        <v>0</v>
      </c>
      <c r="L2130" s="80">
        <v>0</v>
      </c>
      <c r="M2130" s="80">
        <v>0</v>
      </c>
    </row>
    <row r="2131" spans="1:13">
      <c r="A2131" s="80">
        <v>2116</v>
      </c>
      <c r="B2131" s="80" t="s">
        <v>9578</v>
      </c>
      <c r="C2131" s="80" t="s">
        <v>9579</v>
      </c>
      <c r="D2131" s="80" t="s">
        <v>3332</v>
      </c>
      <c r="E2131" s="80">
        <v>0</v>
      </c>
      <c r="F2131" s="80">
        <v>0</v>
      </c>
      <c r="G2131" s="80">
        <v>0</v>
      </c>
      <c r="H2131" s="80">
        <v>0</v>
      </c>
      <c r="I2131" s="80">
        <v>0</v>
      </c>
      <c r="J2131" s="80">
        <v>0</v>
      </c>
      <c r="K2131" s="80">
        <v>0</v>
      </c>
      <c r="L2131" s="80">
        <v>0</v>
      </c>
      <c r="M2131" s="80">
        <v>0</v>
      </c>
    </row>
    <row r="2132" spans="1:13">
      <c r="A2132" s="80">
        <v>2117</v>
      </c>
      <c r="B2132" s="80" t="s">
        <v>734</v>
      </c>
      <c r="C2132" s="80" t="s">
        <v>9580</v>
      </c>
      <c r="D2132" s="80" t="s">
        <v>3332</v>
      </c>
      <c r="E2132" s="80">
        <v>0</v>
      </c>
      <c r="F2132" s="80">
        <v>0</v>
      </c>
      <c r="G2132" s="80">
        <v>0</v>
      </c>
      <c r="H2132" s="80">
        <v>0</v>
      </c>
      <c r="I2132" s="80">
        <v>0</v>
      </c>
      <c r="J2132" s="80">
        <v>0</v>
      </c>
      <c r="K2132" s="80">
        <v>0</v>
      </c>
      <c r="L2132" s="80">
        <v>0</v>
      </c>
      <c r="M2132" s="80">
        <v>0</v>
      </c>
    </row>
    <row r="2133" spans="1:13">
      <c r="A2133" s="80">
        <v>2118</v>
      </c>
      <c r="B2133" s="80" t="s">
        <v>735</v>
      </c>
      <c r="C2133" s="80" t="s">
        <v>9581</v>
      </c>
      <c r="D2133" s="80" t="s">
        <v>3332</v>
      </c>
      <c r="E2133" s="80">
        <v>0</v>
      </c>
      <c r="F2133" s="80">
        <v>0</v>
      </c>
      <c r="G2133" s="80">
        <v>0</v>
      </c>
      <c r="H2133" s="80">
        <v>0</v>
      </c>
      <c r="I2133" s="80">
        <v>0</v>
      </c>
      <c r="J2133" s="80">
        <v>0</v>
      </c>
      <c r="K2133" s="80">
        <v>0</v>
      </c>
      <c r="L2133" s="80">
        <v>0</v>
      </c>
      <c r="M2133" s="80">
        <v>0</v>
      </c>
    </row>
    <row r="2134" spans="1:13">
      <c r="A2134" s="80">
        <v>2119</v>
      </c>
      <c r="B2134" s="80" t="s">
        <v>728</v>
      </c>
      <c r="C2134" s="80" t="s">
        <v>9582</v>
      </c>
      <c r="D2134" s="80" t="s">
        <v>3332</v>
      </c>
      <c r="E2134" s="80">
        <v>0</v>
      </c>
      <c r="F2134" s="80">
        <v>0</v>
      </c>
      <c r="G2134" s="80">
        <v>0</v>
      </c>
      <c r="H2134" s="80">
        <v>0</v>
      </c>
      <c r="I2134" s="80">
        <v>0</v>
      </c>
      <c r="J2134" s="80">
        <v>0</v>
      </c>
      <c r="K2134" s="80">
        <v>0</v>
      </c>
      <c r="L2134" s="80">
        <v>0</v>
      </c>
      <c r="M2134" s="80">
        <v>0</v>
      </c>
    </row>
    <row r="2135" spans="1:13">
      <c r="A2135" s="80">
        <v>2120</v>
      </c>
      <c r="B2135" s="80" t="s">
        <v>729</v>
      </c>
      <c r="C2135" s="80" t="s">
        <v>9583</v>
      </c>
      <c r="D2135" s="80" t="s">
        <v>3332</v>
      </c>
      <c r="E2135" s="80">
        <v>0</v>
      </c>
      <c r="F2135" s="80">
        <v>0</v>
      </c>
      <c r="G2135" s="80">
        <v>0</v>
      </c>
      <c r="H2135" s="80">
        <v>0</v>
      </c>
      <c r="I2135" s="80">
        <v>0</v>
      </c>
      <c r="J2135" s="80">
        <v>0</v>
      </c>
      <c r="K2135" s="80">
        <v>0</v>
      </c>
      <c r="L2135" s="80">
        <v>0</v>
      </c>
      <c r="M2135" s="80">
        <v>0</v>
      </c>
    </row>
    <row r="2136" spans="1:13">
      <c r="A2136" s="80">
        <v>2121</v>
      </c>
      <c r="B2136" s="80" t="s">
        <v>722</v>
      </c>
      <c r="C2136" s="80" t="s">
        <v>9584</v>
      </c>
      <c r="D2136" s="80" t="s">
        <v>3332</v>
      </c>
      <c r="E2136" s="80">
        <v>0</v>
      </c>
      <c r="F2136" s="80">
        <v>0</v>
      </c>
      <c r="G2136" s="80">
        <v>0</v>
      </c>
      <c r="H2136" s="80">
        <v>0</v>
      </c>
      <c r="I2136" s="80">
        <v>0</v>
      </c>
      <c r="J2136" s="80">
        <v>0</v>
      </c>
      <c r="K2136" s="80">
        <v>0</v>
      </c>
      <c r="L2136" s="80">
        <v>0</v>
      </c>
      <c r="M2136" s="80">
        <v>0</v>
      </c>
    </row>
    <row r="2137" spans="1:13">
      <c r="A2137" s="80">
        <v>2122</v>
      </c>
      <c r="B2137" s="80" t="s">
        <v>723</v>
      </c>
      <c r="C2137" s="80" t="s">
        <v>9585</v>
      </c>
      <c r="D2137" s="80" t="s">
        <v>3332</v>
      </c>
      <c r="E2137" s="80">
        <v>0</v>
      </c>
      <c r="F2137" s="80">
        <v>0</v>
      </c>
      <c r="G2137" s="80">
        <v>0</v>
      </c>
      <c r="H2137" s="80">
        <v>0</v>
      </c>
      <c r="I2137" s="80">
        <v>0</v>
      </c>
      <c r="J2137" s="80">
        <v>0</v>
      </c>
      <c r="K2137" s="80">
        <v>0</v>
      </c>
      <c r="L2137" s="80">
        <v>0</v>
      </c>
      <c r="M2137" s="80">
        <v>0</v>
      </c>
    </row>
    <row r="2138" spans="1:13">
      <c r="A2138" s="80">
        <v>2123</v>
      </c>
      <c r="B2138" s="80" t="s">
        <v>716</v>
      </c>
      <c r="C2138" s="80" t="s">
        <v>717</v>
      </c>
      <c r="D2138" s="80" t="s">
        <v>3332</v>
      </c>
      <c r="E2138" s="80">
        <v>0</v>
      </c>
      <c r="F2138" s="80">
        <v>0</v>
      </c>
      <c r="G2138" s="80">
        <v>360</v>
      </c>
      <c r="H2138" s="80">
        <v>0</v>
      </c>
      <c r="I2138" s="80">
        <v>0</v>
      </c>
      <c r="J2138" s="80">
        <v>0</v>
      </c>
      <c r="K2138" s="80">
        <v>0</v>
      </c>
      <c r="L2138" s="80">
        <v>360</v>
      </c>
      <c r="M2138" s="80">
        <v>0</v>
      </c>
    </row>
    <row r="2139" spans="1:13">
      <c r="A2139" s="80">
        <v>2124</v>
      </c>
      <c r="B2139" s="80" t="s">
        <v>718</v>
      </c>
      <c r="C2139" s="80" t="s">
        <v>719</v>
      </c>
      <c r="D2139" s="80" t="s">
        <v>3332</v>
      </c>
      <c r="E2139" s="80">
        <v>0</v>
      </c>
      <c r="F2139" s="80">
        <v>0</v>
      </c>
      <c r="G2139" s="80">
        <v>360</v>
      </c>
      <c r="H2139" s="80">
        <v>0</v>
      </c>
      <c r="I2139" s="80">
        <v>0</v>
      </c>
      <c r="J2139" s="80">
        <v>0</v>
      </c>
      <c r="K2139" s="80">
        <v>0</v>
      </c>
      <c r="L2139" s="80">
        <v>360</v>
      </c>
      <c r="M2139" s="80">
        <v>0</v>
      </c>
    </row>
    <row r="2140" spans="1:13">
      <c r="A2140" s="80">
        <v>2125</v>
      </c>
      <c r="B2140" s="80" t="s">
        <v>9586</v>
      </c>
      <c r="C2140" s="80" t="s">
        <v>9587</v>
      </c>
      <c r="D2140" s="80" t="s">
        <v>5400</v>
      </c>
      <c r="E2140" s="80">
        <v>0</v>
      </c>
      <c r="F2140" s="80">
        <v>0</v>
      </c>
      <c r="G2140" s="80">
        <v>0</v>
      </c>
      <c r="H2140" s="80">
        <v>0</v>
      </c>
      <c r="I2140" s="80">
        <v>0</v>
      </c>
      <c r="J2140" s="80">
        <v>0</v>
      </c>
      <c r="K2140" s="80">
        <v>0</v>
      </c>
      <c r="L2140" s="80">
        <v>0</v>
      </c>
      <c r="M2140" s="80">
        <v>0</v>
      </c>
    </row>
    <row r="2141" spans="1:13">
      <c r="A2141" s="80">
        <v>2126</v>
      </c>
      <c r="B2141" s="80" t="s">
        <v>706</v>
      </c>
      <c r="C2141" s="80" t="s">
        <v>707</v>
      </c>
      <c r="D2141" s="80" t="s">
        <v>3332</v>
      </c>
      <c r="E2141" s="80">
        <v>0</v>
      </c>
      <c r="F2141" s="80">
        <v>0</v>
      </c>
      <c r="G2141" s="80">
        <v>424</v>
      </c>
      <c r="H2141" s="80">
        <v>0</v>
      </c>
      <c r="I2141" s="80">
        <v>0</v>
      </c>
      <c r="J2141" s="80">
        <v>0</v>
      </c>
      <c r="K2141" s="80">
        <v>0</v>
      </c>
      <c r="L2141" s="80">
        <v>424</v>
      </c>
      <c r="M2141" s="80">
        <v>0</v>
      </c>
    </row>
    <row r="2142" spans="1:13">
      <c r="A2142" s="80">
        <v>2127</v>
      </c>
      <c r="B2142" s="80" t="s">
        <v>708</v>
      </c>
      <c r="C2142" s="80" t="s">
        <v>709</v>
      </c>
      <c r="D2142" s="80" t="s">
        <v>3332</v>
      </c>
      <c r="E2142" s="80">
        <v>0</v>
      </c>
      <c r="F2142" s="80">
        <v>0</v>
      </c>
      <c r="G2142" s="80">
        <v>424</v>
      </c>
      <c r="H2142" s="80">
        <v>0</v>
      </c>
      <c r="I2142" s="80">
        <v>0</v>
      </c>
      <c r="J2142" s="80">
        <v>0</v>
      </c>
      <c r="K2142" s="80">
        <v>0</v>
      </c>
      <c r="L2142" s="80">
        <v>424</v>
      </c>
      <c r="M2142" s="80">
        <v>0</v>
      </c>
    </row>
    <row r="2143" spans="1:13">
      <c r="A2143" s="80">
        <v>2128</v>
      </c>
      <c r="B2143" s="80" t="s">
        <v>9588</v>
      </c>
      <c r="C2143" s="80" t="s">
        <v>9589</v>
      </c>
      <c r="D2143" s="80" t="s">
        <v>5400</v>
      </c>
      <c r="E2143" s="80">
        <v>0</v>
      </c>
      <c r="F2143" s="80">
        <v>0</v>
      </c>
      <c r="G2143" s="80">
        <v>0</v>
      </c>
      <c r="H2143" s="80">
        <v>0</v>
      </c>
      <c r="I2143" s="80">
        <v>0</v>
      </c>
      <c r="J2143" s="80">
        <v>0</v>
      </c>
      <c r="K2143" s="80">
        <v>0</v>
      </c>
      <c r="L2143" s="80">
        <v>0</v>
      </c>
      <c r="M2143" s="80">
        <v>0</v>
      </c>
    </row>
    <row r="2144" spans="1:13">
      <c r="A2144" s="80">
        <v>2129</v>
      </c>
      <c r="B2144" s="80" t="s">
        <v>9590</v>
      </c>
      <c r="C2144" s="80" t="s">
        <v>9591</v>
      </c>
      <c r="D2144" s="80" t="s">
        <v>3332</v>
      </c>
      <c r="E2144" s="80">
        <v>0</v>
      </c>
      <c r="F2144" s="80">
        <v>0</v>
      </c>
      <c r="G2144" s="80">
        <v>15141</v>
      </c>
      <c r="H2144" s="80">
        <v>0</v>
      </c>
      <c r="I2144" s="80">
        <v>0</v>
      </c>
      <c r="J2144" s="80">
        <v>0</v>
      </c>
      <c r="K2144" s="80">
        <v>0</v>
      </c>
      <c r="L2144" s="80">
        <v>15141</v>
      </c>
      <c r="M2144" s="80">
        <v>0</v>
      </c>
    </row>
    <row r="2145" spans="1:13">
      <c r="A2145" s="80">
        <v>2130</v>
      </c>
      <c r="B2145" s="80" t="s">
        <v>9592</v>
      </c>
      <c r="C2145" s="80" t="s">
        <v>9593</v>
      </c>
      <c r="D2145" s="80" t="s">
        <v>5400</v>
      </c>
      <c r="E2145" s="80">
        <v>0</v>
      </c>
      <c r="F2145" s="80">
        <v>0</v>
      </c>
      <c r="G2145" s="80">
        <v>13775</v>
      </c>
      <c r="H2145" s="80">
        <v>0</v>
      </c>
      <c r="I2145" s="80">
        <v>0</v>
      </c>
      <c r="J2145" s="80">
        <v>0</v>
      </c>
      <c r="K2145" s="80">
        <v>0</v>
      </c>
      <c r="L2145" s="80">
        <v>13775</v>
      </c>
      <c r="M2145" s="80">
        <v>0</v>
      </c>
    </row>
    <row r="2146" spans="1:13">
      <c r="A2146" s="80">
        <v>2131</v>
      </c>
      <c r="B2146" s="80" t="s">
        <v>9594</v>
      </c>
      <c r="C2146" s="80" t="s">
        <v>9595</v>
      </c>
      <c r="D2146" s="80" t="s">
        <v>3332</v>
      </c>
      <c r="E2146" s="80">
        <v>991</v>
      </c>
      <c r="F2146" s="80">
        <v>0</v>
      </c>
      <c r="G2146" s="80">
        <v>0</v>
      </c>
      <c r="H2146" s="80">
        <v>0</v>
      </c>
      <c r="I2146" s="80">
        <v>0</v>
      </c>
      <c r="J2146" s="80">
        <v>0</v>
      </c>
      <c r="K2146" s="80">
        <v>0</v>
      </c>
      <c r="L2146" s="80">
        <v>991</v>
      </c>
      <c r="M2146" s="84">
        <v>6500</v>
      </c>
    </row>
    <row r="2147" spans="1:13">
      <c r="A2147" s="80">
        <v>2132</v>
      </c>
      <c r="B2147" s="80" t="s">
        <v>9596</v>
      </c>
      <c r="C2147" s="80" t="s">
        <v>9597</v>
      </c>
      <c r="D2147" s="80" t="s">
        <v>3332</v>
      </c>
      <c r="E2147" s="80">
        <v>218</v>
      </c>
      <c r="F2147" s="80">
        <v>0</v>
      </c>
      <c r="G2147" s="80">
        <v>0</v>
      </c>
      <c r="H2147" s="80">
        <v>0</v>
      </c>
      <c r="I2147" s="80">
        <v>0</v>
      </c>
      <c r="J2147" s="80">
        <v>0</v>
      </c>
      <c r="K2147" s="80">
        <v>0</v>
      </c>
      <c r="L2147" s="80">
        <v>218</v>
      </c>
      <c r="M2147" s="84">
        <v>6500</v>
      </c>
    </row>
    <row r="2148" spans="1:13">
      <c r="A2148" s="80">
        <v>2133</v>
      </c>
      <c r="B2148" s="80" t="s">
        <v>9598</v>
      </c>
      <c r="C2148" s="80" t="s">
        <v>9599</v>
      </c>
      <c r="D2148" s="80" t="s">
        <v>3332</v>
      </c>
      <c r="E2148" s="80">
        <v>0</v>
      </c>
      <c r="F2148" s="80">
        <v>0</v>
      </c>
      <c r="G2148" s="80">
        <v>51720</v>
      </c>
      <c r="H2148" s="80">
        <v>0</v>
      </c>
      <c r="I2148" s="80">
        <v>0</v>
      </c>
      <c r="J2148" s="80">
        <v>0</v>
      </c>
      <c r="K2148" s="80">
        <v>0</v>
      </c>
      <c r="L2148" s="80">
        <v>51720</v>
      </c>
      <c r="M2148" s="84">
        <v>48580</v>
      </c>
    </row>
    <row r="2149" spans="1:13">
      <c r="A2149" s="80">
        <v>2134</v>
      </c>
      <c r="B2149" s="80" t="s">
        <v>9600</v>
      </c>
      <c r="C2149" s="80" t="s">
        <v>9601</v>
      </c>
      <c r="D2149" s="80" t="s">
        <v>3332</v>
      </c>
      <c r="E2149" s="80">
        <v>0</v>
      </c>
      <c r="F2149" s="80">
        <v>0</v>
      </c>
      <c r="G2149" s="80">
        <v>51720</v>
      </c>
      <c r="H2149" s="80">
        <v>0</v>
      </c>
      <c r="I2149" s="80">
        <v>0</v>
      </c>
      <c r="J2149" s="80">
        <v>0</v>
      </c>
      <c r="K2149" s="80">
        <v>0</v>
      </c>
      <c r="L2149" s="80">
        <v>51720</v>
      </c>
      <c r="M2149" s="84">
        <v>48580</v>
      </c>
    </row>
    <row r="2150" spans="1:13">
      <c r="A2150" s="80">
        <v>2135</v>
      </c>
      <c r="B2150" s="80" t="s">
        <v>759</v>
      </c>
      <c r="C2150" s="80" t="s">
        <v>2573</v>
      </c>
      <c r="D2150" s="80" t="s">
        <v>5400</v>
      </c>
      <c r="E2150" s="80">
        <v>0</v>
      </c>
      <c r="F2150" s="80">
        <v>0</v>
      </c>
      <c r="G2150" s="80">
        <v>69</v>
      </c>
      <c r="H2150" s="80">
        <v>0</v>
      </c>
      <c r="I2150" s="80">
        <v>0</v>
      </c>
      <c r="J2150" s="80">
        <v>0</v>
      </c>
      <c r="K2150" s="80">
        <v>0</v>
      </c>
      <c r="L2150" s="80">
        <v>69</v>
      </c>
      <c r="M2150" s="80">
        <v>0</v>
      </c>
    </row>
    <row r="2151" spans="1:13">
      <c r="A2151" s="80">
        <v>2136</v>
      </c>
      <c r="B2151" s="80" t="s">
        <v>9602</v>
      </c>
      <c r="C2151" s="80" t="s">
        <v>9603</v>
      </c>
      <c r="D2151" s="80" t="s">
        <v>5400</v>
      </c>
      <c r="E2151" s="80">
        <v>0</v>
      </c>
      <c r="F2151" s="80">
        <v>0</v>
      </c>
      <c r="G2151" s="80">
        <v>1</v>
      </c>
      <c r="H2151" s="80">
        <v>0</v>
      </c>
      <c r="I2151" s="80">
        <v>0</v>
      </c>
      <c r="J2151" s="80">
        <v>0</v>
      </c>
      <c r="K2151" s="80">
        <v>0</v>
      </c>
      <c r="L2151" s="80">
        <v>1</v>
      </c>
      <c r="M2151" s="80">
        <v>0</v>
      </c>
    </row>
    <row r="2152" spans="1:13">
      <c r="A2152" s="80">
        <v>2137</v>
      </c>
      <c r="B2152" s="80" t="s">
        <v>955</v>
      </c>
      <c r="C2152" s="80" t="s">
        <v>956</v>
      </c>
      <c r="D2152" s="80" t="s">
        <v>3332</v>
      </c>
      <c r="E2152" s="80">
        <v>0</v>
      </c>
      <c r="F2152" s="80">
        <v>0</v>
      </c>
      <c r="G2152" s="80">
        <v>1248</v>
      </c>
      <c r="H2152" s="80">
        <v>0</v>
      </c>
      <c r="I2152" s="80">
        <v>0</v>
      </c>
      <c r="J2152" s="80">
        <v>0</v>
      </c>
      <c r="K2152" s="80">
        <v>0</v>
      </c>
      <c r="L2152" s="80">
        <v>1248</v>
      </c>
      <c r="M2152" s="80">
        <v>0</v>
      </c>
    </row>
    <row r="2153" spans="1:13">
      <c r="A2153" s="80">
        <v>2138</v>
      </c>
      <c r="B2153" s="80" t="s">
        <v>957</v>
      </c>
      <c r="C2153" s="80" t="s">
        <v>958</v>
      </c>
      <c r="D2153" s="80" t="s">
        <v>5400</v>
      </c>
      <c r="E2153" s="80">
        <v>0</v>
      </c>
      <c r="F2153" s="80">
        <v>0</v>
      </c>
      <c r="G2153" s="80">
        <v>1248</v>
      </c>
      <c r="H2153" s="80">
        <v>0</v>
      </c>
      <c r="I2153" s="80">
        <v>0</v>
      </c>
      <c r="J2153" s="80">
        <v>0</v>
      </c>
      <c r="K2153" s="80">
        <v>0</v>
      </c>
      <c r="L2153" s="80">
        <v>1248</v>
      </c>
      <c r="M2153" s="80">
        <v>0</v>
      </c>
    </row>
    <row r="2154" spans="1:13">
      <c r="A2154" s="80">
        <v>2139</v>
      </c>
      <c r="B2154" s="80" t="s">
        <v>947</v>
      </c>
      <c r="C2154" s="80" t="s">
        <v>2606</v>
      </c>
      <c r="D2154" s="80" t="s">
        <v>5400</v>
      </c>
      <c r="E2154" s="80">
        <v>0</v>
      </c>
      <c r="F2154" s="80">
        <v>0</v>
      </c>
      <c r="G2154" s="80">
        <v>0</v>
      </c>
      <c r="H2154" s="80">
        <v>0</v>
      </c>
      <c r="I2154" s="80">
        <v>0</v>
      </c>
      <c r="J2154" s="80">
        <v>0</v>
      </c>
      <c r="K2154" s="80">
        <v>0</v>
      </c>
      <c r="L2154" s="80">
        <v>0</v>
      </c>
      <c r="M2154" s="80">
        <v>0</v>
      </c>
    </row>
    <row r="2155" spans="1:13">
      <c r="A2155" s="80">
        <v>2140</v>
      </c>
      <c r="B2155" s="80" t="s">
        <v>940</v>
      </c>
      <c r="C2155" s="80" t="s">
        <v>2605</v>
      </c>
      <c r="D2155" s="80" t="s">
        <v>5400</v>
      </c>
      <c r="E2155" s="80">
        <v>0</v>
      </c>
      <c r="F2155" s="80">
        <v>0</v>
      </c>
      <c r="G2155" s="80">
        <v>0</v>
      </c>
      <c r="H2155" s="80">
        <v>0</v>
      </c>
      <c r="I2155" s="80">
        <v>0</v>
      </c>
      <c r="J2155" s="80">
        <v>0</v>
      </c>
      <c r="K2155" s="80">
        <v>0</v>
      </c>
      <c r="L2155" s="80">
        <v>0</v>
      </c>
      <c r="M2155" s="80">
        <v>0</v>
      </c>
    </row>
    <row r="2156" spans="1:13">
      <c r="A2156" s="80">
        <v>2141</v>
      </c>
      <c r="B2156" s="80" t="s">
        <v>9604</v>
      </c>
      <c r="C2156" s="80" t="s">
        <v>9605</v>
      </c>
      <c r="D2156" s="80" t="s">
        <v>3332</v>
      </c>
      <c r="E2156" s="80">
        <v>0</v>
      </c>
      <c r="F2156" s="80">
        <v>0</v>
      </c>
      <c r="G2156" s="80">
        <v>0</v>
      </c>
      <c r="H2156" s="80">
        <v>0</v>
      </c>
      <c r="I2156" s="80">
        <v>0</v>
      </c>
      <c r="J2156" s="80">
        <v>0</v>
      </c>
      <c r="K2156" s="80">
        <v>0</v>
      </c>
      <c r="L2156" s="80">
        <v>0</v>
      </c>
      <c r="M2156" s="80">
        <v>0</v>
      </c>
    </row>
    <row r="2157" spans="1:13">
      <c r="A2157" s="80">
        <v>2142</v>
      </c>
      <c r="B2157" s="80" t="s">
        <v>9606</v>
      </c>
      <c r="C2157" s="80" t="s">
        <v>9607</v>
      </c>
      <c r="D2157" s="80" t="s">
        <v>3332</v>
      </c>
      <c r="E2157" s="80">
        <v>0</v>
      </c>
      <c r="F2157" s="80">
        <v>0</v>
      </c>
      <c r="G2157" s="80">
        <v>0</v>
      </c>
      <c r="H2157" s="80">
        <v>0</v>
      </c>
      <c r="I2157" s="80">
        <v>0</v>
      </c>
      <c r="J2157" s="80">
        <v>0</v>
      </c>
      <c r="K2157" s="80">
        <v>0</v>
      </c>
      <c r="L2157" s="80">
        <v>0</v>
      </c>
      <c r="M2157" s="80">
        <v>0</v>
      </c>
    </row>
    <row r="2158" spans="1:13">
      <c r="A2158" s="80">
        <v>2143</v>
      </c>
      <c r="B2158" s="80" t="s">
        <v>9608</v>
      </c>
      <c r="C2158" s="80" t="s">
        <v>9609</v>
      </c>
      <c r="D2158" s="80" t="s">
        <v>3332</v>
      </c>
      <c r="E2158" s="80">
        <v>0</v>
      </c>
      <c r="F2158" s="80">
        <v>0</v>
      </c>
      <c r="G2158" s="80">
        <v>2</v>
      </c>
      <c r="H2158" s="80">
        <v>0</v>
      </c>
      <c r="I2158" s="80">
        <v>0</v>
      </c>
      <c r="J2158" s="80">
        <v>0</v>
      </c>
      <c r="K2158" s="80">
        <v>0</v>
      </c>
      <c r="L2158" s="80">
        <v>2</v>
      </c>
      <c r="M2158" s="80">
        <v>0</v>
      </c>
    </row>
    <row r="2159" spans="1:13">
      <c r="A2159" s="80">
        <v>2144</v>
      </c>
      <c r="B2159" s="80" t="s">
        <v>9610</v>
      </c>
      <c r="C2159" s="80" t="s">
        <v>9611</v>
      </c>
      <c r="D2159" s="80" t="s">
        <v>3332</v>
      </c>
      <c r="E2159" s="80">
        <v>0</v>
      </c>
      <c r="F2159" s="80">
        <v>0</v>
      </c>
      <c r="G2159" s="80">
        <v>2</v>
      </c>
      <c r="H2159" s="80">
        <v>0</v>
      </c>
      <c r="I2159" s="80">
        <v>0</v>
      </c>
      <c r="J2159" s="80">
        <v>0</v>
      </c>
      <c r="K2159" s="80">
        <v>0</v>
      </c>
      <c r="L2159" s="80">
        <v>2</v>
      </c>
      <c r="M2159" s="80">
        <v>0</v>
      </c>
    </row>
    <row r="2160" spans="1:13">
      <c r="A2160" s="80">
        <v>2145</v>
      </c>
      <c r="B2160" s="80" t="s">
        <v>9612</v>
      </c>
      <c r="C2160" s="80" t="s">
        <v>5600</v>
      </c>
      <c r="D2160" s="80" t="s">
        <v>3332</v>
      </c>
      <c r="E2160" s="80">
        <v>3330</v>
      </c>
      <c r="F2160" s="80">
        <v>0</v>
      </c>
      <c r="G2160" s="80">
        <v>1268</v>
      </c>
      <c r="H2160" s="80">
        <v>0</v>
      </c>
      <c r="I2160" s="80">
        <v>0</v>
      </c>
      <c r="J2160" s="80">
        <v>0</v>
      </c>
      <c r="K2160" s="80">
        <v>0</v>
      </c>
      <c r="L2160" s="80">
        <v>4598</v>
      </c>
      <c r="M2160" s="84">
        <v>36100</v>
      </c>
    </row>
    <row r="2161" spans="1:13">
      <c r="A2161" s="80">
        <v>2146</v>
      </c>
      <c r="B2161" s="80" t="s">
        <v>9613</v>
      </c>
      <c r="C2161" s="80" t="s">
        <v>9614</v>
      </c>
      <c r="D2161" s="80" t="s">
        <v>3332</v>
      </c>
      <c r="E2161" s="80">
        <v>3104</v>
      </c>
      <c r="F2161" s="80">
        <v>0</v>
      </c>
      <c r="G2161" s="80">
        <v>1268</v>
      </c>
      <c r="H2161" s="80">
        <v>0</v>
      </c>
      <c r="I2161" s="80">
        <v>0</v>
      </c>
      <c r="J2161" s="80">
        <v>0</v>
      </c>
      <c r="K2161" s="80">
        <v>0</v>
      </c>
      <c r="L2161" s="80">
        <v>4372</v>
      </c>
      <c r="M2161" s="84">
        <v>36100</v>
      </c>
    </row>
    <row r="2162" spans="1:13">
      <c r="A2162" s="80">
        <v>2147</v>
      </c>
      <c r="B2162" s="80" t="s">
        <v>9615</v>
      </c>
      <c r="C2162" s="80" t="s">
        <v>9616</v>
      </c>
      <c r="D2162" s="80" t="s">
        <v>3332</v>
      </c>
      <c r="E2162" s="80">
        <v>587</v>
      </c>
      <c r="F2162" s="80">
        <v>0</v>
      </c>
      <c r="G2162" s="80">
        <v>0</v>
      </c>
      <c r="H2162" s="80">
        <v>0</v>
      </c>
      <c r="I2162" s="80">
        <v>0</v>
      </c>
      <c r="J2162" s="80">
        <v>0</v>
      </c>
      <c r="K2162" s="80">
        <v>0</v>
      </c>
      <c r="L2162" s="80">
        <v>587</v>
      </c>
      <c r="M2162" s="80">
        <v>0</v>
      </c>
    </row>
    <row r="2163" spans="1:13">
      <c r="A2163" s="80">
        <v>2148</v>
      </c>
      <c r="B2163" s="80" t="s">
        <v>9617</v>
      </c>
      <c r="C2163" s="80" t="s">
        <v>9618</v>
      </c>
      <c r="D2163" s="80" t="s">
        <v>3332</v>
      </c>
      <c r="E2163" s="80">
        <v>579</v>
      </c>
      <c r="F2163" s="80">
        <v>0</v>
      </c>
      <c r="G2163" s="80">
        <v>0</v>
      </c>
      <c r="H2163" s="80">
        <v>0</v>
      </c>
      <c r="I2163" s="80">
        <v>0</v>
      </c>
      <c r="J2163" s="80">
        <v>0</v>
      </c>
      <c r="K2163" s="80">
        <v>0</v>
      </c>
      <c r="L2163" s="80">
        <v>579</v>
      </c>
      <c r="M2163" s="80">
        <v>0</v>
      </c>
    </row>
    <row r="2164" spans="1:13">
      <c r="A2164" s="80">
        <v>2149</v>
      </c>
      <c r="B2164" s="80" t="s">
        <v>9619</v>
      </c>
      <c r="C2164" s="80" t="s">
        <v>9620</v>
      </c>
      <c r="D2164" s="80" t="s">
        <v>3332</v>
      </c>
      <c r="E2164" s="80">
        <v>5</v>
      </c>
      <c r="F2164" s="80">
        <v>0</v>
      </c>
      <c r="G2164" s="80">
        <v>0</v>
      </c>
      <c r="H2164" s="80">
        <v>0</v>
      </c>
      <c r="I2164" s="80">
        <v>0</v>
      </c>
      <c r="J2164" s="80">
        <v>0</v>
      </c>
      <c r="K2164" s="80">
        <v>0</v>
      </c>
      <c r="L2164" s="80">
        <v>5</v>
      </c>
      <c r="M2164" s="80">
        <v>0</v>
      </c>
    </row>
    <row r="2165" spans="1:13">
      <c r="A2165" s="80">
        <v>2150</v>
      </c>
      <c r="B2165" s="80" t="s">
        <v>9621</v>
      </c>
      <c r="C2165" s="80" t="s">
        <v>9622</v>
      </c>
      <c r="D2165" s="80" t="s">
        <v>3332</v>
      </c>
      <c r="E2165" s="80">
        <v>73</v>
      </c>
      <c r="F2165" s="80">
        <v>0</v>
      </c>
      <c r="G2165" s="80">
        <v>0</v>
      </c>
      <c r="H2165" s="80">
        <v>0</v>
      </c>
      <c r="I2165" s="80">
        <v>0</v>
      </c>
      <c r="J2165" s="80">
        <v>0</v>
      </c>
      <c r="K2165" s="80">
        <v>0</v>
      </c>
      <c r="L2165" s="80">
        <v>73</v>
      </c>
      <c r="M2165" s="80">
        <v>0</v>
      </c>
    </row>
    <row r="2166" spans="1:13">
      <c r="A2166" s="80">
        <v>2151</v>
      </c>
      <c r="B2166" s="80" t="s">
        <v>9623</v>
      </c>
      <c r="C2166" s="80" t="s">
        <v>9624</v>
      </c>
      <c r="D2166" s="80" t="s">
        <v>3332</v>
      </c>
      <c r="E2166" s="80">
        <v>90</v>
      </c>
      <c r="F2166" s="80">
        <v>0</v>
      </c>
      <c r="G2166" s="80">
        <v>0</v>
      </c>
      <c r="H2166" s="80">
        <v>0</v>
      </c>
      <c r="I2166" s="80">
        <v>0</v>
      </c>
      <c r="J2166" s="80">
        <v>0</v>
      </c>
      <c r="K2166" s="80">
        <v>0</v>
      </c>
      <c r="L2166" s="80">
        <v>90</v>
      </c>
      <c r="M2166" s="80">
        <v>0</v>
      </c>
    </row>
    <row r="2167" spans="1:13">
      <c r="A2167" s="80">
        <v>2152</v>
      </c>
      <c r="B2167" s="80" t="s">
        <v>9625</v>
      </c>
      <c r="C2167" s="80" t="s">
        <v>9626</v>
      </c>
      <c r="D2167" s="80" t="s">
        <v>3332</v>
      </c>
      <c r="E2167" s="80">
        <v>1</v>
      </c>
      <c r="F2167" s="80">
        <v>0</v>
      </c>
      <c r="G2167" s="80">
        <v>0</v>
      </c>
      <c r="H2167" s="80">
        <v>0</v>
      </c>
      <c r="I2167" s="80">
        <v>0</v>
      </c>
      <c r="J2167" s="80">
        <v>0</v>
      </c>
      <c r="K2167" s="80">
        <v>0</v>
      </c>
      <c r="L2167" s="80">
        <v>1</v>
      </c>
      <c r="M2167" s="80">
        <v>0</v>
      </c>
    </row>
    <row r="2168" spans="1:13">
      <c r="A2168" s="80">
        <v>2153</v>
      </c>
      <c r="B2168" s="80" t="s">
        <v>9627</v>
      </c>
      <c r="C2168" s="80" t="s">
        <v>9628</v>
      </c>
      <c r="D2168" s="80" t="s">
        <v>3332</v>
      </c>
      <c r="E2168" s="80">
        <v>1</v>
      </c>
      <c r="F2168" s="80">
        <v>0</v>
      </c>
      <c r="G2168" s="80">
        <v>0</v>
      </c>
      <c r="H2168" s="80">
        <v>0</v>
      </c>
      <c r="I2168" s="80">
        <v>0</v>
      </c>
      <c r="J2168" s="80">
        <v>0</v>
      </c>
      <c r="K2168" s="80">
        <v>0</v>
      </c>
      <c r="L2168" s="80">
        <v>1</v>
      </c>
      <c r="M2168" s="80">
        <v>0</v>
      </c>
    </row>
    <row r="2169" spans="1:13">
      <c r="A2169" s="80">
        <v>2154</v>
      </c>
      <c r="B2169" s="80" t="s">
        <v>9629</v>
      </c>
      <c r="C2169" s="80" t="s">
        <v>9630</v>
      </c>
      <c r="D2169" s="80" t="s">
        <v>3332</v>
      </c>
      <c r="E2169" s="80">
        <v>1375</v>
      </c>
      <c r="F2169" s="80">
        <v>0</v>
      </c>
      <c r="G2169" s="80">
        <v>0</v>
      </c>
      <c r="H2169" s="80">
        <v>0</v>
      </c>
      <c r="I2169" s="80">
        <v>0</v>
      </c>
      <c r="J2169" s="80">
        <v>0</v>
      </c>
      <c r="K2169" s="80">
        <v>0</v>
      </c>
      <c r="L2169" s="80">
        <v>1375</v>
      </c>
      <c r="M2169" s="84">
        <v>38800</v>
      </c>
    </row>
    <row r="2170" spans="1:13">
      <c r="A2170" s="80">
        <v>2155</v>
      </c>
      <c r="B2170" s="80" t="s">
        <v>9631</v>
      </c>
      <c r="C2170" s="80" t="s">
        <v>9632</v>
      </c>
      <c r="D2170" s="80" t="s">
        <v>3332</v>
      </c>
      <c r="E2170" s="80">
        <v>4863</v>
      </c>
      <c r="F2170" s="80">
        <v>0</v>
      </c>
      <c r="G2170" s="80">
        <v>0</v>
      </c>
      <c r="H2170" s="80">
        <v>0</v>
      </c>
      <c r="I2170" s="80">
        <v>0</v>
      </c>
      <c r="J2170" s="80">
        <v>0</v>
      </c>
      <c r="K2170" s="80">
        <v>0</v>
      </c>
      <c r="L2170" s="80">
        <v>4863</v>
      </c>
      <c r="M2170" s="80">
        <v>0</v>
      </c>
    </row>
    <row r="2171" spans="1:13">
      <c r="A2171" s="80">
        <v>2156</v>
      </c>
      <c r="B2171" s="80" t="s">
        <v>9633</v>
      </c>
      <c r="C2171" s="80" t="s">
        <v>9634</v>
      </c>
      <c r="D2171" s="80" t="s">
        <v>3332</v>
      </c>
      <c r="E2171" s="80">
        <v>2400</v>
      </c>
      <c r="F2171" s="80">
        <v>0</v>
      </c>
      <c r="G2171" s="80">
        <v>0</v>
      </c>
      <c r="H2171" s="80">
        <v>0</v>
      </c>
      <c r="I2171" s="80">
        <v>0</v>
      </c>
      <c r="J2171" s="80">
        <v>0</v>
      </c>
      <c r="K2171" s="80">
        <v>0</v>
      </c>
      <c r="L2171" s="80">
        <v>2400</v>
      </c>
      <c r="M2171" s="84">
        <v>203911</v>
      </c>
    </row>
    <row r="2172" spans="1:13">
      <c r="A2172" s="80">
        <v>2157</v>
      </c>
      <c r="B2172" s="80" t="s">
        <v>9635</v>
      </c>
      <c r="C2172" s="80" t="s">
        <v>9636</v>
      </c>
      <c r="D2172" s="80" t="s">
        <v>3332</v>
      </c>
      <c r="E2172" s="80">
        <v>0</v>
      </c>
      <c r="F2172" s="80">
        <v>0</v>
      </c>
      <c r="G2172" s="80">
        <v>0</v>
      </c>
      <c r="H2172" s="80">
        <v>0</v>
      </c>
      <c r="I2172" s="80">
        <v>0</v>
      </c>
      <c r="J2172" s="80">
        <v>0</v>
      </c>
      <c r="K2172" s="80">
        <v>0</v>
      </c>
      <c r="L2172" s="80">
        <v>0</v>
      </c>
      <c r="M2172" s="80">
        <v>0</v>
      </c>
    </row>
    <row r="2173" spans="1:13">
      <c r="A2173" s="80">
        <v>2158</v>
      </c>
      <c r="B2173" s="80" t="s">
        <v>9637</v>
      </c>
      <c r="C2173" s="80" t="s">
        <v>9638</v>
      </c>
      <c r="D2173" s="80" t="s">
        <v>3259</v>
      </c>
      <c r="E2173" s="80">
        <v>0</v>
      </c>
      <c r="F2173" s="80">
        <v>0</v>
      </c>
      <c r="G2173" s="80">
        <v>0</v>
      </c>
      <c r="H2173" s="80">
        <v>0</v>
      </c>
      <c r="I2173" s="80">
        <v>0</v>
      </c>
      <c r="J2173" s="80">
        <v>0</v>
      </c>
      <c r="K2173" s="80">
        <v>0</v>
      </c>
      <c r="L2173" s="80">
        <v>0</v>
      </c>
      <c r="M2173" s="80">
        <v>0</v>
      </c>
    </row>
    <row r="2174" spans="1:13">
      <c r="A2174" s="80">
        <v>2159</v>
      </c>
      <c r="B2174" s="80" t="s">
        <v>9639</v>
      </c>
      <c r="C2174" s="80" t="s">
        <v>9640</v>
      </c>
      <c r="D2174" s="80" t="s">
        <v>5400</v>
      </c>
      <c r="E2174" s="80">
        <v>95581</v>
      </c>
      <c r="F2174" s="80">
        <v>0</v>
      </c>
      <c r="G2174" s="80">
        <v>0</v>
      </c>
      <c r="H2174" s="80">
        <v>0</v>
      </c>
      <c r="I2174" s="80">
        <v>0</v>
      </c>
      <c r="J2174" s="80">
        <v>0</v>
      </c>
      <c r="K2174" s="80">
        <v>0</v>
      </c>
      <c r="L2174" s="80">
        <v>95581</v>
      </c>
      <c r="M2174" s="84">
        <v>262000</v>
      </c>
    </row>
    <row r="2175" spans="1:13">
      <c r="A2175" s="80">
        <v>2160</v>
      </c>
      <c r="B2175" s="80" t="s">
        <v>9641</v>
      </c>
      <c r="C2175" s="80" t="s">
        <v>9642</v>
      </c>
      <c r="D2175" s="80" t="s">
        <v>3332</v>
      </c>
      <c r="E2175" s="80">
        <v>200</v>
      </c>
      <c r="F2175" s="80">
        <v>0</v>
      </c>
      <c r="G2175" s="80">
        <v>0</v>
      </c>
      <c r="H2175" s="80">
        <v>0</v>
      </c>
      <c r="I2175" s="80">
        <v>0</v>
      </c>
      <c r="J2175" s="80">
        <v>0</v>
      </c>
      <c r="K2175" s="80">
        <v>0</v>
      </c>
      <c r="L2175" s="80">
        <v>200</v>
      </c>
      <c r="M2175" s="84">
        <v>25750</v>
      </c>
    </row>
    <row r="2176" spans="1:13">
      <c r="A2176" s="80">
        <v>2161</v>
      </c>
      <c r="B2176" s="80" t="s">
        <v>9643</v>
      </c>
      <c r="C2176" s="80" t="s">
        <v>9644</v>
      </c>
      <c r="D2176" s="80" t="s">
        <v>3332</v>
      </c>
      <c r="E2176" s="80">
        <v>0</v>
      </c>
      <c r="F2176" s="80">
        <v>0</v>
      </c>
      <c r="G2176" s="80">
        <v>0</v>
      </c>
      <c r="H2176" s="80">
        <v>0</v>
      </c>
      <c r="I2176" s="80">
        <v>0</v>
      </c>
      <c r="J2176" s="80">
        <v>0</v>
      </c>
      <c r="K2176" s="80">
        <v>0</v>
      </c>
      <c r="L2176" s="80">
        <v>0</v>
      </c>
      <c r="M2176" s="84">
        <v>48620</v>
      </c>
    </row>
    <row r="2177" spans="1:13">
      <c r="A2177" s="80">
        <v>2162</v>
      </c>
      <c r="B2177" s="80" t="s">
        <v>9645</v>
      </c>
      <c r="C2177" s="80" t="s">
        <v>9646</v>
      </c>
      <c r="D2177" s="80" t="s">
        <v>3332</v>
      </c>
      <c r="E2177" s="80">
        <v>800</v>
      </c>
      <c r="F2177" s="80">
        <v>0</v>
      </c>
      <c r="G2177" s="80">
        <v>0</v>
      </c>
      <c r="H2177" s="80">
        <v>0</v>
      </c>
      <c r="I2177" s="80">
        <v>0</v>
      </c>
      <c r="J2177" s="80">
        <v>0</v>
      </c>
      <c r="K2177" s="80">
        <v>0</v>
      </c>
      <c r="L2177" s="80">
        <v>800</v>
      </c>
      <c r="M2177" s="84">
        <v>25600</v>
      </c>
    </row>
    <row r="2178" spans="1:13">
      <c r="A2178" s="80">
        <v>2163</v>
      </c>
      <c r="B2178" s="80" t="s">
        <v>9647</v>
      </c>
      <c r="C2178" s="80" t="s">
        <v>9648</v>
      </c>
      <c r="D2178" s="80" t="s">
        <v>3332</v>
      </c>
      <c r="E2178" s="80">
        <v>1189</v>
      </c>
      <c r="F2178" s="80">
        <v>0</v>
      </c>
      <c r="G2178" s="80">
        <v>0</v>
      </c>
      <c r="H2178" s="80">
        <v>0</v>
      </c>
      <c r="I2178" s="80">
        <v>0</v>
      </c>
      <c r="J2178" s="80">
        <v>0</v>
      </c>
      <c r="K2178" s="80">
        <v>0</v>
      </c>
      <c r="L2178" s="80">
        <v>1189</v>
      </c>
      <c r="M2178" s="84">
        <v>25730</v>
      </c>
    </row>
    <row r="2179" spans="1:13">
      <c r="A2179" s="80">
        <v>2164</v>
      </c>
      <c r="B2179" s="80" t="s">
        <v>9649</v>
      </c>
      <c r="C2179" s="80" t="s">
        <v>9650</v>
      </c>
      <c r="D2179" s="80" t="s">
        <v>3332</v>
      </c>
      <c r="E2179" s="80">
        <v>240</v>
      </c>
      <c r="F2179" s="80">
        <v>0</v>
      </c>
      <c r="G2179" s="80">
        <v>0</v>
      </c>
      <c r="H2179" s="80">
        <v>0</v>
      </c>
      <c r="I2179" s="80">
        <v>0</v>
      </c>
      <c r="J2179" s="80">
        <v>0</v>
      </c>
      <c r="K2179" s="80">
        <v>0</v>
      </c>
      <c r="L2179" s="80">
        <v>240</v>
      </c>
      <c r="M2179" s="84">
        <v>25774</v>
      </c>
    </row>
    <row r="2180" spans="1:13">
      <c r="A2180" s="80">
        <v>2165</v>
      </c>
      <c r="B2180" s="80" t="s">
        <v>9651</v>
      </c>
      <c r="C2180" s="80" t="s">
        <v>9652</v>
      </c>
      <c r="D2180" s="80" t="s">
        <v>5400</v>
      </c>
      <c r="E2180" s="80">
        <v>11000</v>
      </c>
      <c r="F2180" s="80">
        <v>0</v>
      </c>
      <c r="G2180" s="80">
        <v>0</v>
      </c>
      <c r="H2180" s="80">
        <v>0</v>
      </c>
      <c r="I2180" s="80">
        <v>0</v>
      </c>
      <c r="J2180" s="80">
        <v>0</v>
      </c>
      <c r="K2180" s="80">
        <v>0</v>
      </c>
      <c r="L2180" s="80">
        <v>11000</v>
      </c>
      <c r="M2180" s="84">
        <v>11000</v>
      </c>
    </row>
    <row r="2181" spans="1:13">
      <c r="A2181" s="80">
        <v>2166</v>
      </c>
      <c r="B2181" s="80" t="s">
        <v>999</v>
      </c>
      <c r="C2181" s="80" t="s">
        <v>3460</v>
      </c>
      <c r="D2181" s="80" t="s">
        <v>3332</v>
      </c>
      <c r="E2181" s="80">
        <v>13</v>
      </c>
      <c r="F2181" s="80">
        <v>0</v>
      </c>
      <c r="G2181" s="80">
        <v>0</v>
      </c>
      <c r="H2181" s="80">
        <v>0</v>
      </c>
      <c r="I2181" s="80">
        <v>0</v>
      </c>
      <c r="J2181" s="80">
        <v>0</v>
      </c>
      <c r="K2181" s="80">
        <v>0</v>
      </c>
      <c r="L2181" s="80">
        <v>13</v>
      </c>
      <c r="M2181" s="84">
        <v>4786</v>
      </c>
    </row>
    <row r="2182" spans="1:13">
      <c r="A2182" s="80">
        <v>2167</v>
      </c>
      <c r="B2182" s="80" t="s">
        <v>9653</v>
      </c>
      <c r="C2182" s="80" t="s">
        <v>9654</v>
      </c>
      <c r="D2182" s="80" t="s">
        <v>3332</v>
      </c>
      <c r="E2182" s="80">
        <v>0</v>
      </c>
      <c r="F2182" s="80">
        <v>0</v>
      </c>
      <c r="G2182" s="80">
        <v>760</v>
      </c>
      <c r="H2182" s="80">
        <v>0</v>
      </c>
      <c r="I2182" s="80">
        <v>0</v>
      </c>
      <c r="J2182" s="80">
        <v>0</v>
      </c>
      <c r="K2182" s="80">
        <v>0</v>
      </c>
      <c r="L2182" s="80">
        <v>760</v>
      </c>
      <c r="M2182" s="84">
        <v>23000</v>
      </c>
    </row>
    <row r="2183" spans="1:13">
      <c r="A2183" s="80">
        <v>2168</v>
      </c>
      <c r="B2183" s="80" t="s">
        <v>9655</v>
      </c>
      <c r="C2183" s="80" t="s">
        <v>9656</v>
      </c>
      <c r="D2183" s="80" t="s">
        <v>3332</v>
      </c>
      <c r="E2183" s="80">
        <v>2278</v>
      </c>
      <c r="F2183" s="80">
        <v>0</v>
      </c>
      <c r="G2183" s="80">
        <v>0</v>
      </c>
      <c r="H2183" s="80">
        <v>0</v>
      </c>
      <c r="I2183" s="80">
        <v>0</v>
      </c>
      <c r="J2183" s="80">
        <v>0</v>
      </c>
      <c r="K2183" s="80">
        <v>0</v>
      </c>
      <c r="L2183" s="80">
        <v>2278</v>
      </c>
      <c r="M2183" s="84">
        <v>108000</v>
      </c>
    </row>
    <row r="2184" spans="1:13">
      <c r="A2184" s="80">
        <v>2169</v>
      </c>
      <c r="B2184" s="80" t="s">
        <v>9657</v>
      </c>
      <c r="C2184" s="80" t="s">
        <v>9658</v>
      </c>
      <c r="D2184" s="80" t="s">
        <v>3332</v>
      </c>
      <c r="E2184" s="80">
        <v>3339</v>
      </c>
      <c r="F2184" s="80">
        <v>0</v>
      </c>
      <c r="G2184" s="80">
        <v>0</v>
      </c>
      <c r="H2184" s="80">
        <v>0</v>
      </c>
      <c r="I2184" s="80">
        <v>0</v>
      </c>
      <c r="J2184" s="80">
        <v>0</v>
      </c>
      <c r="K2184" s="80">
        <v>0</v>
      </c>
      <c r="L2184" s="80">
        <v>3339</v>
      </c>
      <c r="M2184" s="84">
        <v>108000</v>
      </c>
    </row>
    <row r="2185" spans="1:13">
      <c r="A2185" s="80">
        <v>2170</v>
      </c>
      <c r="B2185" s="80" t="s">
        <v>9659</v>
      </c>
      <c r="C2185" s="80" t="s">
        <v>9660</v>
      </c>
      <c r="D2185" s="80" t="s">
        <v>5400</v>
      </c>
      <c r="E2185" s="80">
        <v>636</v>
      </c>
      <c r="F2185" s="80">
        <v>0</v>
      </c>
      <c r="G2185" s="80">
        <v>0</v>
      </c>
      <c r="H2185" s="80">
        <v>0</v>
      </c>
      <c r="I2185" s="80">
        <v>0</v>
      </c>
      <c r="J2185" s="80">
        <v>0</v>
      </c>
      <c r="K2185" s="80">
        <v>0</v>
      </c>
      <c r="L2185" s="80">
        <v>636</v>
      </c>
      <c r="M2185" s="84">
        <v>144000</v>
      </c>
    </row>
    <row r="2186" spans="1:13">
      <c r="A2186" s="80">
        <v>2171</v>
      </c>
      <c r="B2186" s="80" t="s">
        <v>9661</v>
      </c>
      <c r="C2186" s="80" t="s">
        <v>1485</v>
      </c>
      <c r="D2186" s="80" t="s">
        <v>3332</v>
      </c>
      <c r="E2186" s="80">
        <v>0</v>
      </c>
      <c r="F2186" s="80">
        <v>0</v>
      </c>
      <c r="G2186" s="80">
        <v>0</v>
      </c>
      <c r="H2186" s="80">
        <v>0</v>
      </c>
      <c r="I2186" s="80">
        <v>0</v>
      </c>
      <c r="J2186" s="80">
        <v>0</v>
      </c>
      <c r="K2186" s="80">
        <v>0</v>
      </c>
      <c r="L2186" s="80">
        <v>0</v>
      </c>
      <c r="M2186" s="84">
        <v>136420</v>
      </c>
    </row>
    <row r="2187" spans="1:13">
      <c r="A2187" s="80">
        <v>2172</v>
      </c>
      <c r="B2187" s="80" t="s">
        <v>9662</v>
      </c>
      <c r="C2187" s="80" t="s">
        <v>9663</v>
      </c>
      <c r="D2187" s="80" t="s">
        <v>3259</v>
      </c>
      <c r="E2187" s="80">
        <v>0</v>
      </c>
      <c r="F2187" s="80">
        <v>0</v>
      </c>
      <c r="G2187" s="80">
        <v>0</v>
      </c>
      <c r="H2187" s="80">
        <v>0</v>
      </c>
      <c r="I2187" s="80">
        <v>0</v>
      </c>
      <c r="J2187" s="80">
        <v>0</v>
      </c>
      <c r="K2187" s="80">
        <v>0</v>
      </c>
      <c r="L2187" s="80">
        <v>0</v>
      </c>
      <c r="M2187" s="80">
        <v>128000</v>
      </c>
    </row>
    <row r="2188" spans="1:13">
      <c r="A2188" s="80">
        <v>2173</v>
      </c>
      <c r="B2188" s="80" t="s">
        <v>9664</v>
      </c>
      <c r="C2188" s="80" t="s">
        <v>9665</v>
      </c>
      <c r="D2188" s="80" t="s">
        <v>3259</v>
      </c>
      <c r="E2188" s="80">
        <v>0</v>
      </c>
      <c r="F2188" s="80">
        <v>0</v>
      </c>
      <c r="G2188" s="80">
        <v>0</v>
      </c>
      <c r="H2188" s="80">
        <v>0</v>
      </c>
      <c r="I2188" s="80">
        <v>0</v>
      </c>
      <c r="J2188" s="80">
        <v>0</v>
      </c>
      <c r="K2188" s="80">
        <v>0</v>
      </c>
      <c r="L2188" s="80">
        <v>0</v>
      </c>
      <c r="M2188" s="80">
        <v>128000</v>
      </c>
    </row>
    <row r="2189" spans="1:13">
      <c r="A2189" s="80">
        <v>2174</v>
      </c>
      <c r="B2189" s="80" t="s">
        <v>9666</v>
      </c>
      <c r="C2189" s="80" t="s">
        <v>9667</v>
      </c>
      <c r="D2189" s="80" t="s">
        <v>3259</v>
      </c>
      <c r="E2189" s="80">
        <v>0</v>
      </c>
      <c r="F2189" s="80">
        <v>0</v>
      </c>
      <c r="G2189" s="80">
        <v>3910</v>
      </c>
      <c r="H2189" s="80">
        <v>0</v>
      </c>
      <c r="I2189" s="80">
        <v>0</v>
      </c>
      <c r="J2189" s="80">
        <v>0</v>
      </c>
      <c r="K2189" s="80">
        <v>0</v>
      </c>
      <c r="L2189" s="80">
        <v>3910</v>
      </c>
      <c r="M2189" s="80">
        <v>2000</v>
      </c>
    </row>
    <row r="2190" spans="1:13">
      <c r="A2190" s="80">
        <v>2175</v>
      </c>
      <c r="B2190" s="80" t="s">
        <v>9668</v>
      </c>
      <c r="C2190" s="80" t="s">
        <v>9669</v>
      </c>
      <c r="D2190" s="80" t="s">
        <v>3332</v>
      </c>
      <c r="E2190" s="80">
        <v>0</v>
      </c>
      <c r="F2190" s="80">
        <v>0</v>
      </c>
      <c r="G2190" s="80">
        <v>27200</v>
      </c>
      <c r="H2190" s="80">
        <v>0</v>
      </c>
      <c r="I2190" s="80">
        <v>0</v>
      </c>
      <c r="J2190" s="80">
        <v>0</v>
      </c>
      <c r="K2190" s="80">
        <v>0</v>
      </c>
      <c r="L2190" s="80">
        <v>27200</v>
      </c>
      <c r="M2190" s="80">
        <v>0</v>
      </c>
    </row>
    <row r="2191" spans="1:13">
      <c r="A2191" s="80">
        <v>2176</v>
      </c>
      <c r="B2191" s="80" t="s">
        <v>9670</v>
      </c>
      <c r="C2191" s="80" t="s">
        <v>3423</v>
      </c>
      <c r="D2191" s="80" t="s">
        <v>3259</v>
      </c>
      <c r="E2191" s="80">
        <v>0</v>
      </c>
      <c r="F2191" s="80">
        <v>0</v>
      </c>
      <c r="G2191" s="80">
        <v>3000</v>
      </c>
      <c r="H2191" s="80">
        <v>0</v>
      </c>
      <c r="I2191" s="80">
        <v>0</v>
      </c>
      <c r="J2191" s="80">
        <v>0</v>
      </c>
      <c r="K2191" s="80">
        <v>0</v>
      </c>
      <c r="L2191" s="80">
        <v>3000</v>
      </c>
      <c r="M2191" s="80">
        <v>0</v>
      </c>
    </row>
    <row r="2192" spans="1:13">
      <c r="A2192" s="80">
        <v>2177</v>
      </c>
      <c r="B2192" s="80" t="s">
        <v>9671</v>
      </c>
      <c r="C2192" s="80" t="s">
        <v>9672</v>
      </c>
      <c r="D2192" s="80" t="s">
        <v>3332</v>
      </c>
      <c r="E2192" s="80">
        <v>0</v>
      </c>
      <c r="F2192" s="80">
        <v>0</v>
      </c>
      <c r="G2192" s="80">
        <v>57450</v>
      </c>
      <c r="H2192" s="80">
        <v>0</v>
      </c>
      <c r="I2192" s="80">
        <v>0</v>
      </c>
      <c r="J2192" s="80">
        <v>0</v>
      </c>
      <c r="K2192" s="80">
        <v>0</v>
      </c>
      <c r="L2192" s="80">
        <v>57450</v>
      </c>
      <c r="M2192" s="80">
        <v>0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8"/>
  <sheetViews>
    <sheetView workbookViewId="0">
      <selection activeCell="H745" sqref="H745"/>
    </sheetView>
  </sheetViews>
  <sheetFormatPr defaultRowHeight="21.75" customHeight="1" outlineLevelCol="1"/>
  <cols>
    <col min="1" max="1" width="12.375" style="36" customWidth="1" outlineLevel="1"/>
    <col min="2" max="2" width="33.625" style="37" customWidth="1" outlineLevel="1"/>
    <col min="3" max="3" width="9.75" style="38" customWidth="1" outlineLevel="1"/>
    <col min="4" max="5" width="10.25" style="38" customWidth="1"/>
    <col min="6" max="6" width="12.5" style="30" customWidth="1"/>
    <col min="7" max="7" width="12.875" style="30" customWidth="1"/>
    <col min="8" max="256" width="9" style="30"/>
    <col min="257" max="257" width="12.375" style="30" customWidth="1"/>
    <col min="258" max="258" width="33.625" style="30" customWidth="1"/>
    <col min="259" max="259" width="9.75" style="30" customWidth="1"/>
    <col min="260" max="261" width="10.25" style="30" customWidth="1"/>
    <col min="262" max="262" width="12.5" style="30" customWidth="1"/>
    <col min="263" max="263" width="12.875" style="30" customWidth="1"/>
    <col min="264" max="512" width="9" style="30"/>
    <col min="513" max="513" width="12.375" style="30" customWidth="1"/>
    <col min="514" max="514" width="33.625" style="30" customWidth="1"/>
    <col min="515" max="515" width="9.75" style="30" customWidth="1"/>
    <col min="516" max="517" width="10.25" style="30" customWidth="1"/>
    <col min="518" max="518" width="12.5" style="30" customWidth="1"/>
    <col min="519" max="519" width="12.875" style="30" customWidth="1"/>
    <col min="520" max="768" width="9" style="30"/>
    <col min="769" max="769" width="12.375" style="30" customWidth="1"/>
    <col min="770" max="770" width="33.625" style="30" customWidth="1"/>
    <col min="771" max="771" width="9.75" style="30" customWidth="1"/>
    <col min="772" max="773" width="10.25" style="30" customWidth="1"/>
    <col min="774" max="774" width="12.5" style="30" customWidth="1"/>
    <col min="775" max="775" width="12.875" style="30" customWidth="1"/>
    <col min="776" max="1024" width="9" style="30"/>
    <col min="1025" max="1025" width="12.375" style="30" customWidth="1"/>
    <col min="1026" max="1026" width="33.625" style="30" customWidth="1"/>
    <col min="1027" max="1027" width="9.75" style="30" customWidth="1"/>
    <col min="1028" max="1029" width="10.25" style="30" customWidth="1"/>
    <col min="1030" max="1030" width="12.5" style="30" customWidth="1"/>
    <col min="1031" max="1031" width="12.875" style="30" customWidth="1"/>
    <col min="1032" max="1280" width="9" style="30"/>
    <col min="1281" max="1281" width="12.375" style="30" customWidth="1"/>
    <col min="1282" max="1282" width="33.625" style="30" customWidth="1"/>
    <col min="1283" max="1283" width="9.75" style="30" customWidth="1"/>
    <col min="1284" max="1285" width="10.25" style="30" customWidth="1"/>
    <col min="1286" max="1286" width="12.5" style="30" customWidth="1"/>
    <col min="1287" max="1287" width="12.875" style="30" customWidth="1"/>
    <col min="1288" max="1536" width="9" style="30"/>
    <col min="1537" max="1537" width="12.375" style="30" customWidth="1"/>
    <col min="1538" max="1538" width="33.625" style="30" customWidth="1"/>
    <col min="1539" max="1539" width="9.75" style="30" customWidth="1"/>
    <col min="1540" max="1541" width="10.25" style="30" customWidth="1"/>
    <col min="1542" max="1542" width="12.5" style="30" customWidth="1"/>
    <col min="1543" max="1543" width="12.875" style="30" customWidth="1"/>
    <col min="1544" max="1792" width="9" style="30"/>
    <col min="1793" max="1793" width="12.375" style="30" customWidth="1"/>
    <col min="1794" max="1794" width="33.625" style="30" customWidth="1"/>
    <col min="1795" max="1795" width="9.75" style="30" customWidth="1"/>
    <col min="1796" max="1797" width="10.25" style="30" customWidth="1"/>
    <col min="1798" max="1798" width="12.5" style="30" customWidth="1"/>
    <col min="1799" max="1799" width="12.875" style="30" customWidth="1"/>
    <col min="1800" max="2048" width="9" style="30"/>
    <col min="2049" max="2049" width="12.375" style="30" customWidth="1"/>
    <col min="2050" max="2050" width="33.625" style="30" customWidth="1"/>
    <col min="2051" max="2051" width="9.75" style="30" customWidth="1"/>
    <col min="2052" max="2053" width="10.25" style="30" customWidth="1"/>
    <col min="2054" max="2054" width="12.5" style="30" customWidth="1"/>
    <col min="2055" max="2055" width="12.875" style="30" customWidth="1"/>
    <col min="2056" max="2304" width="9" style="30"/>
    <col min="2305" max="2305" width="12.375" style="30" customWidth="1"/>
    <col min="2306" max="2306" width="33.625" style="30" customWidth="1"/>
    <col min="2307" max="2307" width="9.75" style="30" customWidth="1"/>
    <col min="2308" max="2309" width="10.25" style="30" customWidth="1"/>
    <col min="2310" max="2310" width="12.5" style="30" customWidth="1"/>
    <col min="2311" max="2311" width="12.875" style="30" customWidth="1"/>
    <col min="2312" max="2560" width="9" style="30"/>
    <col min="2561" max="2561" width="12.375" style="30" customWidth="1"/>
    <col min="2562" max="2562" width="33.625" style="30" customWidth="1"/>
    <col min="2563" max="2563" width="9.75" style="30" customWidth="1"/>
    <col min="2564" max="2565" width="10.25" style="30" customWidth="1"/>
    <col min="2566" max="2566" width="12.5" style="30" customWidth="1"/>
    <col min="2567" max="2567" width="12.875" style="30" customWidth="1"/>
    <col min="2568" max="2816" width="9" style="30"/>
    <col min="2817" max="2817" width="12.375" style="30" customWidth="1"/>
    <col min="2818" max="2818" width="33.625" style="30" customWidth="1"/>
    <col min="2819" max="2819" width="9.75" style="30" customWidth="1"/>
    <col min="2820" max="2821" width="10.25" style="30" customWidth="1"/>
    <col min="2822" max="2822" width="12.5" style="30" customWidth="1"/>
    <col min="2823" max="2823" width="12.875" style="30" customWidth="1"/>
    <col min="2824" max="3072" width="9" style="30"/>
    <col min="3073" max="3073" width="12.375" style="30" customWidth="1"/>
    <col min="3074" max="3074" width="33.625" style="30" customWidth="1"/>
    <col min="3075" max="3075" width="9.75" style="30" customWidth="1"/>
    <col min="3076" max="3077" width="10.25" style="30" customWidth="1"/>
    <col min="3078" max="3078" width="12.5" style="30" customWidth="1"/>
    <col min="3079" max="3079" width="12.875" style="30" customWidth="1"/>
    <col min="3080" max="3328" width="9" style="30"/>
    <col min="3329" max="3329" width="12.375" style="30" customWidth="1"/>
    <col min="3330" max="3330" width="33.625" style="30" customWidth="1"/>
    <col min="3331" max="3331" width="9.75" style="30" customWidth="1"/>
    <col min="3332" max="3333" width="10.25" style="30" customWidth="1"/>
    <col min="3334" max="3334" width="12.5" style="30" customWidth="1"/>
    <col min="3335" max="3335" width="12.875" style="30" customWidth="1"/>
    <col min="3336" max="3584" width="9" style="30"/>
    <col min="3585" max="3585" width="12.375" style="30" customWidth="1"/>
    <col min="3586" max="3586" width="33.625" style="30" customWidth="1"/>
    <col min="3587" max="3587" width="9.75" style="30" customWidth="1"/>
    <col min="3588" max="3589" width="10.25" style="30" customWidth="1"/>
    <col min="3590" max="3590" width="12.5" style="30" customWidth="1"/>
    <col min="3591" max="3591" width="12.875" style="30" customWidth="1"/>
    <col min="3592" max="3840" width="9" style="30"/>
    <col min="3841" max="3841" width="12.375" style="30" customWidth="1"/>
    <col min="3842" max="3842" width="33.625" style="30" customWidth="1"/>
    <col min="3843" max="3843" width="9.75" style="30" customWidth="1"/>
    <col min="3844" max="3845" width="10.25" style="30" customWidth="1"/>
    <col min="3846" max="3846" width="12.5" style="30" customWidth="1"/>
    <col min="3847" max="3847" width="12.875" style="30" customWidth="1"/>
    <col min="3848" max="4096" width="9" style="30"/>
    <col min="4097" max="4097" width="12.375" style="30" customWidth="1"/>
    <col min="4098" max="4098" width="33.625" style="30" customWidth="1"/>
    <col min="4099" max="4099" width="9.75" style="30" customWidth="1"/>
    <col min="4100" max="4101" width="10.25" style="30" customWidth="1"/>
    <col min="4102" max="4102" width="12.5" style="30" customWidth="1"/>
    <col min="4103" max="4103" width="12.875" style="30" customWidth="1"/>
    <col min="4104" max="4352" width="9" style="30"/>
    <col min="4353" max="4353" width="12.375" style="30" customWidth="1"/>
    <col min="4354" max="4354" width="33.625" style="30" customWidth="1"/>
    <col min="4355" max="4355" width="9.75" style="30" customWidth="1"/>
    <col min="4356" max="4357" width="10.25" style="30" customWidth="1"/>
    <col min="4358" max="4358" width="12.5" style="30" customWidth="1"/>
    <col min="4359" max="4359" width="12.875" style="30" customWidth="1"/>
    <col min="4360" max="4608" width="9" style="30"/>
    <col min="4609" max="4609" width="12.375" style="30" customWidth="1"/>
    <col min="4610" max="4610" width="33.625" style="30" customWidth="1"/>
    <col min="4611" max="4611" width="9.75" style="30" customWidth="1"/>
    <col min="4612" max="4613" width="10.25" style="30" customWidth="1"/>
    <col min="4614" max="4614" width="12.5" style="30" customWidth="1"/>
    <col min="4615" max="4615" width="12.875" style="30" customWidth="1"/>
    <col min="4616" max="4864" width="9" style="30"/>
    <col min="4865" max="4865" width="12.375" style="30" customWidth="1"/>
    <col min="4866" max="4866" width="33.625" style="30" customWidth="1"/>
    <col min="4867" max="4867" width="9.75" style="30" customWidth="1"/>
    <col min="4868" max="4869" width="10.25" style="30" customWidth="1"/>
    <col min="4870" max="4870" width="12.5" style="30" customWidth="1"/>
    <col min="4871" max="4871" width="12.875" style="30" customWidth="1"/>
    <col min="4872" max="5120" width="9" style="30"/>
    <col min="5121" max="5121" width="12.375" style="30" customWidth="1"/>
    <col min="5122" max="5122" width="33.625" style="30" customWidth="1"/>
    <col min="5123" max="5123" width="9.75" style="30" customWidth="1"/>
    <col min="5124" max="5125" width="10.25" style="30" customWidth="1"/>
    <col min="5126" max="5126" width="12.5" style="30" customWidth="1"/>
    <col min="5127" max="5127" width="12.875" style="30" customWidth="1"/>
    <col min="5128" max="5376" width="9" style="30"/>
    <col min="5377" max="5377" width="12.375" style="30" customWidth="1"/>
    <col min="5378" max="5378" width="33.625" style="30" customWidth="1"/>
    <col min="5379" max="5379" width="9.75" style="30" customWidth="1"/>
    <col min="5380" max="5381" width="10.25" style="30" customWidth="1"/>
    <col min="5382" max="5382" width="12.5" style="30" customWidth="1"/>
    <col min="5383" max="5383" width="12.875" style="30" customWidth="1"/>
    <col min="5384" max="5632" width="9" style="30"/>
    <col min="5633" max="5633" width="12.375" style="30" customWidth="1"/>
    <col min="5634" max="5634" width="33.625" style="30" customWidth="1"/>
    <col min="5635" max="5635" width="9.75" style="30" customWidth="1"/>
    <col min="5636" max="5637" width="10.25" style="30" customWidth="1"/>
    <col min="5638" max="5638" width="12.5" style="30" customWidth="1"/>
    <col min="5639" max="5639" width="12.875" style="30" customWidth="1"/>
    <col min="5640" max="5888" width="9" style="30"/>
    <col min="5889" max="5889" width="12.375" style="30" customWidth="1"/>
    <col min="5890" max="5890" width="33.625" style="30" customWidth="1"/>
    <col min="5891" max="5891" width="9.75" style="30" customWidth="1"/>
    <col min="5892" max="5893" width="10.25" style="30" customWidth="1"/>
    <col min="5894" max="5894" width="12.5" style="30" customWidth="1"/>
    <col min="5895" max="5895" width="12.875" style="30" customWidth="1"/>
    <col min="5896" max="6144" width="9" style="30"/>
    <col min="6145" max="6145" width="12.375" style="30" customWidth="1"/>
    <col min="6146" max="6146" width="33.625" style="30" customWidth="1"/>
    <col min="6147" max="6147" width="9.75" style="30" customWidth="1"/>
    <col min="6148" max="6149" width="10.25" style="30" customWidth="1"/>
    <col min="6150" max="6150" width="12.5" style="30" customWidth="1"/>
    <col min="6151" max="6151" width="12.875" style="30" customWidth="1"/>
    <col min="6152" max="6400" width="9" style="30"/>
    <col min="6401" max="6401" width="12.375" style="30" customWidth="1"/>
    <col min="6402" max="6402" width="33.625" style="30" customWidth="1"/>
    <col min="6403" max="6403" width="9.75" style="30" customWidth="1"/>
    <col min="6404" max="6405" width="10.25" style="30" customWidth="1"/>
    <col min="6406" max="6406" width="12.5" style="30" customWidth="1"/>
    <col min="6407" max="6407" width="12.875" style="30" customWidth="1"/>
    <col min="6408" max="6656" width="9" style="30"/>
    <col min="6657" max="6657" width="12.375" style="30" customWidth="1"/>
    <col min="6658" max="6658" width="33.625" style="30" customWidth="1"/>
    <col min="6659" max="6659" width="9.75" style="30" customWidth="1"/>
    <col min="6660" max="6661" width="10.25" style="30" customWidth="1"/>
    <col min="6662" max="6662" width="12.5" style="30" customWidth="1"/>
    <col min="6663" max="6663" width="12.875" style="30" customWidth="1"/>
    <col min="6664" max="6912" width="9" style="30"/>
    <col min="6913" max="6913" width="12.375" style="30" customWidth="1"/>
    <col min="6914" max="6914" width="33.625" style="30" customWidth="1"/>
    <col min="6915" max="6915" width="9.75" style="30" customWidth="1"/>
    <col min="6916" max="6917" width="10.25" style="30" customWidth="1"/>
    <col min="6918" max="6918" width="12.5" style="30" customWidth="1"/>
    <col min="6919" max="6919" width="12.875" style="30" customWidth="1"/>
    <col min="6920" max="7168" width="9" style="30"/>
    <col min="7169" max="7169" width="12.375" style="30" customWidth="1"/>
    <col min="7170" max="7170" width="33.625" style="30" customWidth="1"/>
    <col min="7171" max="7171" width="9.75" style="30" customWidth="1"/>
    <col min="7172" max="7173" width="10.25" style="30" customWidth="1"/>
    <col min="7174" max="7174" width="12.5" style="30" customWidth="1"/>
    <col min="7175" max="7175" width="12.875" style="30" customWidth="1"/>
    <col min="7176" max="7424" width="9" style="30"/>
    <col min="7425" max="7425" width="12.375" style="30" customWidth="1"/>
    <col min="7426" max="7426" width="33.625" style="30" customWidth="1"/>
    <col min="7427" max="7427" width="9.75" style="30" customWidth="1"/>
    <col min="7428" max="7429" width="10.25" style="30" customWidth="1"/>
    <col min="7430" max="7430" width="12.5" style="30" customWidth="1"/>
    <col min="7431" max="7431" width="12.875" style="30" customWidth="1"/>
    <col min="7432" max="7680" width="9" style="30"/>
    <col min="7681" max="7681" width="12.375" style="30" customWidth="1"/>
    <col min="7682" max="7682" width="33.625" style="30" customWidth="1"/>
    <col min="7683" max="7683" width="9.75" style="30" customWidth="1"/>
    <col min="7684" max="7685" width="10.25" style="30" customWidth="1"/>
    <col min="7686" max="7686" width="12.5" style="30" customWidth="1"/>
    <col min="7687" max="7687" width="12.875" style="30" customWidth="1"/>
    <col min="7688" max="7936" width="9" style="30"/>
    <col min="7937" max="7937" width="12.375" style="30" customWidth="1"/>
    <col min="7938" max="7938" width="33.625" style="30" customWidth="1"/>
    <col min="7939" max="7939" width="9.75" style="30" customWidth="1"/>
    <col min="7940" max="7941" width="10.25" style="30" customWidth="1"/>
    <col min="7942" max="7942" width="12.5" style="30" customWidth="1"/>
    <col min="7943" max="7943" width="12.875" style="30" customWidth="1"/>
    <col min="7944" max="8192" width="9" style="30"/>
    <col min="8193" max="8193" width="12.375" style="30" customWidth="1"/>
    <col min="8194" max="8194" width="33.625" style="30" customWidth="1"/>
    <col min="8195" max="8195" width="9.75" style="30" customWidth="1"/>
    <col min="8196" max="8197" width="10.25" style="30" customWidth="1"/>
    <col min="8198" max="8198" width="12.5" style="30" customWidth="1"/>
    <col min="8199" max="8199" width="12.875" style="30" customWidth="1"/>
    <col min="8200" max="8448" width="9" style="30"/>
    <col min="8449" max="8449" width="12.375" style="30" customWidth="1"/>
    <col min="8450" max="8450" width="33.625" style="30" customWidth="1"/>
    <col min="8451" max="8451" width="9.75" style="30" customWidth="1"/>
    <col min="8452" max="8453" width="10.25" style="30" customWidth="1"/>
    <col min="8454" max="8454" width="12.5" style="30" customWidth="1"/>
    <col min="8455" max="8455" width="12.875" style="30" customWidth="1"/>
    <col min="8456" max="8704" width="9" style="30"/>
    <col min="8705" max="8705" width="12.375" style="30" customWidth="1"/>
    <col min="8706" max="8706" width="33.625" style="30" customWidth="1"/>
    <col min="8707" max="8707" width="9.75" style="30" customWidth="1"/>
    <col min="8708" max="8709" width="10.25" style="30" customWidth="1"/>
    <col min="8710" max="8710" width="12.5" style="30" customWidth="1"/>
    <col min="8711" max="8711" width="12.875" style="30" customWidth="1"/>
    <col min="8712" max="8960" width="9" style="30"/>
    <col min="8961" max="8961" width="12.375" style="30" customWidth="1"/>
    <col min="8962" max="8962" width="33.625" style="30" customWidth="1"/>
    <col min="8963" max="8963" width="9.75" style="30" customWidth="1"/>
    <col min="8964" max="8965" width="10.25" style="30" customWidth="1"/>
    <col min="8966" max="8966" width="12.5" style="30" customWidth="1"/>
    <col min="8967" max="8967" width="12.875" style="30" customWidth="1"/>
    <col min="8968" max="9216" width="9" style="30"/>
    <col min="9217" max="9217" width="12.375" style="30" customWidth="1"/>
    <col min="9218" max="9218" width="33.625" style="30" customWidth="1"/>
    <col min="9219" max="9219" width="9.75" style="30" customWidth="1"/>
    <col min="9220" max="9221" width="10.25" style="30" customWidth="1"/>
    <col min="9222" max="9222" width="12.5" style="30" customWidth="1"/>
    <col min="9223" max="9223" width="12.875" style="30" customWidth="1"/>
    <col min="9224" max="9472" width="9" style="30"/>
    <col min="9473" max="9473" width="12.375" style="30" customWidth="1"/>
    <col min="9474" max="9474" width="33.625" style="30" customWidth="1"/>
    <col min="9475" max="9475" width="9.75" style="30" customWidth="1"/>
    <col min="9476" max="9477" width="10.25" style="30" customWidth="1"/>
    <col min="9478" max="9478" width="12.5" style="30" customWidth="1"/>
    <col min="9479" max="9479" width="12.875" style="30" customWidth="1"/>
    <col min="9480" max="9728" width="9" style="30"/>
    <col min="9729" max="9729" width="12.375" style="30" customWidth="1"/>
    <col min="9730" max="9730" width="33.625" style="30" customWidth="1"/>
    <col min="9731" max="9731" width="9.75" style="30" customWidth="1"/>
    <col min="9732" max="9733" width="10.25" style="30" customWidth="1"/>
    <col min="9734" max="9734" width="12.5" style="30" customWidth="1"/>
    <col min="9735" max="9735" width="12.875" style="30" customWidth="1"/>
    <col min="9736" max="9984" width="9" style="30"/>
    <col min="9985" max="9985" width="12.375" style="30" customWidth="1"/>
    <col min="9986" max="9986" width="33.625" style="30" customWidth="1"/>
    <col min="9987" max="9987" width="9.75" style="30" customWidth="1"/>
    <col min="9988" max="9989" width="10.25" style="30" customWidth="1"/>
    <col min="9990" max="9990" width="12.5" style="30" customWidth="1"/>
    <col min="9991" max="9991" width="12.875" style="30" customWidth="1"/>
    <col min="9992" max="10240" width="9" style="30"/>
    <col min="10241" max="10241" width="12.375" style="30" customWidth="1"/>
    <col min="10242" max="10242" width="33.625" style="30" customWidth="1"/>
    <col min="10243" max="10243" width="9.75" style="30" customWidth="1"/>
    <col min="10244" max="10245" width="10.25" style="30" customWidth="1"/>
    <col min="10246" max="10246" width="12.5" style="30" customWidth="1"/>
    <col min="10247" max="10247" width="12.875" style="30" customWidth="1"/>
    <col min="10248" max="10496" width="9" style="30"/>
    <col min="10497" max="10497" width="12.375" style="30" customWidth="1"/>
    <col min="10498" max="10498" width="33.625" style="30" customWidth="1"/>
    <col min="10499" max="10499" width="9.75" style="30" customWidth="1"/>
    <col min="10500" max="10501" width="10.25" style="30" customWidth="1"/>
    <col min="10502" max="10502" width="12.5" style="30" customWidth="1"/>
    <col min="10503" max="10503" width="12.875" style="30" customWidth="1"/>
    <col min="10504" max="10752" width="9" style="30"/>
    <col min="10753" max="10753" width="12.375" style="30" customWidth="1"/>
    <col min="10754" max="10754" width="33.625" style="30" customWidth="1"/>
    <col min="10755" max="10755" width="9.75" style="30" customWidth="1"/>
    <col min="10756" max="10757" width="10.25" style="30" customWidth="1"/>
    <col min="10758" max="10758" width="12.5" style="30" customWidth="1"/>
    <col min="10759" max="10759" width="12.875" style="30" customWidth="1"/>
    <col min="10760" max="11008" width="9" style="30"/>
    <col min="11009" max="11009" width="12.375" style="30" customWidth="1"/>
    <col min="11010" max="11010" width="33.625" style="30" customWidth="1"/>
    <col min="11011" max="11011" width="9.75" style="30" customWidth="1"/>
    <col min="11012" max="11013" width="10.25" style="30" customWidth="1"/>
    <col min="11014" max="11014" width="12.5" style="30" customWidth="1"/>
    <col min="11015" max="11015" width="12.875" style="30" customWidth="1"/>
    <col min="11016" max="11264" width="9" style="30"/>
    <col min="11265" max="11265" width="12.375" style="30" customWidth="1"/>
    <col min="11266" max="11266" width="33.625" style="30" customWidth="1"/>
    <col min="11267" max="11267" width="9.75" style="30" customWidth="1"/>
    <col min="11268" max="11269" width="10.25" style="30" customWidth="1"/>
    <col min="11270" max="11270" width="12.5" style="30" customWidth="1"/>
    <col min="11271" max="11271" width="12.875" style="30" customWidth="1"/>
    <col min="11272" max="11520" width="9" style="30"/>
    <col min="11521" max="11521" width="12.375" style="30" customWidth="1"/>
    <col min="11522" max="11522" width="33.625" style="30" customWidth="1"/>
    <col min="11523" max="11523" width="9.75" style="30" customWidth="1"/>
    <col min="11524" max="11525" width="10.25" style="30" customWidth="1"/>
    <col min="11526" max="11526" width="12.5" style="30" customWidth="1"/>
    <col min="11527" max="11527" width="12.875" style="30" customWidth="1"/>
    <col min="11528" max="11776" width="9" style="30"/>
    <col min="11777" max="11777" width="12.375" style="30" customWidth="1"/>
    <col min="11778" max="11778" width="33.625" style="30" customWidth="1"/>
    <col min="11779" max="11779" width="9.75" style="30" customWidth="1"/>
    <col min="11780" max="11781" width="10.25" style="30" customWidth="1"/>
    <col min="11782" max="11782" width="12.5" style="30" customWidth="1"/>
    <col min="11783" max="11783" width="12.875" style="30" customWidth="1"/>
    <col min="11784" max="12032" width="9" style="30"/>
    <col min="12033" max="12033" width="12.375" style="30" customWidth="1"/>
    <col min="12034" max="12034" width="33.625" style="30" customWidth="1"/>
    <col min="12035" max="12035" width="9.75" style="30" customWidth="1"/>
    <col min="12036" max="12037" width="10.25" style="30" customWidth="1"/>
    <col min="12038" max="12038" width="12.5" style="30" customWidth="1"/>
    <col min="12039" max="12039" width="12.875" style="30" customWidth="1"/>
    <col min="12040" max="12288" width="9" style="30"/>
    <col min="12289" max="12289" width="12.375" style="30" customWidth="1"/>
    <col min="12290" max="12290" width="33.625" style="30" customWidth="1"/>
    <col min="12291" max="12291" width="9.75" style="30" customWidth="1"/>
    <col min="12292" max="12293" width="10.25" style="30" customWidth="1"/>
    <col min="12294" max="12294" width="12.5" style="30" customWidth="1"/>
    <col min="12295" max="12295" width="12.875" style="30" customWidth="1"/>
    <col min="12296" max="12544" width="9" style="30"/>
    <col min="12545" max="12545" width="12.375" style="30" customWidth="1"/>
    <col min="12546" max="12546" width="33.625" style="30" customWidth="1"/>
    <col min="12547" max="12547" width="9.75" style="30" customWidth="1"/>
    <col min="12548" max="12549" width="10.25" style="30" customWidth="1"/>
    <col min="12550" max="12550" width="12.5" style="30" customWidth="1"/>
    <col min="12551" max="12551" width="12.875" style="30" customWidth="1"/>
    <col min="12552" max="12800" width="9" style="30"/>
    <col min="12801" max="12801" width="12.375" style="30" customWidth="1"/>
    <col min="12802" max="12802" width="33.625" style="30" customWidth="1"/>
    <col min="12803" max="12803" width="9.75" style="30" customWidth="1"/>
    <col min="12804" max="12805" width="10.25" style="30" customWidth="1"/>
    <col min="12806" max="12806" width="12.5" style="30" customWidth="1"/>
    <col min="12807" max="12807" width="12.875" style="30" customWidth="1"/>
    <col min="12808" max="13056" width="9" style="30"/>
    <col min="13057" max="13057" width="12.375" style="30" customWidth="1"/>
    <col min="13058" max="13058" width="33.625" style="30" customWidth="1"/>
    <col min="13059" max="13059" width="9.75" style="30" customWidth="1"/>
    <col min="13060" max="13061" width="10.25" style="30" customWidth="1"/>
    <col min="13062" max="13062" width="12.5" style="30" customWidth="1"/>
    <col min="13063" max="13063" width="12.875" style="30" customWidth="1"/>
    <col min="13064" max="13312" width="9" style="30"/>
    <col min="13313" max="13313" width="12.375" style="30" customWidth="1"/>
    <col min="13314" max="13314" width="33.625" style="30" customWidth="1"/>
    <col min="13315" max="13315" width="9.75" style="30" customWidth="1"/>
    <col min="13316" max="13317" width="10.25" style="30" customWidth="1"/>
    <col min="13318" max="13318" width="12.5" style="30" customWidth="1"/>
    <col min="13319" max="13319" width="12.875" style="30" customWidth="1"/>
    <col min="13320" max="13568" width="9" style="30"/>
    <col min="13569" max="13569" width="12.375" style="30" customWidth="1"/>
    <col min="13570" max="13570" width="33.625" style="30" customWidth="1"/>
    <col min="13571" max="13571" width="9.75" style="30" customWidth="1"/>
    <col min="13572" max="13573" width="10.25" style="30" customWidth="1"/>
    <col min="13574" max="13574" width="12.5" style="30" customWidth="1"/>
    <col min="13575" max="13575" width="12.875" style="30" customWidth="1"/>
    <col min="13576" max="13824" width="9" style="30"/>
    <col min="13825" max="13825" width="12.375" style="30" customWidth="1"/>
    <col min="13826" max="13826" width="33.625" style="30" customWidth="1"/>
    <col min="13827" max="13827" width="9.75" style="30" customWidth="1"/>
    <col min="13828" max="13829" width="10.25" style="30" customWidth="1"/>
    <col min="13830" max="13830" width="12.5" style="30" customWidth="1"/>
    <col min="13831" max="13831" width="12.875" style="30" customWidth="1"/>
    <col min="13832" max="14080" width="9" style="30"/>
    <col min="14081" max="14081" width="12.375" style="30" customWidth="1"/>
    <col min="14082" max="14082" width="33.625" style="30" customWidth="1"/>
    <col min="14083" max="14083" width="9.75" style="30" customWidth="1"/>
    <col min="14084" max="14085" width="10.25" style="30" customWidth="1"/>
    <col min="14086" max="14086" width="12.5" style="30" customWidth="1"/>
    <col min="14087" max="14087" width="12.875" style="30" customWidth="1"/>
    <col min="14088" max="14336" width="9" style="30"/>
    <col min="14337" max="14337" width="12.375" style="30" customWidth="1"/>
    <col min="14338" max="14338" width="33.625" style="30" customWidth="1"/>
    <col min="14339" max="14339" width="9.75" style="30" customWidth="1"/>
    <col min="14340" max="14341" width="10.25" style="30" customWidth="1"/>
    <col min="14342" max="14342" width="12.5" style="30" customWidth="1"/>
    <col min="14343" max="14343" width="12.875" style="30" customWidth="1"/>
    <col min="14344" max="14592" width="9" style="30"/>
    <col min="14593" max="14593" width="12.375" style="30" customWidth="1"/>
    <col min="14594" max="14594" width="33.625" style="30" customWidth="1"/>
    <col min="14595" max="14595" width="9.75" style="30" customWidth="1"/>
    <col min="14596" max="14597" width="10.25" style="30" customWidth="1"/>
    <col min="14598" max="14598" width="12.5" style="30" customWidth="1"/>
    <col min="14599" max="14599" width="12.875" style="30" customWidth="1"/>
    <col min="14600" max="14848" width="9" style="30"/>
    <col min="14849" max="14849" width="12.375" style="30" customWidth="1"/>
    <col min="14850" max="14850" width="33.625" style="30" customWidth="1"/>
    <col min="14851" max="14851" width="9.75" style="30" customWidth="1"/>
    <col min="14852" max="14853" width="10.25" style="30" customWidth="1"/>
    <col min="14854" max="14854" width="12.5" style="30" customWidth="1"/>
    <col min="14855" max="14855" width="12.875" style="30" customWidth="1"/>
    <col min="14856" max="15104" width="9" style="30"/>
    <col min="15105" max="15105" width="12.375" style="30" customWidth="1"/>
    <col min="15106" max="15106" width="33.625" style="30" customWidth="1"/>
    <col min="15107" max="15107" width="9.75" style="30" customWidth="1"/>
    <col min="15108" max="15109" width="10.25" style="30" customWidth="1"/>
    <col min="15110" max="15110" width="12.5" style="30" customWidth="1"/>
    <col min="15111" max="15111" width="12.875" style="30" customWidth="1"/>
    <col min="15112" max="15360" width="9" style="30"/>
    <col min="15361" max="15361" width="12.375" style="30" customWidth="1"/>
    <col min="15362" max="15362" width="33.625" style="30" customWidth="1"/>
    <col min="15363" max="15363" width="9.75" style="30" customWidth="1"/>
    <col min="15364" max="15365" width="10.25" style="30" customWidth="1"/>
    <col min="15366" max="15366" width="12.5" style="30" customWidth="1"/>
    <col min="15367" max="15367" width="12.875" style="30" customWidth="1"/>
    <col min="15368" max="15616" width="9" style="30"/>
    <col min="15617" max="15617" width="12.375" style="30" customWidth="1"/>
    <col min="15618" max="15618" width="33.625" style="30" customWidth="1"/>
    <col min="15619" max="15619" width="9.75" style="30" customWidth="1"/>
    <col min="15620" max="15621" width="10.25" style="30" customWidth="1"/>
    <col min="15622" max="15622" width="12.5" style="30" customWidth="1"/>
    <col min="15623" max="15623" width="12.875" style="30" customWidth="1"/>
    <col min="15624" max="15872" width="9" style="30"/>
    <col min="15873" max="15873" width="12.375" style="30" customWidth="1"/>
    <col min="15874" max="15874" width="33.625" style="30" customWidth="1"/>
    <col min="15875" max="15875" width="9.75" style="30" customWidth="1"/>
    <col min="15876" max="15877" width="10.25" style="30" customWidth="1"/>
    <col min="15878" max="15878" width="12.5" style="30" customWidth="1"/>
    <col min="15879" max="15879" width="12.875" style="30" customWidth="1"/>
    <col min="15880" max="16128" width="9" style="30"/>
    <col min="16129" max="16129" width="12.375" style="30" customWidth="1"/>
    <col min="16130" max="16130" width="33.625" style="30" customWidth="1"/>
    <col min="16131" max="16131" width="9.75" style="30" customWidth="1"/>
    <col min="16132" max="16133" width="10.25" style="30" customWidth="1"/>
    <col min="16134" max="16134" width="12.5" style="30" customWidth="1"/>
    <col min="16135" max="16135" width="12.875" style="30" customWidth="1"/>
    <col min="16136" max="16384" width="9" style="30"/>
  </cols>
  <sheetData>
    <row r="1" spans="1:7" ht="52.5" customHeight="1">
      <c r="A1" s="656" t="s">
        <v>2619</v>
      </c>
      <c r="B1" s="656"/>
      <c r="C1" s="656"/>
      <c r="D1" s="656"/>
      <c r="E1" s="656"/>
      <c r="F1" s="656"/>
      <c r="G1" s="656"/>
    </row>
    <row r="2" spans="1:7" ht="39" customHeight="1">
      <c r="A2" s="31" t="s">
        <v>2620</v>
      </c>
      <c r="B2" s="32" t="s">
        <v>2621</v>
      </c>
      <c r="C2" s="33" t="s">
        <v>2622</v>
      </c>
      <c r="D2" s="33" t="s">
        <v>2623</v>
      </c>
      <c r="E2" s="33" t="s">
        <v>2624</v>
      </c>
      <c r="F2" s="34" t="s">
        <v>2625</v>
      </c>
      <c r="G2" s="34" t="s">
        <v>2626</v>
      </c>
    </row>
    <row r="3" spans="1:7" ht="21.75" customHeight="1">
      <c r="A3" s="31" t="s">
        <v>1051</v>
      </c>
      <c r="B3" s="32" t="s">
        <v>1052</v>
      </c>
      <c r="C3" s="33">
        <v>0</v>
      </c>
      <c r="D3" s="33">
        <v>0</v>
      </c>
      <c r="E3" s="33">
        <v>0</v>
      </c>
      <c r="F3" s="34">
        <v>0</v>
      </c>
      <c r="G3" s="34">
        <v>0</v>
      </c>
    </row>
    <row r="4" spans="1:7" ht="21.75" customHeight="1">
      <c r="A4" s="31" t="s">
        <v>1053</v>
      </c>
      <c r="B4" s="32" t="s">
        <v>1054</v>
      </c>
      <c r="C4" s="33">
        <v>0</v>
      </c>
      <c r="D4" s="33">
        <v>0</v>
      </c>
      <c r="E4" s="33">
        <v>0</v>
      </c>
      <c r="F4" s="34">
        <v>0</v>
      </c>
      <c r="G4" s="34">
        <v>0</v>
      </c>
    </row>
    <row r="5" spans="1:7" ht="21.75" customHeight="1">
      <c r="A5" s="31" t="s">
        <v>1055</v>
      </c>
      <c r="B5" s="32" t="s">
        <v>1056</v>
      </c>
      <c r="C5" s="33">
        <v>0</v>
      </c>
      <c r="D5" s="33">
        <v>0</v>
      </c>
      <c r="E5" s="33">
        <v>0</v>
      </c>
      <c r="F5" s="34">
        <v>0</v>
      </c>
      <c r="G5" s="34">
        <v>0</v>
      </c>
    </row>
    <row r="6" spans="1:7" ht="21.75" customHeight="1">
      <c r="A6" s="31" t="s">
        <v>1057</v>
      </c>
      <c r="B6" s="32" t="s">
        <v>2627</v>
      </c>
      <c r="C6" s="33">
        <v>0</v>
      </c>
      <c r="D6" s="33">
        <v>0</v>
      </c>
      <c r="E6" s="33">
        <v>0</v>
      </c>
      <c r="F6" s="34">
        <v>0</v>
      </c>
      <c r="G6" s="34">
        <v>0</v>
      </c>
    </row>
    <row r="7" spans="1:7" ht="21.75" customHeight="1">
      <c r="A7" s="31" t="s">
        <v>1058</v>
      </c>
      <c r="B7" s="32" t="s">
        <v>2628</v>
      </c>
      <c r="C7" s="33">
        <v>0</v>
      </c>
      <c r="D7" s="33">
        <v>0</v>
      </c>
      <c r="E7" s="33">
        <v>0</v>
      </c>
      <c r="F7" s="34">
        <v>0</v>
      </c>
      <c r="G7" s="34">
        <v>0</v>
      </c>
    </row>
    <row r="8" spans="1:7" ht="21.75" customHeight="1">
      <c r="A8" s="31" t="s">
        <v>1059</v>
      </c>
      <c r="B8" s="32" t="s">
        <v>2629</v>
      </c>
      <c r="C8" s="33">
        <v>0</v>
      </c>
      <c r="D8" s="33">
        <v>0</v>
      </c>
      <c r="E8" s="33">
        <v>0</v>
      </c>
      <c r="F8" s="34">
        <v>0</v>
      </c>
      <c r="G8" s="34">
        <v>0</v>
      </c>
    </row>
    <row r="9" spans="1:7" ht="21.75" customHeight="1">
      <c r="A9" s="31" t="s">
        <v>1060</v>
      </c>
      <c r="B9" s="32" t="s">
        <v>2630</v>
      </c>
      <c r="C9" s="33">
        <v>0</v>
      </c>
      <c r="D9" s="33">
        <v>0</v>
      </c>
      <c r="E9" s="33">
        <v>0</v>
      </c>
      <c r="F9" s="34">
        <v>0</v>
      </c>
      <c r="G9" s="34">
        <v>0</v>
      </c>
    </row>
    <row r="10" spans="1:7" ht="21.75" customHeight="1">
      <c r="A10" s="31" t="s">
        <v>1065</v>
      </c>
      <c r="B10" s="32" t="s">
        <v>1066</v>
      </c>
      <c r="C10" s="33">
        <v>0</v>
      </c>
      <c r="D10" s="33">
        <v>0</v>
      </c>
      <c r="E10" s="33">
        <v>0</v>
      </c>
      <c r="F10" s="34">
        <v>0</v>
      </c>
      <c r="G10" s="34">
        <v>0</v>
      </c>
    </row>
    <row r="11" spans="1:7" ht="21.75" customHeight="1">
      <c r="A11" s="31" t="s">
        <v>2631</v>
      </c>
      <c r="B11" s="32" t="s">
        <v>2632</v>
      </c>
      <c r="C11" s="33">
        <v>0</v>
      </c>
      <c r="D11" s="33">
        <v>0</v>
      </c>
      <c r="E11" s="33">
        <v>0</v>
      </c>
      <c r="F11" s="34">
        <v>0</v>
      </c>
      <c r="G11" s="34">
        <v>0</v>
      </c>
    </row>
    <row r="12" spans="1:7" ht="21.75" customHeight="1">
      <c r="A12" s="31" t="s">
        <v>1082</v>
      </c>
      <c r="B12" s="32" t="s">
        <v>2633</v>
      </c>
      <c r="C12" s="33">
        <v>0</v>
      </c>
      <c r="D12" s="33">
        <v>0</v>
      </c>
      <c r="E12" s="33">
        <v>0</v>
      </c>
      <c r="F12" s="34">
        <v>0</v>
      </c>
      <c r="G12" s="34">
        <v>0</v>
      </c>
    </row>
    <row r="13" spans="1:7" ht="21.75" customHeight="1">
      <c r="A13" s="31" t="s">
        <v>2634</v>
      </c>
      <c r="B13" s="32" t="s">
        <v>2635</v>
      </c>
      <c r="C13" s="33">
        <v>0</v>
      </c>
      <c r="D13" s="33">
        <v>0</v>
      </c>
      <c r="E13" s="33">
        <v>0</v>
      </c>
      <c r="F13" s="34">
        <v>0</v>
      </c>
      <c r="G13" s="34">
        <v>0</v>
      </c>
    </row>
    <row r="14" spans="1:7" ht="21.75" customHeight="1">
      <c r="A14" s="31" t="s">
        <v>1086</v>
      </c>
      <c r="B14" s="32" t="s">
        <v>1087</v>
      </c>
      <c r="C14" s="33">
        <v>0</v>
      </c>
      <c r="D14" s="33">
        <v>0</v>
      </c>
      <c r="E14" s="33">
        <v>0</v>
      </c>
      <c r="F14" s="34">
        <v>0</v>
      </c>
      <c r="G14" s="34">
        <v>0</v>
      </c>
    </row>
    <row r="15" spans="1:7" ht="21.75" customHeight="1">
      <c r="A15" s="31" t="s">
        <v>1088</v>
      </c>
      <c r="B15" s="32" t="s">
        <v>1089</v>
      </c>
      <c r="C15" s="33">
        <v>0</v>
      </c>
      <c r="D15" s="33">
        <v>0</v>
      </c>
      <c r="E15" s="33">
        <v>0</v>
      </c>
      <c r="F15" s="34">
        <v>0</v>
      </c>
      <c r="G15" s="34">
        <v>0</v>
      </c>
    </row>
    <row r="16" spans="1:7" ht="21.75" customHeight="1">
      <c r="A16" s="31" t="s">
        <v>1090</v>
      </c>
      <c r="B16" s="32" t="s">
        <v>1091</v>
      </c>
      <c r="C16" s="33">
        <v>0</v>
      </c>
      <c r="D16" s="33">
        <v>0</v>
      </c>
      <c r="E16" s="33">
        <v>0</v>
      </c>
      <c r="F16" s="34">
        <v>0</v>
      </c>
      <c r="G16" s="34">
        <v>0</v>
      </c>
    </row>
    <row r="17" spans="1:7" ht="21.75" customHeight="1">
      <c r="A17" s="31" t="s">
        <v>1092</v>
      </c>
      <c r="B17" s="32" t="s">
        <v>2636</v>
      </c>
      <c r="C17" s="33">
        <v>0</v>
      </c>
      <c r="D17" s="33">
        <v>0</v>
      </c>
      <c r="E17" s="33">
        <v>0</v>
      </c>
      <c r="F17" s="34">
        <v>0</v>
      </c>
      <c r="G17" s="34">
        <v>0</v>
      </c>
    </row>
    <row r="18" spans="1:7" ht="21.75" customHeight="1">
      <c r="A18" s="31" t="s">
        <v>1093</v>
      </c>
      <c r="B18" s="32" t="s">
        <v>1094</v>
      </c>
      <c r="C18" s="33">
        <v>0</v>
      </c>
      <c r="D18" s="33">
        <v>0</v>
      </c>
      <c r="E18" s="33">
        <v>0</v>
      </c>
      <c r="F18" s="34">
        <v>0</v>
      </c>
      <c r="G18" s="34">
        <v>0</v>
      </c>
    </row>
    <row r="19" spans="1:7" ht="21.75" customHeight="1">
      <c r="A19" s="31" t="s">
        <v>1095</v>
      </c>
      <c r="B19" s="32" t="s">
        <v>1096</v>
      </c>
      <c r="C19" s="33">
        <v>0</v>
      </c>
      <c r="D19" s="33">
        <v>0</v>
      </c>
      <c r="E19" s="33">
        <v>0</v>
      </c>
      <c r="F19" s="34">
        <v>0</v>
      </c>
      <c r="G19" s="34">
        <v>0</v>
      </c>
    </row>
    <row r="20" spans="1:7" ht="21.75" customHeight="1">
      <c r="A20" s="31" t="s">
        <v>1097</v>
      </c>
      <c r="B20" s="32" t="s">
        <v>1098</v>
      </c>
      <c r="C20" s="33">
        <v>0</v>
      </c>
      <c r="D20" s="33">
        <v>0</v>
      </c>
      <c r="E20" s="33">
        <v>0</v>
      </c>
      <c r="F20" s="34">
        <v>0</v>
      </c>
      <c r="G20" s="34">
        <v>0</v>
      </c>
    </row>
    <row r="21" spans="1:7" ht="21.75" customHeight="1">
      <c r="A21" s="31">
        <v>0</v>
      </c>
      <c r="B21" s="32">
        <v>0</v>
      </c>
      <c r="C21" s="33">
        <v>0</v>
      </c>
      <c r="D21" s="33">
        <v>0</v>
      </c>
      <c r="E21" s="33">
        <v>0</v>
      </c>
      <c r="F21" s="34">
        <v>0</v>
      </c>
      <c r="G21" s="34">
        <v>0</v>
      </c>
    </row>
    <row r="22" spans="1:7" ht="21.75" customHeight="1">
      <c r="A22" s="31" t="s">
        <v>1099</v>
      </c>
      <c r="B22" s="32" t="s">
        <v>1100</v>
      </c>
      <c r="C22" s="33">
        <v>0</v>
      </c>
      <c r="D22" s="33">
        <v>0</v>
      </c>
      <c r="E22" s="33">
        <v>0</v>
      </c>
      <c r="F22" s="34">
        <v>0</v>
      </c>
      <c r="G22" s="34">
        <v>0</v>
      </c>
    </row>
    <row r="23" spans="1:7" ht="21.75" customHeight="1">
      <c r="A23" s="31" t="s">
        <v>1101</v>
      </c>
      <c r="B23" s="32" t="s">
        <v>1102</v>
      </c>
      <c r="C23" s="33">
        <v>0</v>
      </c>
      <c r="D23" s="33">
        <v>0</v>
      </c>
      <c r="E23" s="33">
        <v>0</v>
      </c>
      <c r="F23" s="34">
        <v>0</v>
      </c>
      <c r="G23" s="34">
        <v>0</v>
      </c>
    </row>
    <row r="24" spans="1:7" ht="21.75" customHeight="1">
      <c r="A24" s="31" t="s">
        <v>2637</v>
      </c>
      <c r="B24" s="32" t="s">
        <v>2638</v>
      </c>
      <c r="C24" s="33">
        <v>0</v>
      </c>
      <c r="D24" s="33">
        <v>0</v>
      </c>
      <c r="E24" s="33">
        <v>0</v>
      </c>
      <c r="F24" s="34">
        <v>0</v>
      </c>
      <c r="G24" s="34">
        <v>0</v>
      </c>
    </row>
    <row r="25" spans="1:7" ht="21.75" customHeight="1">
      <c r="A25" s="31" t="s">
        <v>2639</v>
      </c>
      <c r="B25" s="32" t="s">
        <v>2640</v>
      </c>
      <c r="C25" s="33">
        <v>0</v>
      </c>
      <c r="D25" s="33">
        <v>0</v>
      </c>
      <c r="E25" s="33">
        <v>0</v>
      </c>
      <c r="F25" s="34">
        <v>0</v>
      </c>
      <c r="G25" s="34">
        <v>0</v>
      </c>
    </row>
    <row r="26" spans="1:7" ht="21.75" customHeight="1">
      <c r="A26" s="31" t="s">
        <v>2641</v>
      </c>
      <c r="B26" s="32" t="s">
        <v>2642</v>
      </c>
      <c r="C26" s="33">
        <v>0</v>
      </c>
      <c r="D26" s="33">
        <v>0</v>
      </c>
      <c r="E26" s="33">
        <v>0</v>
      </c>
      <c r="F26" s="34">
        <v>0</v>
      </c>
      <c r="G26" s="34">
        <v>0</v>
      </c>
    </row>
    <row r="27" spans="1:7" ht="21.75" customHeight="1">
      <c r="A27" s="31" t="s">
        <v>1103</v>
      </c>
      <c r="B27" s="32" t="s">
        <v>2643</v>
      </c>
      <c r="C27" s="33">
        <v>0</v>
      </c>
      <c r="D27" s="33">
        <v>0</v>
      </c>
      <c r="E27" s="33">
        <v>0</v>
      </c>
      <c r="F27" s="34">
        <v>0</v>
      </c>
      <c r="G27" s="34">
        <v>0</v>
      </c>
    </row>
    <row r="28" spans="1:7" ht="21.75" customHeight="1">
      <c r="A28" s="31" t="s">
        <v>2644</v>
      </c>
      <c r="B28" s="32" t="s">
        <v>959</v>
      </c>
      <c r="C28" s="33">
        <v>0</v>
      </c>
      <c r="D28" s="33">
        <v>0</v>
      </c>
      <c r="E28" s="33">
        <v>0</v>
      </c>
      <c r="F28" s="34">
        <v>0</v>
      </c>
      <c r="G28" s="34">
        <v>0</v>
      </c>
    </row>
    <row r="29" spans="1:7" ht="21.75" customHeight="1">
      <c r="A29" s="31" t="s">
        <v>1105</v>
      </c>
      <c r="B29" s="32" t="s">
        <v>1106</v>
      </c>
      <c r="C29" s="33">
        <v>446.2</v>
      </c>
      <c r="D29" s="33">
        <v>0</v>
      </c>
      <c r="E29" s="33">
        <v>446.2</v>
      </c>
      <c r="F29" s="34">
        <v>0</v>
      </c>
      <c r="G29" s="34">
        <v>0</v>
      </c>
    </row>
    <row r="30" spans="1:7" ht="21.75" customHeight="1">
      <c r="A30" s="31" t="s">
        <v>1108</v>
      </c>
      <c r="B30" s="32" t="s">
        <v>1109</v>
      </c>
      <c r="C30" s="33">
        <v>0</v>
      </c>
      <c r="D30" s="33">
        <v>0</v>
      </c>
      <c r="E30" s="33">
        <v>0</v>
      </c>
      <c r="F30" s="34">
        <v>0</v>
      </c>
      <c r="G30" s="34">
        <v>0</v>
      </c>
    </row>
    <row r="31" spans="1:7" ht="21.75" customHeight="1">
      <c r="A31" s="31" t="s">
        <v>1110</v>
      </c>
      <c r="B31" s="32" t="s">
        <v>2645</v>
      </c>
      <c r="C31" s="33">
        <v>0</v>
      </c>
      <c r="D31" s="33">
        <v>0</v>
      </c>
      <c r="E31" s="33">
        <v>0</v>
      </c>
      <c r="F31" s="34">
        <v>0</v>
      </c>
      <c r="G31" s="34">
        <v>0</v>
      </c>
    </row>
    <row r="32" spans="1:7" ht="21.75" customHeight="1">
      <c r="A32" s="31" t="s">
        <v>1111</v>
      </c>
      <c r="B32" s="32" t="s">
        <v>2646</v>
      </c>
      <c r="C32" s="33">
        <v>0</v>
      </c>
      <c r="D32" s="33">
        <v>0</v>
      </c>
      <c r="E32" s="33">
        <v>0</v>
      </c>
      <c r="F32" s="34">
        <v>0</v>
      </c>
      <c r="G32" s="34">
        <v>0</v>
      </c>
    </row>
    <row r="33" spans="1:7" ht="21.75" customHeight="1">
      <c r="A33" s="31" t="s">
        <v>1112</v>
      </c>
      <c r="B33" s="32" t="s">
        <v>2647</v>
      </c>
      <c r="C33" s="33">
        <v>0</v>
      </c>
      <c r="D33" s="33">
        <v>0</v>
      </c>
      <c r="E33" s="33">
        <v>0</v>
      </c>
      <c r="F33" s="34">
        <v>0</v>
      </c>
      <c r="G33" s="34">
        <v>0</v>
      </c>
    </row>
    <row r="34" spans="1:7" ht="21.75" customHeight="1">
      <c r="A34" s="31" t="s">
        <v>1113</v>
      </c>
      <c r="B34" s="32" t="s">
        <v>2648</v>
      </c>
      <c r="C34" s="33">
        <v>0</v>
      </c>
      <c r="D34" s="33">
        <v>0</v>
      </c>
      <c r="E34" s="33">
        <v>0</v>
      </c>
      <c r="F34" s="34">
        <v>0</v>
      </c>
      <c r="G34" s="34">
        <v>0</v>
      </c>
    </row>
    <row r="35" spans="1:7" ht="21.75" customHeight="1">
      <c r="A35" s="31" t="s">
        <v>1114</v>
      </c>
      <c r="B35" s="32" t="s">
        <v>1115</v>
      </c>
      <c r="C35" s="33">
        <v>78.3</v>
      </c>
      <c r="D35" s="33">
        <v>0</v>
      </c>
      <c r="E35" s="33">
        <v>0</v>
      </c>
      <c r="F35" s="34">
        <v>78.3</v>
      </c>
      <c r="G35" s="34">
        <v>0</v>
      </c>
    </row>
    <row r="36" spans="1:7" ht="21.75" customHeight="1">
      <c r="A36" s="31" t="s">
        <v>1116</v>
      </c>
      <c r="B36" s="32" t="s">
        <v>1117</v>
      </c>
      <c r="C36" s="33">
        <v>0</v>
      </c>
      <c r="D36" s="33">
        <v>0</v>
      </c>
      <c r="E36" s="33">
        <v>0</v>
      </c>
      <c r="F36" s="34">
        <v>0</v>
      </c>
      <c r="G36" s="34">
        <v>0</v>
      </c>
    </row>
    <row r="37" spans="1:7" ht="21.75" customHeight="1">
      <c r="A37" s="31" t="s">
        <v>1118</v>
      </c>
      <c r="B37" s="32" t="s">
        <v>2649</v>
      </c>
      <c r="C37" s="33">
        <v>0</v>
      </c>
      <c r="D37" s="33">
        <v>0</v>
      </c>
      <c r="E37" s="33">
        <v>0</v>
      </c>
      <c r="F37" s="34">
        <v>0</v>
      </c>
      <c r="G37" s="34">
        <v>0</v>
      </c>
    </row>
    <row r="38" spans="1:7" ht="21.75" customHeight="1">
      <c r="A38" s="31" t="s">
        <v>1119</v>
      </c>
      <c r="B38" s="32" t="s">
        <v>2650</v>
      </c>
      <c r="C38" s="33">
        <v>0</v>
      </c>
      <c r="D38" s="33">
        <v>0</v>
      </c>
      <c r="E38" s="33">
        <v>0</v>
      </c>
      <c r="F38" s="34">
        <v>0</v>
      </c>
      <c r="G38" s="34">
        <v>0</v>
      </c>
    </row>
    <row r="39" spans="1:7" ht="21.75" customHeight="1">
      <c r="A39" s="31" t="s">
        <v>1122</v>
      </c>
      <c r="B39" s="32" t="s">
        <v>1123</v>
      </c>
      <c r="C39" s="33">
        <v>0</v>
      </c>
      <c r="D39" s="33">
        <v>0</v>
      </c>
      <c r="E39" s="33">
        <v>0</v>
      </c>
      <c r="F39" s="34">
        <v>0</v>
      </c>
      <c r="G39" s="34">
        <v>0</v>
      </c>
    </row>
    <row r="40" spans="1:7" ht="21.75" customHeight="1">
      <c r="A40" s="31" t="s">
        <v>1124</v>
      </c>
      <c r="B40" s="32" t="s">
        <v>2651</v>
      </c>
      <c r="C40" s="33">
        <v>0</v>
      </c>
      <c r="D40" s="33">
        <v>0</v>
      </c>
      <c r="E40" s="33">
        <v>0</v>
      </c>
      <c r="F40" s="34">
        <v>0</v>
      </c>
      <c r="G40" s="34">
        <v>0</v>
      </c>
    </row>
    <row r="41" spans="1:7" ht="21.75" customHeight="1">
      <c r="A41" s="31" t="s">
        <v>1126</v>
      </c>
      <c r="B41" s="32" t="s">
        <v>2652</v>
      </c>
      <c r="C41" s="33">
        <v>0</v>
      </c>
      <c r="D41" s="33">
        <v>0</v>
      </c>
      <c r="E41" s="33">
        <v>0</v>
      </c>
      <c r="F41" s="34">
        <v>0</v>
      </c>
      <c r="G41" s="34">
        <v>0</v>
      </c>
    </row>
    <row r="42" spans="1:7" ht="21.75" customHeight="1">
      <c r="A42" s="31" t="s">
        <v>1127</v>
      </c>
      <c r="B42" s="32" t="s">
        <v>2653</v>
      </c>
      <c r="C42" s="33">
        <v>0</v>
      </c>
      <c r="D42" s="33">
        <v>0</v>
      </c>
      <c r="E42" s="33">
        <v>0</v>
      </c>
      <c r="F42" s="34">
        <v>0</v>
      </c>
      <c r="G42" s="34">
        <v>0</v>
      </c>
    </row>
    <row r="43" spans="1:7" ht="21.75" customHeight="1">
      <c r="A43" s="31" t="s">
        <v>3</v>
      </c>
      <c r="B43" s="32" t="s">
        <v>2501</v>
      </c>
      <c r="C43" s="33">
        <v>142.5</v>
      </c>
      <c r="D43" s="33">
        <v>58.8</v>
      </c>
      <c r="E43" s="33">
        <v>142.5</v>
      </c>
      <c r="F43" s="34">
        <v>58.800000000000011</v>
      </c>
      <c r="G43" s="34">
        <v>0</v>
      </c>
    </row>
    <row r="44" spans="1:7" ht="21.75" customHeight="1">
      <c r="A44" s="31" t="s">
        <v>14</v>
      </c>
      <c r="B44" s="32" t="s">
        <v>2654</v>
      </c>
      <c r="C44" s="33">
        <v>0</v>
      </c>
      <c r="D44" s="33">
        <v>1000.7</v>
      </c>
      <c r="E44" s="33">
        <v>0</v>
      </c>
      <c r="F44" s="34">
        <v>1000.7</v>
      </c>
      <c r="G44" s="34">
        <v>0</v>
      </c>
    </row>
    <row r="45" spans="1:7" ht="21.75" customHeight="1">
      <c r="A45" s="31" t="s">
        <v>27</v>
      </c>
      <c r="B45" s="32" t="s">
        <v>28</v>
      </c>
      <c r="C45" s="33">
        <v>221.3</v>
      </c>
      <c r="D45" s="33">
        <v>0</v>
      </c>
      <c r="E45" s="33">
        <v>159.80000000000001</v>
      </c>
      <c r="F45" s="34">
        <v>61.5</v>
      </c>
      <c r="G45" s="34">
        <v>0</v>
      </c>
    </row>
    <row r="46" spans="1:7" ht="21.75" customHeight="1">
      <c r="A46" s="31" t="s">
        <v>42</v>
      </c>
      <c r="B46" s="32" t="s">
        <v>2505</v>
      </c>
      <c r="C46" s="33">
        <v>0</v>
      </c>
      <c r="D46" s="33">
        <v>553</v>
      </c>
      <c r="E46" s="33">
        <v>553</v>
      </c>
      <c r="F46" s="34">
        <v>0</v>
      </c>
      <c r="G46" s="34">
        <v>0</v>
      </c>
    </row>
    <row r="47" spans="1:7" ht="21.75" customHeight="1">
      <c r="A47" s="31" t="s">
        <v>52</v>
      </c>
      <c r="B47" s="32" t="s">
        <v>2508</v>
      </c>
      <c r="C47" s="33">
        <v>0</v>
      </c>
      <c r="D47" s="33">
        <v>448.4</v>
      </c>
      <c r="E47" s="33">
        <v>0</v>
      </c>
      <c r="F47" s="34">
        <v>448.4</v>
      </c>
      <c r="G47" s="34">
        <v>0</v>
      </c>
    </row>
    <row r="48" spans="1:7" ht="21.75" customHeight="1">
      <c r="A48" s="31" t="s">
        <v>64</v>
      </c>
      <c r="B48" s="32" t="s">
        <v>2655</v>
      </c>
      <c r="C48" s="33">
        <v>0</v>
      </c>
      <c r="D48" s="33">
        <v>853</v>
      </c>
      <c r="E48" s="33">
        <v>853</v>
      </c>
      <c r="F48" s="34">
        <v>0</v>
      </c>
      <c r="G48" s="34">
        <v>0</v>
      </c>
    </row>
    <row r="49" spans="1:7" ht="21.75" customHeight="1">
      <c r="A49" s="31" t="s">
        <v>69</v>
      </c>
      <c r="B49" s="32" t="s">
        <v>70</v>
      </c>
      <c r="C49" s="33">
        <v>0</v>
      </c>
      <c r="D49" s="33">
        <v>150.6</v>
      </c>
      <c r="E49" s="33">
        <v>150.6</v>
      </c>
      <c r="F49" s="34">
        <v>0</v>
      </c>
      <c r="G49" s="34">
        <v>0</v>
      </c>
    </row>
    <row r="50" spans="1:7" ht="21.75" customHeight="1">
      <c r="A50" s="31" t="s">
        <v>81</v>
      </c>
      <c r="B50" s="32" t="s">
        <v>82</v>
      </c>
      <c r="C50" s="33">
        <v>0</v>
      </c>
      <c r="D50" s="33">
        <v>120.69999999999999</v>
      </c>
      <c r="E50" s="33">
        <v>0</v>
      </c>
      <c r="F50" s="34">
        <v>120.69999999999999</v>
      </c>
      <c r="G50" s="34">
        <v>0</v>
      </c>
    </row>
    <row r="51" spans="1:7" ht="21.75" customHeight="1">
      <c r="A51" s="31" t="s">
        <v>94</v>
      </c>
      <c r="B51" s="32" t="s">
        <v>95</v>
      </c>
      <c r="C51" s="33">
        <v>112.8</v>
      </c>
      <c r="D51" s="33">
        <v>2994</v>
      </c>
      <c r="E51" s="33">
        <v>3106.8</v>
      </c>
      <c r="F51" s="34">
        <v>0</v>
      </c>
      <c r="G51" s="34">
        <v>0</v>
      </c>
    </row>
    <row r="52" spans="1:7" ht="21.75" customHeight="1">
      <c r="A52" s="31" t="s">
        <v>106</v>
      </c>
      <c r="B52" s="32" t="s">
        <v>2656</v>
      </c>
      <c r="C52" s="33">
        <v>61</v>
      </c>
      <c r="D52" s="33">
        <v>995.5</v>
      </c>
      <c r="E52" s="33">
        <v>1056.5</v>
      </c>
      <c r="F52" s="34">
        <v>0</v>
      </c>
      <c r="G52" s="34">
        <v>0</v>
      </c>
    </row>
    <row r="53" spans="1:7" ht="21.75" customHeight="1">
      <c r="A53" s="31" t="s">
        <v>107</v>
      </c>
      <c r="B53" s="32" t="s">
        <v>2657</v>
      </c>
      <c r="C53" s="33">
        <v>0</v>
      </c>
      <c r="D53" s="33">
        <v>1001.7</v>
      </c>
      <c r="E53" s="33">
        <v>0</v>
      </c>
      <c r="F53" s="34">
        <v>1001.7</v>
      </c>
      <c r="G53" s="34">
        <v>0</v>
      </c>
    </row>
    <row r="54" spans="1:7" ht="21.75" customHeight="1">
      <c r="A54" s="31" t="s">
        <v>108</v>
      </c>
      <c r="B54" s="32" t="s">
        <v>2658</v>
      </c>
      <c r="C54" s="33">
        <v>498.8</v>
      </c>
      <c r="D54" s="33">
        <v>0</v>
      </c>
      <c r="E54" s="33">
        <v>382.2</v>
      </c>
      <c r="F54" s="34">
        <v>116.60000000000002</v>
      </c>
      <c r="G54" s="34">
        <v>0</v>
      </c>
    </row>
    <row r="55" spans="1:7" ht="21.75" customHeight="1">
      <c r="A55" s="31" t="s">
        <v>112</v>
      </c>
      <c r="B55" s="32" t="s">
        <v>2659</v>
      </c>
      <c r="C55" s="33">
        <v>0</v>
      </c>
      <c r="D55" s="33">
        <v>218.7</v>
      </c>
      <c r="E55" s="33">
        <v>0</v>
      </c>
      <c r="F55" s="34">
        <v>218.7</v>
      </c>
      <c r="G55" s="34">
        <v>0</v>
      </c>
    </row>
    <row r="56" spans="1:7" ht="21.75" customHeight="1">
      <c r="A56" s="31" t="s">
        <v>1128</v>
      </c>
      <c r="B56" s="32" t="s">
        <v>1129</v>
      </c>
      <c r="C56" s="33">
        <v>0</v>
      </c>
      <c r="D56" s="33">
        <v>0</v>
      </c>
      <c r="E56" s="33">
        <v>0</v>
      </c>
      <c r="F56" s="34">
        <v>0</v>
      </c>
      <c r="G56" s="34">
        <v>0</v>
      </c>
    </row>
    <row r="57" spans="1:7" ht="21.75" customHeight="1">
      <c r="A57" s="31" t="s">
        <v>1132</v>
      </c>
      <c r="B57" s="32" t="s">
        <v>2660</v>
      </c>
      <c r="C57" s="33">
        <v>0</v>
      </c>
      <c r="D57" s="33">
        <v>0</v>
      </c>
      <c r="E57" s="33">
        <v>0</v>
      </c>
      <c r="F57" s="34">
        <v>0</v>
      </c>
      <c r="G57" s="34">
        <v>0</v>
      </c>
    </row>
    <row r="58" spans="1:7" ht="21.75" customHeight="1">
      <c r="A58" s="31" t="s">
        <v>123</v>
      </c>
      <c r="B58" s="32" t="s">
        <v>124</v>
      </c>
      <c r="C58" s="33">
        <v>0</v>
      </c>
      <c r="D58" s="33">
        <v>2000.2</v>
      </c>
      <c r="E58" s="33">
        <v>997</v>
      </c>
      <c r="F58" s="34">
        <v>1003.2</v>
      </c>
      <c r="G58" s="34">
        <v>0</v>
      </c>
    </row>
    <row r="59" spans="1:7" ht="21.75" customHeight="1">
      <c r="A59" s="31" t="s">
        <v>130</v>
      </c>
      <c r="B59" s="32" t="s">
        <v>131</v>
      </c>
      <c r="C59" s="33">
        <v>1096.5</v>
      </c>
      <c r="D59" s="33">
        <v>2010</v>
      </c>
      <c r="E59" s="33">
        <v>2036.2</v>
      </c>
      <c r="F59" s="34">
        <v>1070.3</v>
      </c>
      <c r="G59" s="34">
        <v>0</v>
      </c>
    </row>
    <row r="60" spans="1:7" ht="21.75" customHeight="1">
      <c r="A60" s="31" t="s">
        <v>135</v>
      </c>
      <c r="B60" s="32" t="s">
        <v>136</v>
      </c>
      <c r="C60" s="33">
        <v>1137.6000000000001</v>
      </c>
      <c r="D60" s="33">
        <v>0</v>
      </c>
      <c r="E60" s="33">
        <v>1000.7</v>
      </c>
      <c r="F60" s="34">
        <v>136.90000000000009</v>
      </c>
      <c r="G60" s="34">
        <v>0</v>
      </c>
    </row>
    <row r="61" spans="1:7" ht="21.75" customHeight="1">
      <c r="A61" s="31" t="s">
        <v>141</v>
      </c>
      <c r="B61" s="32" t="s">
        <v>2661</v>
      </c>
      <c r="C61" s="33">
        <v>48.5</v>
      </c>
      <c r="D61" s="33">
        <v>0</v>
      </c>
      <c r="E61" s="33">
        <v>0</v>
      </c>
      <c r="F61" s="34">
        <v>48.5</v>
      </c>
      <c r="G61" s="34">
        <v>0</v>
      </c>
    </row>
    <row r="62" spans="1:7" ht="21.75" customHeight="1">
      <c r="A62" s="31" t="s">
        <v>145</v>
      </c>
      <c r="B62" s="32" t="s">
        <v>146</v>
      </c>
      <c r="C62" s="33">
        <v>8.4</v>
      </c>
      <c r="D62" s="33">
        <v>0</v>
      </c>
      <c r="E62" s="33">
        <v>8.4</v>
      </c>
      <c r="F62" s="34">
        <v>0</v>
      </c>
      <c r="G62" s="34">
        <v>0</v>
      </c>
    </row>
    <row r="63" spans="1:7" ht="21.75" customHeight="1">
      <c r="A63" s="31" t="s">
        <v>149</v>
      </c>
      <c r="B63" s="32" t="s">
        <v>150</v>
      </c>
      <c r="C63" s="33">
        <v>0</v>
      </c>
      <c r="D63" s="33">
        <v>494.3</v>
      </c>
      <c r="E63" s="33">
        <v>240.60000000000002</v>
      </c>
      <c r="F63" s="34">
        <v>253.7</v>
      </c>
      <c r="G63" s="34">
        <v>0</v>
      </c>
    </row>
    <row r="64" spans="1:7" ht="21.75" customHeight="1">
      <c r="A64" s="31" t="s">
        <v>162</v>
      </c>
      <c r="B64" s="32" t="s">
        <v>1141</v>
      </c>
      <c r="C64" s="33">
        <v>678.2</v>
      </c>
      <c r="D64" s="33">
        <v>0</v>
      </c>
      <c r="E64" s="33">
        <v>678.2</v>
      </c>
      <c r="F64" s="34">
        <v>0</v>
      </c>
      <c r="G64" s="34">
        <v>0</v>
      </c>
    </row>
    <row r="65" spans="1:7" ht="21.75" customHeight="1">
      <c r="A65" s="31"/>
      <c r="B65" s="32"/>
      <c r="C65" s="33">
        <v>0</v>
      </c>
      <c r="D65" s="33">
        <v>0</v>
      </c>
      <c r="E65" s="33">
        <v>0</v>
      </c>
      <c r="F65" s="34"/>
      <c r="G65" s="34"/>
    </row>
    <row r="66" spans="1:7" ht="21.75" customHeight="1">
      <c r="A66" s="31" t="s">
        <v>165</v>
      </c>
      <c r="B66" s="32" t="s">
        <v>166</v>
      </c>
      <c r="C66" s="33">
        <v>0</v>
      </c>
      <c r="D66" s="33">
        <v>120.4</v>
      </c>
      <c r="E66" s="33">
        <v>0</v>
      </c>
      <c r="F66" s="34">
        <v>120.4</v>
      </c>
      <c r="G66" s="34">
        <v>0</v>
      </c>
    </row>
    <row r="67" spans="1:7" ht="21.75" customHeight="1">
      <c r="A67" s="31" t="s">
        <v>170</v>
      </c>
      <c r="B67" s="32" t="s">
        <v>2662</v>
      </c>
      <c r="C67" s="33">
        <v>0</v>
      </c>
      <c r="D67" s="33">
        <v>0</v>
      </c>
      <c r="E67" s="33">
        <v>0</v>
      </c>
      <c r="F67" s="34">
        <v>0</v>
      </c>
      <c r="G67" s="34">
        <v>0</v>
      </c>
    </row>
    <row r="68" spans="1:7" ht="21.75" customHeight="1">
      <c r="A68" s="31" t="s">
        <v>175</v>
      </c>
      <c r="B68" s="32" t="s">
        <v>2663</v>
      </c>
      <c r="C68" s="33">
        <v>0</v>
      </c>
      <c r="D68" s="33">
        <v>0</v>
      </c>
      <c r="E68" s="33">
        <v>0</v>
      </c>
      <c r="F68" s="34">
        <v>0</v>
      </c>
      <c r="G68" s="34">
        <v>0</v>
      </c>
    </row>
    <row r="69" spans="1:7" ht="21.75" customHeight="1">
      <c r="A69" s="31" t="s">
        <v>2664</v>
      </c>
      <c r="B69" s="32" t="s">
        <v>1558</v>
      </c>
      <c r="C69" s="33">
        <v>84.2</v>
      </c>
      <c r="D69" s="33">
        <v>0</v>
      </c>
      <c r="E69" s="33">
        <v>0</v>
      </c>
      <c r="F69" s="34">
        <v>84.2</v>
      </c>
      <c r="G69" s="34">
        <v>0</v>
      </c>
    </row>
    <row r="70" spans="1:7" ht="21.75" customHeight="1">
      <c r="A70" s="31" t="s">
        <v>2665</v>
      </c>
      <c r="B70" s="32" t="s">
        <v>1559</v>
      </c>
      <c r="C70" s="33">
        <v>34.5</v>
      </c>
      <c r="D70" s="33">
        <v>0</v>
      </c>
      <c r="E70" s="33">
        <v>0</v>
      </c>
      <c r="F70" s="34">
        <v>34.5</v>
      </c>
      <c r="G70" s="34">
        <v>0</v>
      </c>
    </row>
    <row r="71" spans="1:7" ht="21.75" customHeight="1">
      <c r="A71" s="31" t="s">
        <v>2666</v>
      </c>
      <c r="B71" s="32" t="s">
        <v>1561</v>
      </c>
      <c r="C71" s="33">
        <v>0</v>
      </c>
      <c r="D71" s="33">
        <v>0</v>
      </c>
      <c r="E71" s="33">
        <v>0</v>
      </c>
      <c r="F71" s="34">
        <v>0</v>
      </c>
      <c r="G71" s="34">
        <v>0</v>
      </c>
    </row>
    <row r="72" spans="1:7" ht="21.75" customHeight="1">
      <c r="A72" s="31" t="s">
        <v>2667</v>
      </c>
      <c r="B72" s="32" t="s">
        <v>1562</v>
      </c>
      <c r="C72" s="33">
        <v>0</v>
      </c>
      <c r="D72" s="33">
        <v>0</v>
      </c>
      <c r="E72" s="33">
        <v>0</v>
      </c>
      <c r="F72" s="34">
        <v>0</v>
      </c>
      <c r="G72" s="34">
        <v>0</v>
      </c>
    </row>
    <row r="73" spans="1:7" ht="21.75" customHeight="1">
      <c r="A73" s="31" t="s">
        <v>2668</v>
      </c>
      <c r="B73" s="32" t="s">
        <v>1154</v>
      </c>
      <c r="C73" s="33">
        <v>22.1</v>
      </c>
      <c r="D73" s="33">
        <v>87.9</v>
      </c>
      <c r="E73" s="33">
        <v>0</v>
      </c>
      <c r="F73" s="34">
        <v>110</v>
      </c>
      <c r="G73" s="34">
        <v>0</v>
      </c>
    </row>
    <row r="74" spans="1:7" ht="21.75" customHeight="1">
      <c r="A74" s="31" t="s">
        <v>2669</v>
      </c>
      <c r="B74" s="32" t="s">
        <v>1155</v>
      </c>
      <c r="C74" s="33">
        <v>0</v>
      </c>
      <c r="D74" s="33">
        <v>106.69999999999999</v>
      </c>
      <c r="E74" s="33">
        <v>0</v>
      </c>
      <c r="F74" s="34">
        <v>106.69999999999999</v>
      </c>
      <c r="G74" s="34">
        <v>0</v>
      </c>
    </row>
    <row r="75" spans="1:7" ht="21.75" customHeight="1">
      <c r="A75" s="31" t="s">
        <v>2670</v>
      </c>
      <c r="B75" s="32" t="s">
        <v>2671</v>
      </c>
      <c r="C75" s="33">
        <v>98.3</v>
      </c>
      <c r="D75" s="33">
        <v>0</v>
      </c>
      <c r="E75" s="33">
        <v>59.8</v>
      </c>
      <c r="F75" s="34">
        <v>38.5</v>
      </c>
      <c r="G75" s="34">
        <v>0</v>
      </c>
    </row>
    <row r="76" spans="1:7" ht="21.75" customHeight="1">
      <c r="A76" s="31" t="s">
        <v>2672</v>
      </c>
      <c r="B76" s="32" t="s">
        <v>2673</v>
      </c>
      <c r="C76" s="33">
        <v>60</v>
      </c>
      <c r="D76" s="33">
        <v>0</v>
      </c>
      <c r="E76" s="33">
        <v>60</v>
      </c>
      <c r="F76" s="34">
        <v>0</v>
      </c>
      <c r="G76" s="34">
        <v>0</v>
      </c>
    </row>
    <row r="77" spans="1:7" ht="21.75" customHeight="1">
      <c r="A77" s="31" t="s">
        <v>2674</v>
      </c>
      <c r="B77" s="32" t="s">
        <v>2675</v>
      </c>
      <c r="C77" s="33">
        <v>0</v>
      </c>
      <c r="D77" s="33">
        <v>0</v>
      </c>
      <c r="E77" s="33">
        <v>0</v>
      </c>
      <c r="F77" s="34">
        <v>0</v>
      </c>
      <c r="G77" s="34">
        <v>0</v>
      </c>
    </row>
    <row r="78" spans="1:7" ht="21.75" customHeight="1">
      <c r="A78" s="31" t="s">
        <v>2676</v>
      </c>
      <c r="B78" s="32" t="s">
        <v>2677</v>
      </c>
      <c r="C78" s="33">
        <v>0</v>
      </c>
      <c r="D78" s="33">
        <v>0</v>
      </c>
      <c r="E78" s="33">
        <v>0</v>
      </c>
      <c r="F78" s="34">
        <v>0</v>
      </c>
      <c r="G78" s="34">
        <v>0</v>
      </c>
    </row>
    <row r="79" spans="1:7" ht="21.75" customHeight="1">
      <c r="A79" s="31" t="s">
        <v>205</v>
      </c>
      <c r="B79" s="32" t="s">
        <v>1390</v>
      </c>
      <c r="C79" s="33">
        <v>160.30000000000001</v>
      </c>
      <c r="D79" s="33">
        <v>0</v>
      </c>
      <c r="E79" s="33">
        <v>0</v>
      </c>
      <c r="F79" s="34">
        <v>160.30000000000001</v>
      </c>
      <c r="G79" s="34">
        <v>0</v>
      </c>
    </row>
    <row r="80" spans="1:7" ht="21.75" customHeight="1">
      <c r="A80" s="31" t="s">
        <v>216</v>
      </c>
      <c r="B80" s="32" t="s">
        <v>1391</v>
      </c>
      <c r="C80" s="33">
        <v>0</v>
      </c>
      <c r="D80" s="33">
        <v>0</v>
      </c>
      <c r="E80" s="33">
        <v>0</v>
      </c>
      <c r="F80" s="34">
        <v>0</v>
      </c>
      <c r="G80" s="34">
        <v>0</v>
      </c>
    </row>
    <row r="81" spans="1:7" ht="21.75" customHeight="1">
      <c r="A81" s="31" t="s">
        <v>231</v>
      </c>
      <c r="B81" s="32" t="s">
        <v>1392</v>
      </c>
      <c r="C81" s="33">
        <v>482.29999999999995</v>
      </c>
      <c r="D81" s="33">
        <v>0</v>
      </c>
      <c r="E81" s="33">
        <v>0</v>
      </c>
      <c r="F81" s="34">
        <v>482.29999999999995</v>
      </c>
      <c r="G81" s="34">
        <v>0</v>
      </c>
    </row>
    <row r="82" spans="1:7" ht="21.75" customHeight="1">
      <c r="A82" s="31" t="s">
        <v>256</v>
      </c>
      <c r="B82" s="32" t="s">
        <v>2678</v>
      </c>
      <c r="C82" s="33">
        <v>0</v>
      </c>
      <c r="D82" s="33">
        <v>0</v>
      </c>
      <c r="E82" s="33">
        <v>0</v>
      </c>
      <c r="F82" s="34">
        <v>0</v>
      </c>
      <c r="G82" s="34">
        <v>0</v>
      </c>
    </row>
    <row r="83" spans="1:7" ht="21.75" customHeight="1">
      <c r="A83" s="31" t="s">
        <v>271</v>
      </c>
      <c r="B83" s="32" t="s">
        <v>1159</v>
      </c>
      <c r="C83" s="33">
        <v>90</v>
      </c>
      <c r="D83" s="33">
        <v>0</v>
      </c>
      <c r="E83" s="33">
        <v>90</v>
      </c>
      <c r="F83" s="34">
        <v>0</v>
      </c>
      <c r="G83" s="34">
        <v>0</v>
      </c>
    </row>
    <row r="84" spans="1:7" ht="21.75" customHeight="1">
      <c r="A84" s="31" t="s">
        <v>285</v>
      </c>
      <c r="B84" s="32" t="s">
        <v>1163</v>
      </c>
      <c r="C84" s="33">
        <v>45.5</v>
      </c>
      <c r="D84" s="33">
        <v>0</v>
      </c>
      <c r="E84" s="33">
        <v>0</v>
      </c>
      <c r="F84" s="34">
        <v>45.5</v>
      </c>
      <c r="G84" s="34">
        <v>0</v>
      </c>
    </row>
    <row r="85" spans="1:7" ht="21.75" customHeight="1">
      <c r="A85" s="31" t="s">
        <v>326</v>
      </c>
      <c r="B85" s="32" t="s">
        <v>1018</v>
      </c>
      <c r="C85" s="33">
        <v>111.3</v>
      </c>
      <c r="D85" s="33">
        <v>150.9</v>
      </c>
      <c r="E85" s="33">
        <v>111.3</v>
      </c>
      <c r="F85" s="34">
        <v>150.89999999999998</v>
      </c>
      <c r="G85" s="34">
        <v>0</v>
      </c>
    </row>
    <row r="86" spans="1:7" ht="21.75" customHeight="1">
      <c r="A86" s="31" t="s">
        <v>338</v>
      </c>
      <c r="B86" s="32" t="s">
        <v>2527</v>
      </c>
      <c r="C86" s="33">
        <v>109.8</v>
      </c>
      <c r="D86" s="33">
        <v>0</v>
      </c>
      <c r="E86" s="33">
        <v>0</v>
      </c>
      <c r="F86" s="34">
        <v>109.8</v>
      </c>
      <c r="G86" s="34">
        <v>0</v>
      </c>
    </row>
    <row r="87" spans="1:7" ht="21.75" customHeight="1">
      <c r="A87" s="31" t="s">
        <v>340</v>
      </c>
      <c r="B87" s="32" t="s">
        <v>1020</v>
      </c>
      <c r="C87" s="33">
        <v>468.7</v>
      </c>
      <c r="D87" s="33">
        <v>601</v>
      </c>
      <c r="E87" s="33">
        <v>310.89999999999998</v>
      </c>
      <c r="F87" s="34">
        <v>301.5</v>
      </c>
      <c r="G87" s="34">
        <v>457.3</v>
      </c>
    </row>
    <row r="88" spans="1:7" ht="21.75" customHeight="1">
      <c r="A88" s="31" t="s">
        <v>342</v>
      </c>
      <c r="B88" s="32" t="s">
        <v>343</v>
      </c>
      <c r="C88" s="33">
        <v>0</v>
      </c>
      <c r="D88" s="33">
        <v>0</v>
      </c>
      <c r="E88" s="33">
        <v>-41.5</v>
      </c>
      <c r="F88" s="34">
        <v>41.5</v>
      </c>
      <c r="G88" s="34">
        <v>0</v>
      </c>
    </row>
    <row r="89" spans="1:7" ht="21.75" customHeight="1">
      <c r="A89" s="31" t="s">
        <v>355</v>
      </c>
      <c r="B89" s="32" t="s">
        <v>356</v>
      </c>
      <c r="C89" s="33">
        <v>396.7</v>
      </c>
      <c r="D89" s="33">
        <v>0</v>
      </c>
      <c r="E89" s="33">
        <v>263.7</v>
      </c>
      <c r="F89" s="34">
        <v>133</v>
      </c>
      <c r="G89" s="34">
        <v>0</v>
      </c>
    </row>
    <row r="90" spans="1:7" ht="21.75" customHeight="1">
      <c r="A90" s="31" t="s">
        <v>366</v>
      </c>
      <c r="B90" s="32" t="s">
        <v>367</v>
      </c>
      <c r="C90" s="33">
        <v>275.7</v>
      </c>
      <c r="D90" s="33">
        <v>0</v>
      </c>
      <c r="E90" s="33">
        <v>275.7</v>
      </c>
      <c r="F90" s="34">
        <v>0</v>
      </c>
      <c r="G90" s="34">
        <v>0</v>
      </c>
    </row>
    <row r="91" spans="1:7" ht="21.75" customHeight="1">
      <c r="A91" s="31" t="s">
        <v>380</v>
      </c>
      <c r="B91" s="32" t="s">
        <v>381</v>
      </c>
      <c r="C91" s="33">
        <v>385</v>
      </c>
      <c r="D91" s="33">
        <v>1004</v>
      </c>
      <c r="E91" s="33">
        <v>0</v>
      </c>
      <c r="F91" s="34">
        <v>1389</v>
      </c>
      <c r="G91" s="34">
        <v>0</v>
      </c>
    </row>
    <row r="92" spans="1:7" ht="21.75" customHeight="1">
      <c r="A92" s="31" t="s">
        <v>392</v>
      </c>
      <c r="B92" s="32" t="s">
        <v>393</v>
      </c>
      <c r="C92" s="33">
        <v>0</v>
      </c>
      <c r="D92" s="33">
        <v>0</v>
      </c>
      <c r="E92" s="33">
        <v>-49</v>
      </c>
      <c r="F92" s="34">
        <v>49</v>
      </c>
      <c r="G92" s="34">
        <v>0</v>
      </c>
    </row>
    <row r="93" spans="1:7" ht="21.75" customHeight="1">
      <c r="A93" s="31" t="s">
        <v>406</v>
      </c>
      <c r="B93" s="32" t="s">
        <v>407</v>
      </c>
      <c r="C93" s="33">
        <v>0</v>
      </c>
      <c r="D93" s="33">
        <v>0</v>
      </c>
      <c r="E93" s="33">
        <v>0</v>
      </c>
      <c r="F93" s="34">
        <v>0</v>
      </c>
      <c r="G93" s="34">
        <v>0</v>
      </c>
    </row>
    <row r="94" spans="1:7" ht="21.75" customHeight="1">
      <c r="A94" s="31" t="s">
        <v>412</v>
      </c>
      <c r="B94" s="32" t="s">
        <v>413</v>
      </c>
      <c r="C94" s="33">
        <v>0</v>
      </c>
      <c r="D94" s="33">
        <v>0</v>
      </c>
      <c r="E94" s="33">
        <v>0</v>
      </c>
      <c r="F94" s="34">
        <v>0</v>
      </c>
      <c r="G94" s="34">
        <v>0</v>
      </c>
    </row>
    <row r="95" spans="1:7" ht="21.75" customHeight="1">
      <c r="A95" s="31" t="s">
        <v>423</v>
      </c>
      <c r="B95" s="32" t="s">
        <v>424</v>
      </c>
      <c r="C95" s="33">
        <v>0</v>
      </c>
      <c r="D95" s="33">
        <v>0</v>
      </c>
      <c r="E95" s="33">
        <v>0</v>
      </c>
      <c r="F95" s="34">
        <v>0</v>
      </c>
      <c r="G95" s="34">
        <v>0</v>
      </c>
    </row>
    <row r="96" spans="1:7" ht="21.75" customHeight="1">
      <c r="A96" s="31" t="s">
        <v>445</v>
      </c>
      <c r="B96" s="32" t="s">
        <v>2679</v>
      </c>
      <c r="C96" s="33">
        <v>880.3</v>
      </c>
      <c r="D96" s="33">
        <v>0</v>
      </c>
      <c r="E96" s="33">
        <v>880.3</v>
      </c>
      <c r="F96" s="34">
        <v>0</v>
      </c>
      <c r="G96" s="34">
        <v>0</v>
      </c>
    </row>
    <row r="97" spans="1:7" ht="21.75" customHeight="1">
      <c r="A97" s="31" t="s">
        <v>2680</v>
      </c>
      <c r="B97" s="32" t="s">
        <v>2681</v>
      </c>
      <c r="C97" s="33">
        <v>0</v>
      </c>
      <c r="D97" s="33">
        <v>0</v>
      </c>
      <c r="E97" s="33">
        <v>0</v>
      </c>
      <c r="F97" s="34">
        <v>0</v>
      </c>
      <c r="G97" s="34">
        <v>0</v>
      </c>
    </row>
    <row r="98" spans="1:7" ht="21.75" customHeight="1">
      <c r="A98" s="31" t="s">
        <v>2682</v>
      </c>
      <c r="B98" s="32" t="s">
        <v>2683</v>
      </c>
      <c r="C98" s="33">
        <v>22</v>
      </c>
      <c r="D98" s="33">
        <v>0</v>
      </c>
      <c r="E98" s="33">
        <v>0</v>
      </c>
      <c r="F98" s="34">
        <v>22</v>
      </c>
      <c r="G98" s="34">
        <v>0</v>
      </c>
    </row>
    <row r="99" spans="1:7" ht="21.75" customHeight="1">
      <c r="A99" s="31" t="s">
        <v>462</v>
      </c>
      <c r="B99" s="32" t="s">
        <v>2684</v>
      </c>
      <c r="C99" s="33">
        <v>157.69999999999999</v>
      </c>
      <c r="D99" s="33">
        <v>303.2</v>
      </c>
      <c r="E99" s="33">
        <v>0</v>
      </c>
      <c r="F99" s="34">
        <v>460.9</v>
      </c>
      <c r="G99" s="34">
        <v>0</v>
      </c>
    </row>
    <row r="100" spans="1:7" ht="21.75" customHeight="1">
      <c r="A100" s="31" t="s">
        <v>458</v>
      </c>
      <c r="B100" s="32" t="s">
        <v>2685</v>
      </c>
      <c r="C100" s="33">
        <v>0</v>
      </c>
      <c r="D100" s="33">
        <v>217.2</v>
      </c>
      <c r="E100" s="33">
        <v>0</v>
      </c>
      <c r="F100" s="34">
        <v>217.2</v>
      </c>
      <c r="G100" s="34">
        <v>0</v>
      </c>
    </row>
    <row r="101" spans="1:7" ht="21.75" customHeight="1">
      <c r="A101" s="31" t="s">
        <v>465</v>
      </c>
      <c r="B101" s="32" t="s">
        <v>2686</v>
      </c>
      <c r="C101" s="33">
        <v>57.3</v>
      </c>
      <c r="D101" s="33">
        <v>0</v>
      </c>
      <c r="E101" s="33">
        <v>0</v>
      </c>
      <c r="F101" s="34">
        <v>57.3</v>
      </c>
      <c r="G101" s="34">
        <v>0</v>
      </c>
    </row>
    <row r="102" spans="1:7" ht="21.75" customHeight="1">
      <c r="A102" s="31" t="s">
        <v>500</v>
      </c>
      <c r="B102" s="32" t="s">
        <v>949</v>
      </c>
      <c r="C102" s="33">
        <v>0</v>
      </c>
      <c r="D102" s="33">
        <v>4034.1</v>
      </c>
      <c r="E102" s="33">
        <v>2393.1999999999998</v>
      </c>
      <c r="F102" s="34">
        <v>1640.9</v>
      </c>
      <c r="G102" s="34">
        <v>0</v>
      </c>
    </row>
    <row r="103" spans="1:7" ht="21.75" customHeight="1">
      <c r="A103" s="31" t="s">
        <v>516</v>
      </c>
      <c r="B103" s="32" t="s">
        <v>517</v>
      </c>
      <c r="C103" s="33">
        <v>0</v>
      </c>
      <c r="D103" s="33">
        <v>120.80000000000001</v>
      </c>
      <c r="E103" s="33">
        <v>0</v>
      </c>
      <c r="F103" s="34">
        <v>120.80000000000001</v>
      </c>
      <c r="G103" s="34">
        <v>0</v>
      </c>
    </row>
    <row r="104" spans="1:7" ht="21.75" customHeight="1">
      <c r="A104" s="31" t="s">
        <v>538</v>
      </c>
      <c r="B104" s="32" t="s">
        <v>539</v>
      </c>
      <c r="C104" s="33">
        <v>0</v>
      </c>
      <c r="D104" s="33">
        <v>3020.4</v>
      </c>
      <c r="E104" s="33">
        <v>1005</v>
      </c>
      <c r="F104" s="34">
        <v>2015.4</v>
      </c>
      <c r="G104" s="34">
        <v>0</v>
      </c>
    </row>
    <row r="105" spans="1:7" ht="21.75" customHeight="1">
      <c r="A105" s="31" t="s">
        <v>559</v>
      </c>
      <c r="B105" s="32" t="s">
        <v>560</v>
      </c>
      <c r="C105" s="33">
        <v>0</v>
      </c>
      <c r="D105" s="33">
        <v>0</v>
      </c>
      <c r="E105" s="33">
        <v>0</v>
      </c>
      <c r="F105" s="34">
        <v>0</v>
      </c>
      <c r="G105" s="34">
        <v>0</v>
      </c>
    </row>
    <row r="106" spans="1:7" ht="21.75" customHeight="1">
      <c r="A106" s="31" t="s">
        <v>578</v>
      </c>
      <c r="B106" s="32" t="s">
        <v>579</v>
      </c>
      <c r="C106" s="33">
        <v>33</v>
      </c>
      <c r="D106" s="33">
        <v>214.1</v>
      </c>
      <c r="E106" s="33">
        <v>247.1</v>
      </c>
      <c r="F106" s="34">
        <v>0</v>
      </c>
      <c r="G106" s="34">
        <v>0</v>
      </c>
    </row>
    <row r="107" spans="1:7" ht="21.75" customHeight="1">
      <c r="A107" s="31" t="s">
        <v>1418</v>
      </c>
      <c r="B107" s="32" t="s">
        <v>2687</v>
      </c>
      <c r="C107" s="33">
        <v>0</v>
      </c>
      <c r="D107" s="33">
        <v>151.6</v>
      </c>
      <c r="E107" s="33">
        <v>151.6</v>
      </c>
      <c r="F107" s="34">
        <v>0</v>
      </c>
      <c r="G107" s="34">
        <v>0</v>
      </c>
    </row>
    <row r="108" spans="1:7" ht="21.75" customHeight="1">
      <c r="A108" s="31" t="s">
        <v>601</v>
      </c>
      <c r="B108" s="32" t="s">
        <v>2688</v>
      </c>
      <c r="C108" s="33">
        <v>0</v>
      </c>
      <c r="D108" s="33">
        <v>0</v>
      </c>
      <c r="E108" s="33">
        <v>0</v>
      </c>
      <c r="F108" s="34">
        <v>0</v>
      </c>
      <c r="G108" s="34">
        <v>0</v>
      </c>
    </row>
    <row r="109" spans="1:7" ht="21.75" customHeight="1">
      <c r="A109" s="31" t="s">
        <v>610</v>
      </c>
      <c r="B109" s="32" t="s">
        <v>611</v>
      </c>
      <c r="C109" s="33">
        <v>15.9</v>
      </c>
      <c r="D109" s="33">
        <v>0</v>
      </c>
      <c r="E109" s="33">
        <v>15.9</v>
      </c>
      <c r="F109" s="34">
        <v>0</v>
      </c>
      <c r="G109" s="34">
        <v>0</v>
      </c>
    </row>
    <row r="110" spans="1:7" ht="21.75" customHeight="1">
      <c r="A110" s="31" t="s">
        <v>1335</v>
      </c>
      <c r="B110" s="32" t="s">
        <v>1336</v>
      </c>
      <c r="C110" s="33">
        <v>0</v>
      </c>
      <c r="D110" s="33">
        <v>0</v>
      </c>
      <c r="E110" s="33">
        <v>0</v>
      </c>
      <c r="F110" s="34">
        <v>0</v>
      </c>
      <c r="G110" s="34">
        <v>0</v>
      </c>
    </row>
    <row r="111" spans="1:7" ht="21.75" customHeight="1">
      <c r="A111" s="31" t="s">
        <v>2689</v>
      </c>
      <c r="B111" s="32" t="s">
        <v>2690</v>
      </c>
      <c r="C111" s="33">
        <v>0</v>
      </c>
      <c r="D111" s="33">
        <v>0</v>
      </c>
      <c r="E111" s="33">
        <v>0</v>
      </c>
      <c r="F111" s="34">
        <v>0</v>
      </c>
      <c r="G111" s="34">
        <v>0</v>
      </c>
    </row>
    <row r="112" spans="1:7" ht="21.75" customHeight="1">
      <c r="A112" s="31" t="s">
        <v>1339</v>
      </c>
      <c r="B112" s="32" t="s">
        <v>2691</v>
      </c>
      <c r="C112" s="33">
        <v>0</v>
      </c>
      <c r="D112" s="33">
        <v>0</v>
      </c>
      <c r="E112" s="33">
        <v>0</v>
      </c>
      <c r="F112" s="34">
        <v>0</v>
      </c>
      <c r="G112" s="34">
        <v>0</v>
      </c>
    </row>
    <row r="113" spans="1:7" ht="21.75" customHeight="1">
      <c r="A113" s="31" t="s">
        <v>2692</v>
      </c>
      <c r="B113" s="32" t="s">
        <v>2693</v>
      </c>
      <c r="C113" s="33">
        <v>0</v>
      </c>
      <c r="D113" s="33">
        <v>0</v>
      </c>
      <c r="E113" s="33">
        <v>0</v>
      </c>
      <c r="F113" s="34">
        <v>0</v>
      </c>
      <c r="G113" s="34">
        <v>0</v>
      </c>
    </row>
    <row r="114" spans="1:7" ht="21.75" customHeight="1">
      <c r="A114" s="31" t="s">
        <v>1341</v>
      </c>
      <c r="B114" s="32" t="s">
        <v>2694</v>
      </c>
      <c r="C114" s="33">
        <v>0</v>
      </c>
      <c r="D114" s="33">
        <v>0</v>
      </c>
      <c r="E114" s="33">
        <v>0</v>
      </c>
      <c r="F114" s="34">
        <v>0</v>
      </c>
      <c r="G114" s="34">
        <v>0</v>
      </c>
    </row>
    <row r="115" spans="1:7" ht="21.75" customHeight="1">
      <c r="A115" s="31" t="s">
        <v>1345</v>
      </c>
      <c r="B115" s="32" t="s">
        <v>2695</v>
      </c>
      <c r="C115" s="33">
        <v>0</v>
      </c>
      <c r="D115" s="33">
        <v>0</v>
      </c>
      <c r="E115" s="33">
        <v>0</v>
      </c>
      <c r="F115" s="34">
        <v>0</v>
      </c>
      <c r="G115" s="34">
        <v>0</v>
      </c>
    </row>
    <row r="116" spans="1:7" ht="21.75" customHeight="1">
      <c r="A116" s="31" t="s">
        <v>1346</v>
      </c>
      <c r="B116" s="32" t="s">
        <v>1347</v>
      </c>
      <c r="C116" s="33">
        <v>0</v>
      </c>
      <c r="D116" s="33">
        <v>0</v>
      </c>
      <c r="E116" s="33">
        <v>0</v>
      </c>
      <c r="F116" s="34">
        <v>0</v>
      </c>
      <c r="G116" s="34">
        <v>0</v>
      </c>
    </row>
    <row r="117" spans="1:7" ht="21.75" customHeight="1">
      <c r="A117" s="31" t="s">
        <v>2696</v>
      </c>
      <c r="B117" s="32" t="s">
        <v>2697</v>
      </c>
      <c r="C117" s="33">
        <v>0</v>
      </c>
      <c r="D117" s="33">
        <v>0</v>
      </c>
      <c r="E117" s="33">
        <v>0</v>
      </c>
      <c r="F117" s="34">
        <v>0</v>
      </c>
      <c r="G117" s="34">
        <v>0</v>
      </c>
    </row>
    <row r="118" spans="1:7" ht="21.75" customHeight="1">
      <c r="A118" s="31" t="s">
        <v>1365</v>
      </c>
      <c r="B118" s="32" t="s">
        <v>2698</v>
      </c>
      <c r="C118" s="33">
        <v>0</v>
      </c>
      <c r="D118" s="33">
        <v>0</v>
      </c>
      <c r="E118" s="33">
        <v>0</v>
      </c>
      <c r="F118" s="34">
        <v>0</v>
      </c>
      <c r="G118" s="34">
        <v>0</v>
      </c>
    </row>
    <row r="119" spans="1:7" ht="21.75" customHeight="1">
      <c r="A119" s="31" t="s">
        <v>1367</v>
      </c>
      <c r="B119" s="32" t="s">
        <v>2699</v>
      </c>
      <c r="C119" s="33">
        <v>85</v>
      </c>
      <c r="D119" s="33">
        <v>0</v>
      </c>
      <c r="E119" s="33">
        <v>0</v>
      </c>
      <c r="F119" s="34">
        <v>85</v>
      </c>
      <c r="G119" s="34">
        <v>0</v>
      </c>
    </row>
    <row r="120" spans="1:7" ht="21.75" customHeight="1">
      <c r="A120" s="31" t="s">
        <v>1370</v>
      </c>
      <c r="B120" s="32" t="s">
        <v>1371</v>
      </c>
      <c r="C120" s="33">
        <v>0</v>
      </c>
      <c r="D120" s="33">
        <v>0</v>
      </c>
      <c r="E120" s="33">
        <v>0</v>
      </c>
      <c r="F120" s="34">
        <v>0</v>
      </c>
      <c r="G120" s="34">
        <v>0</v>
      </c>
    </row>
    <row r="121" spans="1:7" ht="21.75" customHeight="1">
      <c r="A121" s="31" t="s">
        <v>1373</v>
      </c>
      <c r="B121" s="32" t="s">
        <v>2700</v>
      </c>
      <c r="C121" s="33">
        <v>0</v>
      </c>
      <c r="D121" s="33">
        <v>0</v>
      </c>
      <c r="E121" s="33">
        <v>0</v>
      </c>
      <c r="F121" s="34">
        <v>0</v>
      </c>
      <c r="G121" s="34">
        <v>0</v>
      </c>
    </row>
    <row r="122" spans="1:7" ht="21.75" customHeight="1">
      <c r="A122" s="31" t="s">
        <v>1374</v>
      </c>
      <c r="B122" s="32" t="s">
        <v>2701</v>
      </c>
      <c r="C122" s="33">
        <v>0</v>
      </c>
      <c r="D122" s="33">
        <v>0</v>
      </c>
      <c r="E122" s="33">
        <v>0</v>
      </c>
      <c r="F122" s="34">
        <v>0</v>
      </c>
      <c r="G122" s="34">
        <v>0</v>
      </c>
    </row>
    <row r="123" spans="1:7" ht="21.75" customHeight="1">
      <c r="A123" s="31" t="s">
        <v>1376</v>
      </c>
      <c r="B123" s="32" t="s">
        <v>2702</v>
      </c>
      <c r="C123" s="33">
        <v>0</v>
      </c>
      <c r="D123" s="33">
        <v>0</v>
      </c>
      <c r="E123" s="33">
        <v>0</v>
      </c>
      <c r="F123" s="34">
        <v>0</v>
      </c>
      <c r="G123" s="34">
        <v>0</v>
      </c>
    </row>
    <row r="124" spans="1:7" ht="21.75" customHeight="1">
      <c r="A124" s="31" t="s">
        <v>1381</v>
      </c>
      <c r="B124" s="32" t="s">
        <v>2703</v>
      </c>
      <c r="C124" s="33">
        <v>0</v>
      </c>
      <c r="D124" s="33">
        <v>0</v>
      </c>
      <c r="E124" s="33">
        <v>0</v>
      </c>
      <c r="F124" s="34">
        <v>0</v>
      </c>
      <c r="G124" s="34">
        <v>0</v>
      </c>
    </row>
    <row r="125" spans="1:7" ht="21.75" customHeight="1">
      <c r="A125" s="31" t="s">
        <v>1393</v>
      </c>
      <c r="B125" s="32" t="s">
        <v>2704</v>
      </c>
      <c r="C125" s="33">
        <v>0</v>
      </c>
      <c r="D125" s="33">
        <v>2018.1</v>
      </c>
      <c r="E125" s="33">
        <v>2018.1</v>
      </c>
      <c r="F125" s="34">
        <v>0</v>
      </c>
      <c r="G125" s="34">
        <v>0</v>
      </c>
    </row>
    <row r="126" spans="1:7" ht="21.75" customHeight="1">
      <c r="A126" s="31" t="s">
        <v>1396</v>
      </c>
      <c r="B126" s="32" t="s">
        <v>2705</v>
      </c>
      <c r="C126" s="33">
        <v>0</v>
      </c>
      <c r="D126" s="33">
        <v>150.4</v>
      </c>
      <c r="E126" s="33">
        <v>150.4</v>
      </c>
      <c r="F126" s="34">
        <v>0</v>
      </c>
      <c r="G126" s="34">
        <v>0</v>
      </c>
    </row>
    <row r="127" spans="1:7" ht="21.75" customHeight="1">
      <c r="A127" s="31" t="s">
        <v>1403</v>
      </c>
      <c r="B127" s="32" t="s">
        <v>2706</v>
      </c>
      <c r="C127" s="33">
        <v>0</v>
      </c>
      <c r="D127" s="33">
        <v>0</v>
      </c>
      <c r="E127" s="33">
        <v>0</v>
      </c>
      <c r="F127" s="34">
        <v>0</v>
      </c>
      <c r="G127" s="34">
        <v>0</v>
      </c>
    </row>
    <row r="128" spans="1:7" ht="21.75" customHeight="1">
      <c r="A128" s="31" t="s">
        <v>1406</v>
      </c>
      <c r="B128" s="32" t="s">
        <v>2707</v>
      </c>
      <c r="C128" s="33">
        <v>0</v>
      </c>
      <c r="D128" s="33">
        <v>0</v>
      </c>
      <c r="E128" s="33">
        <v>0</v>
      </c>
      <c r="F128" s="34">
        <v>0</v>
      </c>
      <c r="G128" s="34">
        <v>0</v>
      </c>
    </row>
    <row r="129" spans="1:7" ht="21.75" customHeight="1">
      <c r="A129" s="31" t="s">
        <v>1423</v>
      </c>
      <c r="B129" s="32" t="s">
        <v>2708</v>
      </c>
      <c r="C129" s="33">
        <v>0</v>
      </c>
      <c r="D129" s="33">
        <v>0</v>
      </c>
      <c r="E129" s="33">
        <v>0</v>
      </c>
      <c r="F129" s="34">
        <v>0</v>
      </c>
      <c r="G129" s="34">
        <v>0</v>
      </c>
    </row>
    <row r="130" spans="1:7" ht="21.75" customHeight="1">
      <c r="A130" s="31" t="s">
        <v>1439</v>
      </c>
      <c r="B130" s="32" t="s">
        <v>2709</v>
      </c>
      <c r="C130" s="33">
        <v>45</v>
      </c>
      <c r="D130" s="33">
        <v>0</v>
      </c>
      <c r="E130" s="33">
        <v>0</v>
      </c>
      <c r="F130" s="34">
        <v>45</v>
      </c>
      <c r="G130" s="34">
        <v>0</v>
      </c>
    </row>
    <row r="131" spans="1:7" ht="21.75" customHeight="1">
      <c r="A131" s="31" t="s">
        <v>2710</v>
      </c>
      <c r="B131" s="32" t="s">
        <v>2711</v>
      </c>
      <c r="C131" s="33">
        <v>0</v>
      </c>
      <c r="D131" s="33">
        <v>0</v>
      </c>
      <c r="E131" s="33">
        <v>0</v>
      </c>
      <c r="F131" s="34">
        <v>0</v>
      </c>
      <c r="G131" s="34">
        <v>0</v>
      </c>
    </row>
    <row r="132" spans="1:7" ht="21.75" customHeight="1">
      <c r="A132" s="31" t="s">
        <v>1446</v>
      </c>
      <c r="B132" s="32" t="s">
        <v>2712</v>
      </c>
      <c r="C132" s="33">
        <v>30</v>
      </c>
      <c r="D132" s="33">
        <v>0</v>
      </c>
      <c r="E132" s="33">
        <v>0</v>
      </c>
      <c r="F132" s="34">
        <v>30</v>
      </c>
      <c r="G132" s="34">
        <v>0</v>
      </c>
    </row>
    <row r="133" spans="1:7" ht="21.75" customHeight="1">
      <c r="A133" s="31" t="s">
        <v>1460</v>
      </c>
      <c r="B133" s="32" t="s">
        <v>2713</v>
      </c>
      <c r="C133" s="33">
        <v>0</v>
      </c>
      <c r="D133" s="33">
        <v>0</v>
      </c>
      <c r="E133" s="33">
        <v>0</v>
      </c>
      <c r="F133" s="34">
        <v>0</v>
      </c>
      <c r="G133" s="34">
        <v>0</v>
      </c>
    </row>
    <row r="134" spans="1:7" ht="21.75" customHeight="1">
      <c r="A134" s="31" t="s">
        <v>1461</v>
      </c>
      <c r="B134" s="32" t="s">
        <v>1462</v>
      </c>
      <c r="C134" s="33">
        <v>429.5</v>
      </c>
      <c r="D134" s="33">
        <v>-200</v>
      </c>
      <c r="E134" s="33">
        <v>0</v>
      </c>
      <c r="F134" s="34">
        <v>429.5</v>
      </c>
      <c r="G134" s="34">
        <v>-200</v>
      </c>
    </row>
    <row r="135" spans="1:7" ht="21.75" customHeight="1">
      <c r="A135" s="31" t="s">
        <v>1463</v>
      </c>
      <c r="B135" s="32" t="s">
        <v>1464</v>
      </c>
      <c r="C135" s="33">
        <v>0</v>
      </c>
      <c r="D135" s="33">
        <v>0</v>
      </c>
      <c r="E135" s="33">
        <v>0</v>
      </c>
      <c r="F135" s="34">
        <v>0</v>
      </c>
      <c r="G135" s="34">
        <v>0</v>
      </c>
    </row>
    <row r="136" spans="1:7" ht="21.75" customHeight="1">
      <c r="A136" s="31" t="s">
        <v>1465</v>
      </c>
      <c r="B136" s="32" t="s">
        <v>2714</v>
      </c>
      <c r="C136" s="33">
        <v>0</v>
      </c>
      <c r="D136" s="33">
        <v>0</v>
      </c>
      <c r="E136" s="33">
        <v>0</v>
      </c>
      <c r="F136" s="34">
        <v>0</v>
      </c>
      <c r="G136" s="34">
        <v>0</v>
      </c>
    </row>
    <row r="137" spans="1:7" ht="21.75" customHeight="1">
      <c r="A137" s="31" t="s">
        <v>1466</v>
      </c>
      <c r="B137" s="32" t="s">
        <v>2715</v>
      </c>
      <c r="C137" s="33">
        <v>0</v>
      </c>
      <c r="D137" s="33">
        <v>0</v>
      </c>
      <c r="E137" s="33">
        <v>0</v>
      </c>
      <c r="F137" s="34">
        <v>0</v>
      </c>
      <c r="G137" s="34">
        <v>0</v>
      </c>
    </row>
    <row r="138" spans="1:7" ht="21.75" customHeight="1">
      <c r="A138" s="31" t="s">
        <v>1473</v>
      </c>
      <c r="B138" s="32" t="s">
        <v>2716</v>
      </c>
      <c r="C138" s="33">
        <v>0</v>
      </c>
      <c r="D138" s="33">
        <v>82.300000000000011</v>
      </c>
      <c r="E138" s="33">
        <v>82.300000000000011</v>
      </c>
      <c r="F138" s="34">
        <v>0</v>
      </c>
      <c r="G138" s="34">
        <v>0</v>
      </c>
    </row>
    <row r="139" spans="1:7" ht="21.75" customHeight="1">
      <c r="A139" s="31" t="s">
        <v>1476</v>
      </c>
      <c r="B139" s="32" t="s">
        <v>2717</v>
      </c>
      <c r="C139" s="33">
        <v>37</v>
      </c>
      <c r="D139" s="33">
        <v>0</v>
      </c>
      <c r="E139" s="33">
        <v>0</v>
      </c>
      <c r="F139" s="34">
        <v>37</v>
      </c>
      <c r="G139" s="34">
        <v>0</v>
      </c>
    </row>
    <row r="140" spans="1:7" ht="21.75" customHeight="1">
      <c r="A140" s="31" t="s">
        <v>1478</v>
      </c>
      <c r="B140" s="32" t="s">
        <v>2718</v>
      </c>
      <c r="C140" s="33">
        <v>0</v>
      </c>
      <c r="D140" s="33">
        <v>0</v>
      </c>
      <c r="E140" s="33">
        <v>0</v>
      </c>
      <c r="F140" s="34">
        <v>0</v>
      </c>
      <c r="G140" s="34">
        <v>0</v>
      </c>
    </row>
    <row r="141" spans="1:7" ht="21.75" customHeight="1">
      <c r="A141" s="31" t="s">
        <v>1480</v>
      </c>
      <c r="B141" s="32" t="s">
        <v>2719</v>
      </c>
      <c r="C141" s="33">
        <v>0</v>
      </c>
      <c r="D141" s="33">
        <v>0</v>
      </c>
      <c r="E141" s="33">
        <v>0</v>
      </c>
      <c r="F141" s="34">
        <v>0</v>
      </c>
      <c r="G141" s="34">
        <v>0</v>
      </c>
    </row>
    <row r="142" spans="1:7" ht="21.75" customHeight="1">
      <c r="A142" s="31" t="s">
        <v>1174</v>
      </c>
      <c r="B142" s="32" t="s">
        <v>2720</v>
      </c>
      <c r="C142" s="33">
        <v>374.1</v>
      </c>
      <c r="D142" s="33">
        <v>867.8</v>
      </c>
      <c r="E142" s="33">
        <v>1241.9000000000001</v>
      </c>
      <c r="F142" s="34">
        <v>0</v>
      </c>
      <c r="G142" s="34">
        <v>0</v>
      </c>
    </row>
    <row r="143" spans="1:7" ht="21.75" customHeight="1">
      <c r="A143" s="31" t="s">
        <v>1175</v>
      </c>
      <c r="B143" s="32" t="s">
        <v>2721</v>
      </c>
      <c r="C143" s="33">
        <v>446.90000000000003</v>
      </c>
      <c r="D143" s="33">
        <v>876.7</v>
      </c>
      <c r="E143" s="33">
        <v>1323.6</v>
      </c>
      <c r="F143" s="34">
        <v>0</v>
      </c>
      <c r="G143" s="34">
        <v>0</v>
      </c>
    </row>
    <row r="144" spans="1:7" ht="21.75" customHeight="1">
      <c r="A144" s="31" t="s">
        <v>489</v>
      </c>
      <c r="B144" s="32" t="s">
        <v>1182</v>
      </c>
      <c r="C144" s="33">
        <v>0</v>
      </c>
      <c r="D144" s="33">
        <v>0</v>
      </c>
      <c r="E144" s="33">
        <v>0</v>
      </c>
      <c r="F144" s="34">
        <v>0</v>
      </c>
      <c r="G144" s="34">
        <v>0</v>
      </c>
    </row>
    <row r="145" spans="1:7" ht="21.75" customHeight="1">
      <c r="A145" s="31" t="s">
        <v>509</v>
      </c>
      <c r="B145" s="32" t="s">
        <v>510</v>
      </c>
      <c r="C145" s="33">
        <v>0</v>
      </c>
      <c r="D145" s="33">
        <v>2024.9</v>
      </c>
      <c r="E145" s="33">
        <v>1011.4</v>
      </c>
      <c r="F145" s="34">
        <v>1013.5000000000001</v>
      </c>
      <c r="G145" s="34">
        <v>0</v>
      </c>
    </row>
    <row r="146" spans="1:7" ht="21.75" customHeight="1">
      <c r="A146" s="31" t="s">
        <v>529</v>
      </c>
      <c r="B146" s="32" t="s">
        <v>1183</v>
      </c>
      <c r="C146" s="33">
        <v>0</v>
      </c>
      <c r="D146" s="33">
        <v>59.4</v>
      </c>
      <c r="E146" s="33">
        <v>59.4</v>
      </c>
      <c r="F146" s="34">
        <v>0</v>
      </c>
      <c r="G146" s="34">
        <v>0</v>
      </c>
    </row>
    <row r="147" spans="1:7" ht="21.75" customHeight="1">
      <c r="A147" s="31" t="s">
        <v>550</v>
      </c>
      <c r="B147" s="32" t="s">
        <v>551</v>
      </c>
      <c r="C147" s="33">
        <v>23</v>
      </c>
      <c r="D147" s="33">
        <v>0</v>
      </c>
      <c r="E147" s="33">
        <v>23</v>
      </c>
      <c r="F147" s="34">
        <v>0</v>
      </c>
      <c r="G147" s="34">
        <v>0</v>
      </c>
    </row>
    <row r="148" spans="1:7" ht="21.75" customHeight="1">
      <c r="A148" s="31" t="s">
        <v>569</v>
      </c>
      <c r="B148" s="32" t="s">
        <v>570</v>
      </c>
      <c r="C148" s="33">
        <v>0</v>
      </c>
      <c r="D148" s="33">
        <v>665.2</v>
      </c>
      <c r="E148" s="33">
        <v>220.3</v>
      </c>
      <c r="F148" s="34">
        <v>444.90000000000003</v>
      </c>
      <c r="G148" s="34">
        <v>0</v>
      </c>
    </row>
    <row r="149" spans="1:7" ht="21.75" customHeight="1">
      <c r="A149" s="31" t="s">
        <v>586</v>
      </c>
      <c r="B149" s="32" t="s">
        <v>587</v>
      </c>
      <c r="C149" s="33">
        <v>0</v>
      </c>
      <c r="D149" s="33">
        <v>0</v>
      </c>
      <c r="E149" s="33">
        <v>0</v>
      </c>
      <c r="F149" s="34">
        <v>0</v>
      </c>
      <c r="G149" s="34">
        <v>0</v>
      </c>
    </row>
    <row r="150" spans="1:7" ht="21.75" customHeight="1">
      <c r="A150" s="31" t="s">
        <v>604</v>
      </c>
      <c r="B150" s="32" t="s">
        <v>2722</v>
      </c>
      <c r="C150" s="33">
        <v>150.30000000000001</v>
      </c>
      <c r="D150" s="33">
        <v>0</v>
      </c>
      <c r="E150" s="33">
        <v>91.800000000000011</v>
      </c>
      <c r="F150" s="34">
        <v>58.5</v>
      </c>
      <c r="G150" s="34">
        <v>0</v>
      </c>
    </row>
    <row r="151" spans="1:7" ht="21.75" customHeight="1">
      <c r="A151" s="31" t="s">
        <v>2723</v>
      </c>
      <c r="B151" s="32" t="s">
        <v>2724</v>
      </c>
      <c r="C151" s="33">
        <v>0</v>
      </c>
      <c r="D151" s="33">
        <v>0</v>
      </c>
      <c r="E151" s="33">
        <v>0</v>
      </c>
      <c r="F151" s="34">
        <v>0</v>
      </c>
      <c r="G151" s="34">
        <v>0</v>
      </c>
    </row>
    <row r="152" spans="1:7" ht="21.75" customHeight="1">
      <c r="A152" s="31" t="s">
        <v>776</v>
      </c>
      <c r="B152" s="32" t="s">
        <v>2725</v>
      </c>
      <c r="C152" s="33">
        <v>0</v>
      </c>
      <c r="D152" s="33">
        <v>0</v>
      </c>
      <c r="E152" s="33">
        <v>0</v>
      </c>
      <c r="F152" s="34">
        <v>0</v>
      </c>
      <c r="G152" s="34">
        <v>0</v>
      </c>
    </row>
    <row r="153" spans="1:7" ht="21.75" customHeight="1">
      <c r="A153" s="31" t="s">
        <v>782</v>
      </c>
      <c r="B153" s="32" t="s">
        <v>2726</v>
      </c>
      <c r="C153" s="33">
        <v>449.8</v>
      </c>
      <c r="D153" s="33">
        <v>0</v>
      </c>
      <c r="E153" s="33">
        <v>0</v>
      </c>
      <c r="F153" s="34">
        <v>449.8</v>
      </c>
      <c r="G153" s="34">
        <v>0</v>
      </c>
    </row>
    <row r="154" spans="1:7" ht="21.75" customHeight="1">
      <c r="A154" s="31" t="s">
        <v>783</v>
      </c>
      <c r="B154" s="32" t="s">
        <v>2727</v>
      </c>
      <c r="C154" s="33">
        <v>0</v>
      </c>
      <c r="D154" s="33">
        <v>0</v>
      </c>
      <c r="E154" s="33">
        <v>0</v>
      </c>
      <c r="F154" s="34">
        <v>0</v>
      </c>
      <c r="G154" s="34">
        <v>0</v>
      </c>
    </row>
    <row r="155" spans="1:7" ht="21.75" customHeight="1">
      <c r="A155" s="31" t="s">
        <v>786</v>
      </c>
      <c r="B155" s="32" t="s">
        <v>2728</v>
      </c>
      <c r="C155" s="33">
        <v>137.30000000000001</v>
      </c>
      <c r="D155" s="33">
        <v>0</v>
      </c>
      <c r="E155" s="33">
        <v>0</v>
      </c>
      <c r="F155" s="34">
        <v>137.30000000000001</v>
      </c>
      <c r="G155" s="34">
        <v>0</v>
      </c>
    </row>
    <row r="156" spans="1:7" ht="21.75" customHeight="1">
      <c r="A156" s="31" t="s">
        <v>788</v>
      </c>
      <c r="B156" s="32" t="s">
        <v>2729</v>
      </c>
      <c r="C156" s="33">
        <v>0</v>
      </c>
      <c r="D156" s="33">
        <v>0</v>
      </c>
      <c r="E156" s="33">
        <v>0</v>
      </c>
      <c r="F156" s="34">
        <v>0</v>
      </c>
      <c r="G156" s="34">
        <v>0</v>
      </c>
    </row>
    <row r="157" spans="1:7" ht="21.75" customHeight="1">
      <c r="A157" s="31" t="s">
        <v>790</v>
      </c>
      <c r="B157" s="32" t="s">
        <v>2730</v>
      </c>
      <c r="C157" s="33">
        <v>0</v>
      </c>
      <c r="D157" s="33">
        <v>0</v>
      </c>
      <c r="E157" s="33">
        <v>0</v>
      </c>
      <c r="F157" s="34">
        <v>0</v>
      </c>
      <c r="G157" s="34">
        <v>0</v>
      </c>
    </row>
    <row r="158" spans="1:7" ht="21.75" customHeight="1">
      <c r="A158" s="31" t="s">
        <v>798</v>
      </c>
      <c r="B158" s="32" t="s">
        <v>1186</v>
      </c>
      <c r="C158" s="33">
        <v>0</v>
      </c>
      <c r="D158" s="33">
        <v>0</v>
      </c>
      <c r="E158" s="33">
        <v>0</v>
      </c>
      <c r="F158" s="34">
        <v>0</v>
      </c>
      <c r="G158" s="34">
        <v>0</v>
      </c>
    </row>
    <row r="159" spans="1:7" ht="21.75" customHeight="1">
      <c r="A159" s="31" t="s">
        <v>802</v>
      </c>
      <c r="B159" s="32" t="s">
        <v>2731</v>
      </c>
      <c r="C159" s="33">
        <v>0</v>
      </c>
      <c r="D159" s="33">
        <v>0</v>
      </c>
      <c r="E159" s="33">
        <v>0</v>
      </c>
      <c r="F159" s="34">
        <v>0</v>
      </c>
      <c r="G159" s="34">
        <v>0</v>
      </c>
    </row>
    <row r="160" spans="1:7" ht="21.75" customHeight="1">
      <c r="A160" s="31" t="s">
        <v>807</v>
      </c>
      <c r="B160" s="32" t="s">
        <v>753</v>
      </c>
      <c r="C160" s="33">
        <v>0</v>
      </c>
      <c r="D160" s="33">
        <v>0</v>
      </c>
      <c r="E160" s="33">
        <v>0</v>
      </c>
      <c r="F160" s="34">
        <v>0</v>
      </c>
      <c r="G160" s="34">
        <v>0</v>
      </c>
    </row>
    <row r="161" spans="1:7" ht="21.75" customHeight="1">
      <c r="A161" s="31" t="s">
        <v>810</v>
      </c>
      <c r="B161" s="32" t="s">
        <v>2732</v>
      </c>
      <c r="C161" s="33">
        <v>0</v>
      </c>
      <c r="D161" s="33">
        <v>0</v>
      </c>
      <c r="E161" s="33">
        <v>0</v>
      </c>
      <c r="F161" s="34">
        <v>0</v>
      </c>
      <c r="G161" s="34">
        <v>0</v>
      </c>
    </row>
    <row r="162" spans="1:7" ht="21.75" customHeight="1">
      <c r="A162" s="31" t="s">
        <v>813</v>
      </c>
      <c r="B162" s="32" t="s">
        <v>747</v>
      </c>
      <c r="C162" s="33">
        <v>0</v>
      </c>
      <c r="D162" s="33">
        <v>0</v>
      </c>
      <c r="E162" s="33">
        <v>0</v>
      </c>
      <c r="F162" s="34">
        <v>0</v>
      </c>
      <c r="G162" s="34">
        <v>0</v>
      </c>
    </row>
    <row r="163" spans="1:7" ht="21.75" customHeight="1">
      <c r="A163" s="31" t="s">
        <v>817</v>
      </c>
      <c r="B163" s="32" t="s">
        <v>1191</v>
      </c>
      <c r="C163" s="33">
        <v>0</v>
      </c>
      <c r="D163" s="33">
        <v>0</v>
      </c>
      <c r="E163" s="33">
        <v>0</v>
      </c>
      <c r="F163" s="34">
        <v>0</v>
      </c>
      <c r="G163" s="34">
        <v>0</v>
      </c>
    </row>
    <row r="164" spans="1:7" ht="21.75" customHeight="1">
      <c r="A164" s="31" t="s">
        <v>818</v>
      </c>
      <c r="B164" s="32" t="s">
        <v>1192</v>
      </c>
      <c r="C164" s="33">
        <v>0</v>
      </c>
      <c r="D164" s="33">
        <v>57.3</v>
      </c>
      <c r="E164" s="33">
        <v>0</v>
      </c>
      <c r="F164" s="34">
        <v>57.3</v>
      </c>
      <c r="G164" s="34">
        <v>0</v>
      </c>
    </row>
    <row r="165" spans="1:7" ht="21.75" customHeight="1">
      <c r="A165" s="31" t="s">
        <v>824</v>
      </c>
      <c r="B165" s="32" t="s">
        <v>1194</v>
      </c>
      <c r="C165" s="33">
        <v>0</v>
      </c>
      <c r="D165" s="33">
        <v>0</v>
      </c>
      <c r="E165" s="33">
        <v>0</v>
      </c>
      <c r="F165" s="34">
        <v>0</v>
      </c>
      <c r="G165" s="34">
        <v>0</v>
      </c>
    </row>
    <row r="166" spans="1:7" ht="21.75" customHeight="1">
      <c r="A166" s="31" t="s">
        <v>829</v>
      </c>
      <c r="B166" s="32" t="s">
        <v>1195</v>
      </c>
      <c r="C166" s="33">
        <v>0</v>
      </c>
      <c r="D166" s="33">
        <v>0</v>
      </c>
      <c r="E166" s="33">
        <v>0</v>
      </c>
      <c r="F166" s="34">
        <v>0</v>
      </c>
      <c r="G166" s="34">
        <v>0</v>
      </c>
    </row>
    <row r="167" spans="1:7" ht="21.75" customHeight="1">
      <c r="A167" s="31" t="s">
        <v>967</v>
      </c>
      <c r="B167" s="32" t="s">
        <v>1197</v>
      </c>
      <c r="C167" s="33">
        <v>993.4</v>
      </c>
      <c r="D167" s="33">
        <v>0</v>
      </c>
      <c r="E167" s="33">
        <v>993.40000000000009</v>
      </c>
      <c r="F167" s="34">
        <v>0</v>
      </c>
      <c r="G167" s="34">
        <v>0</v>
      </c>
    </row>
    <row r="168" spans="1:7" ht="21.75" customHeight="1">
      <c r="A168" s="31" t="s">
        <v>971</v>
      </c>
      <c r="B168" s="32" t="s">
        <v>1198</v>
      </c>
      <c r="C168" s="33">
        <v>1003.4</v>
      </c>
      <c r="D168" s="33">
        <v>0</v>
      </c>
      <c r="E168" s="33">
        <v>963.4</v>
      </c>
      <c r="F168" s="34">
        <v>40</v>
      </c>
      <c r="G168" s="34">
        <v>0</v>
      </c>
    </row>
    <row r="169" spans="1:7" ht="21.75" customHeight="1">
      <c r="A169" s="31" t="s">
        <v>992</v>
      </c>
      <c r="B169" s="32" t="s">
        <v>1200</v>
      </c>
      <c r="C169" s="33">
        <v>1.8</v>
      </c>
      <c r="D169" s="33">
        <v>119.8</v>
      </c>
      <c r="E169" s="33">
        <v>0</v>
      </c>
      <c r="F169" s="34">
        <v>121.6</v>
      </c>
      <c r="G169" s="34">
        <v>0</v>
      </c>
    </row>
    <row r="170" spans="1:7" ht="21.75" customHeight="1">
      <c r="A170" s="31" t="s">
        <v>975</v>
      </c>
      <c r="B170" s="32" t="s">
        <v>1201</v>
      </c>
      <c r="C170" s="33">
        <v>1520.9</v>
      </c>
      <c r="D170" s="33">
        <v>0</v>
      </c>
      <c r="E170" s="33">
        <v>1426.3999999999999</v>
      </c>
      <c r="F170" s="34">
        <v>94.500000000000227</v>
      </c>
      <c r="G170" s="34">
        <v>0</v>
      </c>
    </row>
    <row r="171" spans="1:7" ht="21.75" customHeight="1">
      <c r="A171" s="31" t="s">
        <v>978</v>
      </c>
      <c r="B171" s="32" t="s">
        <v>1202</v>
      </c>
      <c r="C171" s="33">
        <v>58.8</v>
      </c>
      <c r="D171" s="33">
        <v>0</v>
      </c>
      <c r="E171" s="33">
        <v>58.8</v>
      </c>
      <c r="F171" s="34">
        <v>0</v>
      </c>
      <c r="G171" s="34">
        <v>0</v>
      </c>
    </row>
    <row r="172" spans="1:7" ht="21.75" customHeight="1">
      <c r="A172" s="31" t="s">
        <v>981</v>
      </c>
      <c r="B172" s="32" t="s">
        <v>1203</v>
      </c>
      <c r="C172" s="33">
        <v>493.1</v>
      </c>
      <c r="D172" s="33">
        <v>0</v>
      </c>
      <c r="E172" s="33">
        <v>493.1</v>
      </c>
      <c r="F172" s="34">
        <v>0</v>
      </c>
      <c r="G172" s="34">
        <v>0</v>
      </c>
    </row>
    <row r="173" spans="1:7" ht="21.75" customHeight="1">
      <c r="A173" s="31" t="s">
        <v>985</v>
      </c>
      <c r="B173" s="32" t="s">
        <v>1204</v>
      </c>
      <c r="C173" s="33">
        <v>50.3</v>
      </c>
      <c r="D173" s="33">
        <v>0</v>
      </c>
      <c r="E173" s="33">
        <v>50.3</v>
      </c>
      <c r="F173" s="34">
        <v>0</v>
      </c>
      <c r="G173" s="34">
        <v>0</v>
      </c>
    </row>
    <row r="174" spans="1:7" ht="21.75" customHeight="1">
      <c r="A174" s="31" t="s">
        <v>995</v>
      </c>
      <c r="B174" s="32" t="s">
        <v>1205</v>
      </c>
      <c r="C174" s="33">
        <v>0</v>
      </c>
      <c r="D174" s="33">
        <v>0</v>
      </c>
      <c r="E174" s="33">
        <v>0</v>
      </c>
      <c r="F174" s="34">
        <v>0</v>
      </c>
      <c r="G174" s="34">
        <v>0</v>
      </c>
    </row>
    <row r="175" spans="1:7" ht="21.75" customHeight="1">
      <c r="A175" s="31" t="s">
        <v>983</v>
      </c>
      <c r="B175" s="32" t="s">
        <v>1206</v>
      </c>
      <c r="C175" s="33">
        <v>0</v>
      </c>
      <c r="D175" s="33">
        <v>0</v>
      </c>
      <c r="E175" s="33">
        <v>0</v>
      </c>
      <c r="F175" s="34">
        <v>0</v>
      </c>
      <c r="G175" s="34">
        <v>0</v>
      </c>
    </row>
    <row r="176" spans="1:7" ht="21.75" customHeight="1">
      <c r="A176" s="31" t="s">
        <v>2733</v>
      </c>
      <c r="B176" s="32" t="s">
        <v>2734</v>
      </c>
      <c r="C176" s="33">
        <v>211.7</v>
      </c>
      <c r="D176" s="33">
        <v>0</v>
      </c>
      <c r="E176" s="33">
        <v>0</v>
      </c>
      <c r="F176" s="34">
        <v>211.7</v>
      </c>
      <c r="G176" s="34">
        <v>0</v>
      </c>
    </row>
    <row r="177" spans="1:7" ht="21.75" customHeight="1">
      <c r="A177" s="31">
        <v>0</v>
      </c>
      <c r="B177" s="32" t="s">
        <v>1443</v>
      </c>
      <c r="C177" s="33">
        <v>0</v>
      </c>
      <c r="D177" s="33">
        <v>0</v>
      </c>
      <c r="E177" s="33">
        <v>0</v>
      </c>
      <c r="F177" s="34">
        <v>0</v>
      </c>
      <c r="G177" s="34">
        <v>0</v>
      </c>
    </row>
    <row r="178" spans="1:7" ht="21.75" customHeight="1">
      <c r="A178" s="31">
        <v>0</v>
      </c>
      <c r="B178" s="32" t="s">
        <v>2735</v>
      </c>
      <c r="C178" s="33">
        <v>0</v>
      </c>
      <c r="D178" s="33">
        <v>0</v>
      </c>
      <c r="E178" s="33">
        <v>0</v>
      </c>
      <c r="F178" s="34">
        <v>0</v>
      </c>
      <c r="G178" s="34">
        <v>0</v>
      </c>
    </row>
    <row r="179" spans="1:7" ht="21.75" customHeight="1">
      <c r="A179" s="31">
        <v>0</v>
      </c>
      <c r="B179" s="32" t="s">
        <v>2736</v>
      </c>
      <c r="C179" s="33">
        <v>0</v>
      </c>
      <c r="D179" s="33">
        <v>0</v>
      </c>
      <c r="E179" s="33">
        <v>0</v>
      </c>
      <c r="F179" s="34">
        <v>0</v>
      </c>
      <c r="G179" s="34">
        <v>0</v>
      </c>
    </row>
    <row r="180" spans="1:7" ht="21.75" customHeight="1">
      <c r="A180" s="31">
        <v>0</v>
      </c>
      <c r="B180" s="32" t="s">
        <v>2737</v>
      </c>
      <c r="C180" s="33">
        <v>0</v>
      </c>
      <c r="D180" s="33">
        <v>0</v>
      </c>
      <c r="E180" s="33">
        <v>0</v>
      </c>
      <c r="F180" s="34">
        <v>0</v>
      </c>
      <c r="G180" s="34">
        <v>0</v>
      </c>
    </row>
    <row r="181" spans="1:7" ht="21.75" customHeight="1">
      <c r="A181" s="31">
        <v>0</v>
      </c>
      <c r="B181" s="32" t="s">
        <v>2738</v>
      </c>
      <c r="C181" s="33">
        <v>0</v>
      </c>
      <c r="D181" s="33">
        <v>0</v>
      </c>
      <c r="E181" s="33">
        <v>0</v>
      </c>
      <c r="F181" s="34">
        <v>0</v>
      </c>
      <c r="G181" s="34">
        <v>0</v>
      </c>
    </row>
    <row r="182" spans="1:7" ht="21.75" customHeight="1">
      <c r="A182" s="31">
        <v>0</v>
      </c>
      <c r="B182" s="32" t="s">
        <v>1161</v>
      </c>
      <c r="C182" s="33">
        <v>122.1</v>
      </c>
      <c r="D182" s="33">
        <v>0</v>
      </c>
      <c r="E182" s="33">
        <v>0</v>
      </c>
      <c r="F182" s="34">
        <v>122.1</v>
      </c>
      <c r="G182" s="34">
        <v>0</v>
      </c>
    </row>
    <row r="183" spans="1:7" ht="21.75" customHeight="1">
      <c r="A183" s="31">
        <v>0</v>
      </c>
      <c r="B183" s="32" t="s">
        <v>2739</v>
      </c>
      <c r="C183" s="33">
        <v>0</v>
      </c>
      <c r="D183" s="33">
        <v>0</v>
      </c>
      <c r="E183" s="33">
        <v>0</v>
      </c>
      <c r="F183" s="34">
        <v>0</v>
      </c>
      <c r="G183" s="34">
        <v>0</v>
      </c>
    </row>
    <row r="184" spans="1:7" ht="21.75" customHeight="1">
      <c r="A184" s="31">
        <v>0</v>
      </c>
      <c r="B184" s="32" t="s">
        <v>2740</v>
      </c>
      <c r="C184" s="33">
        <v>0</v>
      </c>
      <c r="D184" s="33">
        <v>0</v>
      </c>
      <c r="E184" s="33">
        <v>0</v>
      </c>
      <c r="F184" s="34">
        <v>0</v>
      </c>
      <c r="G184" s="34">
        <v>0</v>
      </c>
    </row>
    <row r="185" spans="1:7" ht="21.75" customHeight="1">
      <c r="A185" s="31">
        <v>0</v>
      </c>
      <c r="B185" s="32" t="s">
        <v>2741</v>
      </c>
      <c r="C185" s="33">
        <v>0</v>
      </c>
      <c r="D185" s="33">
        <v>0</v>
      </c>
      <c r="E185" s="33">
        <v>0</v>
      </c>
      <c r="F185" s="34">
        <v>0</v>
      </c>
      <c r="G185" s="34">
        <v>0</v>
      </c>
    </row>
    <row r="186" spans="1:7" ht="21.75" customHeight="1">
      <c r="A186" s="31">
        <v>0</v>
      </c>
      <c r="B186" s="32" t="s">
        <v>1157</v>
      </c>
      <c r="C186" s="33">
        <v>135.80000000000001</v>
      </c>
      <c r="D186" s="33">
        <v>0</v>
      </c>
      <c r="E186" s="33">
        <v>0</v>
      </c>
      <c r="F186" s="34">
        <v>135.80000000000001</v>
      </c>
      <c r="G186" s="34">
        <v>0</v>
      </c>
    </row>
    <row r="187" spans="1:7" ht="21.75" customHeight="1">
      <c r="A187" s="31">
        <v>0</v>
      </c>
      <c r="B187" s="32" t="s">
        <v>2742</v>
      </c>
      <c r="C187" s="33">
        <v>0</v>
      </c>
      <c r="D187" s="33">
        <v>0</v>
      </c>
      <c r="E187" s="33">
        <v>0</v>
      </c>
      <c r="F187" s="34">
        <v>0</v>
      </c>
      <c r="G187" s="34">
        <v>0</v>
      </c>
    </row>
    <row r="188" spans="1:7" ht="21.75" customHeight="1">
      <c r="A188" s="31">
        <v>0</v>
      </c>
      <c r="B188" s="32" t="s">
        <v>2743</v>
      </c>
      <c r="C188" s="33">
        <v>0</v>
      </c>
      <c r="D188" s="33">
        <v>0</v>
      </c>
      <c r="E188" s="33">
        <v>0</v>
      </c>
      <c r="F188" s="34">
        <v>0</v>
      </c>
      <c r="G188" s="34">
        <v>0</v>
      </c>
    </row>
    <row r="189" spans="1:7" ht="21.75" customHeight="1">
      <c r="A189" s="31">
        <v>0</v>
      </c>
      <c r="B189" s="32" t="s">
        <v>2744</v>
      </c>
      <c r="C189" s="33">
        <v>0</v>
      </c>
      <c r="D189" s="33">
        <v>0</v>
      </c>
      <c r="E189" s="33">
        <v>0</v>
      </c>
      <c r="F189" s="34">
        <v>0</v>
      </c>
      <c r="G189" s="34">
        <v>0</v>
      </c>
    </row>
    <row r="190" spans="1:7" ht="21.75" customHeight="1">
      <c r="A190" s="31">
        <v>0</v>
      </c>
      <c r="B190" s="32" t="s">
        <v>2745</v>
      </c>
      <c r="C190" s="33">
        <v>0</v>
      </c>
      <c r="D190" s="33">
        <v>0</v>
      </c>
      <c r="E190" s="33">
        <v>0</v>
      </c>
      <c r="F190" s="34">
        <v>0</v>
      </c>
      <c r="G190" s="34">
        <v>0</v>
      </c>
    </row>
    <row r="191" spans="1:7" ht="21.75" customHeight="1">
      <c r="A191" s="31">
        <v>0</v>
      </c>
      <c r="B191" s="32" t="s">
        <v>2746</v>
      </c>
      <c r="C191" s="33">
        <v>0</v>
      </c>
      <c r="D191" s="33">
        <v>0</v>
      </c>
      <c r="E191" s="33">
        <v>0</v>
      </c>
      <c r="F191" s="34">
        <v>0</v>
      </c>
      <c r="G191" s="34">
        <v>0</v>
      </c>
    </row>
    <row r="192" spans="1:7" ht="21.75" customHeight="1">
      <c r="A192" s="31">
        <v>0</v>
      </c>
      <c r="B192" s="32" t="s">
        <v>2747</v>
      </c>
      <c r="C192" s="33">
        <v>0</v>
      </c>
      <c r="D192" s="33">
        <v>0</v>
      </c>
      <c r="E192" s="33">
        <v>0</v>
      </c>
      <c r="F192" s="34">
        <v>0</v>
      </c>
      <c r="G192" s="34">
        <v>0</v>
      </c>
    </row>
    <row r="193" spans="1:7" ht="21.75" customHeight="1">
      <c r="A193" s="31">
        <v>0</v>
      </c>
      <c r="B193" s="32" t="s">
        <v>2748</v>
      </c>
      <c r="C193" s="33">
        <v>0</v>
      </c>
      <c r="D193" s="33">
        <v>0</v>
      </c>
      <c r="E193" s="33">
        <v>0</v>
      </c>
      <c r="F193" s="34">
        <v>0</v>
      </c>
      <c r="G193" s="34">
        <v>0</v>
      </c>
    </row>
    <row r="194" spans="1:7" ht="21.75" customHeight="1">
      <c r="A194" s="31">
        <v>0</v>
      </c>
      <c r="B194" s="32" t="s">
        <v>2749</v>
      </c>
      <c r="C194" s="33">
        <v>28</v>
      </c>
      <c r="D194" s="33">
        <v>0</v>
      </c>
      <c r="E194" s="33">
        <v>0</v>
      </c>
      <c r="F194" s="34">
        <v>28</v>
      </c>
      <c r="G194" s="34">
        <v>0</v>
      </c>
    </row>
    <row r="195" spans="1:7" ht="21.75" customHeight="1">
      <c r="A195" s="31">
        <v>0</v>
      </c>
      <c r="B195" s="32" t="s">
        <v>2750</v>
      </c>
      <c r="C195" s="33">
        <v>19</v>
      </c>
      <c r="D195" s="33">
        <v>0</v>
      </c>
      <c r="E195" s="33">
        <v>0</v>
      </c>
      <c r="F195" s="34">
        <v>19</v>
      </c>
      <c r="G195" s="34">
        <v>0</v>
      </c>
    </row>
    <row r="196" spans="1:7" ht="21.75" customHeight="1">
      <c r="A196" s="31">
        <v>0</v>
      </c>
      <c r="B196" s="32" t="s">
        <v>2751</v>
      </c>
      <c r="C196" s="33">
        <v>29.2</v>
      </c>
      <c r="D196" s="33">
        <v>0</v>
      </c>
      <c r="E196" s="33">
        <v>0</v>
      </c>
      <c r="F196" s="34">
        <v>29.2</v>
      </c>
      <c r="G196" s="34">
        <v>0</v>
      </c>
    </row>
    <row r="197" spans="1:7" ht="21.75" customHeight="1">
      <c r="A197" s="31">
        <v>0</v>
      </c>
      <c r="B197" s="32" t="s">
        <v>2752</v>
      </c>
      <c r="C197" s="33">
        <v>0</v>
      </c>
      <c r="D197" s="33">
        <v>0</v>
      </c>
      <c r="E197" s="33">
        <v>0</v>
      </c>
      <c r="F197" s="34">
        <v>0</v>
      </c>
      <c r="G197" s="34">
        <v>0</v>
      </c>
    </row>
    <row r="198" spans="1:7" ht="21.75" customHeight="1">
      <c r="A198" s="31" t="s">
        <v>2753</v>
      </c>
      <c r="B198" s="32" t="s">
        <v>2754</v>
      </c>
      <c r="C198" s="33">
        <v>837.40000000000009</v>
      </c>
      <c r="D198" s="33">
        <v>0</v>
      </c>
      <c r="E198" s="33">
        <v>837.40000000000009</v>
      </c>
      <c r="F198" s="34">
        <v>0</v>
      </c>
      <c r="G198" s="34">
        <v>0</v>
      </c>
    </row>
    <row r="199" spans="1:7" ht="21.75" customHeight="1">
      <c r="A199" s="31">
        <v>0</v>
      </c>
      <c r="B199" s="32" t="s">
        <v>2755</v>
      </c>
      <c r="C199" s="33">
        <v>253.5</v>
      </c>
      <c r="D199" s="33">
        <v>0</v>
      </c>
      <c r="E199" s="33">
        <v>0</v>
      </c>
      <c r="F199" s="34">
        <v>0</v>
      </c>
      <c r="G199" s="34">
        <v>253.5</v>
      </c>
    </row>
    <row r="200" spans="1:7" ht="21.75" customHeight="1">
      <c r="A200" s="31">
        <v>0</v>
      </c>
      <c r="B200" s="32" t="s">
        <v>2756</v>
      </c>
      <c r="C200" s="33">
        <v>137.1</v>
      </c>
      <c r="D200" s="33">
        <v>399.5</v>
      </c>
      <c r="E200" s="33">
        <v>399.5</v>
      </c>
      <c r="F200" s="34">
        <v>137.10000000000002</v>
      </c>
      <c r="G200" s="34">
        <v>0</v>
      </c>
    </row>
    <row r="201" spans="1:7" ht="21.75" customHeight="1">
      <c r="A201" s="31">
        <v>0</v>
      </c>
      <c r="B201" s="32">
        <v>0</v>
      </c>
      <c r="C201" s="33">
        <v>0</v>
      </c>
      <c r="D201" s="33">
        <v>0</v>
      </c>
      <c r="E201" s="33">
        <v>0</v>
      </c>
      <c r="F201" s="34">
        <v>0</v>
      </c>
      <c r="G201" s="34">
        <v>0</v>
      </c>
    </row>
    <row r="202" spans="1:7" ht="21.75" customHeight="1">
      <c r="A202" s="31">
        <v>0</v>
      </c>
      <c r="B202" s="32" t="s">
        <v>2757</v>
      </c>
      <c r="C202" s="33">
        <v>402.2</v>
      </c>
      <c r="D202" s="33">
        <v>-4.5</v>
      </c>
      <c r="E202" s="33">
        <v>397.7</v>
      </c>
      <c r="F202" s="34">
        <v>352.7</v>
      </c>
      <c r="G202" s="34">
        <v>-352.7</v>
      </c>
    </row>
    <row r="203" spans="1:7" ht="21.75" customHeight="1">
      <c r="A203" s="31">
        <v>0</v>
      </c>
      <c r="B203" s="32">
        <v>0</v>
      </c>
      <c r="C203" s="33">
        <v>0</v>
      </c>
      <c r="D203" s="33">
        <v>0</v>
      </c>
      <c r="E203" s="33">
        <v>0</v>
      </c>
      <c r="F203" s="34">
        <v>0</v>
      </c>
      <c r="G203" s="34">
        <v>0</v>
      </c>
    </row>
    <row r="204" spans="1:7" ht="21.75" customHeight="1">
      <c r="A204" s="31">
        <v>0</v>
      </c>
      <c r="B204" s="32">
        <v>0</v>
      </c>
      <c r="C204" s="33">
        <v>0</v>
      </c>
      <c r="D204" s="33">
        <v>0</v>
      </c>
      <c r="E204" s="33">
        <v>0</v>
      </c>
      <c r="F204" s="34">
        <v>0</v>
      </c>
      <c r="G204" s="34">
        <v>0</v>
      </c>
    </row>
    <row r="205" spans="1:7" ht="21.75" customHeight="1">
      <c r="A205" s="31">
        <v>0</v>
      </c>
      <c r="B205" s="32">
        <v>0</v>
      </c>
      <c r="C205" s="33">
        <v>0</v>
      </c>
      <c r="D205" s="33">
        <v>0</v>
      </c>
      <c r="E205" s="33">
        <v>0</v>
      </c>
      <c r="F205" s="34">
        <v>0</v>
      </c>
      <c r="G205" s="34">
        <v>0</v>
      </c>
    </row>
    <row r="206" spans="1:7" ht="21.75" customHeight="1">
      <c r="A206" s="31">
        <v>0</v>
      </c>
      <c r="B206" s="32">
        <v>0</v>
      </c>
      <c r="C206" s="33">
        <v>0</v>
      </c>
      <c r="D206" s="33">
        <v>0</v>
      </c>
      <c r="E206" s="33">
        <v>0</v>
      </c>
      <c r="F206" s="34">
        <v>0</v>
      </c>
      <c r="G206" s="34">
        <v>0</v>
      </c>
    </row>
    <row r="207" spans="1:7" ht="21.75" customHeight="1">
      <c r="A207" s="31">
        <v>0</v>
      </c>
      <c r="B207" s="32">
        <v>0</v>
      </c>
      <c r="C207" s="33">
        <v>0</v>
      </c>
      <c r="D207" s="33">
        <v>0</v>
      </c>
      <c r="E207" s="33">
        <v>0</v>
      </c>
      <c r="F207" s="34">
        <v>0</v>
      </c>
      <c r="G207" s="34">
        <v>0</v>
      </c>
    </row>
    <row r="208" spans="1:7" ht="21.75" customHeight="1">
      <c r="A208" s="31">
        <v>0</v>
      </c>
      <c r="B208" s="32">
        <v>0</v>
      </c>
      <c r="C208" s="33">
        <v>0</v>
      </c>
      <c r="D208" s="33">
        <v>0</v>
      </c>
      <c r="E208" s="33">
        <v>0</v>
      </c>
      <c r="F208" s="34">
        <v>0</v>
      </c>
      <c r="G208" s="34">
        <v>0</v>
      </c>
    </row>
    <row r="209" spans="1:7" ht="21.75" customHeight="1">
      <c r="A209" s="31">
        <v>0</v>
      </c>
      <c r="B209" s="32">
        <v>0</v>
      </c>
      <c r="C209" s="33">
        <v>0</v>
      </c>
      <c r="D209" s="33">
        <v>0</v>
      </c>
      <c r="E209" s="33">
        <v>0</v>
      </c>
      <c r="F209" s="34">
        <v>0</v>
      </c>
      <c r="G209" s="34">
        <v>0</v>
      </c>
    </row>
    <row r="210" spans="1:7" ht="21.75" customHeight="1">
      <c r="A210" s="31">
        <v>0</v>
      </c>
      <c r="B210" s="32">
        <v>0</v>
      </c>
      <c r="C210" s="33">
        <v>0</v>
      </c>
      <c r="D210" s="33">
        <v>0</v>
      </c>
      <c r="E210" s="33">
        <v>0</v>
      </c>
      <c r="F210" s="34">
        <v>0</v>
      </c>
      <c r="G210" s="34">
        <v>0</v>
      </c>
    </row>
    <row r="211" spans="1:7" ht="21.75" customHeight="1">
      <c r="A211" s="31" t="s">
        <v>1142</v>
      </c>
      <c r="B211" s="32" t="s">
        <v>1573</v>
      </c>
      <c r="C211" s="33">
        <v>34</v>
      </c>
      <c r="D211" s="33">
        <v>0</v>
      </c>
      <c r="E211" s="33">
        <v>0</v>
      </c>
      <c r="F211" s="34">
        <v>34</v>
      </c>
      <c r="G211" s="34">
        <v>0</v>
      </c>
    </row>
    <row r="212" spans="1:7" ht="21.75" customHeight="1">
      <c r="A212" s="31" t="s">
        <v>1143</v>
      </c>
      <c r="B212" s="32" t="s">
        <v>2758</v>
      </c>
      <c r="C212" s="33">
        <v>14.1</v>
      </c>
      <c r="D212" s="33">
        <v>0</v>
      </c>
      <c r="E212" s="33">
        <v>0</v>
      </c>
      <c r="F212" s="34">
        <v>14.1</v>
      </c>
      <c r="G212" s="34">
        <v>0</v>
      </c>
    </row>
    <row r="213" spans="1:7" ht="21.75" customHeight="1">
      <c r="A213" s="31" t="s">
        <v>1144</v>
      </c>
      <c r="B213" s="32" t="s">
        <v>2759</v>
      </c>
      <c r="C213" s="33">
        <v>67.900000000000006</v>
      </c>
      <c r="D213" s="33">
        <v>0</v>
      </c>
      <c r="E213" s="33">
        <v>0</v>
      </c>
      <c r="F213" s="34">
        <v>67.900000000000006</v>
      </c>
      <c r="G213" s="34">
        <v>0</v>
      </c>
    </row>
    <row r="214" spans="1:7" ht="21.75" customHeight="1">
      <c r="A214" s="31" t="s">
        <v>1145</v>
      </c>
      <c r="B214" s="32" t="s">
        <v>1574</v>
      </c>
      <c r="C214" s="33">
        <v>0</v>
      </c>
      <c r="D214" s="33">
        <v>0</v>
      </c>
      <c r="E214" s="33">
        <v>0</v>
      </c>
      <c r="F214" s="34">
        <v>0</v>
      </c>
      <c r="G214" s="34">
        <v>0</v>
      </c>
    </row>
    <row r="215" spans="1:7" ht="21.75" customHeight="1">
      <c r="A215" s="31" t="s">
        <v>1146</v>
      </c>
      <c r="B215" s="32" t="s">
        <v>2760</v>
      </c>
      <c r="C215" s="33">
        <v>0</v>
      </c>
      <c r="D215" s="33">
        <v>0</v>
      </c>
      <c r="E215" s="33">
        <v>0</v>
      </c>
      <c r="F215" s="34">
        <v>0</v>
      </c>
      <c r="G215" s="34">
        <v>0</v>
      </c>
    </row>
    <row r="216" spans="1:7" ht="21.75" customHeight="1">
      <c r="A216" s="31" t="s">
        <v>1147</v>
      </c>
      <c r="B216" s="32" t="s">
        <v>2761</v>
      </c>
      <c r="C216" s="33">
        <v>0</v>
      </c>
      <c r="D216" s="33">
        <v>0</v>
      </c>
      <c r="E216" s="33">
        <v>0</v>
      </c>
      <c r="F216" s="34">
        <v>0</v>
      </c>
      <c r="G216" s="34">
        <v>0</v>
      </c>
    </row>
    <row r="217" spans="1:7" ht="21.75" customHeight="1">
      <c r="A217" s="31" t="s">
        <v>1148</v>
      </c>
      <c r="B217" s="32" t="s">
        <v>2762</v>
      </c>
      <c r="C217" s="33">
        <v>7.1</v>
      </c>
      <c r="D217" s="33">
        <v>0</v>
      </c>
      <c r="E217" s="33">
        <v>0</v>
      </c>
      <c r="F217" s="34">
        <v>7.1</v>
      </c>
      <c r="G217" s="34">
        <v>0</v>
      </c>
    </row>
    <row r="218" spans="1:7" ht="21.75" customHeight="1">
      <c r="A218" s="31" t="s">
        <v>1149</v>
      </c>
      <c r="B218" s="32" t="s">
        <v>2763</v>
      </c>
      <c r="C218" s="33">
        <v>0</v>
      </c>
      <c r="D218" s="33">
        <v>0</v>
      </c>
      <c r="E218" s="33">
        <v>0</v>
      </c>
      <c r="F218" s="34">
        <v>0</v>
      </c>
      <c r="G218" s="34">
        <v>0</v>
      </c>
    </row>
    <row r="219" spans="1:7" ht="21.75" customHeight="1">
      <c r="A219" s="31" t="s">
        <v>1150</v>
      </c>
      <c r="B219" s="32" t="s">
        <v>2764</v>
      </c>
      <c r="C219" s="33">
        <v>24.5</v>
      </c>
      <c r="D219" s="33">
        <v>0</v>
      </c>
      <c r="E219" s="33">
        <v>0</v>
      </c>
      <c r="F219" s="34">
        <v>24.5</v>
      </c>
      <c r="G219" s="34">
        <v>0</v>
      </c>
    </row>
    <row r="220" spans="1:7" ht="21.75" customHeight="1">
      <c r="A220" s="31" t="s">
        <v>1151</v>
      </c>
      <c r="B220" s="32" t="s">
        <v>2765</v>
      </c>
      <c r="C220" s="33">
        <v>179.9</v>
      </c>
      <c r="D220" s="33">
        <v>0</v>
      </c>
      <c r="E220" s="33">
        <v>0</v>
      </c>
      <c r="F220" s="34">
        <v>179.9</v>
      </c>
      <c r="G220" s="34">
        <v>0</v>
      </c>
    </row>
    <row r="221" spans="1:7" ht="21.75" customHeight="1">
      <c r="A221" s="31" t="s">
        <v>1152</v>
      </c>
      <c r="B221" s="32" t="s">
        <v>1575</v>
      </c>
      <c r="C221" s="33">
        <v>284.10000000000002</v>
      </c>
      <c r="D221" s="33">
        <v>0</v>
      </c>
      <c r="E221" s="33">
        <v>0</v>
      </c>
      <c r="F221" s="34">
        <v>284.10000000000002</v>
      </c>
      <c r="G221" s="34">
        <v>0</v>
      </c>
    </row>
    <row r="222" spans="1:7" ht="21.75" customHeight="1">
      <c r="A222" s="31" t="s">
        <v>1153</v>
      </c>
      <c r="B222" s="32" t="s">
        <v>2766</v>
      </c>
      <c r="C222" s="33">
        <v>0</v>
      </c>
      <c r="D222" s="33">
        <v>0</v>
      </c>
      <c r="E222" s="33">
        <v>0</v>
      </c>
      <c r="F222" s="34">
        <v>0</v>
      </c>
      <c r="G222" s="34">
        <v>0</v>
      </c>
    </row>
    <row r="223" spans="1:7" ht="21.75" customHeight="1">
      <c r="A223" s="31"/>
      <c r="B223" s="32"/>
      <c r="C223" s="33">
        <v>0</v>
      </c>
      <c r="D223" s="33">
        <v>0</v>
      </c>
      <c r="E223" s="33">
        <v>0</v>
      </c>
      <c r="F223" s="34"/>
      <c r="G223" s="34"/>
    </row>
    <row r="224" spans="1:7" ht="21.75" customHeight="1">
      <c r="A224" s="31" t="s">
        <v>1576</v>
      </c>
      <c r="B224" s="32" t="s">
        <v>1577</v>
      </c>
      <c r="C224" s="33">
        <v>270.3</v>
      </c>
      <c r="D224" s="33">
        <v>0</v>
      </c>
      <c r="E224" s="33">
        <v>270.3</v>
      </c>
      <c r="F224" s="34">
        <v>0</v>
      </c>
      <c r="G224" s="34">
        <v>0</v>
      </c>
    </row>
    <row r="225" spans="1:7" ht="21.75" customHeight="1">
      <c r="A225" s="31" t="s">
        <v>1578</v>
      </c>
      <c r="B225" s="32" t="s">
        <v>1579</v>
      </c>
      <c r="C225" s="33">
        <v>737.4</v>
      </c>
      <c r="D225" s="33">
        <v>994.8</v>
      </c>
      <c r="E225" s="33">
        <v>737.4</v>
      </c>
      <c r="F225" s="34">
        <v>994.79999999999984</v>
      </c>
      <c r="G225" s="34">
        <v>0</v>
      </c>
    </row>
    <row r="226" spans="1:7" ht="21.75" customHeight="1">
      <c r="A226" s="31" t="s">
        <v>1581</v>
      </c>
      <c r="B226" s="32" t="s">
        <v>1582</v>
      </c>
      <c r="C226" s="33">
        <v>0</v>
      </c>
      <c r="D226" s="33">
        <v>0</v>
      </c>
      <c r="E226" s="33">
        <v>0</v>
      </c>
      <c r="F226" s="34">
        <v>0</v>
      </c>
      <c r="G226" s="34">
        <v>0</v>
      </c>
    </row>
    <row r="227" spans="1:7" ht="21.75" customHeight="1">
      <c r="A227" s="31" t="s">
        <v>1583</v>
      </c>
      <c r="B227" s="32" t="s">
        <v>1584</v>
      </c>
      <c r="C227" s="33">
        <v>0</v>
      </c>
      <c r="D227" s="33">
        <v>0</v>
      </c>
      <c r="E227" s="33">
        <v>0</v>
      </c>
      <c r="F227" s="34">
        <v>0</v>
      </c>
      <c r="G227" s="34">
        <v>0</v>
      </c>
    </row>
    <row r="228" spans="1:7" ht="21.75" customHeight="1">
      <c r="A228" s="31" t="s">
        <v>1585</v>
      </c>
      <c r="B228" s="32" t="s">
        <v>2767</v>
      </c>
      <c r="C228" s="33">
        <v>28.3</v>
      </c>
      <c r="D228" s="33">
        <v>151.1</v>
      </c>
      <c r="E228" s="33">
        <v>0</v>
      </c>
      <c r="F228" s="34">
        <v>179.4</v>
      </c>
      <c r="G228" s="34">
        <v>0</v>
      </c>
    </row>
    <row r="229" spans="1:7" ht="21.75" customHeight="1">
      <c r="A229" s="31" t="s">
        <v>1586</v>
      </c>
      <c r="B229" s="32" t="s">
        <v>2768</v>
      </c>
      <c r="C229" s="33">
        <v>0</v>
      </c>
      <c r="D229" s="33">
        <v>150</v>
      </c>
      <c r="E229" s="33">
        <v>0</v>
      </c>
      <c r="F229" s="34">
        <v>150</v>
      </c>
      <c r="G229" s="34">
        <v>0</v>
      </c>
    </row>
    <row r="230" spans="1:7" ht="21.75" customHeight="1">
      <c r="A230" s="31" t="s">
        <v>1587</v>
      </c>
      <c r="B230" s="32" t="s">
        <v>2769</v>
      </c>
      <c r="C230" s="33">
        <v>0</v>
      </c>
      <c r="D230" s="33">
        <v>0</v>
      </c>
      <c r="E230" s="33">
        <v>0</v>
      </c>
      <c r="F230" s="34">
        <v>0</v>
      </c>
      <c r="G230" s="34">
        <v>0</v>
      </c>
    </row>
    <row r="231" spans="1:7" ht="21.75" customHeight="1">
      <c r="A231" s="31" t="s">
        <v>1588</v>
      </c>
      <c r="B231" s="32" t="s">
        <v>1589</v>
      </c>
      <c r="C231" s="33">
        <v>154</v>
      </c>
      <c r="D231" s="33">
        <v>0</v>
      </c>
      <c r="E231" s="33">
        <v>154</v>
      </c>
      <c r="F231" s="34">
        <v>0</v>
      </c>
      <c r="G231" s="34">
        <v>0</v>
      </c>
    </row>
    <row r="232" spans="1:7" ht="21.75" customHeight="1">
      <c r="A232" s="31" t="s">
        <v>1591</v>
      </c>
      <c r="B232" s="32" t="s">
        <v>1592</v>
      </c>
      <c r="C232" s="33">
        <v>0</v>
      </c>
      <c r="D232" s="33">
        <v>0</v>
      </c>
      <c r="E232" s="33">
        <v>0</v>
      </c>
      <c r="F232" s="34">
        <v>0</v>
      </c>
      <c r="G232" s="34">
        <v>0</v>
      </c>
    </row>
    <row r="233" spans="1:7" ht="21.75" customHeight="1">
      <c r="A233" s="31" t="s">
        <v>1593</v>
      </c>
      <c r="B233" s="32" t="s">
        <v>1594</v>
      </c>
      <c r="C233" s="33">
        <v>0</v>
      </c>
      <c r="D233" s="33">
        <v>117.1</v>
      </c>
      <c r="E233" s="33">
        <v>0</v>
      </c>
      <c r="F233" s="34">
        <v>117.1</v>
      </c>
      <c r="G233" s="34">
        <v>0</v>
      </c>
    </row>
    <row r="234" spans="1:7" ht="21.75" customHeight="1">
      <c r="A234" s="31" t="s">
        <v>1595</v>
      </c>
      <c r="B234" s="32" t="s">
        <v>1596</v>
      </c>
      <c r="C234" s="33">
        <v>0</v>
      </c>
      <c r="D234" s="33">
        <v>0</v>
      </c>
      <c r="E234" s="33">
        <v>0</v>
      </c>
      <c r="F234" s="34">
        <v>0</v>
      </c>
      <c r="G234" s="34">
        <v>0</v>
      </c>
    </row>
    <row r="235" spans="1:7" ht="21.75" customHeight="1">
      <c r="A235" s="31" t="s">
        <v>1597</v>
      </c>
      <c r="B235" s="32" t="s">
        <v>1598</v>
      </c>
      <c r="C235" s="33">
        <v>0</v>
      </c>
      <c r="D235" s="33">
        <v>219.1</v>
      </c>
      <c r="E235" s="33">
        <v>0</v>
      </c>
      <c r="F235" s="34">
        <v>219.1</v>
      </c>
      <c r="G235" s="34">
        <v>0</v>
      </c>
    </row>
    <row r="236" spans="1:7" ht="21.75" customHeight="1">
      <c r="A236" s="31" t="s">
        <v>1599</v>
      </c>
      <c r="B236" s="32" t="s">
        <v>1600</v>
      </c>
      <c r="C236" s="33">
        <v>0</v>
      </c>
      <c r="D236" s="33">
        <v>0</v>
      </c>
      <c r="E236" s="33">
        <v>0</v>
      </c>
      <c r="F236" s="34">
        <v>0</v>
      </c>
      <c r="G236" s="34">
        <v>0</v>
      </c>
    </row>
    <row r="237" spans="1:7" ht="21.75" customHeight="1">
      <c r="A237" s="31" t="s">
        <v>1606</v>
      </c>
      <c r="B237" s="32" t="s">
        <v>2770</v>
      </c>
      <c r="C237" s="33">
        <v>1013.6</v>
      </c>
      <c r="D237" s="33">
        <v>1010.8</v>
      </c>
      <c r="E237" s="33">
        <v>2024.4</v>
      </c>
      <c r="F237" s="34">
        <v>0</v>
      </c>
      <c r="G237" s="34">
        <v>0</v>
      </c>
    </row>
    <row r="238" spans="1:7" ht="21.75" customHeight="1">
      <c r="A238" s="31" t="s">
        <v>1607</v>
      </c>
      <c r="B238" s="35" t="s">
        <v>2771</v>
      </c>
      <c r="C238" s="33">
        <v>0</v>
      </c>
      <c r="D238" s="33">
        <v>0</v>
      </c>
      <c r="E238" s="33">
        <v>0</v>
      </c>
      <c r="F238" s="34">
        <v>0</v>
      </c>
      <c r="G238" s="34">
        <v>0</v>
      </c>
    </row>
    <row r="239" spans="1:7" ht="21.75" customHeight="1">
      <c r="A239" s="31" t="s">
        <v>1608</v>
      </c>
      <c r="B239" s="32" t="s">
        <v>2772</v>
      </c>
      <c r="C239" s="33">
        <v>0</v>
      </c>
      <c r="D239" s="33">
        <v>0</v>
      </c>
      <c r="E239" s="33">
        <v>0</v>
      </c>
      <c r="F239" s="34">
        <v>0</v>
      </c>
      <c r="G239" s="34">
        <v>0</v>
      </c>
    </row>
    <row r="240" spans="1:7" ht="21.75" customHeight="1">
      <c r="A240" s="31" t="s">
        <v>1609</v>
      </c>
      <c r="B240" s="32" t="s">
        <v>2773</v>
      </c>
      <c r="C240" s="33">
        <v>189.3</v>
      </c>
      <c r="D240" s="33">
        <v>0</v>
      </c>
      <c r="E240" s="33">
        <v>0</v>
      </c>
      <c r="F240" s="34">
        <v>0</v>
      </c>
      <c r="G240" s="34">
        <v>189.3</v>
      </c>
    </row>
    <row r="241" spans="1:7" ht="21.75" customHeight="1">
      <c r="A241" s="31" t="s">
        <v>1610</v>
      </c>
      <c r="B241" s="32" t="s">
        <v>2774</v>
      </c>
      <c r="C241" s="33">
        <v>51.2</v>
      </c>
      <c r="D241" s="33">
        <v>0</v>
      </c>
      <c r="E241" s="33">
        <v>0</v>
      </c>
      <c r="F241" s="34">
        <v>51.2</v>
      </c>
      <c r="G241" s="34">
        <v>0</v>
      </c>
    </row>
    <row r="242" spans="1:7" ht="21.75" customHeight="1">
      <c r="A242" s="31" t="s">
        <v>1611</v>
      </c>
      <c r="B242" s="32" t="s">
        <v>2775</v>
      </c>
      <c r="C242" s="33">
        <v>0</v>
      </c>
      <c r="D242" s="33">
        <v>0</v>
      </c>
      <c r="E242" s="33">
        <v>0</v>
      </c>
      <c r="F242" s="34">
        <v>0</v>
      </c>
      <c r="G242" s="34">
        <v>0</v>
      </c>
    </row>
    <row r="243" spans="1:7" ht="21.75" customHeight="1">
      <c r="A243" s="31" t="s">
        <v>1612</v>
      </c>
      <c r="B243" s="32" t="s">
        <v>2776</v>
      </c>
      <c r="C243" s="33">
        <v>0</v>
      </c>
      <c r="D243" s="33">
        <v>0</v>
      </c>
      <c r="E243" s="33">
        <v>0</v>
      </c>
      <c r="F243" s="34">
        <v>0</v>
      </c>
      <c r="G243" s="34">
        <v>0</v>
      </c>
    </row>
    <row r="244" spans="1:7" ht="21.75" customHeight="1">
      <c r="A244" s="31" t="s">
        <v>1613</v>
      </c>
      <c r="B244" s="32" t="s">
        <v>2777</v>
      </c>
      <c r="C244" s="33">
        <v>0</v>
      </c>
      <c r="D244" s="33">
        <v>0</v>
      </c>
      <c r="E244" s="33">
        <v>0</v>
      </c>
      <c r="F244" s="34">
        <v>0</v>
      </c>
      <c r="G244" s="34">
        <v>0</v>
      </c>
    </row>
    <row r="245" spans="1:7" ht="21.75" customHeight="1">
      <c r="A245" s="31" t="s">
        <v>1614</v>
      </c>
      <c r="B245" s="32" t="s">
        <v>1615</v>
      </c>
      <c r="C245" s="33">
        <v>0</v>
      </c>
      <c r="D245" s="33">
        <v>0</v>
      </c>
      <c r="E245" s="33">
        <v>0</v>
      </c>
      <c r="F245" s="34">
        <v>0</v>
      </c>
      <c r="G245" s="34">
        <v>0</v>
      </c>
    </row>
    <row r="246" spans="1:7" ht="21.75" customHeight="1">
      <c r="A246" s="31" t="s">
        <v>1616</v>
      </c>
      <c r="B246" s="32" t="s">
        <v>2778</v>
      </c>
      <c r="C246" s="33">
        <v>0</v>
      </c>
      <c r="D246" s="33">
        <v>0</v>
      </c>
      <c r="E246" s="33">
        <v>0</v>
      </c>
      <c r="F246" s="34">
        <v>0</v>
      </c>
      <c r="G246" s="34">
        <v>0</v>
      </c>
    </row>
    <row r="247" spans="1:7" ht="21.75" customHeight="1">
      <c r="A247" s="31" t="s">
        <v>1617</v>
      </c>
      <c r="B247" s="32" t="s">
        <v>2779</v>
      </c>
      <c r="C247" s="33">
        <v>0</v>
      </c>
      <c r="D247" s="33">
        <v>152.80000000000001</v>
      </c>
      <c r="E247" s="33">
        <v>0</v>
      </c>
      <c r="F247" s="34">
        <v>152.80000000000001</v>
      </c>
      <c r="G247" s="34">
        <v>0</v>
      </c>
    </row>
    <row r="248" spans="1:7" ht="21.75" customHeight="1">
      <c r="A248" s="31" t="s">
        <v>2025</v>
      </c>
      <c r="B248" s="32" t="s">
        <v>2780</v>
      </c>
      <c r="C248" s="33">
        <v>0</v>
      </c>
      <c r="D248" s="33">
        <v>0</v>
      </c>
      <c r="E248" s="33">
        <v>0</v>
      </c>
      <c r="F248" s="34">
        <v>0</v>
      </c>
      <c r="G248" s="34">
        <v>0</v>
      </c>
    </row>
    <row r="249" spans="1:7" ht="21.75" customHeight="1">
      <c r="A249" s="31" t="s">
        <v>1889</v>
      </c>
      <c r="B249" s="32" t="s">
        <v>2781</v>
      </c>
      <c r="C249" s="33">
        <v>0</v>
      </c>
      <c r="D249" s="33">
        <v>0</v>
      </c>
      <c r="E249" s="33">
        <v>0</v>
      </c>
      <c r="F249" s="34">
        <v>0</v>
      </c>
      <c r="G249" s="34">
        <v>0</v>
      </c>
    </row>
    <row r="250" spans="1:7" ht="21.75" customHeight="1">
      <c r="A250" s="31" t="s">
        <v>1618</v>
      </c>
      <c r="B250" s="32" t="s">
        <v>2782</v>
      </c>
      <c r="C250" s="33">
        <v>0</v>
      </c>
      <c r="D250" s="33">
        <v>996.9</v>
      </c>
      <c r="E250" s="33">
        <v>0</v>
      </c>
      <c r="F250" s="34">
        <v>996.9</v>
      </c>
      <c r="G250" s="34">
        <v>0</v>
      </c>
    </row>
    <row r="251" spans="1:7" ht="21.75" customHeight="1">
      <c r="A251" s="31" t="s">
        <v>1619</v>
      </c>
      <c r="B251" s="32" t="s">
        <v>2783</v>
      </c>
      <c r="C251" s="33">
        <v>2005.8</v>
      </c>
      <c r="D251" s="33">
        <v>1003.3</v>
      </c>
      <c r="E251" s="33">
        <v>1000.8</v>
      </c>
      <c r="F251" s="34">
        <v>2008.3</v>
      </c>
      <c r="G251" s="34">
        <v>0</v>
      </c>
    </row>
    <row r="252" spans="1:7" ht="21.75" customHeight="1">
      <c r="A252" s="31" t="s">
        <v>1604</v>
      </c>
      <c r="B252" s="32" t="s">
        <v>2784</v>
      </c>
      <c r="C252" s="33">
        <v>0</v>
      </c>
      <c r="D252" s="33">
        <v>0</v>
      </c>
      <c r="E252" s="33">
        <v>0</v>
      </c>
      <c r="F252" s="34">
        <v>0</v>
      </c>
      <c r="G252" s="34">
        <v>0</v>
      </c>
    </row>
    <row r="253" spans="1:7" ht="21.75" customHeight="1">
      <c r="A253" s="31" t="s">
        <v>1621</v>
      </c>
      <c r="B253" s="32" t="s">
        <v>2785</v>
      </c>
      <c r="C253" s="33">
        <v>0</v>
      </c>
      <c r="D253" s="33">
        <v>1002.7</v>
      </c>
      <c r="E253" s="33">
        <v>1002.7</v>
      </c>
      <c r="F253" s="34">
        <v>0</v>
      </c>
      <c r="G253" s="34">
        <v>0</v>
      </c>
    </row>
    <row r="254" spans="1:7" ht="21.75" customHeight="1">
      <c r="A254" s="31" t="s">
        <v>1622</v>
      </c>
      <c r="B254" s="32" t="s">
        <v>2786</v>
      </c>
      <c r="C254" s="33">
        <v>0</v>
      </c>
      <c r="D254" s="33">
        <v>0</v>
      </c>
      <c r="E254" s="33">
        <v>0</v>
      </c>
      <c r="F254" s="34">
        <v>0</v>
      </c>
      <c r="G254" s="34">
        <v>0</v>
      </c>
    </row>
    <row r="255" spans="1:7" ht="21.75" customHeight="1">
      <c r="A255" s="31" t="s">
        <v>1623</v>
      </c>
      <c r="B255" s="32" t="s">
        <v>2787</v>
      </c>
      <c r="C255" s="33">
        <v>0</v>
      </c>
      <c r="D255" s="33">
        <v>0</v>
      </c>
      <c r="E255" s="33">
        <v>0</v>
      </c>
      <c r="F255" s="34">
        <v>0</v>
      </c>
      <c r="G255" s="34">
        <v>0</v>
      </c>
    </row>
    <row r="256" spans="1:7" ht="21.75" customHeight="1">
      <c r="A256" s="31" t="s">
        <v>1624</v>
      </c>
      <c r="B256" s="32" t="s">
        <v>2023</v>
      </c>
      <c r="C256" s="33">
        <v>0</v>
      </c>
      <c r="D256" s="33">
        <v>0</v>
      </c>
      <c r="E256" s="33">
        <v>0</v>
      </c>
      <c r="F256" s="34">
        <v>0</v>
      </c>
      <c r="G256" s="34">
        <v>0</v>
      </c>
    </row>
    <row r="257" spans="1:7" ht="21.75" customHeight="1">
      <c r="A257" s="31" t="s">
        <v>1625</v>
      </c>
      <c r="B257" s="32" t="s">
        <v>2788</v>
      </c>
      <c r="C257" s="33">
        <v>434</v>
      </c>
      <c r="D257" s="33">
        <v>0</v>
      </c>
      <c r="E257" s="33">
        <v>434</v>
      </c>
      <c r="F257" s="34">
        <v>0</v>
      </c>
      <c r="G257" s="34">
        <v>0</v>
      </c>
    </row>
    <row r="258" spans="1:7" ht="21.75" customHeight="1">
      <c r="A258" s="31" t="s">
        <v>1627</v>
      </c>
      <c r="B258" s="32" t="s">
        <v>2789</v>
      </c>
      <c r="C258" s="33">
        <v>0</v>
      </c>
      <c r="D258" s="33">
        <v>218.8</v>
      </c>
      <c r="E258" s="33">
        <v>0</v>
      </c>
      <c r="F258" s="34">
        <v>218.8</v>
      </c>
      <c r="G258" s="34">
        <v>0</v>
      </c>
    </row>
    <row r="259" spans="1:7" ht="21.75" customHeight="1">
      <c r="A259" s="31" t="s">
        <v>1628</v>
      </c>
      <c r="B259" s="32" t="s">
        <v>2790</v>
      </c>
      <c r="C259" s="33">
        <v>8.3000000000000007</v>
      </c>
      <c r="D259" s="33">
        <v>210.1</v>
      </c>
      <c r="E259" s="33">
        <v>0</v>
      </c>
      <c r="F259" s="34">
        <v>218.4</v>
      </c>
      <c r="G259" s="34">
        <v>0</v>
      </c>
    </row>
    <row r="260" spans="1:7" ht="21.75" customHeight="1">
      <c r="A260" s="31" t="s">
        <v>1629</v>
      </c>
      <c r="B260" s="32" t="s">
        <v>2791</v>
      </c>
      <c r="C260" s="33">
        <v>0</v>
      </c>
      <c r="D260" s="33">
        <v>222</v>
      </c>
      <c r="E260" s="33">
        <v>0</v>
      </c>
      <c r="F260" s="34">
        <v>222</v>
      </c>
      <c r="G260" s="34">
        <v>0</v>
      </c>
    </row>
    <row r="261" spans="1:7" ht="21.75" customHeight="1">
      <c r="A261" s="31" t="s">
        <v>1630</v>
      </c>
      <c r="B261" s="32" t="s">
        <v>2792</v>
      </c>
      <c r="C261" s="33">
        <v>3</v>
      </c>
      <c r="D261" s="33">
        <v>222.9</v>
      </c>
      <c r="E261" s="33">
        <v>0</v>
      </c>
      <c r="F261" s="34">
        <v>225.9</v>
      </c>
      <c r="G261" s="34">
        <v>0</v>
      </c>
    </row>
    <row r="262" spans="1:7" ht="21.75" customHeight="1">
      <c r="A262" s="31" t="s">
        <v>1631</v>
      </c>
      <c r="B262" s="32" t="s">
        <v>2793</v>
      </c>
      <c r="C262" s="33">
        <v>5.9</v>
      </c>
      <c r="D262" s="33">
        <v>195.9</v>
      </c>
      <c r="E262" s="33">
        <v>0</v>
      </c>
      <c r="F262" s="34">
        <v>201.8</v>
      </c>
      <c r="G262" s="34">
        <v>0</v>
      </c>
    </row>
    <row r="263" spans="1:7" ht="21.75" customHeight="1">
      <c r="A263" s="31" t="s">
        <v>1632</v>
      </c>
      <c r="B263" s="32" t="s">
        <v>2794</v>
      </c>
      <c r="C263" s="33">
        <v>0</v>
      </c>
      <c r="D263" s="33">
        <v>459.2</v>
      </c>
      <c r="E263" s="33">
        <v>0</v>
      </c>
      <c r="F263" s="34">
        <v>459.2</v>
      </c>
      <c r="G263" s="34">
        <v>0</v>
      </c>
    </row>
    <row r="264" spans="1:7" ht="21.75" customHeight="1">
      <c r="A264" s="31" t="s">
        <v>1633</v>
      </c>
      <c r="B264" s="32" t="s">
        <v>2795</v>
      </c>
      <c r="C264" s="33">
        <v>0</v>
      </c>
      <c r="D264" s="33">
        <v>119</v>
      </c>
      <c r="E264" s="33">
        <v>119</v>
      </c>
      <c r="F264" s="34">
        <v>0</v>
      </c>
      <c r="G264" s="34">
        <v>0</v>
      </c>
    </row>
    <row r="265" spans="1:7" ht="21.75" customHeight="1">
      <c r="A265" s="31" t="s">
        <v>1637</v>
      </c>
      <c r="B265" s="32" t="s">
        <v>2796</v>
      </c>
      <c r="C265" s="33">
        <v>163.69999999999999</v>
      </c>
      <c r="D265" s="33">
        <v>0</v>
      </c>
      <c r="E265" s="33">
        <v>163.69999999999999</v>
      </c>
      <c r="F265" s="34">
        <v>0</v>
      </c>
      <c r="G265" s="34">
        <v>0</v>
      </c>
    </row>
    <row r="266" spans="1:7" ht="21.75" customHeight="1">
      <c r="A266" s="31" t="s">
        <v>2797</v>
      </c>
      <c r="B266" s="32" t="s">
        <v>2798</v>
      </c>
      <c r="C266" s="33">
        <v>0</v>
      </c>
      <c r="D266" s="33">
        <v>0</v>
      </c>
      <c r="E266" s="33">
        <v>0</v>
      </c>
      <c r="F266" s="34">
        <v>0</v>
      </c>
      <c r="G266" s="34">
        <v>0</v>
      </c>
    </row>
    <row r="267" spans="1:7" ht="21.75" customHeight="1">
      <c r="A267" s="31" t="s">
        <v>1653</v>
      </c>
      <c r="B267" s="32" t="s">
        <v>2799</v>
      </c>
      <c r="C267" s="33">
        <v>399.4</v>
      </c>
      <c r="D267" s="33">
        <v>792.5</v>
      </c>
      <c r="E267" s="33">
        <v>399.4</v>
      </c>
      <c r="F267" s="34">
        <v>792.50000000000011</v>
      </c>
      <c r="G267" s="34">
        <v>0</v>
      </c>
    </row>
    <row r="268" spans="1:7" ht="21.75" customHeight="1">
      <c r="A268" s="31" t="s">
        <v>1654</v>
      </c>
      <c r="B268" s="32" t="s">
        <v>2800</v>
      </c>
      <c r="C268" s="33">
        <v>593.20000000000005</v>
      </c>
      <c r="D268" s="33">
        <v>0</v>
      </c>
      <c r="E268" s="33">
        <v>593.20000000000005</v>
      </c>
      <c r="F268" s="34">
        <v>0</v>
      </c>
      <c r="G268" s="34">
        <v>0</v>
      </c>
    </row>
    <row r="269" spans="1:7" ht="21.75" customHeight="1">
      <c r="A269" s="31" t="s">
        <v>1655</v>
      </c>
      <c r="B269" s="32" t="s">
        <v>2801</v>
      </c>
      <c r="C269" s="33">
        <v>347.5</v>
      </c>
      <c r="D269" s="33">
        <v>1002.7</v>
      </c>
      <c r="E269" s="33">
        <v>1350.2</v>
      </c>
      <c r="F269" s="34">
        <v>0</v>
      </c>
      <c r="G269" s="34">
        <v>0</v>
      </c>
    </row>
    <row r="270" spans="1:7" ht="21.75" customHeight="1">
      <c r="A270" s="31" t="s">
        <v>1656</v>
      </c>
      <c r="B270" s="32" t="s">
        <v>2802</v>
      </c>
      <c r="C270" s="33">
        <v>0</v>
      </c>
      <c r="D270" s="33">
        <v>506.7</v>
      </c>
      <c r="E270" s="33">
        <v>0</v>
      </c>
      <c r="F270" s="34">
        <v>506.7</v>
      </c>
      <c r="G270" s="34">
        <v>0</v>
      </c>
    </row>
    <row r="271" spans="1:7" ht="21.75" customHeight="1">
      <c r="A271" s="31" t="s">
        <v>1657</v>
      </c>
      <c r="B271" s="32" t="s">
        <v>2803</v>
      </c>
      <c r="C271" s="33">
        <v>0</v>
      </c>
      <c r="D271" s="33">
        <v>216.5</v>
      </c>
      <c r="E271" s="33">
        <v>216.5</v>
      </c>
      <c r="F271" s="34">
        <v>0</v>
      </c>
      <c r="G271" s="34">
        <v>0</v>
      </c>
    </row>
    <row r="272" spans="1:7" ht="21.75" customHeight="1">
      <c r="A272" s="31" t="s">
        <v>1658</v>
      </c>
      <c r="B272" s="32" t="s">
        <v>2804</v>
      </c>
      <c r="C272" s="33">
        <v>0</v>
      </c>
      <c r="D272" s="33">
        <v>0</v>
      </c>
      <c r="E272" s="33">
        <v>0</v>
      </c>
      <c r="F272" s="34">
        <v>0</v>
      </c>
      <c r="G272" s="34">
        <v>0</v>
      </c>
    </row>
    <row r="273" spans="1:7" ht="21.75" customHeight="1">
      <c r="A273" s="31" t="s">
        <v>1659</v>
      </c>
      <c r="B273" s="32" t="s">
        <v>2805</v>
      </c>
      <c r="C273" s="33">
        <v>0</v>
      </c>
      <c r="D273" s="33">
        <v>0</v>
      </c>
      <c r="E273" s="33">
        <v>0</v>
      </c>
      <c r="F273" s="34">
        <v>0</v>
      </c>
      <c r="G273" s="34">
        <v>0</v>
      </c>
    </row>
    <row r="274" spans="1:7" ht="21.75" customHeight="1">
      <c r="A274" s="31" t="s">
        <v>1660</v>
      </c>
      <c r="B274" s="32" t="s">
        <v>2806</v>
      </c>
      <c r="C274" s="33">
        <v>0</v>
      </c>
      <c r="D274" s="33">
        <v>221.7</v>
      </c>
      <c r="E274" s="33">
        <v>0</v>
      </c>
      <c r="F274" s="34">
        <v>221.7</v>
      </c>
      <c r="G274" s="34">
        <v>0</v>
      </c>
    </row>
    <row r="275" spans="1:7" ht="21.75" customHeight="1">
      <c r="A275" s="31" t="s">
        <v>1662</v>
      </c>
      <c r="B275" s="32" t="s">
        <v>2807</v>
      </c>
      <c r="C275" s="33">
        <v>439.5</v>
      </c>
      <c r="D275" s="33">
        <v>1319.1999999999998</v>
      </c>
      <c r="E275" s="33">
        <v>877.59999999999991</v>
      </c>
      <c r="F275" s="34">
        <v>881.09999999999991</v>
      </c>
      <c r="G275" s="34">
        <v>0</v>
      </c>
    </row>
    <row r="276" spans="1:7" ht="21.75" customHeight="1">
      <c r="A276" s="31" t="s">
        <v>1663</v>
      </c>
      <c r="B276" s="32" t="s">
        <v>2808</v>
      </c>
      <c r="C276" s="33">
        <v>465.3</v>
      </c>
      <c r="D276" s="33">
        <v>152.80000000000001</v>
      </c>
      <c r="E276" s="33">
        <v>301.89999999999998</v>
      </c>
      <c r="F276" s="34">
        <v>316.20000000000005</v>
      </c>
      <c r="G276" s="34">
        <v>0</v>
      </c>
    </row>
    <row r="277" spans="1:7" ht="21.75" customHeight="1">
      <c r="A277" s="31" t="s">
        <v>1668</v>
      </c>
      <c r="B277" s="32" t="s">
        <v>2809</v>
      </c>
      <c r="C277" s="33">
        <v>229.1</v>
      </c>
      <c r="D277" s="33">
        <v>0</v>
      </c>
      <c r="E277" s="33">
        <v>229.1</v>
      </c>
      <c r="F277" s="34">
        <v>0</v>
      </c>
      <c r="G277" s="34">
        <v>0</v>
      </c>
    </row>
    <row r="278" spans="1:7" ht="21.75" customHeight="1">
      <c r="A278" s="31" t="s">
        <v>1669</v>
      </c>
      <c r="B278" s="32" t="s">
        <v>2810</v>
      </c>
      <c r="C278" s="33">
        <v>0</v>
      </c>
      <c r="D278" s="33">
        <v>393</v>
      </c>
      <c r="E278" s="33">
        <v>393</v>
      </c>
      <c r="F278" s="34">
        <v>0</v>
      </c>
      <c r="G278" s="34">
        <v>0</v>
      </c>
    </row>
    <row r="279" spans="1:7" ht="21.75" customHeight="1">
      <c r="A279" s="31" t="s">
        <v>1670</v>
      </c>
      <c r="B279" s="32" t="s">
        <v>2811</v>
      </c>
      <c r="C279" s="33">
        <v>0</v>
      </c>
      <c r="D279" s="33">
        <v>0</v>
      </c>
      <c r="E279" s="33">
        <v>0</v>
      </c>
      <c r="F279" s="34">
        <v>0</v>
      </c>
      <c r="G279" s="34">
        <v>0</v>
      </c>
    </row>
    <row r="280" spans="1:7" ht="21.75" customHeight="1">
      <c r="A280" s="31" t="s">
        <v>1671</v>
      </c>
      <c r="B280" s="32" t="s">
        <v>2812</v>
      </c>
      <c r="C280" s="33">
        <v>11</v>
      </c>
      <c r="D280" s="33">
        <v>507</v>
      </c>
      <c r="E280" s="33">
        <v>518</v>
      </c>
      <c r="F280" s="34">
        <v>0</v>
      </c>
      <c r="G280" s="34">
        <v>0</v>
      </c>
    </row>
    <row r="281" spans="1:7" ht="21.75" customHeight="1">
      <c r="A281" s="31" t="s">
        <v>1672</v>
      </c>
      <c r="B281" s="32" t="s">
        <v>2813</v>
      </c>
      <c r="C281" s="33">
        <v>0</v>
      </c>
      <c r="D281" s="33">
        <v>0</v>
      </c>
      <c r="E281" s="33">
        <v>0</v>
      </c>
      <c r="F281" s="34">
        <v>0</v>
      </c>
      <c r="G281" s="34">
        <v>0</v>
      </c>
    </row>
    <row r="282" spans="1:7" ht="21.75" customHeight="1">
      <c r="A282" s="31" t="s">
        <v>1673</v>
      </c>
      <c r="B282" s="32" t="s">
        <v>2814</v>
      </c>
      <c r="C282" s="33">
        <v>0</v>
      </c>
      <c r="D282" s="33">
        <v>0</v>
      </c>
      <c r="E282" s="33">
        <v>0</v>
      </c>
      <c r="F282" s="34">
        <v>0</v>
      </c>
      <c r="G282" s="34">
        <v>0</v>
      </c>
    </row>
    <row r="283" spans="1:7" ht="21.75" customHeight="1">
      <c r="A283" s="31" t="s">
        <v>1674</v>
      </c>
      <c r="B283" s="32" t="s">
        <v>2815</v>
      </c>
      <c r="C283" s="33">
        <v>0</v>
      </c>
      <c r="D283" s="33">
        <v>0</v>
      </c>
      <c r="E283" s="33">
        <v>0</v>
      </c>
      <c r="F283" s="34">
        <v>0</v>
      </c>
      <c r="G283" s="34">
        <v>0</v>
      </c>
    </row>
    <row r="284" spans="1:7" ht="21.75" customHeight="1">
      <c r="A284" s="31" t="s">
        <v>1675</v>
      </c>
      <c r="B284" s="32" t="s">
        <v>2816</v>
      </c>
      <c r="C284" s="33">
        <v>0</v>
      </c>
      <c r="D284" s="33">
        <v>0</v>
      </c>
      <c r="E284" s="33">
        <v>0</v>
      </c>
      <c r="F284" s="34">
        <v>0</v>
      </c>
      <c r="G284" s="34">
        <v>0</v>
      </c>
    </row>
    <row r="285" spans="1:7" ht="21.75" customHeight="1">
      <c r="A285" s="31" t="s">
        <v>1676</v>
      </c>
      <c r="B285" s="32" t="s">
        <v>2817</v>
      </c>
      <c r="C285" s="33">
        <v>0</v>
      </c>
      <c r="D285" s="33">
        <v>0</v>
      </c>
      <c r="E285" s="33">
        <v>0</v>
      </c>
      <c r="F285" s="34">
        <v>0</v>
      </c>
      <c r="G285" s="34">
        <v>0</v>
      </c>
    </row>
    <row r="286" spans="1:7" ht="21.75" customHeight="1">
      <c r="A286" s="31" t="s">
        <v>1677</v>
      </c>
      <c r="B286" s="32" t="s">
        <v>2818</v>
      </c>
      <c r="C286" s="33">
        <v>0</v>
      </c>
      <c r="D286" s="33">
        <v>0</v>
      </c>
      <c r="E286" s="33">
        <v>0</v>
      </c>
      <c r="F286" s="34">
        <v>0</v>
      </c>
      <c r="G286" s="34">
        <v>0</v>
      </c>
    </row>
    <row r="287" spans="1:7" ht="21.75" customHeight="1">
      <c r="A287" s="31" t="s">
        <v>1678</v>
      </c>
      <c r="B287" s="32" t="s">
        <v>2819</v>
      </c>
      <c r="C287" s="33">
        <v>0</v>
      </c>
      <c r="D287" s="33">
        <v>0</v>
      </c>
      <c r="E287" s="33">
        <v>0</v>
      </c>
      <c r="F287" s="34">
        <v>0</v>
      </c>
      <c r="G287" s="34">
        <v>0</v>
      </c>
    </row>
    <row r="288" spans="1:7" ht="21.75" customHeight="1">
      <c r="A288" s="31" t="s">
        <v>1687</v>
      </c>
      <c r="B288" s="32" t="s">
        <v>2820</v>
      </c>
      <c r="C288" s="33">
        <v>199.5</v>
      </c>
      <c r="D288" s="33">
        <v>0</v>
      </c>
      <c r="E288" s="33">
        <v>199.5</v>
      </c>
      <c r="F288" s="34">
        <v>0</v>
      </c>
      <c r="G288" s="34">
        <v>0</v>
      </c>
    </row>
    <row r="289" spans="1:7" ht="21.75" customHeight="1">
      <c r="A289" s="31" t="s">
        <v>1688</v>
      </c>
      <c r="B289" s="32" t="s">
        <v>2821</v>
      </c>
      <c r="C289" s="33">
        <v>0</v>
      </c>
      <c r="D289" s="33">
        <v>0</v>
      </c>
      <c r="E289" s="33">
        <v>0</v>
      </c>
      <c r="F289" s="34">
        <v>0</v>
      </c>
      <c r="G289" s="34">
        <v>0</v>
      </c>
    </row>
    <row r="290" spans="1:7" ht="21.75" customHeight="1">
      <c r="A290" s="31" t="s">
        <v>1689</v>
      </c>
      <c r="B290" s="32" t="s">
        <v>2822</v>
      </c>
      <c r="C290" s="33">
        <v>0</v>
      </c>
      <c r="D290" s="33">
        <v>0</v>
      </c>
      <c r="E290" s="33">
        <v>0</v>
      </c>
      <c r="F290" s="34">
        <v>0</v>
      </c>
      <c r="G290" s="34">
        <v>0</v>
      </c>
    </row>
    <row r="291" spans="1:7" ht="21.75" customHeight="1">
      <c r="A291" s="31" t="s">
        <v>1690</v>
      </c>
      <c r="B291" s="32" t="s">
        <v>2823</v>
      </c>
      <c r="C291" s="33">
        <v>0</v>
      </c>
      <c r="D291" s="33">
        <v>0</v>
      </c>
      <c r="E291" s="33">
        <v>0</v>
      </c>
      <c r="F291" s="34">
        <v>0</v>
      </c>
      <c r="G291" s="34">
        <v>0</v>
      </c>
    </row>
    <row r="292" spans="1:7" ht="21.75" customHeight="1">
      <c r="A292" s="31" t="s">
        <v>1691</v>
      </c>
      <c r="B292" s="32" t="s">
        <v>2824</v>
      </c>
      <c r="C292" s="33">
        <v>0</v>
      </c>
      <c r="D292" s="33">
        <v>0</v>
      </c>
      <c r="E292" s="33">
        <v>0</v>
      </c>
      <c r="F292" s="34">
        <v>0</v>
      </c>
      <c r="G292" s="34">
        <v>0</v>
      </c>
    </row>
    <row r="293" spans="1:7" ht="21.75" customHeight="1">
      <c r="A293" s="31" t="s">
        <v>1692</v>
      </c>
      <c r="B293" s="32" t="s">
        <v>2825</v>
      </c>
      <c r="C293" s="33">
        <v>0</v>
      </c>
      <c r="D293" s="33">
        <v>0</v>
      </c>
      <c r="E293" s="33">
        <v>0</v>
      </c>
      <c r="F293" s="34">
        <v>0</v>
      </c>
      <c r="G293" s="34">
        <v>0</v>
      </c>
    </row>
    <row r="294" spans="1:7" ht="21.75" customHeight="1">
      <c r="A294" s="31" t="s">
        <v>1693</v>
      </c>
      <c r="B294" s="32" t="s">
        <v>2826</v>
      </c>
      <c r="C294" s="33">
        <v>9.1999999999999993</v>
      </c>
      <c r="D294" s="33">
        <v>0</v>
      </c>
      <c r="E294" s="33">
        <v>0</v>
      </c>
      <c r="F294" s="34">
        <v>9.1999999999999993</v>
      </c>
      <c r="G294" s="34">
        <v>0</v>
      </c>
    </row>
    <row r="295" spans="1:7" ht="21.75" customHeight="1">
      <c r="A295" s="31" t="s">
        <v>1694</v>
      </c>
      <c r="B295" s="32" t="s">
        <v>2827</v>
      </c>
      <c r="C295" s="33">
        <v>0</v>
      </c>
      <c r="D295" s="33">
        <v>0</v>
      </c>
      <c r="E295" s="33">
        <v>0</v>
      </c>
      <c r="F295" s="34">
        <v>0</v>
      </c>
      <c r="G295" s="34">
        <v>0</v>
      </c>
    </row>
    <row r="296" spans="1:7" ht="21.75" customHeight="1">
      <c r="A296" s="31" t="s">
        <v>1695</v>
      </c>
      <c r="B296" s="32" t="s">
        <v>2024</v>
      </c>
      <c r="C296" s="33">
        <v>3.5</v>
      </c>
      <c r="D296" s="33">
        <v>0</v>
      </c>
      <c r="E296" s="33">
        <v>0</v>
      </c>
      <c r="F296" s="34">
        <v>3.5</v>
      </c>
      <c r="G296" s="34">
        <v>0</v>
      </c>
    </row>
    <row r="297" spans="1:7" ht="21.75" customHeight="1">
      <c r="A297" s="31" t="s">
        <v>1696</v>
      </c>
      <c r="B297" s="32" t="s">
        <v>2828</v>
      </c>
      <c r="C297" s="33">
        <v>0</v>
      </c>
      <c r="D297" s="33">
        <v>0</v>
      </c>
      <c r="E297" s="33">
        <v>0</v>
      </c>
      <c r="F297" s="34">
        <v>0</v>
      </c>
      <c r="G297" s="34">
        <v>0</v>
      </c>
    </row>
    <row r="298" spans="1:7" ht="21.75" customHeight="1">
      <c r="A298" s="31" t="s">
        <v>1697</v>
      </c>
      <c r="B298" s="32" t="s">
        <v>1698</v>
      </c>
      <c r="C298" s="33">
        <v>1027.7</v>
      </c>
      <c r="D298" s="33">
        <v>2033.9</v>
      </c>
      <c r="E298" s="33">
        <v>1016</v>
      </c>
      <c r="F298" s="34">
        <v>2033.9</v>
      </c>
      <c r="G298" s="34">
        <v>11.7</v>
      </c>
    </row>
    <row r="299" spans="1:7" ht="21.75" customHeight="1">
      <c r="A299" s="31" t="s">
        <v>1682</v>
      </c>
      <c r="B299" s="32" t="s">
        <v>1683</v>
      </c>
      <c r="C299" s="33">
        <v>8.6</v>
      </c>
      <c r="D299" s="33">
        <v>1987.8000000000002</v>
      </c>
      <c r="E299" s="33">
        <v>1987.8000000000002</v>
      </c>
      <c r="F299" s="34">
        <v>8.5999999999999091</v>
      </c>
      <c r="G299" s="34">
        <v>0</v>
      </c>
    </row>
    <row r="300" spans="1:7" ht="21.75" customHeight="1">
      <c r="A300" s="31" t="s">
        <v>1699</v>
      </c>
      <c r="B300" s="32" t="s">
        <v>1700</v>
      </c>
      <c r="C300" s="33">
        <v>1023.6</v>
      </c>
      <c r="D300" s="33">
        <v>2011.5</v>
      </c>
      <c r="E300" s="33">
        <v>2649.2</v>
      </c>
      <c r="F300" s="34">
        <v>373.90000000000009</v>
      </c>
      <c r="G300" s="34">
        <v>12</v>
      </c>
    </row>
    <row r="301" spans="1:7" ht="21.75" customHeight="1">
      <c r="A301" s="31" t="s">
        <v>1684</v>
      </c>
      <c r="B301" s="32" t="s">
        <v>2829</v>
      </c>
      <c r="C301" s="33">
        <v>6.6</v>
      </c>
      <c r="D301" s="33">
        <v>5089.9000000000005</v>
      </c>
      <c r="E301" s="33">
        <v>3076.6</v>
      </c>
      <c r="F301" s="34">
        <v>2013.3000000000006</v>
      </c>
      <c r="G301" s="34">
        <v>6.6</v>
      </c>
    </row>
    <row r="302" spans="1:7" ht="21.75" customHeight="1">
      <c r="A302" s="31" t="s">
        <v>1701</v>
      </c>
      <c r="B302" s="32" t="s">
        <v>2830</v>
      </c>
      <c r="C302" s="33">
        <v>118.19999999999999</v>
      </c>
      <c r="D302" s="33">
        <v>360.3</v>
      </c>
      <c r="E302" s="33">
        <v>281.10000000000002</v>
      </c>
      <c r="F302" s="34">
        <v>180</v>
      </c>
      <c r="G302" s="34">
        <v>17.399999999999999</v>
      </c>
    </row>
    <row r="303" spans="1:7" ht="21.75" customHeight="1">
      <c r="A303" s="31" t="s">
        <v>1685</v>
      </c>
      <c r="B303" s="32" t="s">
        <v>2831</v>
      </c>
      <c r="C303" s="33">
        <v>73.7</v>
      </c>
      <c r="D303" s="33">
        <v>1501.4</v>
      </c>
      <c r="E303" s="33">
        <v>1002</v>
      </c>
      <c r="F303" s="34">
        <v>573.10000000000014</v>
      </c>
      <c r="G303" s="34">
        <v>0</v>
      </c>
    </row>
    <row r="304" spans="1:7" ht="21.75" customHeight="1">
      <c r="A304" s="31" t="s">
        <v>1702</v>
      </c>
      <c r="B304" s="32" t="s">
        <v>2832</v>
      </c>
      <c r="C304" s="33">
        <v>385.1</v>
      </c>
      <c r="D304" s="33">
        <v>1989.6</v>
      </c>
      <c r="E304" s="33">
        <v>1734.3</v>
      </c>
      <c r="F304" s="34">
        <v>517.79999999999995</v>
      </c>
      <c r="G304" s="34">
        <v>122.60000000000001</v>
      </c>
    </row>
    <row r="305" spans="1:7" ht="21.75" customHeight="1">
      <c r="A305" s="31" t="s">
        <v>1703</v>
      </c>
      <c r="B305" s="32" t="s">
        <v>2833</v>
      </c>
      <c r="C305" s="33">
        <v>650.45000000000005</v>
      </c>
      <c r="D305" s="33">
        <v>884.3</v>
      </c>
      <c r="E305" s="33">
        <v>1062.4000000000001</v>
      </c>
      <c r="F305" s="34">
        <v>441.39999999999986</v>
      </c>
      <c r="G305" s="34">
        <v>30.95</v>
      </c>
    </row>
    <row r="306" spans="1:7" ht="21.75" customHeight="1">
      <c r="A306" s="31" t="s">
        <v>1704</v>
      </c>
      <c r="B306" s="32" t="s">
        <v>2834</v>
      </c>
      <c r="C306" s="33">
        <v>598.9</v>
      </c>
      <c r="D306" s="33">
        <v>2894.7</v>
      </c>
      <c r="E306" s="33">
        <v>2887.8</v>
      </c>
      <c r="F306" s="34">
        <v>573.89999999999964</v>
      </c>
      <c r="G306" s="34">
        <v>31.9</v>
      </c>
    </row>
    <row r="307" spans="1:7" ht="21.75" customHeight="1">
      <c r="A307" s="31" t="s">
        <v>1705</v>
      </c>
      <c r="B307" s="32" t="s">
        <v>2835</v>
      </c>
      <c r="C307" s="33">
        <v>326.39999999999998</v>
      </c>
      <c r="D307" s="33">
        <v>1611</v>
      </c>
      <c r="E307" s="33">
        <v>1310.9</v>
      </c>
      <c r="F307" s="34">
        <v>626.5</v>
      </c>
      <c r="G307" s="34">
        <v>0</v>
      </c>
    </row>
    <row r="308" spans="1:7" ht="21.75" customHeight="1">
      <c r="A308" s="31" t="s">
        <v>1706</v>
      </c>
      <c r="B308" s="32" t="s">
        <v>2836</v>
      </c>
      <c r="C308" s="33">
        <v>73.400000000000006</v>
      </c>
      <c r="D308" s="33">
        <v>641.5</v>
      </c>
      <c r="E308" s="33">
        <v>0</v>
      </c>
      <c r="F308" s="34">
        <v>714.9</v>
      </c>
      <c r="G308" s="34">
        <v>0</v>
      </c>
    </row>
    <row r="309" spans="1:7" ht="21.75" customHeight="1">
      <c r="A309" s="31" t="s">
        <v>1707</v>
      </c>
      <c r="B309" s="32" t="s">
        <v>1708</v>
      </c>
      <c r="C309" s="33">
        <v>1554.8</v>
      </c>
      <c r="D309" s="33">
        <v>1885</v>
      </c>
      <c r="E309" s="33">
        <v>3205.0999999999995</v>
      </c>
      <c r="F309" s="34">
        <v>221.00000000000045</v>
      </c>
      <c r="G309" s="34">
        <v>13.7</v>
      </c>
    </row>
    <row r="310" spans="1:7" ht="21.75" customHeight="1">
      <c r="A310" s="31" t="s">
        <v>1686</v>
      </c>
      <c r="B310" s="32" t="s">
        <v>2837</v>
      </c>
      <c r="C310" s="33">
        <v>1025.0999999999999</v>
      </c>
      <c r="D310" s="33">
        <v>0</v>
      </c>
      <c r="E310" s="33">
        <v>1008.8</v>
      </c>
      <c r="F310" s="34">
        <v>16.299999999999955</v>
      </c>
      <c r="G310" s="34">
        <v>0</v>
      </c>
    </row>
    <row r="311" spans="1:7" ht="21.75" customHeight="1">
      <c r="A311" s="31" t="s">
        <v>1709</v>
      </c>
      <c r="B311" s="32" t="s">
        <v>1710</v>
      </c>
      <c r="C311" s="33">
        <v>0</v>
      </c>
      <c r="D311" s="33">
        <v>0</v>
      </c>
      <c r="E311" s="33">
        <v>0</v>
      </c>
      <c r="F311" s="34">
        <v>0</v>
      </c>
      <c r="G311" s="34">
        <v>0</v>
      </c>
    </row>
    <row r="312" spans="1:7" ht="21.75" customHeight="1">
      <c r="A312" s="31" t="s">
        <v>1711</v>
      </c>
      <c r="B312" s="32" t="s">
        <v>1712</v>
      </c>
      <c r="C312" s="33">
        <v>0</v>
      </c>
      <c r="D312" s="33">
        <v>0</v>
      </c>
      <c r="E312" s="33">
        <v>0</v>
      </c>
      <c r="F312" s="34">
        <v>0</v>
      </c>
      <c r="G312" s="34">
        <v>0</v>
      </c>
    </row>
    <row r="313" spans="1:7" ht="21.75" customHeight="1">
      <c r="A313" s="31" t="s">
        <v>1713</v>
      </c>
      <c r="B313" s="32" t="s">
        <v>1714</v>
      </c>
      <c r="C313" s="33">
        <v>0</v>
      </c>
      <c r="D313" s="33">
        <v>0</v>
      </c>
      <c r="E313" s="33">
        <v>0</v>
      </c>
      <c r="F313" s="34">
        <v>0</v>
      </c>
      <c r="G313" s="34">
        <v>0</v>
      </c>
    </row>
    <row r="314" spans="1:7" ht="21.75" customHeight="1">
      <c r="A314" s="31" t="s">
        <v>1715</v>
      </c>
      <c r="B314" s="32" t="s">
        <v>2838</v>
      </c>
      <c r="C314" s="33">
        <v>0</v>
      </c>
      <c r="D314" s="33">
        <v>0</v>
      </c>
      <c r="E314" s="33">
        <v>0</v>
      </c>
      <c r="F314" s="34">
        <v>0</v>
      </c>
      <c r="G314" s="34">
        <v>0</v>
      </c>
    </row>
    <row r="315" spans="1:7" ht="21.75" customHeight="1">
      <c r="A315" s="31" t="s">
        <v>2839</v>
      </c>
      <c r="B315" s="32" t="s">
        <v>2840</v>
      </c>
      <c r="C315" s="33">
        <v>0</v>
      </c>
      <c r="D315" s="33">
        <v>0</v>
      </c>
      <c r="E315" s="33">
        <v>0</v>
      </c>
      <c r="F315" s="34">
        <v>0</v>
      </c>
      <c r="G315" s="34">
        <v>0</v>
      </c>
    </row>
    <row r="316" spans="1:7" ht="21.75" customHeight="1">
      <c r="A316" s="31" t="s">
        <v>2841</v>
      </c>
      <c r="B316" s="32" t="s">
        <v>2842</v>
      </c>
      <c r="C316" s="33">
        <v>0</v>
      </c>
      <c r="D316" s="33">
        <v>0</v>
      </c>
      <c r="E316" s="33">
        <v>0</v>
      </c>
      <c r="F316" s="34">
        <v>0</v>
      </c>
      <c r="G316" s="34">
        <v>0</v>
      </c>
    </row>
    <row r="317" spans="1:7" ht="21.75" customHeight="1">
      <c r="A317" s="31" t="s">
        <v>2843</v>
      </c>
      <c r="B317" s="32" t="s">
        <v>2844</v>
      </c>
      <c r="C317" s="33">
        <v>0</v>
      </c>
      <c r="D317" s="33">
        <v>0</v>
      </c>
      <c r="E317" s="33">
        <v>0</v>
      </c>
      <c r="F317" s="34">
        <v>0</v>
      </c>
      <c r="G317" s="34">
        <v>0</v>
      </c>
    </row>
    <row r="318" spans="1:7" ht="21.75" customHeight="1">
      <c r="A318" s="31" t="s">
        <v>2845</v>
      </c>
      <c r="B318" s="32" t="s">
        <v>2846</v>
      </c>
      <c r="C318" s="33">
        <v>0</v>
      </c>
      <c r="D318" s="33">
        <v>0</v>
      </c>
      <c r="E318" s="33">
        <v>0</v>
      </c>
      <c r="F318" s="34">
        <v>0</v>
      </c>
      <c r="G318" s="34">
        <v>0</v>
      </c>
    </row>
    <row r="319" spans="1:7" ht="21.75" customHeight="1">
      <c r="A319" s="31" t="s">
        <v>2847</v>
      </c>
      <c r="B319" s="32" t="s">
        <v>2848</v>
      </c>
      <c r="C319" s="33">
        <v>0</v>
      </c>
      <c r="D319" s="33">
        <v>0</v>
      </c>
      <c r="E319" s="33">
        <v>0</v>
      </c>
      <c r="F319" s="34">
        <v>0</v>
      </c>
      <c r="G319" s="34">
        <v>0</v>
      </c>
    </row>
    <row r="320" spans="1:7" ht="21.75" customHeight="1">
      <c r="A320" s="31" t="s">
        <v>2849</v>
      </c>
      <c r="B320" s="32" t="s">
        <v>2850</v>
      </c>
      <c r="C320" s="33">
        <v>0</v>
      </c>
      <c r="D320" s="33">
        <v>0</v>
      </c>
      <c r="E320" s="33">
        <v>0</v>
      </c>
      <c r="F320" s="34">
        <v>0</v>
      </c>
      <c r="G320" s="34">
        <v>0</v>
      </c>
    </row>
    <row r="321" spans="1:7" ht="21.75" customHeight="1">
      <c r="A321" s="31" t="s">
        <v>2851</v>
      </c>
      <c r="B321" s="32" t="s">
        <v>2852</v>
      </c>
      <c r="C321" s="33">
        <v>0</v>
      </c>
      <c r="D321" s="33">
        <v>0</v>
      </c>
      <c r="E321" s="33">
        <v>0</v>
      </c>
      <c r="F321" s="34">
        <v>0</v>
      </c>
      <c r="G321" s="34">
        <v>0</v>
      </c>
    </row>
    <row r="322" spans="1:7" ht="21.75" customHeight="1">
      <c r="A322" s="31" t="s">
        <v>2853</v>
      </c>
      <c r="B322" s="32" t="s">
        <v>2854</v>
      </c>
      <c r="C322" s="33">
        <v>0</v>
      </c>
      <c r="D322" s="33">
        <v>0</v>
      </c>
      <c r="E322" s="33">
        <v>0</v>
      </c>
      <c r="F322" s="34">
        <v>0</v>
      </c>
      <c r="G322" s="34">
        <v>0</v>
      </c>
    </row>
    <row r="323" spans="1:7" ht="21.75" customHeight="1">
      <c r="A323" s="31" t="s">
        <v>2855</v>
      </c>
      <c r="B323" s="32" t="s">
        <v>2856</v>
      </c>
      <c r="C323" s="33">
        <v>0</v>
      </c>
      <c r="D323" s="33">
        <v>0</v>
      </c>
      <c r="E323" s="33">
        <v>0</v>
      </c>
      <c r="F323" s="34">
        <v>0</v>
      </c>
      <c r="G323" s="34">
        <v>0</v>
      </c>
    </row>
    <row r="324" spans="1:7" ht="21.75" customHeight="1">
      <c r="A324" s="31" t="s">
        <v>2857</v>
      </c>
      <c r="B324" s="32" t="s">
        <v>2858</v>
      </c>
      <c r="C324" s="33">
        <v>0</v>
      </c>
      <c r="D324" s="33">
        <v>0</v>
      </c>
      <c r="E324" s="33">
        <v>0</v>
      </c>
      <c r="F324" s="34">
        <v>0</v>
      </c>
      <c r="G324" s="34">
        <v>0</v>
      </c>
    </row>
    <row r="325" spans="1:7" ht="21.75" customHeight="1">
      <c r="A325" s="31" t="s">
        <v>1717</v>
      </c>
      <c r="B325" s="32" t="s">
        <v>1718</v>
      </c>
      <c r="C325" s="33">
        <v>0</v>
      </c>
      <c r="D325" s="33">
        <v>1019.8</v>
      </c>
      <c r="E325" s="33">
        <v>1019.8</v>
      </c>
      <c r="F325" s="34">
        <v>0</v>
      </c>
      <c r="G325" s="34">
        <v>0</v>
      </c>
    </row>
    <row r="326" spans="1:7" ht="21.75" customHeight="1">
      <c r="A326" s="31" t="s">
        <v>1719</v>
      </c>
      <c r="B326" s="32" t="s">
        <v>1720</v>
      </c>
      <c r="C326" s="33">
        <v>0</v>
      </c>
      <c r="D326" s="33">
        <v>0</v>
      </c>
      <c r="E326" s="33">
        <v>0</v>
      </c>
      <c r="F326" s="34">
        <v>0</v>
      </c>
      <c r="G326" s="34">
        <v>0</v>
      </c>
    </row>
    <row r="327" spans="1:7" ht="21.75" customHeight="1">
      <c r="A327" s="31" t="s">
        <v>1721</v>
      </c>
      <c r="B327" s="32" t="s">
        <v>2859</v>
      </c>
      <c r="C327" s="33">
        <v>150.69999999999999</v>
      </c>
      <c r="D327" s="33">
        <v>0</v>
      </c>
      <c r="E327" s="33">
        <v>150.69999999999999</v>
      </c>
      <c r="F327" s="34">
        <v>0</v>
      </c>
      <c r="G327" s="34">
        <v>0</v>
      </c>
    </row>
    <row r="328" spans="1:7" ht="21.75" customHeight="1">
      <c r="A328" s="31" t="s">
        <v>1722</v>
      </c>
      <c r="B328" s="32" t="s">
        <v>1723</v>
      </c>
      <c r="C328" s="33">
        <v>184.9</v>
      </c>
      <c r="D328" s="33">
        <v>0</v>
      </c>
      <c r="E328" s="33">
        <v>0</v>
      </c>
      <c r="F328" s="34">
        <v>184.9</v>
      </c>
      <c r="G328" s="34">
        <v>0</v>
      </c>
    </row>
    <row r="329" spans="1:7" ht="21.75" customHeight="1">
      <c r="A329" s="31" t="s">
        <v>1724</v>
      </c>
      <c r="B329" s="32" t="s">
        <v>1725</v>
      </c>
      <c r="C329" s="33">
        <v>0</v>
      </c>
      <c r="D329" s="33">
        <v>0</v>
      </c>
      <c r="E329" s="33">
        <v>0</v>
      </c>
      <c r="F329" s="34">
        <v>0</v>
      </c>
      <c r="G329" s="34">
        <v>0</v>
      </c>
    </row>
    <row r="330" spans="1:7" ht="21.75" customHeight="1">
      <c r="A330" s="31" t="s">
        <v>1726</v>
      </c>
      <c r="B330" s="32" t="s">
        <v>1727</v>
      </c>
      <c r="C330" s="33">
        <v>0</v>
      </c>
      <c r="D330" s="33">
        <v>0</v>
      </c>
      <c r="E330" s="33">
        <v>0</v>
      </c>
      <c r="F330" s="34">
        <v>0</v>
      </c>
      <c r="G330" s="34">
        <v>0</v>
      </c>
    </row>
    <row r="331" spans="1:7" ht="21.75" customHeight="1">
      <c r="A331" s="31" t="s">
        <v>1728</v>
      </c>
      <c r="B331" s="32" t="s">
        <v>1729</v>
      </c>
      <c r="C331" s="33">
        <v>0</v>
      </c>
      <c r="D331" s="33">
        <v>0</v>
      </c>
      <c r="E331" s="33">
        <v>0</v>
      </c>
      <c r="F331" s="34">
        <v>0</v>
      </c>
      <c r="G331" s="34">
        <v>0</v>
      </c>
    </row>
    <row r="332" spans="1:7" ht="21.75" customHeight="1">
      <c r="A332" s="31" t="s">
        <v>1730</v>
      </c>
      <c r="B332" s="32" t="s">
        <v>1731</v>
      </c>
      <c r="C332" s="33">
        <v>0</v>
      </c>
      <c r="D332" s="33">
        <v>0</v>
      </c>
      <c r="E332" s="33">
        <v>0</v>
      </c>
      <c r="F332" s="34">
        <v>0</v>
      </c>
      <c r="G332" s="34">
        <v>0</v>
      </c>
    </row>
    <row r="333" spans="1:7" ht="21.75" customHeight="1">
      <c r="A333" s="31" t="s">
        <v>1733</v>
      </c>
      <c r="B333" s="32" t="s">
        <v>1734</v>
      </c>
      <c r="C333" s="33">
        <v>0</v>
      </c>
      <c r="D333" s="33">
        <v>0</v>
      </c>
      <c r="E333" s="33">
        <v>0</v>
      </c>
      <c r="F333" s="34">
        <v>0</v>
      </c>
      <c r="G333" s="34">
        <v>0</v>
      </c>
    </row>
    <row r="334" spans="1:7" ht="21.75" customHeight="1">
      <c r="A334" s="31" t="s">
        <v>1735</v>
      </c>
      <c r="B334" s="32" t="s">
        <v>1736</v>
      </c>
      <c r="C334" s="33">
        <v>0</v>
      </c>
      <c r="D334" s="33">
        <v>299.79999999999995</v>
      </c>
      <c r="E334" s="33">
        <v>71.899999999999991</v>
      </c>
      <c r="F334" s="34">
        <v>227.89999999999998</v>
      </c>
      <c r="G334" s="34">
        <v>0</v>
      </c>
    </row>
    <row r="335" spans="1:7" ht="21.75" customHeight="1">
      <c r="A335" s="31" t="s">
        <v>1737</v>
      </c>
      <c r="B335" s="32" t="s">
        <v>1738</v>
      </c>
      <c r="C335" s="33">
        <v>0</v>
      </c>
      <c r="D335" s="33">
        <v>0</v>
      </c>
      <c r="E335" s="33">
        <v>0</v>
      </c>
      <c r="F335" s="34">
        <v>0</v>
      </c>
      <c r="G335" s="34">
        <v>0</v>
      </c>
    </row>
    <row r="336" spans="1:7" ht="21.75" customHeight="1">
      <c r="A336" s="31" t="s">
        <v>1739</v>
      </c>
      <c r="B336" s="32" t="s">
        <v>2860</v>
      </c>
      <c r="C336" s="33">
        <v>0</v>
      </c>
      <c r="D336" s="33">
        <v>0</v>
      </c>
      <c r="E336" s="33">
        <v>0</v>
      </c>
      <c r="F336" s="34">
        <v>0</v>
      </c>
      <c r="G336" s="34">
        <v>0</v>
      </c>
    </row>
    <row r="337" spans="1:7" ht="21.75" customHeight="1">
      <c r="A337" s="31" t="s">
        <v>1740</v>
      </c>
      <c r="B337" s="32" t="s">
        <v>2861</v>
      </c>
      <c r="C337" s="33">
        <v>0</v>
      </c>
      <c r="D337" s="33">
        <v>59.8</v>
      </c>
      <c r="E337" s="33">
        <v>0</v>
      </c>
      <c r="F337" s="34">
        <v>59.8</v>
      </c>
      <c r="G337" s="34">
        <v>0</v>
      </c>
    </row>
    <row r="338" spans="1:7" ht="21.75" customHeight="1">
      <c r="A338" s="31" t="s">
        <v>1875</v>
      </c>
      <c r="B338" s="32" t="s">
        <v>2862</v>
      </c>
      <c r="C338" s="33">
        <v>0</v>
      </c>
      <c r="D338" s="33">
        <v>0</v>
      </c>
      <c r="E338" s="33">
        <v>-40</v>
      </c>
      <c r="F338" s="34">
        <v>40</v>
      </c>
      <c r="G338" s="34">
        <v>0</v>
      </c>
    </row>
    <row r="339" spans="1:7" ht="21.75" customHeight="1">
      <c r="A339" s="31" t="s">
        <v>1890</v>
      </c>
      <c r="B339" s="32" t="s">
        <v>2863</v>
      </c>
      <c r="C339" s="33">
        <v>0</v>
      </c>
      <c r="D339" s="33">
        <v>0</v>
      </c>
      <c r="E339" s="33">
        <v>0</v>
      </c>
      <c r="F339" s="34">
        <v>0</v>
      </c>
      <c r="G339" s="34">
        <v>0</v>
      </c>
    </row>
    <row r="340" spans="1:7" ht="21.75" customHeight="1">
      <c r="A340" s="31" t="s">
        <v>1891</v>
      </c>
      <c r="B340" s="32" t="s">
        <v>2864</v>
      </c>
      <c r="C340" s="33">
        <v>0</v>
      </c>
      <c r="D340" s="33">
        <v>0</v>
      </c>
      <c r="E340" s="33">
        <v>0</v>
      </c>
      <c r="F340" s="34">
        <v>0</v>
      </c>
      <c r="G340" s="34">
        <v>0</v>
      </c>
    </row>
    <row r="341" spans="1:7" ht="21.75" customHeight="1">
      <c r="A341" s="31" t="s">
        <v>1892</v>
      </c>
      <c r="B341" s="32" t="s">
        <v>2865</v>
      </c>
      <c r="C341" s="33">
        <v>0</v>
      </c>
      <c r="D341" s="33">
        <v>0</v>
      </c>
      <c r="E341" s="33">
        <v>0</v>
      </c>
      <c r="F341" s="34">
        <v>0</v>
      </c>
      <c r="G341" s="34">
        <v>0</v>
      </c>
    </row>
    <row r="342" spans="1:7" ht="21.75" customHeight="1">
      <c r="A342" s="31" t="s">
        <v>1895</v>
      </c>
      <c r="B342" s="32" t="s">
        <v>2866</v>
      </c>
      <c r="C342" s="33">
        <v>0</v>
      </c>
      <c r="D342" s="33">
        <v>0</v>
      </c>
      <c r="E342" s="33">
        <v>0</v>
      </c>
      <c r="F342" s="34">
        <v>0</v>
      </c>
      <c r="G342" s="34">
        <v>0</v>
      </c>
    </row>
    <row r="343" spans="1:7" ht="21.75" customHeight="1">
      <c r="A343" s="31" t="s">
        <v>1901</v>
      </c>
      <c r="B343" s="32" t="s">
        <v>2867</v>
      </c>
      <c r="C343" s="33">
        <v>0</v>
      </c>
      <c r="D343" s="33">
        <v>0</v>
      </c>
      <c r="E343" s="33">
        <v>0</v>
      </c>
      <c r="F343" s="34">
        <v>0</v>
      </c>
      <c r="G343" s="34">
        <v>0</v>
      </c>
    </row>
    <row r="344" spans="1:7" ht="21.75" customHeight="1">
      <c r="A344" s="31" t="s">
        <v>1903</v>
      </c>
      <c r="B344" s="32" t="s">
        <v>2868</v>
      </c>
      <c r="C344" s="33">
        <v>0</v>
      </c>
      <c r="D344" s="33">
        <v>0</v>
      </c>
      <c r="E344" s="33">
        <v>0</v>
      </c>
      <c r="F344" s="34">
        <v>0</v>
      </c>
      <c r="G344" s="34">
        <v>0</v>
      </c>
    </row>
    <row r="345" spans="1:7" ht="21.75" customHeight="1">
      <c r="A345" s="31" t="s">
        <v>1909</v>
      </c>
      <c r="B345" s="32" t="s">
        <v>2869</v>
      </c>
      <c r="C345" s="33">
        <v>0</v>
      </c>
      <c r="D345" s="33">
        <v>0</v>
      </c>
      <c r="E345" s="33">
        <v>0</v>
      </c>
      <c r="F345" s="34">
        <v>0</v>
      </c>
      <c r="G345" s="34">
        <v>0</v>
      </c>
    </row>
    <row r="346" spans="1:7" ht="21.75" customHeight="1">
      <c r="A346" s="31" t="s">
        <v>1916</v>
      </c>
      <c r="B346" s="32" t="s">
        <v>2870</v>
      </c>
      <c r="C346" s="33">
        <v>0</v>
      </c>
      <c r="D346" s="33">
        <v>0</v>
      </c>
      <c r="E346" s="33">
        <v>0</v>
      </c>
      <c r="F346" s="34">
        <v>0</v>
      </c>
      <c r="G346" s="34">
        <v>0</v>
      </c>
    </row>
    <row r="347" spans="1:7" ht="21.75" customHeight="1">
      <c r="A347" s="31" t="s">
        <v>1923</v>
      </c>
      <c r="B347" s="32" t="s">
        <v>2871</v>
      </c>
      <c r="C347" s="33">
        <v>0</v>
      </c>
      <c r="D347" s="33">
        <v>0</v>
      </c>
      <c r="E347" s="33">
        <v>0</v>
      </c>
      <c r="F347" s="34">
        <v>0</v>
      </c>
      <c r="G347" s="34">
        <v>0</v>
      </c>
    </row>
    <row r="348" spans="1:7" ht="21.75" customHeight="1">
      <c r="A348" s="31" t="s">
        <v>1929</v>
      </c>
      <c r="B348" s="32" t="s">
        <v>1930</v>
      </c>
      <c r="C348" s="33">
        <v>0</v>
      </c>
      <c r="D348" s="33">
        <v>0</v>
      </c>
      <c r="E348" s="33">
        <v>0</v>
      </c>
      <c r="F348" s="34">
        <v>0</v>
      </c>
      <c r="G348" s="34">
        <v>0</v>
      </c>
    </row>
    <row r="349" spans="1:7" ht="21.75" customHeight="1">
      <c r="A349" s="31" t="s">
        <v>1934</v>
      </c>
      <c r="B349" s="32" t="s">
        <v>2872</v>
      </c>
      <c r="C349" s="33">
        <v>0</v>
      </c>
      <c r="D349" s="33">
        <v>0</v>
      </c>
      <c r="E349" s="33">
        <v>0</v>
      </c>
      <c r="F349" s="34">
        <v>0</v>
      </c>
      <c r="G349" s="34">
        <v>0</v>
      </c>
    </row>
    <row r="350" spans="1:7" ht="21.75" customHeight="1">
      <c r="A350" s="31" t="s">
        <v>1943</v>
      </c>
      <c r="B350" s="32" t="s">
        <v>2873</v>
      </c>
      <c r="C350" s="33">
        <v>0</v>
      </c>
      <c r="D350" s="33">
        <v>0</v>
      </c>
      <c r="E350" s="33">
        <v>0</v>
      </c>
      <c r="F350" s="34">
        <v>0</v>
      </c>
      <c r="G350" s="34">
        <v>0</v>
      </c>
    </row>
    <row r="351" spans="1:7" ht="21.75" customHeight="1">
      <c r="A351" s="31" t="s">
        <v>2874</v>
      </c>
      <c r="B351" s="32" t="s">
        <v>2875</v>
      </c>
      <c r="C351" s="33">
        <v>0</v>
      </c>
      <c r="D351" s="33">
        <v>0</v>
      </c>
      <c r="E351" s="33">
        <v>0</v>
      </c>
      <c r="F351" s="34">
        <v>0</v>
      </c>
      <c r="G351" s="34">
        <v>0</v>
      </c>
    </row>
    <row r="352" spans="1:7" ht="21.75" customHeight="1">
      <c r="A352" s="31" t="s">
        <v>2876</v>
      </c>
      <c r="B352" s="32" t="s">
        <v>2877</v>
      </c>
      <c r="C352" s="33">
        <v>0</v>
      </c>
      <c r="D352" s="33">
        <v>0</v>
      </c>
      <c r="E352" s="33">
        <v>0</v>
      </c>
      <c r="F352" s="34">
        <v>0</v>
      </c>
      <c r="G352" s="34">
        <v>0</v>
      </c>
    </row>
    <row r="353" spans="1:7" ht="21.75" customHeight="1">
      <c r="A353" s="31" t="s">
        <v>2878</v>
      </c>
      <c r="B353" s="32" t="s">
        <v>2879</v>
      </c>
      <c r="C353" s="33">
        <v>0</v>
      </c>
      <c r="D353" s="33">
        <v>0</v>
      </c>
      <c r="E353" s="33">
        <v>0</v>
      </c>
      <c r="F353" s="34">
        <v>0</v>
      </c>
      <c r="G353" s="34">
        <v>0</v>
      </c>
    </row>
    <row r="354" spans="1:7" ht="21.75" customHeight="1">
      <c r="A354" s="31" t="s">
        <v>1964</v>
      </c>
      <c r="B354" s="32" t="s">
        <v>2880</v>
      </c>
      <c r="C354" s="33">
        <v>0</v>
      </c>
      <c r="D354" s="33">
        <v>0</v>
      </c>
      <c r="E354" s="33">
        <v>0</v>
      </c>
      <c r="F354" s="34">
        <v>0</v>
      </c>
      <c r="G354" s="34">
        <v>0</v>
      </c>
    </row>
    <row r="355" spans="1:7" ht="21.75" customHeight="1">
      <c r="A355" s="31" t="s">
        <v>2881</v>
      </c>
      <c r="B355" s="32" t="s">
        <v>2882</v>
      </c>
      <c r="C355" s="33">
        <v>0</v>
      </c>
      <c r="D355" s="33">
        <v>0</v>
      </c>
      <c r="E355" s="33">
        <v>0</v>
      </c>
      <c r="F355" s="34">
        <v>0</v>
      </c>
      <c r="G355" s="34">
        <v>0</v>
      </c>
    </row>
    <row r="356" spans="1:7" ht="21.75" customHeight="1">
      <c r="A356" s="31" t="s">
        <v>2883</v>
      </c>
      <c r="B356" s="32" t="s">
        <v>2884</v>
      </c>
      <c r="C356" s="33">
        <v>0</v>
      </c>
      <c r="D356" s="33">
        <v>0</v>
      </c>
      <c r="E356" s="33">
        <v>0</v>
      </c>
      <c r="F356" s="34">
        <v>0</v>
      </c>
      <c r="G356" s="34">
        <v>0</v>
      </c>
    </row>
    <row r="357" spans="1:7" ht="21.75" customHeight="1">
      <c r="A357" s="31" t="s">
        <v>2885</v>
      </c>
      <c r="B357" s="32" t="s">
        <v>2886</v>
      </c>
      <c r="C357" s="33">
        <v>0</v>
      </c>
      <c r="D357" s="33">
        <v>0</v>
      </c>
      <c r="E357" s="33">
        <v>0</v>
      </c>
      <c r="F357" s="34">
        <v>0</v>
      </c>
      <c r="G357" s="34">
        <v>0</v>
      </c>
    </row>
    <row r="358" spans="1:7" ht="21.75" customHeight="1">
      <c r="A358" s="31" t="s">
        <v>1978</v>
      </c>
      <c r="B358" s="32" t="s">
        <v>1977</v>
      </c>
      <c r="C358" s="33">
        <v>11.5</v>
      </c>
      <c r="D358" s="33">
        <v>0</v>
      </c>
      <c r="E358" s="33">
        <v>0</v>
      </c>
      <c r="F358" s="34">
        <v>11.5</v>
      </c>
      <c r="G358" s="34">
        <v>0</v>
      </c>
    </row>
    <row r="359" spans="1:7" ht="21.75" customHeight="1">
      <c r="A359" s="31" t="s">
        <v>2887</v>
      </c>
      <c r="B359" s="32" t="s">
        <v>2888</v>
      </c>
      <c r="C359" s="33">
        <v>23.3</v>
      </c>
      <c r="D359" s="33">
        <v>0</v>
      </c>
      <c r="E359" s="33">
        <v>0</v>
      </c>
      <c r="F359" s="34">
        <v>23.3</v>
      </c>
      <c r="G359" s="34">
        <v>0</v>
      </c>
    </row>
    <row r="360" spans="1:7" ht="21.75" customHeight="1">
      <c r="A360" s="31" t="s">
        <v>1983</v>
      </c>
      <c r="B360" s="32" t="s">
        <v>2889</v>
      </c>
      <c r="C360" s="33">
        <v>0</v>
      </c>
      <c r="D360" s="33">
        <v>0</v>
      </c>
      <c r="E360" s="33">
        <v>0</v>
      </c>
      <c r="F360" s="34">
        <v>0</v>
      </c>
      <c r="G360" s="34">
        <v>0</v>
      </c>
    </row>
    <row r="361" spans="1:7" ht="21.75" customHeight="1">
      <c r="A361" s="31" t="s">
        <v>1984</v>
      </c>
      <c r="B361" s="32" t="s">
        <v>2890</v>
      </c>
      <c r="C361" s="33">
        <v>0</v>
      </c>
      <c r="D361" s="33">
        <v>0</v>
      </c>
      <c r="E361" s="33">
        <v>0</v>
      </c>
      <c r="F361" s="34">
        <v>0</v>
      </c>
      <c r="G361" s="34">
        <v>0</v>
      </c>
    </row>
    <row r="362" spans="1:7" ht="21.75" customHeight="1">
      <c r="A362" s="31" t="s">
        <v>2891</v>
      </c>
      <c r="B362" s="32" t="s">
        <v>2892</v>
      </c>
      <c r="C362" s="33">
        <v>0</v>
      </c>
      <c r="D362" s="33">
        <v>2655</v>
      </c>
      <c r="E362" s="33">
        <v>2637</v>
      </c>
      <c r="F362" s="34">
        <v>18</v>
      </c>
      <c r="G362" s="34">
        <v>0</v>
      </c>
    </row>
    <row r="363" spans="1:7" ht="21.75" customHeight="1">
      <c r="A363" s="31" t="s">
        <v>2893</v>
      </c>
      <c r="B363" s="32" t="s">
        <v>2894</v>
      </c>
      <c r="C363" s="33">
        <v>0</v>
      </c>
      <c r="D363" s="33">
        <v>0</v>
      </c>
      <c r="E363" s="33">
        <v>0</v>
      </c>
      <c r="F363" s="34">
        <v>0</v>
      </c>
      <c r="G363" s="34">
        <v>0</v>
      </c>
    </row>
    <row r="364" spans="1:7" ht="21.75" customHeight="1">
      <c r="A364" s="31"/>
      <c r="B364" s="32" t="s">
        <v>2895</v>
      </c>
      <c r="C364" s="33">
        <v>0</v>
      </c>
      <c r="D364" s="33">
        <v>73.900000000000006</v>
      </c>
      <c r="E364" s="33">
        <v>73.900000000000006</v>
      </c>
      <c r="F364" s="34">
        <v>0</v>
      </c>
      <c r="G364" s="34">
        <v>0</v>
      </c>
    </row>
    <row r="365" spans="1:7" ht="21.75" customHeight="1">
      <c r="A365" s="31">
        <v>0</v>
      </c>
      <c r="B365" s="32">
        <v>0</v>
      </c>
      <c r="C365" s="33">
        <v>0</v>
      </c>
      <c r="D365" s="33">
        <v>0</v>
      </c>
      <c r="E365" s="33">
        <v>0</v>
      </c>
      <c r="F365" s="34">
        <v>0</v>
      </c>
      <c r="G365" s="34">
        <v>0</v>
      </c>
    </row>
    <row r="366" spans="1:7" ht="21.75" customHeight="1">
      <c r="A366" s="31">
        <v>0</v>
      </c>
      <c r="B366" s="32" t="s">
        <v>2896</v>
      </c>
      <c r="C366" s="33">
        <v>0</v>
      </c>
      <c r="D366" s="33">
        <v>0</v>
      </c>
      <c r="E366" s="33">
        <v>0</v>
      </c>
      <c r="F366" s="34">
        <v>0</v>
      </c>
      <c r="G366" s="34">
        <v>0</v>
      </c>
    </row>
    <row r="367" spans="1:7" ht="21.75" customHeight="1">
      <c r="A367" s="31">
        <v>0</v>
      </c>
      <c r="B367" s="32" t="s">
        <v>2897</v>
      </c>
      <c r="C367" s="33">
        <v>0</v>
      </c>
      <c r="D367" s="33">
        <v>0</v>
      </c>
      <c r="E367" s="33">
        <v>0</v>
      </c>
      <c r="F367" s="34">
        <v>0</v>
      </c>
      <c r="G367" s="34">
        <v>0</v>
      </c>
    </row>
    <row r="368" spans="1:7" ht="21.75" customHeight="1">
      <c r="A368" s="31">
        <v>0</v>
      </c>
      <c r="B368" s="32" t="s">
        <v>2898</v>
      </c>
      <c r="C368" s="33">
        <v>0</v>
      </c>
      <c r="D368" s="33">
        <v>0</v>
      </c>
      <c r="E368" s="33">
        <v>0</v>
      </c>
      <c r="F368" s="34">
        <v>0</v>
      </c>
      <c r="G368" s="34">
        <v>0</v>
      </c>
    </row>
    <row r="369" spans="1:7" ht="21.75" customHeight="1">
      <c r="A369" s="31">
        <v>0</v>
      </c>
      <c r="B369" s="32" t="s">
        <v>2899</v>
      </c>
      <c r="C369" s="33">
        <v>46.3</v>
      </c>
      <c r="D369" s="33">
        <v>0</v>
      </c>
      <c r="E369" s="33">
        <v>0</v>
      </c>
      <c r="F369" s="34">
        <v>0</v>
      </c>
      <c r="G369" s="34">
        <v>46.3</v>
      </c>
    </row>
    <row r="370" spans="1:7" ht="21.75" customHeight="1">
      <c r="A370" s="31">
        <v>0</v>
      </c>
      <c r="B370" s="32" t="s">
        <v>2900</v>
      </c>
      <c r="C370" s="33">
        <v>126.9</v>
      </c>
      <c r="D370" s="33">
        <v>0</v>
      </c>
      <c r="E370" s="33">
        <v>0</v>
      </c>
      <c r="F370" s="34">
        <v>126.9</v>
      </c>
      <c r="G370" s="34">
        <v>0</v>
      </c>
    </row>
    <row r="371" spans="1:7" ht="21.75" customHeight="1">
      <c r="A371" s="31">
        <v>0</v>
      </c>
      <c r="B371" s="32" t="s">
        <v>1645</v>
      </c>
      <c r="C371" s="33">
        <v>160.69999999999999</v>
      </c>
      <c r="D371" s="33">
        <v>0</v>
      </c>
      <c r="E371" s="33">
        <v>160.69999999999999</v>
      </c>
      <c r="F371" s="34">
        <v>0</v>
      </c>
      <c r="G371" s="34">
        <v>0</v>
      </c>
    </row>
    <row r="372" spans="1:7" ht="21.75" customHeight="1">
      <c r="A372" s="31">
        <v>0</v>
      </c>
      <c r="B372" s="32" t="s">
        <v>2901</v>
      </c>
      <c r="C372" s="33">
        <v>34.1</v>
      </c>
      <c r="D372" s="33">
        <v>0</v>
      </c>
      <c r="E372" s="33">
        <v>-22</v>
      </c>
      <c r="F372" s="34">
        <v>56.1</v>
      </c>
      <c r="G372" s="34">
        <v>0</v>
      </c>
    </row>
    <row r="373" spans="1:7" ht="21.75" customHeight="1">
      <c r="A373" s="31">
        <v>0</v>
      </c>
      <c r="B373" s="32" t="s">
        <v>2902</v>
      </c>
      <c r="C373" s="33">
        <v>0</v>
      </c>
      <c r="D373" s="33">
        <v>0</v>
      </c>
      <c r="E373" s="33">
        <v>0</v>
      </c>
      <c r="F373" s="34">
        <v>0</v>
      </c>
      <c r="G373" s="34">
        <v>0</v>
      </c>
    </row>
    <row r="374" spans="1:7" ht="21.75" customHeight="1">
      <c r="A374" s="31">
        <v>0</v>
      </c>
      <c r="B374" s="32" t="s">
        <v>1980</v>
      </c>
      <c r="C374" s="33">
        <v>0</v>
      </c>
      <c r="D374" s="33">
        <v>0</v>
      </c>
      <c r="E374" s="33">
        <v>0</v>
      </c>
      <c r="F374" s="34">
        <v>0</v>
      </c>
      <c r="G374" s="34">
        <v>0</v>
      </c>
    </row>
    <row r="375" spans="1:7" ht="21.75" customHeight="1">
      <c r="A375" s="31">
        <v>0</v>
      </c>
      <c r="B375" s="32" t="s">
        <v>2903</v>
      </c>
      <c r="C375" s="33">
        <v>0</v>
      </c>
      <c r="D375" s="33">
        <v>0</v>
      </c>
      <c r="E375" s="33">
        <v>0</v>
      </c>
      <c r="F375" s="34">
        <v>0</v>
      </c>
      <c r="G375" s="34">
        <v>0</v>
      </c>
    </row>
    <row r="376" spans="1:7" ht="21.75" customHeight="1">
      <c r="A376" s="31">
        <v>0</v>
      </c>
      <c r="B376" s="32" t="s">
        <v>2904</v>
      </c>
      <c r="C376" s="33">
        <v>0</v>
      </c>
      <c r="D376" s="33">
        <v>0</v>
      </c>
      <c r="E376" s="33">
        <v>0</v>
      </c>
      <c r="F376" s="34">
        <v>0</v>
      </c>
      <c r="G376" s="34">
        <v>0</v>
      </c>
    </row>
    <row r="377" spans="1:7" ht="21.75" customHeight="1">
      <c r="A377" s="31">
        <v>0</v>
      </c>
      <c r="B377" s="32" t="s">
        <v>2905</v>
      </c>
      <c r="C377" s="33">
        <v>60</v>
      </c>
      <c r="D377" s="33">
        <v>0</v>
      </c>
      <c r="E377" s="33">
        <v>0</v>
      </c>
      <c r="F377" s="34">
        <v>60</v>
      </c>
      <c r="G377" s="34">
        <v>0</v>
      </c>
    </row>
    <row r="378" spans="1:7" ht="21.75" customHeight="1">
      <c r="A378" s="31">
        <v>0</v>
      </c>
      <c r="B378" s="32" t="s">
        <v>2906</v>
      </c>
      <c r="C378" s="33">
        <v>51</v>
      </c>
      <c r="D378" s="33">
        <v>0</v>
      </c>
      <c r="E378" s="33">
        <v>0</v>
      </c>
      <c r="F378" s="34">
        <v>51</v>
      </c>
      <c r="G378" s="34">
        <v>0</v>
      </c>
    </row>
    <row r="379" spans="1:7" ht="21.75" customHeight="1">
      <c r="A379" s="31">
        <v>0</v>
      </c>
      <c r="B379" s="32" t="s">
        <v>2907</v>
      </c>
      <c r="C379" s="33">
        <v>0</v>
      </c>
      <c r="D379" s="33">
        <v>0</v>
      </c>
      <c r="E379" s="33">
        <v>0</v>
      </c>
      <c r="F379" s="34">
        <v>0</v>
      </c>
      <c r="G379" s="34">
        <v>0</v>
      </c>
    </row>
    <row r="380" spans="1:7" ht="21.75" customHeight="1">
      <c r="A380" s="31">
        <v>0</v>
      </c>
      <c r="B380" s="32" t="s">
        <v>2908</v>
      </c>
      <c r="C380" s="33">
        <v>0</v>
      </c>
      <c r="D380" s="33">
        <v>0</v>
      </c>
      <c r="E380" s="33">
        <v>0</v>
      </c>
      <c r="F380" s="34">
        <v>0</v>
      </c>
      <c r="G380" s="34">
        <v>0</v>
      </c>
    </row>
    <row r="381" spans="1:7" ht="21.75" customHeight="1">
      <c r="A381" s="31">
        <v>0</v>
      </c>
      <c r="B381" s="32" t="s">
        <v>2909</v>
      </c>
      <c r="C381" s="33">
        <v>0</v>
      </c>
      <c r="D381" s="33">
        <v>0</v>
      </c>
      <c r="E381" s="33">
        <v>0</v>
      </c>
      <c r="F381" s="34">
        <v>0</v>
      </c>
      <c r="G381" s="34">
        <v>0</v>
      </c>
    </row>
    <row r="382" spans="1:7" ht="21.75" customHeight="1">
      <c r="A382" s="31">
        <v>0</v>
      </c>
      <c r="B382" s="32" t="s">
        <v>2910</v>
      </c>
      <c r="C382" s="33">
        <v>0</v>
      </c>
      <c r="D382" s="33">
        <v>0</v>
      </c>
      <c r="E382" s="33">
        <v>0</v>
      </c>
      <c r="F382" s="34">
        <v>0</v>
      </c>
      <c r="G382" s="34">
        <v>0</v>
      </c>
    </row>
    <row r="383" spans="1:7" ht="21.75" customHeight="1">
      <c r="A383" s="31">
        <v>0</v>
      </c>
      <c r="B383" s="32" t="s">
        <v>2911</v>
      </c>
      <c r="C383" s="33">
        <v>0</v>
      </c>
      <c r="D383" s="33">
        <v>0</v>
      </c>
      <c r="E383" s="33">
        <v>0</v>
      </c>
      <c r="F383" s="34">
        <v>0</v>
      </c>
      <c r="G383" s="34">
        <v>0</v>
      </c>
    </row>
    <row r="384" spans="1:7" ht="21.75" customHeight="1">
      <c r="A384" s="31">
        <v>0</v>
      </c>
      <c r="B384" s="32" t="s">
        <v>2912</v>
      </c>
      <c r="C384" s="33">
        <v>0</v>
      </c>
      <c r="D384" s="33">
        <v>0</v>
      </c>
      <c r="E384" s="33">
        <v>0</v>
      </c>
      <c r="F384" s="34">
        <v>0</v>
      </c>
      <c r="G384" s="34">
        <v>0</v>
      </c>
    </row>
    <row r="385" spans="1:7" ht="21.75" customHeight="1">
      <c r="A385" s="31">
        <v>0</v>
      </c>
      <c r="B385" s="32" t="s">
        <v>2913</v>
      </c>
      <c r="C385" s="33">
        <v>0</v>
      </c>
      <c r="D385" s="33">
        <v>0</v>
      </c>
      <c r="E385" s="33">
        <v>0</v>
      </c>
      <c r="F385" s="34">
        <v>0</v>
      </c>
      <c r="G385" s="34">
        <v>0</v>
      </c>
    </row>
    <row r="386" spans="1:7" ht="21.75" customHeight="1">
      <c r="A386" s="31">
        <v>0</v>
      </c>
      <c r="B386" s="32" t="s">
        <v>2914</v>
      </c>
      <c r="C386" s="33">
        <v>0</v>
      </c>
      <c r="D386" s="33">
        <v>0</v>
      </c>
      <c r="E386" s="33">
        <v>0</v>
      </c>
      <c r="F386" s="34">
        <v>0</v>
      </c>
      <c r="G386" s="34">
        <v>0</v>
      </c>
    </row>
    <row r="387" spans="1:7" ht="21.75" customHeight="1">
      <c r="A387" s="31">
        <v>0</v>
      </c>
      <c r="B387" s="32" t="s">
        <v>1649</v>
      </c>
      <c r="C387" s="33">
        <v>0</v>
      </c>
      <c r="D387" s="33">
        <v>0</v>
      </c>
      <c r="E387" s="33">
        <v>-26</v>
      </c>
      <c r="F387" s="34">
        <v>26</v>
      </c>
      <c r="G387" s="34">
        <v>0</v>
      </c>
    </row>
    <row r="388" spans="1:7" ht="21.75" customHeight="1">
      <c r="A388" s="31">
        <v>0</v>
      </c>
      <c r="B388" s="32" t="s">
        <v>2915</v>
      </c>
      <c r="C388" s="33">
        <v>0</v>
      </c>
      <c r="D388" s="33">
        <v>0</v>
      </c>
      <c r="E388" s="33">
        <v>0</v>
      </c>
      <c r="F388" s="34">
        <v>0</v>
      </c>
      <c r="G388" s="34">
        <v>0</v>
      </c>
    </row>
    <row r="389" spans="1:7" ht="21.75" customHeight="1">
      <c r="A389" s="31">
        <v>0</v>
      </c>
      <c r="B389" s="32" t="s">
        <v>2916</v>
      </c>
      <c r="C389" s="33">
        <v>0</v>
      </c>
      <c r="D389" s="33">
        <v>0</v>
      </c>
      <c r="E389" s="33">
        <v>0</v>
      </c>
      <c r="F389" s="34">
        <v>0</v>
      </c>
      <c r="G389" s="34">
        <v>0</v>
      </c>
    </row>
    <row r="390" spans="1:7" ht="21.75" customHeight="1">
      <c r="A390" s="31">
        <v>0</v>
      </c>
      <c r="B390" s="32" t="s">
        <v>2917</v>
      </c>
      <c r="C390" s="33">
        <v>0</v>
      </c>
      <c r="D390" s="33">
        <v>0</v>
      </c>
      <c r="E390" s="33">
        <v>0</v>
      </c>
      <c r="F390" s="34">
        <v>0</v>
      </c>
      <c r="G390" s="34">
        <v>0</v>
      </c>
    </row>
    <row r="391" spans="1:7" ht="21.75" customHeight="1">
      <c r="A391" s="31">
        <v>0</v>
      </c>
      <c r="B391" s="32" t="s">
        <v>2918</v>
      </c>
      <c r="C391" s="33">
        <v>0</v>
      </c>
      <c r="D391" s="33">
        <v>0</v>
      </c>
      <c r="E391" s="33">
        <v>0</v>
      </c>
      <c r="F391" s="34">
        <v>0</v>
      </c>
      <c r="G391" s="34">
        <v>0</v>
      </c>
    </row>
    <row r="392" spans="1:7" ht="21.75" customHeight="1">
      <c r="A392" s="31">
        <v>0</v>
      </c>
      <c r="B392" s="32" t="s">
        <v>2919</v>
      </c>
      <c r="C392" s="33">
        <v>0</v>
      </c>
      <c r="D392" s="33">
        <v>0</v>
      </c>
      <c r="E392" s="33">
        <v>0</v>
      </c>
      <c r="F392" s="34">
        <v>0</v>
      </c>
      <c r="G392" s="34">
        <v>0</v>
      </c>
    </row>
    <row r="393" spans="1:7" ht="21.75" customHeight="1">
      <c r="A393" s="31">
        <v>0</v>
      </c>
      <c r="B393" s="32" t="s">
        <v>2920</v>
      </c>
      <c r="C393" s="33">
        <v>114.5</v>
      </c>
      <c r="D393" s="33">
        <v>0</v>
      </c>
      <c r="E393" s="33">
        <v>0</v>
      </c>
      <c r="F393" s="34">
        <v>66.5</v>
      </c>
      <c r="G393" s="34">
        <v>48</v>
      </c>
    </row>
    <row r="394" spans="1:7" ht="21.75" customHeight="1">
      <c r="A394" s="31">
        <v>0</v>
      </c>
      <c r="B394" s="32" t="s">
        <v>2921</v>
      </c>
      <c r="C394" s="33">
        <v>33.200000000000003</v>
      </c>
      <c r="D394" s="33">
        <v>0</v>
      </c>
      <c r="E394" s="33">
        <v>0</v>
      </c>
      <c r="F394" s="34">
        <v>33.200000000000003</v>
      </c>
      <c r="G394" s="34">
        <v>0</v>
      </c>
    </row>
    <row r="395" spans="1:7" ht="21.75" customHeight="1">
      <c r="A395" s="31">
        <v>0</v>
      </c>
      <c r="B395" s="32" t="s">
        <v>2922</v>
      </c>
      <c r="C395" s="33">
        <v>0</v>
      </c>
      <c r="D395" s="33">
        <v>0</v>
      </c>
      <c r="E395" s="33">
        <v>0</v>
      </c>
      <c r="F395" s="34">
        <v>0</v>
      </c>
      <c r="G395" s="34">
        <v>0</v>
      </c>
    </row>
    <row r="396" spans="1:7" ht="21.75" customHeight="1">
      <c r="A396" s="31">
        <v>0</v>
      </c>
      <c r="B396" s="32" t="s">
        <v>2923</v>
      </c>
      <c r="C396" s="33">
        <v>0</v>
      </c>
      <c r="D396" s="33">
        <v>0</v>
      </c>
      <c r="E396" s="33">
        <v>0</v>
      </c>
      <c r="F396" s="34">
        <v>0</v>
      </c>
      <c r="G396" s="34">
        <v>0</v>
      </c>
    </row>
    <row r="397" spans="1:7" ht="21.75" customHeight="1">
      <c r="A397" s="31">
        <v>0</v>
      </c>
      <c r="B397" s="32" t="s">
        <v>2924</v>
      </c>
      <c r="C397" s="33">
        <v>0</v>
      </c>
      <c r="D397" s="33">
        <v>0</v>
      </c>
      <c r="E397" s="33">
        <v>0</v>
      </c>
      <c r="F397" s="34">
        <v>0</v>
      </c>
      <c r="G397" s="34">
        <v>0</v>
      </c>
    </row>
    <row r="398" spans="1:7" ht="21.75" customHeight="1">
      <c r="A398" s="31">
        <v>0</v>
      </c>
      <c r="B398" s="32" t="s">
        <v>2925</v>
      </c>
      <c r="C398" s="33">
        <v>0</v>
      </c>
      <c r="D398" s="33">
        <v>0</v>
      </c>
      <c r="E398" s="33">
        <v>0</v>
      </c>
      <c r="F398" s="34">
        <v>0</v>
      </c>
      <c r="G398" s="34">
        <v>0</v>
      </c>
    </row>
    <row r="399" spans="1:7" ht="21.75" customHeight="1">
      <c r="A399" s="31">
        <v>0</v>
      </c>
      <c r="B399" s="32">
        <v>0</v>
      </c>
      <c r="C399" s="33">
        <v>0</v>
      </c>
      <c r="D399" s="33">
        <v>0</v>
      </c>
      <c r="E399" s="33">
        <v>0</v>
      </c>
      <c r="F399" s="34">
        <v>0</v>
      </c>
      <c r="G399" s="34">
        <v>0</v>
      </c>
    </row>
    <row r="400" spans="1:7" ht="21.75" customHeight="1">
      <c r="A400" s="31">
        <v>0</v>
      </c>
      <c r="B400" s="32">
        <v>0</v>
      </c>
      <c r="C400" s="33">
        <v>0</v>
      </c>
      <c r="D400" s="33">
        <v>0</v>
      </c>
      <c r="E400" s="33">
        <v>0</v>
      </c>
      <c r="F400" s="34">
        <v>0</v>
      </c>
      <c r="G400" s="34">
        <v>0</v>
      </c>
    </row>
    <row r="401" spans="1:7" ht="21.75" customHeight="1">
      <c r="A401" s="31">
        <v>0</v>
      </c>
      <c r="B401" s="32">
        <v>0</v>
      </c>
      <c r="C401" s="33">
        <v>0</v>
      </c>
      <c r="D401" s="33">
        <v>0</v>
      </c>
      <c r="E401" s="33">
        <v>0</v>
      </c>
      <c r="F401" s="34">
        <v>0</v>
      </c>
      <c r="G401" s="34">
        <v>0</v>
      </c>
    </row>
    <row r="402" spans="1:7" ht="21.75" customHeight="1">
      <c r="A402" s="31" t="s">
        <v>1996</v>
      </c>
      <c r="B402" s="32" t="s">
        <v>2926</v>
      </c>
      <c r="C402" s="33">
        <v>0</v>
      </c>
      <c r="D402" s="33">
        <v>0</v>
      </c>
      <c r="E402" s="33">
        <v>0</v>
      </c>
      <c r="F402" s="34">
        <v>0</v>
      </c>
      <c r="G402" s="34">
        <v>0</v>
      </c>
    </row>
    <row r="403" spans="1:7" ht="21.75" customHeight="1">
      <c r="A403" s="31" t="s">
        <v>1997</v>
      </c>
      <c r="B403" s="32" t="s">
        <v>1999</v>
      </c>
      <c r="C403" s="33">
        <v>0</v>
      </c>
      <c r="D403" s="33">
        <v>0</v>
      </c>
      <c r="E403" s="33">
        <v>0</v>
      </c>
      <c r="F403" s="34">
        <v>0</v>
      </c>
      <c r="G403" s="34">
        <v>0</v>
      </c>
    </row>
    <row r="404" spans="1:7" ht="21.75" customHeight="1">
      <c r="A404" s="31" t="s">
        <v>2001</v>
      </c>
      <c r="B404" s="32" t="s">
        <v>2002</v>
      </c>
      <c r="C404" s="33">
        <v>101.6</v>
      </c>
      <c r="D404" s="33">
        <v>0</v>
      </c>
      <c r="E404" s="33">
        <v>94.300000000000011</v>
      </c>
      <c r="F404" s="34">
        <v>7.2999999999999829</v>
      </c>
      <c r="G404" s="34">
        <v>0</v>
      </c>
    </row>
    <row r="405" spans="1:7" ht="21.75" customHeight="1">
      <c r="A405" s="31" t="s">
        <v>2003</v>
      </c>
      <c r="B405" s="32" t="s">
        <v>2005</v>
      </c>
      <c r="C405" s="33">
        <v>100.5</v>
      </c>
      <c r="D405" s="33">
        <v>0</v>
      </c>
      <c r="E405" s="33">
        <v>91.3</v>
      </c>
      <c r="F405" s="34">
        <v>9.2000000000000028</v>
      </c>
      <c r="G405" s="34">
        <v>0</v>
      </c>
    </row>
    <row r="406" spans="1:7" ht="21.75" customHeight="1">
      <c r="A406" s="31" t="s">
        <v>2007</v>
      </c>
      <c r="B406" s="32" t="s">
        <v>2008</v>
      </c>
      <c r="C406" s="33">
        <v>92.5</v>
      </c>
      <c r="D406" s="33">
        <v>0</v>
      </c>
      <c r="E406" s="33">
        <v>92.5</v>
      </c>
      <c r="F406" s="34">
        <v>0</v>
      </c>
      <c r="G406" s="34">
        <v>0</v>
      </c>
    </row>
    <row r="407" spans="1:7" ht="21.75" customHeight="1">
      <c r="A407" s="31" t="s">
        <v>2009</v>
      </c>
      <c r="B407" s="32" t="s">
        <v>2011</v>
      </c>
      <c r="C407" s="33">
        <v>92.7</v>
      </c>
      <c r="D407" s="33">
        <v>0</v>
      </c>
      <c r="E407" s="33">
        <v>92.7</v>
      </c>
      <c r="F407" s="34">
        <v>0</v>
      </c>
      <c r="G407" s="34">
        <v>0</v>
      </c>
    </row>
    <row r="408" spans="1:7" ht="21.75" customHeight="1">
      <c r="A408" s="31" t="s">
        <v>2012</v>
      </c>
      <c r="B408" s="32" t="s">
        <v>2014</v>
      </c>
      <c r="C408" s="33">
        <v>94</v>
      </c>
      <c r="D408" s="33">
        <v>0</v>
      </c>
      <c r="E408" s="33">
        <v>94</v>
      </c>
      <c r="F408" s="34">
        <v>0</v>
      </c>
      <c r="G408" s="34">
        <v>0</v>
      </c>
    </row>
    <row r="409" spans="1:7" ht="21.75" customHeight="1">
      <c r="A409" s="31" t="s">
        <v>2015</v>
      </c>
      <c r="B409" s="32" t="s">
        <v>2017</v>
      </c>
      <c r="C409" s="33">
        <v>93.8</v>
      </c>
      <c r="D409" s="33">
        <v>0</v>
      </c>
      <c r="E409" s="33">
        <v>93.8</v>
      </c>
      <c r="F409" s="34">
        <v>0</v>
      </c>
      <c r="G409" s="34">
        <v>0</v>
      </c>
    </row>
    <row r="410" spans="1:7" ht="21.75" customHeight="1">
      <c r="A410" s="31" t="s">
        <v>2018</v>
      </c>
      <c r="B410" s="32" t="s">
        <v>2020</v>
      </c>
      <c r="C410" s="33">
        <v>92.2</v>
      </c>
      <c r="D410" s="33">
        <v>0</v>
      </c>
      <c r="E410" s="33">
        <v>92.2</v>
      </c>
      <c r="F410" s="34">
        <v>0</v>
      </c>
      <c r="G410" s="34">
        <v>0</v>
      </c>
    </row>
    <row r="411" spans="1:7" ht="21.75" customHeight="1">
      <c r="A411" s="31" t="s">
        <v>2021</v>
      </c>
      <c r="B411" s="32" t="s">
        <v>2022</v>
      </c>
      <c r="C411" s="33">
        <v>94.5</v>
      </c>
      <c r="D411" s="33">
        <v>0</v>
      </c>
      <c r="E411" s="33">
        <v>94.5</v>
      </c>
      <c r="F411" s="34">
        <v>0</v>
      </c>
      <c r="G411" s="34">
        <v>0</v>
      </c>
    </row>
    <row r="412" spans="1:7" ht="21.75" customHeight="1">
      <c r="A412" s="31"/>
      <c r="B412" s="32"/>
      <c r="C412" s="33">
        <v>0</v>
      </c>
      <c r="D412" s="33">
        <v>0</v>
      </c>
      <c r="E412" s="33">
        <v>0</v>
      </c>
      <c r="F412" s="34"/>
      <c r="G412" s="34"/>
    </row>
    <row r="413" spans="1:7" ht="21.75" customHeight="1">
      <c r="A413" s="31" t="s">
        <v>2927</v>
      </c>
      <c r="B413" s="32" t="s">
        <v>2928</v>
      </c>
      <c r="C413" s="33">
        <v>0</v>
      </c>
      <c r="D413" s="33">
        <v>0</v>
      </c>
      <c r="E413" s="33">
        <v>0</v>
      </c>
      <c r="F413" s="34">
        <v>0</v>
      </c>
      <c r="G413" s="34">
        <v>0</v>
      </c>
    </row>
    <row r="414" spans="1:7" ht="21.75" customHeight="1">
      <c r="A414" s="31" t="s">
        <v>2929</v>
      </c>
      <c r="B414" s="32" t="s">
        <v>2930</v>
      </c>
      <c r="C414" s="33">
        <v>0</v>
      </c>
      <c r="D414" s="33">
        <v>0</v>
      </c>
      <c r="E414" s="33">
        <v>0</v>
      </c>
      <c r="F414" s="34">
        <v>0</v>
      </c>
      <c r="G414" s="34">
        <v>0</v>
      </c>
    </row>
    <row r="415" spans="1:7" ht="21.75" customHeight="1">
      <c r="A415" s="31" t="s">
        <v>2931</v>
      </c>
      <c r="B415" s="32" t="s">
        <v>2356</v>
      </c>
      <c r="C415" s="33">
        <v>0</v>
      </c>
      <c r="D415" s="33">
        <v>0</v>
      </c>
      <c r="E415" s="33">
        <v>0</v>
      </c>
      <c r="F415" s="34">
        <v>0</v>
      </c>
      <c r="G415" s="34">
        <v>0</v>
      </c>
    </row>
    <row r="416" spans="1:7" ht="21.75" customHeight="1">
      <c r="A416" s="31" t="s">
        <v>2932</v>
      </c>
      <c r="B416" s="32" t="s">
        <v>2933</v>
      </c>
      <c r="C416" s="33">
        <v>0</v>
      </c>
      <c r="D416" s="33">
        <v>0</v>
      </c>
      <c r="E416" s="33">
        <v>0</v>
      </c>
      <c r="F416" s="34">
        <v>0</v>
      </c>
      <c r="G416" s="34">
        <v>0</v>
      </c>
    </row>
    <row r="417" spans="1:7" ht="21.75" customHeight="1">
      <c r="A417" s="31" t="s">
        <v>2934</v>
      </c>
      <c r="B417" s="32" t="s">
        <v>2935</v>
      </c>
      <c r="C417" s="33">
        <v>0</v>
      </c>
      <c r="D417" s="33">
        <v>0</v>
      </c>
      <c r="E417" s="33">
        <v>0</v>
      </c>
      <c r="F417" s="34">
        <v>0</v>
      </c>
      <c r="G417" s="34">
        <v>0</v>
      </c>
    </row>
    <row r="418" spans="1:7" ht="21.75" customHeight="1">
      <c r="A418" s="31" t="s">
        <v>2936</v>
      </c>
      <c r="B418" s="32" t="s">
        <v>2358</v>
      </c>
      <c r="C418" s="33">
        <v>0</v>
      </c>
      <c r="D418" s="33">
        <v>0</v>
      </c>
      <c r="E418" s="33">
        <v>0</v>
      </c>
      <c r="F418" s="34">
        <v>0</v>
      </c>
      <c r="G418" s="34">
        <v>0</v>
      </c>
    </row>
    <row r="419" spans="1:7" ht="21.75" customHeight="1">
      <c r="A419" s="31" t="s">
        <v>2026</v>
      </c>
      <c r="B419" s="32" t="s">
        <v>2937</v>
      </c>
      <c r="C419" s="33">
        <v>0</v>
      </c>
      <c r="D419" s="33">
        <v>0</v>
      </c>
      <c r="E419" s="33">
        <v>0</v>
      </c>
      <c r="F419" s="34">
        <v>0</v>
      </c>
      <c r="G419" s="34">
        <v>0</v>
      </c>
    </row>
    <row r="420" spans="1:7" ht="21.75" customHeight="1">
      <c r="A420" s="31" t="s">
        <v>2027</v>
      </c>
      <c r="B420" s="32" t="s">
        <v>2028</v>
      </c>
      <c r="C420" s="33">
        <v>1015.1</v>
      </c>
      <c r="D420" s="33">
        <v>501.8</v>
      </c>
      <c r="E420" s="33">
        <v>1015.1</v>
      </c>
      <c r="F420" s="34">
        <v>501.80000000000007</v>
      </c>
      <c r="G420" s="34">
        <v>0</v>
      </c>
    </row>
    <row r="421" spans="1:7" ht="21.75" customHeight="1">
      <c r="A421" s="31" t="s">
        <v>2032</v>
      </c>
      <c r="B421" s="32" t="s">
        <v>2938</v>
      </c>
      <c r="C421" s="33">
        <v>493.1</v>
      </c>
      <c r="D421" s="33">
        <v>436.5</v>
      </c>
      <c r="E421" s="33">
        <v>493.1</v>
      </c>
      <c r="F421" s="34">
        <v>436.5</v>
      </c>
      <c r="G421" s="34">
        <v>0</v>
      </c>
    </row>
    <row r="422" spans="1:7" ht="21.75" customHeight="1">
      <c r="A422" s="31" t="s">
        <v>2033</v>
      </c>
      <c r="B422" s="32" t="s">
        <v>2034</v>
      </c>
      <c r="C422" s="33">
        <v>0</v>
      </c>
      <c r="D422" s="33">
        <v>118.4</v>
      </c>
      <c r="E422" s="33">
        <v>0</v>
      </c>
      <c r="F422" s="34">
        <v>118.4</v>
      </c>
      <c r="G422" s="34">
        <v>0</v>
      </c>
    </row>
    <row r="423" spans="1:7" ht="21.75" customHeight="1">
      <c r="A423" s="31" t="s">
        <v>2939</v>
      </c>
      <c r="B423" s="32" t="s">
        <v>2940</v>
      </c>
      <c r="C423" s="33">
        <v>0</v>
      </c>
      <c r="D423" s="33">
        <v>0</v>
      </c>
      <c r="E423" s="33">
        <v>0</v>
      </c>
      <c r="F423" s="34">
        <v>0</v>
      </c>
      <c r="G423" s="34">
        <v>0</v>
      </c>
    </row>
    <row r="424" spans="1:7" ht="21.75" customHeight="1">
      <c r="A424" s="31" t="s">
        <v>2941</v>
      </c>
      <c r="B424" s="32" t="s">
        <v>2942</v>
      </c>
      <c r="C424" s="33">
        <v>2.5</v>
      </c>
      <c r="D424" s="33">
        <v>0</v>
      </c>
      <c r="E424" s="33">
        <v>0</v>
      </c>
      <c r="F424" s="34">
        <v>2.5</v>
      </c>
      <c r="G424" s="34">
        <v>0</v>
      </c>
    </row>
    <row r="425" spans="1:7" ht="21.75" customHeight="1">
      <c r="A425" s="31" t="s">
        <v>2943</v>
      </c>
      <c r="B425" s="32" t="s">
        <v>2944</v>
      </c>
      <c r="C425" s="33">
        <v>0</v>
      </c>
      <c r="D425" s="33">
        <v>0</v>
      </c>
      <c r="E425" s="33">
        <v>0</v>
      </c>
      <c r="F425" s="34">
        <v>0</v>
      </c>
      <c r="G425" s="34">
        <v>0</v>
      </c>
    </row>
    <row r="426" spans="1:7" ht="21.75" customHeight="1">
      <c r="A426" s="31" t="s">
        <v>2052</v>
      </c>
      <c r="B426" s="32" t="s">
        <v>2945</v>
      </c>
      <c r="C426" s="33">
        <v>0</v>
      </c>
      <c r="D426" s="33">
        <v>0</v>
      </c>
      <c r="E426" s="33">
        <v>0</v>
      </c>
      <c r="F426" s="34">
        <v>0</v>
      </c>
      <c r="G426" s="34">
        <v>0</v>
      </c>
    </row>
    <row r="427" spans="1:7" ht="21.75" customHeight="1">
      <c r="A427" s="31" t="s">
        <v>2053</v>
      </c>
      <c r="B427" s="32" t="s">
        <v>2054</v>
      </c>
      <c r="C427" s="33">
        <v>0</v>
      </c>
      <c r="D427" s="33">
        <v>0</v>
      </c>
      <c r="E427" s="33">
        <v>0</v>
      </c>
      <c r="F427" s="34">
        <v>0</v>
      </c>
      <c r="G427" s="34">
        <v>0</v>
      </c>
    </row>
    <row r="428" spans="1:7" ht="21.75" customHeight="1">
      <c r="A428" s="31" t="s">
        <v>2055</v>
      </c>
      <c r="B428" s="32" t="s">
        <v>2056</v>
      </c>
      <c r="C428" s="33">
        <v>0</v>
      </c>
      <c r="D428" s="33">
        <v>279.3</v>
      </c>
      <c r="E428" s="33">
        <v>279.3</v>
      </c>
      <c r="F428" s="34">
        <v>0</v>
      </c>
      <c r="G428" s="34">
        <v>0</v>
      </c>
    </row>
    <row r="429" spans="1:7" ht="21.75" customHeight="1">
      <c r="A429" s="31" t="s">
        <v>2057</v>
      </c>
      <c r="B429" s="32" t="s">
        <v>2058</v>
      </c>
      <c r="C429" s="33">
        <v>0</v>
      </c>
      <c r="D429" s="33">
        <v>0</v>
      </c>
      <c r="E429" s="33">
        <v>0</v>
      </c>
      <c r="F429" s="34">
        <v>0</v>
      </c>
      <c r="G429" s="34">
        <v>0</v>
      </c>
    </row>
    <row r="430" spans="1:7" ht="21.75" customHeight="1">
      <c r="A430" s="31" t="s">
        <v>2059</v>
      </c>
      <c r="B430" s="32" t="s">
        <v>2946</v>
      </c>
      <c r="C430" s="33">
        <v>0</v>
      </c>
      <c r="D430" s="33">
        <v>0</v>
      </c>
      <c r="E430" s="33">
        <v>0</v>
      </c>
      <c r="F430" s="34">
        <v>0</v>
      </c>
      <c r="G430" s="34">
        <v>0</v>
      </c>
    </row>
    <row r="431" spans="1:7" ht="21.75" customHeight="1">
      <c r="A431" s="31" t="s">
        <v>2947</v>
      </c>
      <c r="B431" s="32" t="s">
        <v>2948</v>
      </c>
      <c r="C431" s="33">
        <v>0</v>
      </c>
      <c r="D431" s="33">
        <v>0</v>
      </c>
      <c r="E431" s="33">
        <v>0</v>
      </c>
      <c r="F431" s="34">
        <v>0</v>
      </c>
      <c r="G431" s="34">
        <v>0</v>
      </c>
    </row>
    <row r="432" spans="1:7" ht="21.75" customHeight="1">
      <c r="A432" s="31" t="s">
        <v>2949</v>
      </c>
      <c r="B432" s="32" t="s">
        <v>2950</v>
      </c>
      <c r="C432" s="33">
        <v>0</v>
      </c>
      <c r="D432" s="33">
        <v>0</v>
      </c>
      <c r="E432" s="33">
        <v>0</v>
      </c>
      <c r="F432" s="34">
        <v>0</v>
      </c>
      <c r="G432" s="34">
        <v>0</v>
      </c>
    </row>
    <row r="433" spans="1:7" ht="21.75" customHeight="1">
      <c r="A433" s="31" t="s">
        <v>2951</v>
      </c>
      <c r="B433" s="32" t="s">
        <v>2952</v>
      </c>
      <c r="C433" s="33">
        <v>0</v>
      </c>
      <c r="D433" s="33">
        <v>0</v>
      </c>
      <c r="E433" s="33">
        <v>0</v>
      </c>
      <c r="F433" s="34">
        <v>0</v>
      </c>
      <c r="G433" s="34">
        <v>0</v>
      </c>
    </row>
    <row r="434" spans="1:7" ht="21.75" customHeight="1">
      <c r="A434" s="31" t="s">
        <v>2953</v>
      </c>
      <c r="B434" s="32" t="s">
        <v>2954</v>
      </c>
      <c r="C434" s="33">
        <v>0</v>
      </c>
      <c r="D434" s="33">
        <v>0</v>
      </c>
      <c r="E434" s="33">
        <v>0</v>
      </c>
      <c r="F434" s="34">
        <v>0</v>
      </c>
      <c r="G434" s="34">
        <v>0</v>
      </c>
    </row>
    <row r="435" spans="1:7" ht="21.75" customHeight="1">
      <c r="A435" s="31" t="s">
        <v>2955</v>
      </c>
      <c r="B435" s="32" t="s">
        <v>2956</v>
      </c>
      <c r="C435" s="33">
        <v>0</v>
      </c>
      <c r="D435" s="33">
        <v>0</v>
      </c>
      <c r="E435" s="33">
        <v>0</v>
      </c>
      <c r="F435" s="34">
        <v>0</v>
      </c>
      <c r="G435" s="34">
        <v>0</v>
      </c>
    </row>
    <row r="436" spans="1:7" ht="21.75" customHeight="1">
      <c r="A436" s="31" t="s">
        <v>2957</v>
      </c>
      <c r="B436" s="32" t="s">
        <v>2958</v>
      </c>
      <c r="C436" s="33">
        <v>0</v>
      </c>
      <c r="D436" s="33">
        <v>0</v>
      </c>
      <c r="E436" s="33">
        <v>0</v>
      </c>
      <c r="F436" s="34">
        <v>0</v>
      </c>
      <c r="G436" s="34">
        <v>0</v>
      </c>
    </row>
    <row r="437" spans="1:7" ht="21.75" customHeight="1">
      <c r="A437" s="31" t="s">
        <v>2959</v>
      </c>
      <c r="B437" s="32" t="s">
        <v>2960</v>
      </c>
      <c r="C437" s="33">
        <v>0</v>
      </c>
      <c r="D437" s="33">
        <v>0</v>
      </c>
      <c r="E437" s="33">
        <v>0</v>
      </c>
      <c r="F437" s="34">
        <v>0</v>
      </c>
      <c r="G437" s="34">
        <v>0</v>
      </c>
    </row>
    <row r="438" spans="1:7" ht="21.75" customHeight="1">
      <c r="A438" s="31" t="s">
        <v>2961</v>
      </c>
      <c r="B438" s="32" t="s">
        <v>2962</v>
      </c>
      <c r="C438" s="33">
        <v>0</v>
      </c>
      <c r="D438" s="33">
        <v>0</v>
      </c>
      <c r="E438" s="33">
        <v>0</v>
      </c>
      <c r="F438" s="34">
        <v>0</v>
      </c>
      <c r="G438" s="34">
        <v>0</v>
      </c>
    </row>
    <row r="439" spans="1:7" ht="21.75" customHeight="1">
      <c r="A439" s="31" t="s">
        <v>2963</v>
      </c>
      <c r="B439" s="32" t="s">
        <v>2964</v>
      </c>
      <c r="C439" s="33">
        <v>0</v>
      </c>
      <c r="D439" s="33">
        <v>0</v>
      </c>
      <c r="E439" s="33">
        <v>0</v>
      </c>
      <c r="F439" s="34">
        <v>0</v>
      </c>
      <c r="G439" s="34">
        <v>0</v>
      </c>
    </row>
    <row r="440" spans="1:7" ht="21.75" customHeight="1">
      <c r="A440" s="31" t="s">
        <v>2965</v>
      </c>
      <c r="B440" s="32" t="s">
        <v>2966</v>
      </c>
      <c r="C440" s="33">
        <v>83.5</v>
      </c>
      <c r="D440" s="33">
        <v>0</v>
      </c>
      <c r="E440" s="33">
        <v>0</v>
      </c>
      <c r="F440" s="34">
        <v>83.5</v>
      </c>
      <c r="G440" s="34">
        <v>0</v>
      </c>
    </row>
    <row r="441" spans="1:7" ht="21.75" customHeight="1">
      <c r="A441" s="31" t="s">
        <v>2967</v>
      </c>
      <c r="B441" s="32" t="s">
        <v>2441</v>
      </c>
      <c r="C441" s="33">
        <v>0</v>
      </c>
      <c r="D441" s="33">
        <v>0</v>
      </c>
      <c r="E441" s="33">
        <v>0</v>
      </c>
      <c r="F441" s="34">
        <v>0</v>
      </c>
      <c r="G441" s="34">
        <v>0</v>
      </c>
    </row>
    <row r="442" spans="1:7" ht="21.75" customHeight="1">
      <c r="A442" s="31" t="s">
        <v>2968</v>
      </c>
      <c r="B442" s="32" t="s">
        <v>2969</v>
      </c>
      <c r="C442" s="33">
        <v>25.4</v>
      </c>
      <c r="D442" s="33">
        <v>0</v>
      </c>
      <c r="E442" s="33">
        <v>0</v>
      </c>
      <c r="F442" s="34">
        <v>25.4</v>
      </c>
      <c r="G442" s="34">
        <v>0</v>
      </c>
    </row>
    <row r="443" spans="1:7" ht="21.75" customHeight="1">
      <c r="A443" s="31" t="s">
        <v>2970</v>
      </c>
      <c r="B443" s="32" t="s">
        <v>2971</v>
      </c>
      <c r="C443" s="33">
        <v>0</v>
      </c>
      <c r="D443" s="33">
        <v>0</v>
      </c>
      <c r="E443" s="33">
        <v>0</v>
      </c>
      <c r="F443" s="34">
        <v>0</v>
      </c>
      <c r="G443" s="34">
        <v>0</v>
      </c>
    </row>
    <row r="444" spans="1:7" ht="21.75" customHeight="1">
      <c r="A444" s="31" t="s">
        <v>2972</v>
      </c>
      <c r="B444" s="32" t="s">
        <v>2973</v>
      </c>
      <c r="C444" s="33">
        <v>0</v>
      </c>
      <c r="D444" s="33">
        <v>0</v>
      </c>
      <c r="E444" s="33">
        <v>0</v>
      </c>
      <c r="F444" s="34">
        <v>0</v>
      </c>
      <c r="G444" s="34">
        <v>0</v>
      </c>
    </row>
    <row r="445" spans="1:7" ht="21.75" customHeight="1">
      <c r="A445" s="31" t="s">
        <v>2066</v>
      </c>
      <c r="B445" s="32" t="s">
        <v>2974</v>
      </c>
      <c r="C445" s="33">
        <v>0</v>
      </c>
      <c r="D445" s="33">
        <v>0</v>
      </c>
      <c r="E445" s="33">
        <v>0</v>
      </c>
      <c r="F445" s="34">
        <v>0</v>
      </c>
      <c r="G445" s="34">
        <v>0</v>
      </c>
    </row>
    <row r="446" spans="1:7" ht="21.75" customHeight="1">
      <c r="A446" s="31" t="s">
        <v>2067</v>
      </c>
      <c r="B446" s="32" t="s">
        <v>2975</v>
      </c>
      <c r="C446" s="33">
        <v>0</v>
      </c>
      <c r="D446" s="33">
        <v>0</v>
      </c>
      <c r="E446" s="33">
        <v>0</v>
      </c>
      <c r="F446" s="34">
        <v>0</v>
      </c>
      <c r="G446" s="34">
        <v>0</v>
      </c>
    </row>
    <row r="447" spans="1:7" ht="21.75" customHeight="1">
      <c r="A447" s="31" t="s">
        <v>2068</v>
      </c>
      <c r="B447" s="32" t="s">
        <v>2069</v>
      </c>
      <c r="C447" s="33">
        <v>0</v>
      </c>
      <c r="D447" s="33">
        <v>224.4</v>
      </c>
      <c r="E447" s="33">
        <v>183.3</v>
      </c>
      <c r="F447" s="34">
        <v>41.099999999999994</v>
      </c>
      <c r="G447" s="34">
        <v>0</v>
      </c>
    </row>
    <row r="448" spans="1:7" ht="21.75" customHeight="1">
      <c r="A448" s="31" t="s">
        <v>2071</v>
      </c>
      <c r="B448" s="32" t="s">
        <v>2976</v>
      </c>
      <c r="C448" s="33">
        <v>34</v>
      </c>
      <c r="D448" s="33">
        <v>0</v>
      </c>
      <c r="E448" s="33">
        <v>0</v>
      </c>
      <c r="F448" s="34">
        <v>34</v>
      </c>
      <c r="G448" s="34">
        <v>0</v>
      </c>
    </row>
    <row r="449" spans="1:7" ht="21.75" customHeight="1">
      <c r="A449" s="31" t="s">
        <v>2977</v>
      </c>
      <c r="B449" s="32" t="s">
        <v>2978</v>
      </c>
      <c r="C449" s="33">
        <v>0</v>
      </c>
      <c r="D449" s="33">
        <v>0</v>
      </c>
      <c r="E449" s="33">
        <v>0</v>
      </c>
      <c r="F449" s="34">
        <v>0</v>
      </c>
      <c r="G449" s="34">
        <v>0</v>
      </c>
    </row>
    <row r="450" spans="1:7" ht="21.75" customHeight="1">
      <c r="A450" s="31" t="s">
        <v>2087</v>
      </c>
      <c r="B450" s="32" t="s">
        <v>2088</v>
      </c>
      <c r="C450" s="33">
        <v>59.8</v>
      </c>
      <c r="D450" s="33">
        <v>1002.8</v>
      </c>
      <c r="E450" s="33">
        <v>1062.5999999999999</v>
      </c>
      <c r="F450" s="34">
        <v>0</v>
      </c>
      <c r="G450" s="34">
        <v>0</v>
      </c>
    </row>
    <row r="451" spans="1:7" ht="21.75" customHeight="1">
      <c r="A451" s="31" t="s">
        <v>2089</v>
      </c>
      <c r="B451" s="32" t="s">
        <v>2979</v>
      </c>
      <c r="C451" s="33">
        <v>47.4</v>
      </c>
      <c r="D451" s="33">
        <v>180.3</v>
      </c>
      <c r="E451" s="33">
        <v>180.3</v>
      </c>
      <c r="F451" s="34">
        <v>47.400000000000006</v>
      </c>
      <c r="G451" s="34">
        <v>0</v>
      </c>
    </row>
    <row r="452" spans="1:7" ht="21.75" customHeight="1">
      <c r="A452" s="31" t="s">
        <v>2090</v>
      </c>
      <c r="B452" s="32" t="s">
        <v>2980</v>
      </c>
      <c r="C452" s="33">
        <v>0</v>
      </c>
      <c r="D452" s="33">
        <v>439.9</v>
      </c>
      <c r="E452" s="33">
        <v>0</v>
      </c>
      <c r="F452" s="34">
        <v>439.9</v>
      </c>
      <c r="G452" s="34">
        <v>0</v>
      </c>
    </row>
    <row r="453" spans="1:7" ht="21.75" customHeight="1">
      <c r="A453" s="31" t="s">
        <v>2091</v>
      </c>
      <c r="B453" s="32" t="s">
        <v>2981</v>
      </c>
      <c r="C453" s="33">
        <v>0</v>
      </c>
      <c r="D453" s="33">
        <v>0</v>
      </c>
      <c r="E453" s="33">
        <v>0</v>
      </c>
      <c r="F453" s="34">
        <v>0</v>
      </c>
      <c r="G453" s="34">
        <v>0</v>
      </c>
    </row>
    <row r="454" spans="1:7" ht="21.75" customHeight="1">
      <c r="A454" s="31" t="s">
        <v>2092</v>
      </c>
      <c r="B454" s="32" t="s">
        <v>2982</v>
      </c>
      <c r="C454" s="33">
        <v>0</v>
      </c>
      <c r="D454" s="33">
        <v>0</v>
      </c>
      <c r="E454" s="33">
        <v>0</v>
      </c>
      <c r="F454" s="34">
        <v>0</v>
      </c>
      <c r="G454" s="34">
        <v>0</v>
      </c>
    </row>
    <row r="455" spans="1:7" ht="21.75" customHeight="1">
      <c r="A455" s="31" t="s">
        <v>2096</v>
      </c>
      <c r="B455" s="32" t="s">
        <v>2414</v>
      </c>
      <c r="C455" s="33">
        <v>50.6</v>
      </c>
      <c r="D455" s="33">
        <v>0</v>
      </c>
      <c r="E455" s="33">
        <v>0</v>
      </c>
      <c r="F455" s="34">
        <v>50.6</v>
      </c>
      <c r="G455" s="34">
        <v>0</v>
      </c>
    </row>
    <row r="456" spans="1:7" ht="21.75" customHeight="1">
      <c r="A456" s="31" t="s">
        <v>2108</v>
      </c>
      <c r="B456" s="32" t="s">
        <v>2109</v>
      </c>
      <c r="C456" s="33">
        <v>0</v>
      </c>
      <c r="D456" s="33">
        <v>0</v>
      </c>
      <c r="E456" s="33">
        <v>0</v>
      </c>
      <c r="F456" s="34">
        <v>0</v>
      </c>
      <c r="G456" s="34">
        <v>0</v>
      </c>
    </row>
    <row r="457" spans="1:7" ht="21.75" customHeight="1">
      <c r="A457" s="31" t="s">
        <v>2114</v>
      </c>
      <c r="B457" s="32" t="s">
        <v>2115</v>
      </c>
      <c r="C457" s="33">
        <v>0</v>
      </c>
      <c r="D457" s="33">
        <v>0</v>
      </c>
      <c r="E457" s="33">
        <v>0</v>
      </c>
      <c r="F457" s="34">
        <v>0</v>
      </c>
      <c r="G457" s="34">
        <v>0</v>
      </c>
    </row>
    <row r="458" spans="1:7" ht="21.75" customHeight="1">
      <c r="A458" s="31" t="s">
        <v>2116</v>
      </c>
      <c r="B458" s="32" t="s">
        <v>2117</v>
      </c>
      <c r="C458" s="33">
        <v>401.3</v>
      </c>
      <c r="D458" s="33">
        <v>0</v>
      </c>
      <c r="E458" s="33">
        <v>401.3</v>
      </c>
      <c r="F458" s="34">
        <v>0</v>
      </c>
      <c r="G458" s="34">
        <v>0</v>
      </c>
    </row>
    <row r="459" spans="1:7" ht="21.75" customHeight="1">
      <c r="A459" s="31" t="s">
        <v>2118</v>
      </c>
      <c r="B459" s="32" t="s">
        <v>2119</v>
      </c>
      <c r="C459" s="33">
        <v>0</v>
      </c>
      <c r="D459" s="33">
        <v>0</v>
      </c>
      <c r="E459" s="33">
        <v>0</v>
      </c>
      <c r="F459" s="34">
        <v>0</v>
      </c>
      <c r="G459" s="34">
        <v>0</v>
      </c>
    </row>
    <row r="460" spans="1:7" ht="21.75" customHeight="1">
      <c r="A460" s="31" t="s">
        <v>2120</v>
      </c>
      <c r="B460" s="32" t="s">
        <v>2121</v>
      </c>
      <c r="C460" s="33">
        <v>0</v>
      </c>
      <c r="D460" s="33">
        <v>0</v>
      </c>
      <c r="E460" s="33">
        <v>0</v>
      </c>
      <c r="F460" s="34">
        <v>0</v>
      </c>
      <c r="G460" s="34">
        <v>0</v>
      </c>
    </row>
    <row r="461" spans="1:7" ht="21.75" customHeight="1">
      <c r="A461" s="31" t="s">
        <v>2122</v>
      </c>
      <c r="B461" s="32" t="s">
        <v>2336</v>
      </c>
      <c r="C461" s="33">
        <v>0</v>
      </c>
      <c r="D461" s="33">
        <v>0</v>
      </c>
      <c r="E461" s="33">
        <v>0</v>
      </c>
      <c r="F461" s="34">
        <v>0</v>
      </c>
      <c r="G461" s="34">
        <v>0</v>
      </c>
    </row>
    <row r="462" spans="1:7" ht="21.75" customHeight="1">
      <c r="A462" s="31" t="s">
        <v>2123</v>
      </c>
      <c r="B462" s="32" t="s">
        <v>2983</v>
      </c>
      <c r="C462" s="33">
        <v>0</v>
      </c>
      <c r="D462" s="33">
        <v>58.1</v>
      </c>
      <c r="E462" s="33">
        <v>0</v>
      </c>
      <c r="F462" s="34">
        <v>58.1</v>
      </c>
      <c r="G462" s="34">
        <v>0</v>
      </c>
    </row>
    <row r="463" spans="1:7" ht="21.75" customHeight="1">
      <c r="A463" s="31" t="s">
        <v>2984</v>
      </c>
      <c r="B463" s="32" t="s">
        <v>2985</v>
      </c>
      <c r="C463" s="33">
        <v>0</v>
      </c>
      <c r="D463" s="33">
        <v>0</v>
      </c>
      <c r="E463" s="33">
        <v>0</v>
      </c>
      <c r="F463" s="34">
        <v>0</v>
      </c>
      <c r="G463" s="34">
        <v>0</v>
      </c>
    </row>
    <row r="464" spans="1:7" ht="21.75" customHeight="1">
      <c r="A464" s="31" t="s">
        <v>2125</v>
      </c>
      <c r="B464" s="32" t="s">
        <v>2986</v>
      </c>
      <c r="C464" s="33">
        <v>0</v>
      </c>
      <c r="D464" s="33">
        <v>0</v>
      </c>
      <c r="E464" s="33">
        <v>0</v>
      </c>
      <c r="F464" s="34">
        <v>0</v>
      </c>
      <c r="G464" s="34">
        <v>0</v>
      </c>
    </row>
    <row r="465" spans="1:7" ht="21.75" customHeight="1">
      <c r="A465" s="31" t="s">
        <v>2126</v>
      </c>
      <c r="B465" s="32" t="s">
        <v>2987</v>
      </c>
      <c r="C465" s="33">
        <v>4.5</v>
      </c>
      <c r="D465" s="33">
        <v>150.9</v>
      </c>
      <c r="E465" s="33">
        <v>0</v>
      </c>
      <c r="F465" s="34">
        <v>155.4</v>
      </c>
      <c r="G465" s="34">
        <v>0</v>
      </c>
    </row>
    <row r="466" spans="1:7" ht="21.75" customHeight="1">
      <c r="A466" s="31" t="s">
        <v>2127</v>
      </c>
      <c r="B466" s="32" t="s">
        <v>2988</v>
      </c>
      <c r="C466" s="33">
        <v>0</v>
      </c>
      <c r="D466" s="33">
        <v>146.6</v>
      </c>
      <c r="E466" s="33">
        <v>0</v>
      </c>
      <c r="F466" s="34">
        <v>146.6</v>
      </c>
      <c r="G466" s="34">
        <v>0</v>
      </c>
    </row>
    <row r="467" spans="1:7" ht="21.75" customHeight="1">
      <c r="A467" s="31" t="s">
        <v>2128</v>
      </c>
      <c r="B467" s="32" t="s">
        <v>2129</v>
      </c>
      <c r="C467" s="33">
        <v>0</v>
      </c>
      <c r="D467" s="33">
        <v>0</v>
      </c>
      <c r="E467" s="33">
        <v>0</v>
      </c>
      <c r="F467" s="34">
        <v>0</v>
      </c>
      <c r="G467" s="34">
        <v>0</v>
      </c>
    </row>
    <row r="468" spans="1:7" ht="21.75" customHeight="1">
      <c r="A468" s="31" t="s">
        <v>2183</v>
      </c>
      <c r="B468" s="32" t="s">
        <v>2989</v>
      </c>
      <c r="C468" s="33">
        <v>0</v>
      </c>
      <c r="D468" s="33">
        <v>0</v>
      </c>
      <c r="E468" s="33">
        <v>0</v>
      </c>
      <c r="F468" s="34">
        <v>0</v>
      </c>
      <c r="G468" s="34">
        <v>0</v>
      </c>
    </row>
    <row r="469" spans="1:7" ht="21.75" customHeight="1">
      <c r="A469" s="31" t="s">
        <v>2184</v>
      </c>
      <c r="B469" s="32" t="s">
        <v>2990</v>
      </c>
      <c r="C469" s="33">
        <v>0</v>
      </c>
      <c r="D469" s="33">
        <v>0</v>
      </c>
      <c r="E469" s="33">
        <v>0</v>
      </c>
      <c r="F469" s="34">
        <v>0</v>
      </c>
      <c r="G469" s="34">
        <v>0</v>
      </c>
    </row>
    <row r="470" spans="1:7" ht="21.75" customHeight="1">
      <c r="A470" s="31" t="s">
        <v>2268</v>
      </c>
      <c r="B470" s="32" t="s">
        <v>2269</v>
      </c>
      <c r="C470" s="33">
        <v>0</v>
      </c>
      <c r="D470" s="33">
        <v>0</v>
      </c>
      <c r="E470" s="33">
        <v>0</v>
      </c>
      <c r="F470" s="34">
        <v>0</v>
      </c>
      <c r="G470" s="34">
        <v>0</v>
      </c>
    </row>
    <row r="471" spans="1:7" ht="21.75" customHeight="1">
      <c r="A471" s="31" t="s">
        <v>2270</v>
      </c>
      <c r="B471" s="32" t="s">
        <v>2271</v>
      </c>
      <c r="C471" s="33">
        <v>0</v>
      </c>
      <c r="D471" s="33">
        <v>0</v>
      </c>
      <c r="E471" s="33">
        <v>0</v>
      </c>
      <c r="F471" s="34">
        <v>0</v>
      </c>
      <c r="G471" s="34">
        <v>0</v>
      </c>
    </row>
    <row r="472" spans="1:7" ht="21.75" customHeight="1">
      <c r="A472" s="31" t="s">
        <v>2272</v>
      </c>
      <c r="B472" s="32" t="s">
        <v>2380</v>
      </c>
      <c r="C472" s="33">
        <v>0</v>
      </c>
      <c r="D472" s="33">
        <v>0</v>
      </c>
      <c r="E472" s="33">
        <v>0</v>
      </c>
      <c r="F472" s="34">
        <v>0</v>
      </c>
      <c r="G472" s="34">
        <v>0</v>
      </c>
    </row>
    <row r="473" spans="1:7" ht="21.75" customHeight="1">
      <c r="A473" s="31" t="s">
        <v>2273</v>
      </c>
      <c r="B473" s="32" t="s">
        <v>2991</v>
      </c>
      <c r="C473" s="33">
        <v>0</v>
      </c>
      <c r="D473" s="33">
        <v>0</v>
      </c>
      <c r="E473" s="33">
        <v>0</v>
      </c>
      <c r="F473" s="34">
        <v>0</v>
      </c>
      <c r="G473" s="34">
        <v>0</v>
      </c>
    </row>
    <row r="474" spans="1:7" ht="21.75" customHeight="1">
      <c r="A474" s="31" t="s">
        <v>2274</v>
      </c>
      <c r="B474" s="32" t="s">
        <v>2275</v>
      </c>
      <c r="C474" s="33">
        <v>0</v>
      </c>
      <c r="D474" s="33">
        <v>0</v>
      </c>
      <c r="E474" s="33">
        <v>0</v>
      </c>
      <c r="F474" s="34">
        <v>0</v>
      </c>
      <c r="G474" s="34">
        <v>0</v>
      </c>
    </row>
    <row r="475" spans="1:7" ht="21.75" customHeight="1">
      <c r="A475" s="31" t="s">
        <v>2276</v>
      </c>
      <c r="B475" s="32" t="s">
        <v>2277</v>
      </c>
      <c r="C475" s="33">
        <v>0</v>
      </c>
      <c r="D475" s="33">
        <v>0</v>
      </c>
      <c r="E475" s="33">
        <v>0</v>
      </c>
      <c r="F475" s="34">
        <v>0</v>
      </c>
      <c r="G475" s="34">
        <v>0</v>
      </c>
    </row>
    <row r="476" spans="1:7" ht="21.75" customHeight="1">
      <c r="A476" s="31" t="s">
        <v>2310</v>
      </c>
      <c r="B476" s="32" t="s">
        <v>2992</v>
      </c>
      <c r="C476" s="33">
        <v>84</v>
      </c>
      <c r="D476" s="33">
        <v>0</v>
      </c>
      <c r="E476" s="33">
        <v>84</v>
      </c>
      <c r="F476" s="34">
        <v>0</v>
      </c>
      <c r="G476" s="34">
        <v>0</v>
      </c>
    </row>
    <row r="477" spans="1:7" ht="21.75" customHeight="1">
      <c r="A477" s="31" t="s">
        <v>2311</v>
      </c>
      <c r="B477" s="32" t="s">
        <v>2312</v>
      </c>
      <c r="C477" s="33">
        <v>97.6</v>
      </c>
      <c r="D477" s="33">
        <v>0</v>
      </c>
      <c r="E477" s="33">
        <v>97.6</v>
      </c>
      <c r="F477" s="34">
        <v>0</v>
      </c>
      <c r="G477" s="34">
        <v>0</v>
      </c>
    </row>
    <row r="478" spans="1:7" ht="21.75" customHeight="1">
      <c r="A478" s="31" t="s">
        <v>2993</v>
      </c>
      <c r="B478" s="32" t="s">
        <v>2994</v>
      </c>
      <c r="C478" s="33">
        <v>0</v>
      </c>
      <c r="D478" s="33">
        <v>0</v>
      </c>
      <c r="E478" s="33">
        <v>0</v>
      </c>
      <c r="F478" s="34">
        <v>0</v>
      </c>
      <c r="G478" s="34">
        <v>0</v>
      </c>
    </row>
    <row r="479" spans="1:7" ht="21.75" customHeight="1">
      <c r="A479" s="31" t="s">
        <v>2995</v>
      </c>
      <c r="B479" s="32" t="s">
        <v>2996</v>
      </c>
      <c r="C479" s="33">
        <v>0</v>
      </c>
      <c r="D479" s="33">
        <v>0</v>
      </c>
      <c r="E479" s="33">
        <v>0</v>
      </c>
      <c r="F479" s="34">
        <v>0</v>
      </c>
      <c r="G479" s="34">
        <v>0</v>
      </c>
    </row>
    <row r="480" spans="1:7" ht="21.75" customHeight="1">
      <c r="A480" s="31" t="s">
        <v>2997</v>
      </c>
      <c r="B480" s="32" t="s">
        <v>2291</v>
      </c>
      <c r="C480" s="33">
        <v>0</v>
      </c>
      <c r="D480" s="33">
        <v>0</v>
      </c>
      <c r="E480" s="33">
        <v>0</v>
      </c>
      <c r="F480" s="34">
        <v>0</v>
      </c>
      <c r="G480" s="34">
        <v>0</v>
      </c>
    </row>
    <row r="481" spans="1:7" ht="21.75" customHeight="1">
      <c r="A481" s="31" t="s">
        <v>2278</v>
      </c>
      <c r="B481" s="32" t="s">
        <v>2279</v>
      </c>
      <c r="C481" s="33">
        <v>216.3</v>
      </c>
      <c r="D481" s="33">
        <v>0</v>
      </c>
      <c r="E481" s="33">
        <v>0</v>
      </c>
      <c r="F481" s="34">
        <v>216.3</v>
      </c>
      <c r="G481" s="34">
        <v>0</v>
      </c>
    </row>
    <row r="482" spans="1:7" ht="21.75" customHeight="1">
      <c r="A482" s="31" t="s">
        <v>2280</v>
      </c>
      <c r="B482" s="32" t="s">
        <v>2281</v>
      </c>
      <c r="C482" s="33">
        <v>0</v>
      </c>
      <c r="D482" s="33">
        <v>596</v>
      </c>
      <c r="E482" s="33">
        <v>0</v>
      </c>
      <c r="F482" s="34">
        <v>596</v>
      </c>
      <c r="G482" s="34">
        <v>0</v>
      </c>
    </row>
    <row r="483" spans="1:7" ht="21.75" customHeight="1">
      <c r="A483" s="31" t="s">
        <v>2282</v>
      </c>
      <c r="B483" s="32" t="s">
        <v>2283</v>
      </c>
      <c r="C483" s="33">
        <v>0</v>
      </c>
      <c r="D483" s="33">
        <v>59.1</v>
      </c>
      <c r="E483" s="33">
        <v>0</v>
      </c>
      <c r="F483" s="34">
        <v>59.1</v>
      </c>
      <c r="G483" s="34">
        <v>0</v>
      </c>
    </row>
    <row r="484" spans="1:7" ht="21.75" customHeight="1">
      <c r="A484" s="31" t="s">
        <v>2284</v>
      </c>
      <c r="B484" s="32" t="s">
        <v>2285</v>
      </c>
      <c r="C484" s="33">
        <v>0</v>
      </c>
      <c r="D484" s="33">
        <v>0</v>
      </c>
      <c r="E484" s="33">
        <v>0</v>
      </c>
      <c r="F484" s="34">
        <v>0</v>
      </c>
      <c r="G484" s="34">
        <v>0</v>
      </c>
    </row>
    <row r="485" spans="1:7" ht="21.75" customHeight="1">
      <c r="A485" s="31" t="s">
        <v>2286</v>
      </c>
      <c r="B485" s="32" t="s">
        <v>2287</v>
      </c>
      <c r="C485" s="33">
        <v>0</v>
      </c>
      <c r="D485" s="33">
        <v>0</v>
      </c>
      <c r="E485" s="33">
        <v>0</v>
      </c>
      <c r="F485" s="34">
        <v>0</v>
      </c>
      <c r="G485" s="34">
        <v>0</v>
      </c>
    </row>
    <row r="486" spans="1:7" ht="21.75" customHeight="1">
      <c r="A486" s="31" t="s">
        <v>2288</v>
      </c>
      <c r="B486" s="32" t="s">
        <v>2289</v>
      </c>
      <c r="C486" s="33">
        <v>0</v>
      </c>
      <c r="D486" s="33">
        <v>0</v>
      </c>
      <c r="E486" s="33">
        <v>0</v>
      </c>
      <c r="F486" s="34">
        <v>0</v>
      </c>
      <c r="G486" s="34">
        <v>0</v>
      </c>
    </row>
    <row r="487" spans="1:7" ht="21.75" customHeight="1">
      <c r="A487" s="31" t="s">
        <v>2189</v>
      </c>
      <c r="B487" s="32" t="s">
        <v>2188</v>
      </c>
      <c r="C487" s="33">
        <v>222.4</v>
      </c>
      <c r="D487" s="33">
        <v>0</v>
      </c>
      <c r="E487" s="33">
        <v>222.4</v>
      </c>
      <c r="F487" s="34">
        <v>0</v>
      </c>
      <c r="G487" s="34">
        <v>0</v>
      </c>
    </row>
    <row r="488" spans="1:7" ht="21.75" customHeight="1">
      <c r="A488" s="31" t="s">
        <v>2292</v>
      </c>
      <c r="B488" s="32" t="s">
        <v>2998</v>
      </c>
      <c r="C488" s="33">
        <v>344</v>
      </c>
      <c r="D488" s="33">
        <v>0</v>
      </c>
      <c r="E488" s="33">
        <v>0</v>
      </c>
      <c r="F488" s="34">
        <v>344</v>
      </c>
      <c r="G488" s="34">
        <v>0</v>
      </c>
    </row>
    <row r="489" spans="1:7" ht="21.75" customHeight="1">
      <c r="A489" s="31" t="s">
        <v>2293</v>
      </c>
      <c r="B489" s="32" t="s">
        <v>2999</v>
      </c>
      <c r="C489" s="33">
        <v>0</v>
      </c>
      <c r="D489" s="33">
        <v>0</v>
      </c>
      <c r="E489" s="33">
        <v>0</v>
      </c>
      <c r="F489" s="34">
        <v>0</v>
      </c>
      <c r="G489" s="34">
        <v>0</v>
      </c>
    </row>
    <row r="490" spans="1:7" ht="21.75" customHeight="1">
      <c r="A490" s="31" t="s">
        <v>2294</v>
      </c>
      <c r="B490" s="32" t="s">
        <v>3000</v>
      </c>
      <c r="C490" s="33">
        <v>0</v>
      </c>
      <c r="D490" s="33">
        <v>0</v>
      </c>
      <c r="E490" s="33">
        <v>0</v>
      </c>
      <c r="F490" s="34">
        <v>0</v>
      </c>
      <c r="G490" s="34">
        <v>0</v>
      </c>
    </row>
    <row r="491" spans="1:7" ht="21.75" customHeight="1">
      <c r="A491" s="31" t="s">
        <v>2295</v>
      </c>
      <c r="B491" s="32" t="s">
        <v>3001</v>
      </c>
      <c r="C491" s="33">
        <v>601.79999999999995</v>
      </c>
      <c r="D491" s="33">
        <v>0</v>
      </c>
      <c r="E491" s="33">
        <v>601.79999999999995</v>
      </c>
      <c r="F491" s="34">
        <v>0</v>
      </c>
      <c r="G491" s="34">
        <v>0</v>
      </c>
    </row>
    <row r="492" spans="1:7" ht="21.75" customHeight="1">
      <c r="A492" s="31" t="s">
        <v>2296</v>
      </c>
      <c r="B492" s="32" t="s">
        <v>3002</v>
      </c>
      <c r="C492" s="33">
        <v>0</v>
      </c>
      <c r="D492" s="33">
        <v>0</v>
      </c>
      <c r="E492" s="33">
        <v>0</v>
      </c>
      <c r="F492" s="34">
        <v>0</v>
      </c>
      <c r="G492" s="34">
        <v>0</v>
      </c>
    </row>
    <row r="493" spans="1:7" ht="21.75" customHeight="1">
      <c r="A493" s="31" t="s">
        <v>2297</v>
      </c>
      <c r="B493" s="32" t="s">
        <v>3003</v>
      </c>
      <c r="C493" s="33">
        <v>58.9</v>
      </c>
      <c r="D493" s="33">
        <v>0</v>
      </c>
      <c r="E493" s="33">
        <v>58.9</v>
      </c>
      <c r="F493" s="34">
        <v>0</v>
      </c>
      <c r="G493" s="34">
        <v>0</v>
      </c>
    </row>
    <row r="494" spans="1:7" ht="21.75" customHeight="1">
      <c r="A494" s="31" t="s">
        <v>2299</v>
      </c>
      <c r="B494" s="32" t="s">
        <v>3004</v>
      </c>
      <c r="C494" s="33">
        <v>0</v>
      </c>
      <c r="D494" s="33">
        <v>0</v>
      </c>
      <c r="E494" s="33">
        <v>0</v>
      </c>
      <c r="F494" s="34">
        <v>0</v>
      </c>
      <c r="G494" s="34">
        <v>0</v>
      </c>
    </row>
    <row r="495" spans="1:7" ht="21.75" customHeight="1">
      <c r="A495" s="31" t="s">
        <v>2300</v>
      </c>
      <c r="B495" s="32" t="s">
        <v>3005</v>
      </c>
      <c r="C495" s="33">
        <v>0</v>
      </c>
      <c r="D495" s="33">
        <v>0</v>
      </c>
      <c r="E495" s="33">
        <v>0</v>
      </c>
      <c r="F495" s="34">
        <v>0</v>
      </c>
      <c r="G495" s="34">
        <v>0</v>
      </c>
    </row>
    <row r="496" spans="1:7" ht="21.75" customHeight="1">
      <c r="A496" s="31" t="s">
        <v>2301</v>
      </c>
      <c r="B496" s="32" t="s">
        <v>3006</v>
      </c>
      <c r="C496" s="33">
        <v>0</v>
      </c>
      <c r="D496" s="33">
        <v>0</v>
      </c>
      <c r="E496" s="33">
        <v>0</v>
      </c>
      <c r="F496" s="34">
        <v>0</v>
      </c>
      <c r="G496" s="34">
        <v>0</v>
      </c>
    </row>
    <row r="497" spans="1:7" ht="21.75" customHeight="1">
      <c r="A497" s="31" t="s">
        <v>2302</v>
      </c>
      <c r="B497" s="32" t="s">
        <v>3007</v>
      </c>
      <c r="C497" s="33">
        <v>0</v>
      </c>
      <c r="D497" s="33">
        <v>0</v>
      </c>
      <c r="E497" s="33">
        <v>0</v>
      </c>
      <c r="F497" s="34">
        <v>0</v>
      </c>
      <c r="G497" s="34">
        <v>0</v>
      </c>
    </row>
    <row r="498" spans="1:7" ht="21.75" customHeight="1">
      <c r="A498" s="31" t="s">
        <v>2304</v>
      </c>
      <c r="B498" s="32" t="s">
        <v>3008</v>
      </c>
      <c r="C498" s="33">
        <v>0</v>
      </c>
      <c r="D498" s="33">
        <v>0</v>
      </c>
      <c r="E498" s="33">
        <v>0</v>
      </c>
      <c r="F498" s="34">
        <v>0</v>
      </c>
      <c r="G498" s="34">
        <v>0</v>
      </c>
    </row>
    <row r="499" spans="1:7" ht="21.75" customHeight="1">
      <c r="A499" s="31" t="s">
        <v>2305</v>
      </c>
      <c r="B499" s="32" t="s">
        <v>3009</v>
      </c>
      <c r="C499" s="33">
        <v>480.7</v>
      </c>
      <c r="D499" s="33">
        <v>0</v>
      </c>
      <c r="E499" s="33">
        <v>480.7</v>
      </c>
      <c r="F499" s="34">
        <v>0</v>
      </c>
      <c r="G499" s="34">
        <v>0</v>
      </c>
    </row>
    <row r="500" spans="1:7" ht="21.75" customHeight="1">
      <c r="A500" s="31" t="s">
        <v>2306</v>
      </c>
      <c r="B500" s="32" t="s">
        <v>3010</v>
      </c>
      <c r="C500" s="33">
        <v>0</v>
      </c>
      <c r="D500" s="33">
        <v>403.9</v>
      </c>
      <c r="E500" s="33">
        <v>403.9</v>
      </c>
      <c r="F500" s="34">
        <v>0</v>
      </c>
      <c r="G500" s="34">
        <v>0</v>
      </c>
    </row>
    <row r="501" spans="1:7" ht="21.75" customHeight="1">
      <c r="A501" s="31" t="s">
        <v>2307</v>
      </c>
      <c r="B501" s="32" t="s">
        <v>3011</v>
      </c>
      <c r="C501" s="33">
        <v>58.9</v>
      </c>
      <c r="D501" s="33">
        <v>0</v>
      </c>
      <c r="E501" s="33">
        <v>0</v>
      </c>
      <c r="F501" s="34">
        <v>58.9</v>
      </c>
      <c r="G501" s="34">
        <v>0</v>
      </c>
    </row>
    <row r="502" spans="1:7" ht="21.75" customHeight="1">
      <c r="A502" s="31" t="s">
        <v>2487</v>
      </c>
      <c r="B502" s="32" t="s">
        <v>3012</v>
      </c>
      <c r="C502" s="33">
        <v>0</v>
      </c>
      <c r="D502" s="33">
        <v>0</v>
      </c>
      <c r="E502" s="33">
        <v>0</v>
      </c>
      <c r="F502" s="34">
        <v>0</v>
      </c>
      <c r="G502" s="34">
        <v>0</v>
      </c>
    </row>
    <row r="503" spans="1:7" ht="21.75" customHeight="1">
      <c r="A503" s="31">
        <v>0</v>
      </c>
      <c r="B503" s="32" t="s">
        <v>2041</v>
      </c>
      <c r="C503" s="33">
        <v>0</v>
      </c>
      <c r="D503" s="33">
        <v>0</v>
      </c>
      <c r="E503" s="33">
        <v>0</v>
      </c>
      <c r="F503" s="34">
        <v>0</v>
      </c>
      <c r="G503" s="34">
        <v>0</v>
      </c>
    </row>
    <row r="504" spans="1:7" ht="21.75" customHeight="1">
      <c r="A504" s="31">
        <v>0</v>
      </c>
      <c r="B504" s="32" t="s">
        <v>3013</v>
      </c>
      <c r="C504" s="33">
        <v>0</v>
      </c>
      <c r="D504" s="33">
        <v>0</v>
      </c>
      <c r="E504" s="33">
        <v>0</v>
      </c>
      <c r="F504" s="34">
        <v>0</v>
      </c>
      <c r="G504" s="34">
        <v>0</v>
      </c>
    </row>
    <row r="505" spans="1:7" ht="21.75" customHeight="1">
      <c r="A505" s="31">
        <v>0</v>
      </c>
      <c r="B505" s="32" t="s">
        <v>3014</v>
      </c>
      <c r="C505" s="33">
        <v>0</v>
      </c>
      <c r="D505" s="33">
        <v>0</v>
      </c>
      <c r="E505" s="33">
        <v>0</v>
      </c>
      <c r="F505" s="34">
        <v>0</v>
      </c>
      <c r="G505" s="34">
        <v>0</v>
      </c>
    </row>
    <row r="506" spans="1:7" ht="21.75" customHeight="1">
      <c r="A506" s="31">
        <v>0</v>
      </c>
      <c r="B506" s="32" t="s">
        <v>3015</v>
      </c>
      <c r="C506" s="33">
        <v>0</v>
      </c>
      <c r="D506" s="33">
        <v>0</v>
      </c>
      <c r="E506" s="33">
        <v>0</v>
      </c>
      <c r="F506" s="34">
        <v>0</v>
      </c>
      <c r="G506" s="34">
        <v>0</v>
      </c>
    </row>
    <row r="507" spans="1:7" ht="21.75" customHeight="1">
      <c r="A507" s="31">
        <v>0</v>
      </c>
      <c r="B507" s="32" t="s">
        <v>2433</v>
      </c>
      <c r="C507" s="33">
        <v>0</v>
      </c>
      <c r="D507" s="33">
        <v>0</v>
      </c>
      <c r="E507" s="33">
        <v>0</v>
      </c>
      <c r="F507" s="34">
        <v>0</v>
      </c>
      <c r="G507" s="34">
        <v>0</v>
      </c>
    </row>
    <row r="508" spans="1:7" ht="21.75" customHeight="1">
      <c r="A508" s="31">
        <v>0</v>
      </c>
      <c r="B508" s="32" t="s">
        <v>2434</v>
      </c>
      <c r="C508" s="33">
        <v>0</v>
      </c>
      <c r="D508" s="33">
        <v>0</v>
      </c>
      <c r="E508" s="33">
        <v>0</v>
      </c>
      <c r="F508" s="34">
        <v>0</v>
      </c>
      <c r="G508" s="34">
        <v>0</v>
      </c>
    </row>
    <row r="509" spans="1:7" ht="21.75" customHeight="1">
      <c r="A509" s="31">
        <v>0</v>
      </c>
      <c r="B509" s="32" t="s">
        <v>3016</v>
      </c>
      <c r="C509" s="33">
        <v>0</v>
      </c>
      <c r="D509" s="33">
        <v>0</v>
      </c>
      <c r="E509" s="33">
        <v>0</v>
      </c>
      <c r="F509" s="34">
        <v>0</v>
      </c>
      <c r="G509" s="34">
        <v>0</v>
      </c>
    </row>
    <row r="510" spans="1:7" ht="21.75" customHeight="1">
      <c r="A510" s="31">
        <v>0</v>
      </c>
      <c r="B510" s="32" t="s">
        <v>3017</v>
      </c>
      <c r="C510" s="33">
        <v>0</v>
      </c>
      <c r="D510" s="33">
        <v>0</v>
      </c>
      <c r="E510" s="33">
        <v>0</v>
      </c>
      <c r="F510" s="34">
        <v>0</v>
      </c>
      <c r="G510" s="34">
        <v>0</v>
      </c>
    </row>
    <row r="511" spans="1:7" ht="21.75" customHeight="1">
      <c r="A511" s="31">
        <v>0</v>
      </c>
      <c r="B511" s="32" t="s">
        <v>2042</v>
      </c>
      <c r="C511" s="33">
        <v>0</v>
      </c>
      <c r="D511" s="33">
        <v>0</v>
      </c>
      <c r="E511" s="33">
        <v>0</v>
      </c>
      <c r="F511" s="34">
        <v>0</v>
      </c>
      <c r="G511" s="34">
        <v>0</v>
      </c>
    </row>
    <row r="512" spans="1:7" ht="21.75" customHeight="1">
      <c r="A512" s="31">
        <v>0</v>
      </c>
      <c r="B512" s="32" t="s">
        <v>3018</v>
      </c>
      <c r="C512" s="33">
        <v>0</v>
      </c>
      <c r="D512" s="33">
        <v>0</v>
      </c>
      <c r="E512" s="33">
        <v>0</v>
      </c>
      <c r="F512" s="34">
        <v>0</v>
      </c>
      <c r="G512" s="34">
        <v>0</v>
      </c>
    </row>
    <row r="513" spans="1:7" ht="21.75" customHeight="1">
      <c r="A513" s="31">
        <v>0</v>
      </c>
      <c r="B513" s="32" t="s">
        <v>2046</v>
      </c>
      <c r="C513" s="33">
        <v>0</v>
      </c>
      <c r="D513" s="33">
        <v>0</v>
      </c>
      <c r="E513" s="33">
        <v>0</v>
      </c>
      <c r="F513" s="34">
        <v>0</v>
      </c>
      <c r="G513" s="34">
        <v>0</v>
      </c>
    </row>
    <row r="514" spans="1:7" ht="21.75" customHeight="1">
      <c r="A514" s="31">
        <v>0</v>
      </c>
      <c r="B514" s="32" t="s">
        <v>2047</v>
      </c>
      <c r="C514" s="33">
        <v>0</v>
      </c>
      <c r="D514" s="33">
        <v>0</v>
      </c>
      <c r="E514" s="33">
        <v>0</v>
      </c>
      <c r="F514" s="34">
        <v>0</v>
      </c>
      <c r="G514" s="34">
        <v>0</v>
      </c>
    </row>
    <row r="515" spans="1:7" ht="21.75" customHeight="1">
      <c r="A515" s="31">
        <v>0</v>
      </c>
      <c r="B515" s="32" t="s">
        <v>2045</v>
      </c>
      <c r="C515" s="33">
        <v>0</v>
      </c>
      <c r="D515" s="33">
        <v>0</v>
      </c>
      <c r="E515" s="33">
        <v>0</v>
      </c>
      <c r="F515" s="34">
        <v>0</v>
      </c>
      <c r="G515" s="34">
        <v>0</v>
      </c>
    </row>
    <row r="516" spans="1:7" ht="21.75" customHeight="1">
      <c r="A516" s="31">
        <v>0</v>
      </c>
      <c r="B516" s="32" t="s">
        <v>2044</v>
      </c>
      <c r="C516" s="33">
        <v>0</v>
      </c>
      <c r="D516" s="33">
        <v>0</v>
      </c>
      <c r="E516" s="33">
        <v>0</v>
      </c>
      <c r="F516" s="34">
        <v>0</v>
      </c>
      <c r="G516" s="34">
        <v>0</v>
      </c>
    </row>
    <row r="517" spans="1:7" ht="21.75" customHeight="1">
      <c r="A517" s="31">
        <v>0</v>
      </c>
      <c r="B517" s="32" t="s">
        <v>2040</v>
      </c>
      <c r="C517" s="33">
        <v>0</v>
      </c>
      <c r="D517" s="33">
        <v>0</v>
      </c>
      <c r="E517" s="33">
        <v>0</v>
      </c>
      <c r="F517" s="34">
        <v>0</v>
      </c>
      <c r="G517" s="34">
        <v>0</v>
      </c>
    </row>
    <row r="518" spans="1:7" ht="21.75" customHeight="1">
      <c r="A518" s="31">
        <v>0</v>
      </c>
      <c r="B518" s="32" t="s">
        <v>2315</v>
      </c>
      <c r="C518" s="33">
        <v>0</v>
      </c>
      <c r="D518" s="33">
        <v>0</v>
      </c>
      <c r="E518" s="33">
        <v>0</v>
      </c>
      <c r="F518" s="34">
        <v>0</v>
      </c>
      <c r="G518" s="34">
        <v>0</v>
      </c>
    </row>
    <row r="519" spans="1:7" ht="21.75" customHeight="1">
      <c r="A519" s="31">
        <v>0</v>
      </c>
      <c r="B519" s="32" t="s">
        <v>3019</v>
      </c>
      <c r="C519" s="33">
        <v>0</v>
      </c>
      <c r="D519" s="33">
        <v>0</v>
      </c>
      <c r="E519" s="33">
        <v>0</v>
      </c>
      <c r="F519" s="34">
        <v>0</v>
      </c>
      <c r="G519" s="34">
        <v>0</v>
      </c>
    </row>
    <row r="520" spans="1:7" ht="21.75" customHeight="1">
      <c r="A520" s="31">
        <v>0</v>
      </c>
      <c r="B520" s="32" t="s">
        <v>2492</v>
      </c>
      <c r="C520" s="33">
        <v>0</v>
      </c>
      <c r="D520" s="33">
        <v>0</v>
      </c>
      <c r="E520" s="33">
        <v>0</v>
      </c>
      <c r="F520" s="34">
        <v>0</v>
      </c>
      <c r="G520" s="34">
        <v>0</v>
      </c>
    </row>
    <row r="521" spans="1:7" ht="21.75" customHeight="1">
      <c r="A521" s="31">
        <v>0</v>
      </c>
      <c r="B521" s="32" t="s">
        <v>3020</v>
      </c>
      <c r="C521" s="33">
        <v>0</v>
      </c>
      <c r="D521" s="33">
        <v>0</v>
      </c>
      <c r="E521" s="33">
        <v>0</v>
      </c>
      <c r="F521" s="34">
        <v>0</v>
      </c>
      <c r="G521" s="34">
        <v>0</v>
      </c>
    </row>
    <row r="522" spans="1:7" ht="21.75" customHeight="1">
      <c r="A522" s="31">
        <v>0</v>
      </c>
      <c r="B522" s="32" t="s">
        <v>3021</v>
      </c>
      <c r="C522" s="33">
        <v>0</v>
      </c>
      <c r="D522" s="33">
        <v>0</v>
      </c>
      <c r="E522" s="33">
        <v>0</v>
      </c>
      <c r="F522" s="34">
        <v>0</v>
      </c>
      <c r="G522" s="34">
        <v>0</v>
      </c>
    </row>
    <row r="523" spans="1:7" ht="21.75" customHeight="1">
      <c r="A523" s="31">
        <v>0</v>
      </c>
      <c r="B523" s="32" t="s">
        <v>2113</v>
      </c>
      <c r="C523" s="33">
        <v>0</v>
      </c>
      <c r="D523" s="33">
        <v>0</v>
      </c>
      <c r="E523" s="33">
        <v>0</v>
      </c>
      <c r="F523" s="34">
        <v>0</v>
      </c>
      <c r="G523" s="34">
        <v>0</v>
      </c>
    </row>
    <row r="524" spans="1:7" ht="21.75" customHeight="1">
      <c r="A524" s="31">
        <v>0</v>
      </c>
      <c r="B524" s="32" t="s">
        <v>3022</v>
      </c>
      <c r="C524" s="33">
        <v>0</v>
      </c>
      <c r="D524" s="33">
        <v>0</v>
      </c>
      <c r="E524" s="33">
        <v>0</v>
      </c>
      <c r="F524" s="34">
        <v>0</v>
      </c>
      <c r="G524" s="34">
        <v>0</v>
      </c>
    </row>
    <row r="525" spans="1:7" ht="21.75" customHeight="1">
      <c r="A525" s="31">
        <v>0</v>
      </c>
      <c r="B525" s="32" t="s">
        <v>3023</v>
      </c>
      <c r="C525" s="33">
        <v>0</v>
      </c>
      <c r="D525" s="33">
        <v>0</v>
      </c>
      <c r="E525" s="33">
        <v>0</v>
      </c>
      <c r="F525" s="34">
        <v>0</v>
      </c>
      <c r="G525" s="34">
        <v>0</v>
      </c>
    </row>
    <row r="526" spans="1:7" ht="21.75" customHeight="1">
      <c r="A526" s="31">
        <v>0</v>
      </c>
      <c r="B526" s="32" t="s">
        <v>2111</v>
      </c>
      <c r="C526" s="33">
        <v>9.6</v>
      </c>
      <c r="D526" s="33">
        <v>0</v>
      </c>
      <c r="E526" s="33">
        <v>0</v>
      </c>
      <c r="F526" s="34">
        <v>9.6</v>
      </c>
      <c r="G526" s="34">
        <v>0</v>
      </c>
    </row>
    <row r="527" spans="1:7" ht="21.75" customHeight="1">
      <c r="A527" s="31">
        <v>0</v>
      </c>
      <c r="B527" s="32" t="s">
        <v>3024</v>
      </c>
      <c r="C527" s="33">
        <v>0</v>
      </c>
      <c r="D527" s="33">
        <v>0</v>
      </c>
      <c r="E527" s="33">
        <v>0</v>
      </c>
      <c r="F527" s="34">
        <v>0</v>
      </c>
      <c r="G527" s="34">
        <v>0</v>
      </c>
    </row>
    <row r="528" spans="1:7" ht="21.75" customHeight="1">
      <c r="A528" s="31">
        <v>0</v>
      </c>
      <c r="B528" s="32" t="s">
        <v>3025</v>
      </c>
      <c r="C528" s="33">
        <v>0</v>
      </c>
      <c r="D528" s="33">
        <v>0</v>
      </c>
      <c r="E528" s="33">
        <v>0</v>
      </c>
      <c r="F528" s="34">
        <v>0</v>
      </c>
      <c r="G528" s="34">
        <v>0</v>
      </c>
    </row>
    <row r="529" spans="1:7" ht="21.75" customHeight="1">
      <c r="A529" s="31">
        <v>0</v>
      </c>
      <c r="B529" s="32" t="s">
        <v>3026</v>
      </c>
      <c r="C529" s="33">
        <v>0</v>
      </c>
      <c r="D529" s="33">
        <v>0</v>
      </c>
      <c r="E529" s="33">
        <v>0</v>
      </c>
      <c r="F529" s="34">
        <v>0</v>
      </c>
      <c r="G529" s="34">
        <v>0</v>
      </c>
    </row>
    <row r="530" spans="1:7" ht="21.75" customHeight="1">
      <c r="A530" s="31">
        <v>0</v>
      </c>
      <c r="B530" s="32" t="s">
        <v>3027</v>
      </c>
      <c r="C530" s="33">
        <v>0</v>
      </c>
      <c r="D530" s="33">
        <v>0</v>
      </c>
      <c r="E530" s="33">
        <v>0</v>
      </c>
      <c r="F530" s="34">
        <v>0</v>
      </c>
      <c r="G530" s="34">
        <v>0</v>
      </c>
    </row>
    <row r="531" spans="1:7" ht="21.75" customHeight="1">
      <c r="A531" s="31">
        <v>0</v>
      </c>
      <c r="B531" s="32" t="s">
        <v>3028</v>
      </c>
      <c r="C531" s="33">
        <v>735.4</v>
      </c>
      <c r="D531" s="33">
        <v>0</v>
      </c>
      <c r="E531" s="33">
        <v>735.4</v>
      </c>
      <c r="F531" s="34">
        <v>0</v>
      </c>
      <c r="G531" s="34">
        <v>0</v>
      </c>
    </row>
    <row r="532" spans="1:7" ht="21.75" customHeight="1">
      <c r="A532" s="31">
        <v>0</v>
      </c>
      <c r="B532" s="32" t="s">
        <v>3029</v>
      </c>
      <c r="C532" s="33">
        <v>28.4</v>
      </c>
      <c r="D532" s="33">
        <v>0</v>
      </c>
      <c r="E532" s="33">
        <v>0</v>
      </c>
      <c r="F532" s="34">
        <v>28.4</v>
      </c>
      <c r="G532" s="34">
        <v>0</v>
      </c>
    </row>
    <row r="533" spans="1:7" ht="21.75" customHeight="1">
      <c r="A533" s="31"/>
      <c r="B533" s="32"/>
      <c r="C533" s="33">
        <v>0</v>
      </c>
      <c r="D533" s="33">
        <v>0</v>
      </c>
      <c r="E533" s="33">
        <v>0</v>
      </c>
      <c r="F533" s="34"/>
      <c r="G533" s="34"/>
    </row>
    <row r="534" spans="1:7" ht="21.75" customHeight="1">
      <c r="A534" s="31" t="s">
        <v>2317</v>
      </c>
      <c r="B534" s="32" t="s">
        <v>3030</v>
      </c>
      <c r="C534" s="33">
        <v>6.9</v>
      </c>
      <c r="D534" s="33">
        <v>180.2</v>
      </c>
      <c r="E534" s="33">
        <v>0</v>
      </c>
      <c r="F534" s="34">
        <v>187.1</v>
      </c>
      <c r="G534" s="34">
        <v>0</v>
      </c>
    </row>
    <row r="535" spans="1:7" ht="21.75" customHeight="1">
      <c r="A535" s="31" t="s">
        <v>2318</v>
      </c>
      <c r="B535" s="32" t="s">
        <v>3031</v>
      </c>
      <c r="C535" s="33">
        <v>0</v>
      </c>
      <c r="D535" s="33">
        <v>78.900000000000006</v>
      </c>
      <c r="E535" s="33">
        <v>0</v>
      </c>
      <c r="F535" s="34">
        <v>78.900000000000006</v>
      </c>
      <c r="G535" s="34">
        <v>0</v>
      </c>
    </row>
    <row r="536" spans="1:7" ht="21.75" customHeight="1">
      <c r="A536" s="31" t="s">
        <v>2319</v>
      </c>
      <c r="B536" s="32" t="s">
        <v>3032</v>
      </c>
      <c r="C536" s="33">
        <v>0</v>
      </c>
      <c r="D536" s="33">
        <v>182.3</v>
      </c>
      <c r="E536" s="33">
        <v>121.30000000000001</v>
      </c>
      <c r="F536" s="34">
        <v>61</v>
      </c>
      <c r="G536" s="34">
        <v>0</v>
      </c>
    </row>
    <row r="537" spans="1:7" ht="21.75" customHeight="1">
      <c r="A537" s="31" t="s">
        <v>2320</v>
      </c>
      <c r="B537" s="32" t="s">
        <v>3033</v>
      </c>
      <c r="C537" s="33">
        <v>58.1</v>
      </c>
      <c r="D537" s="33">
        <v>92.1</v>
      </c>
      <c r="E537" s="33">
        <v>0</v>
      </c>
      <c r="F537" s="34">
        <v>92.1</v>
      </c>
      <c r="G537" s="34">
        <v>58.1</v>
      </c>
    </row>
    <row r="538" spans="1:7" ht="21.75" customHeight="1">
      <c r="A538" s="31" t="s">
        <v>2322</v>
      </c>
      <c r="B538" s="32" t="s">
        <v>3034</v>
      </c>
      <c r="C538" s="33">
        <v>63.1</v>
      </c>
      <c r="D538" s="33">
        <v>0</v>
      </c>
      <c r="E538" s="33">
        <v>63.1</v>
      </c>
      <c r="F538" s="34">
        <v>0</v>
      </c>
      <c r="G538" s="34">
        <v>0</v>
      </c>
    </row>
    <row r="539" spans="1:7" ht="21.75" customHeight="1">
      <c r="A539" s="31" t="s">
        <v>2323</v>
      </c>
      <c r="B539" s="32" t="s">
        <v>3035</v>
      </c>
      <c r="C539" s="33">
        <v>0</v>
      </c>
      <c r="D539" s="33">
        <v>80.7</v>
      </c>
      <c r="E539" s="33">
        <v>0</v>
      </c>
      <c r="F539" s="34">
        <v>80.7</v>
      </c>
      <c r="G539" s="34">
        <v>0</v>
      </c>
    </row>
    <row r="540" spans="1:7" ht="21.75" customHeight="1">
      <c r="A540" s="31">
        <v>0</v>
      </c>
      <c r="B540" s="32" t="s">
        <v>3036</v>
      </c>
      <c r="C540" s="33">
        <v>0</v>
      </c>
      <c r="D540" s="33">
        <v>1006.4</v>
      </c>
      <c r="E540" s="33">
        <v>1006.4</v>
      </c>
      <c r="F540" s="34">
        <v>0</v>
      </c>
      <c r="G540" s="34">
        <v>0</v>
      </c>
    </row>
    <row r="541" spans="1:7" ht="21.75" customHeight="1">
      <c r="A541" s="31">
        <v>0</v>
      </c>
      <c r="B541" s="32" t="s">
        <v>3037</v>
      </c>
      <c r="C541" s="33">
        <v>0</v>
      </c>
      <c r="D541" s="33">
        <v>0</v>
      </c>
      <c r="E541" s="33">
        <v>0</v>
      </c>
      <c r="F541" s="34">
        <v>0</v>
      </c>
      <c r="G541" s="34">
        <v>0</v>
      </c>
    </row>
    <row r="542" spans="1:7" ht="21.75" customHeight="1">
      <c r="A542" s="31">
        <v>0</v>
      </c>
      <c r="B542" s="32" t="s">
        <v>3038</v>
      </c>
      <c r="C542" s="33">
        <v>0</v>
      </c>
      <c r="D542" s="33">
        <v>0</v>
      </c>
      <c r="E542" s="33">
        <v>0</v>
      </c>
      <c r="F542" s="34">
        <v>0</v>
      </c>
      <c r="G542" s="34">
        <v>0</v>
      </c>
    </row>
    <row r="543" spans="1:7" ht="21.75" customHeight="1">
      <c r="A543" s="31">
        <v>0</v>
      </c>
      <c r="B543" s="32" t="s">
        <v>3039</v>
      </c>
      <c r="C543" s="33">
        <v>0</v>
      </c>
      <c r="D543" s="33">
        <v>0</v>
      </c>
      <c r="E543" s="33">
        <v>0</v>
      </c>
      <c r="F543" s="34">
        <v>0</v>
      </c>
      <c r="G543" s="34">
        <v>0</v>
      </c>
    </row>
    <row r="544" spans="1:7" ht="21.75" customHeight="1">
      <c r="A544" s="31">
        <v>0</v>
      </c>
      <c r="B544" s="32" t="s">
        <v>3040</v>
      </c>
      <c r="C544" s="33">
        <v>0</v>
      </c>
      <c r="D544" s="33">
        <v>0</v>
      </c>
      <c r="E544" s="33">
        <v>0</v>
      </c>
      <c r="F544" s="34">
        <v>0</v>
      </c>
      <c r="G544" s="34">
        <v>0</v>
      </c>
    </row>
    <row r="545" spans="1:7" ht="21.75" customHeight="1">
      <c r="A545" s="31">
        <v>0</v>
      </c>
      <c r="B545" s="32" t="s">
        <v>3041</v>
      </c>
      <c r="C545" s="33">
        <v>0</v>
      </c>
      <c r="D545" s="33">
        <v>0</v>
      </c>
      <c r="E545" s="33">
        <v>0</v>
      </c>
      <c r="F545" s="34">
        <v>0</v>
      </c>
      <c r="G545" s="34">
        <v>0</v>
      </c>
    </row>
    <row r="546" spans="1:7" ht="21.75" customHeight="1">
      <c r="A546" s="31">
        <v>0</v>
      </c>
      <c r="B546" s="32" t="s">
        <v>3042</v>
      </c>
      <c r="C546" s="33">
        <v>0</v>
      </c>
      <c r="D546" s="33">
        <v>0</v>
      </c>
      <c r="E546" s="33">
        <v>0</v>
      </c>
      <c r="F546" s="34">
        <v>0</v>
      </c>
      <c r="G546" s="34">
        <v>0</v>
      </c>
    </row>
    <row r="547" spans="1:7" ht="21.75" customHeight="1">
      <c r="A547" s="31">
        <v>0</v>
      </c>
      <c r="B547" s="32" t="s">
        <v>3043</v>
      </c>
      <c r="C547" s="33">
        <v>0</v>
      </c>
      <c r="D547" s="33">
        <v>0</v>
      </c>
      <c r="E547" s="33">
        <v>0</v>
      </c>
      <c r="F547" s="34">
        <v>0</v>
      </c>
      <c r="G547" s="34">
        <v>0</v>
      </c>
    </row>
    <row r="548" spans="1:7" ht="21.75" customHeight="1">
      <c r="A548" s="31">
        <v>0</v>
      </c>
      <c r="B548" s="32" t="s">
        <v>3044</v>
      </c>
      <c r="C548" s="33">
        <v>0</v>
      </c>
      <c r="D548" s="33">
        <v>0</v>
      </c>
      <c r="E548" s="33">
        <v>0</v>
      </c>
      <c r="F548" s="34">
        <v>0</v>
      </c>
      <c r="G548" s="34">
        <v>0</v>
      </c>
    </row>
    <row r="549" spans="1:7" ht="21.75" customHeight="1">
      <c r="A549" s="31">
        <v>0</v>
      </c>
      <c r="B549" s="32" t="s">
        <v>3045</v>
      </c>
      <c r="C549" s="33">
        <v>39.4</v>
      </c>
      <c r="D549" s="33">
        <v>2030.3</v>
      </c>
      <c r="E549" s="33">
        <v>2030.3</v>
      </c>
      <c r="F549" s="34">
        <v>39.399999999999864</v>
      </c>
      <c r="G549" s="34">
        <v>0</v>
      </c>
    </row>
    <row r="550" spans="1:7" ht="21.75" customHeight="1">
      <c r="A550" s="31"/>
      <c r="B550" s="32"/>
      <c r="C550" s="33">
        <v>0</v>
      </c>
      <c r="D550" s="33">
        <v>0</v>
      </c>
      <c r="E550" s="33">
        <v>0</v>
      </c>
      <c r="F550" s="34"/>
      <c r="G550" s="34"/>
    </row>
    <row r="551" spans="1:7" ht="21.75" customHeight="1">
      <c r="A551" s="31" t="s">
        <v>3046</v>
      </c>
      <c r="B551" s="32" t="s">
        <v>2415</v>
      </c>
      <c r="C551" s="33">
        <v>0</v>
      </c>
      <c r="D551" s="33">
        <v>0</v>
      </c>
      <c r="E551" s="33">
        <v>0</v>
      </c>
      <c r="F551" s="34">
        <v>0</v>
      </c>
      <c r="G551" s="34">
        <v>0</v>
      </c>
    </row>
    <row r="552" spans="1:7" ht="21.75" customHeight="1">
      <c r="A552" s="31" t="s">
        <v>2035</v>
      </c>
      <c r="B552" s="32" t="s">
        <v>3047</v>
      </c>
      <c r="C552" s="33">
        <v>20</v>
      </c>
      <c r="D552" s="33">
        <v>0</v>
      </c>
      <c r="E552" s="33">
        <v>0</v>
      </c>
      <c r="F552" s="34">
        <v>20</v>
      </c>
      <c r="G552" s="34">
        <v>0</v>
      </c>
    </row>
    <row r="553" spans="1:7" ht="21.75" customHeight="1">
      <c r="A553" s="31" t="s">
        <v>2094</v>
      </c>
      <c r="B553" s="32" t="s">
        <v>2095</v>
      </c>
      <c r="C553" s="33">
        <v>0</v>
      </c>
      <c r="D553" s="33">
        <v>0</v>
      </c>
      <c r="E553" s="33">
        <v>0</v>
      </c>
      <c r="F553" s="34">
        <v>0</v>
      </c>
      <c r="G553" s="34">
        <v>0</v>
      </c>
    </row>
    <row r="554" spans="1:7" ht="21.75" customHeight="1">
      <c r="A554" s="31" t="s">
        <v>2130</v>
      </c>
      <c r="B554" s="32" t="s">
        <v>3048</v>
      </c>
      <c r="C554" s="33">
        <v>0</v>
      </c>
      <c r="D554" s="33">
        <v>0</v>
      </c>
      <c r="E554" s="33">
        <v>0</v>
      </c>
      <c r="F554" s="34">
        <v>0</v>
      </c>
      <c r="G554" s="34">
        <v>0</v>
      </c>
    </row>
    <row r="555" spans="1:7" ht="21.75" customHeight="1">
      <c r="A555" s="31" t="s">
        <v>3049</v>
      </c>
      <c r="B555" s="32" t="s">
        <v>3050</v>
      </c>
      <c r="C555" s="33">
        <v>0</v>
      </c>
      <c r="D555" s="33">
        <v>0</v>
      </c>
      <c r="E555" s="33">
        <v>0</v>
      </c>
      <c r="F555" s="34">
        <v>0</v>
      </c>
      <c r="G555" s="34">
        <v>0</v>
      </c>
    </row>
    <row r="556" spans="1:7" ht="21.75" customHeight="1">
      <c r="A556" s="31" t="s">
        <v>2164</v>
      </c>
      <c r="B556" s="32" t="s">
        <v>2165</v>
      </c>
      <c r="C556" s="33">
        <v>0</v>
      </c>
      <c r="D556" s="33">
        <v>0</v>
      </c>
      <c r="E556" s="33">
        <v>0</v>
      </c>
      <c r="F556" s="34">
        <v>0</v>
      </c>
      <c r="G556" s="34">
        <v>0</v>
      </c>
    </row>
    <row r="557" spans="1:7" ht="21.75" customHeight="1">
      <c r="A557" s="31" t="s">
        <v>2167</v>
      </c>
      <c r="B557" s="32" t="s">
        <v>2168</v>
      </c>
      <c r="C557" s="33">
        <v>0</v>
      </c>
      <c r="D557" s="33">
        <v>0</v>
      </c>
      <c r="E557" s="33">
        <v>0</v>
      </c>
      <c r="F557" s="34">
        <v>0</v>
      </c>
      <c r="G557" s="34">
        <v>0</v>
      </c>
    </row>
    <row r="558" spans="1:7" ht="21.75" customHeight="1">
      <c r="A558" s="31" t="s">
        <v>3051</v>
      </c>
      <c r="B558" s="32" t="s">
        <v>2172</v>
      </c>
      <c r="C558" s="33">
        <v>0</v>
      </c>
      <c r="D558" s="33">
        <v>0</v>
      </c>
      <c r="E558" s="33">
        <v>0</v>
      </c>
      <c r="F558" s="34">
        <v>0</v>
      </c>
      <c r="G558" s="34">
        <v>0</v>
      </c>
    </row>
    <row r="559" spans="1:7" ht="21.75" customHeight="1">
      <c r="A559" s="31" t="s">
        <v>2173</v>
      </c>
      <c r="B559" s="32" t="s">
        <v>2174</v>
      </c>
      <c r="C559" s="33">
        <v>0</v>
      </c>
      <c r="D559" s="33">
        <v>0</v>
      </c>
      <c r="E559" s="33">
        <v>0</v>
      </c>
      <c r="F559" s="34">
        <v>0</v>
      </c>
      <c r="G559" s="34">
        <v>0</v>
      </c>
    </row>
    <row r="560" spans="1:7" ht="21.75" customHeight="1">
      <c r="A560" s="31" t="s">
        <v>2175</v>
      </c>
      <c r="B560" s="32" t="s">
        <v>2176</v>
      </c>
      <c r="C560" s="33">
        <v>0</v>
      </c>
      <c r="D560" s="33">
        <v>0</v>
      </c>
      <c r="E560" s="33">
        <v>0</v>
      </c>
      <c r="F560" s="34">
        <v>0</v>
      </c>
      <c r="G560" s="34">
        <v>0</v>
      </c>
    </row>
    <row r="561" spans="1:7" ht="21.75" customHeight="1">
      <c r="A561" s="31" t="s">
        <v>2178</v>
      </c>
      <c r="B561" s="32" t="s">
        <v>2179</v>
      </c>
      <c r="C561" s="33">
        <v>0</v>
      </c>
      <c r="D561" s="33">
        <v>0</v>
      </c>
      <c r="E561" s="33">
        <v>0</v>
      </c>
      <c r="F561" s="34">
        <v>0</v>
      </c>
      <c r="G561" s="34">
        <v>0</v>
      </c>
    </row>
    <row r="562" spans="1:7" ht="21.75" customHeight="1">
      <c r="A562" s="31" t="s">
        <v>3052</v>
      </c>
      <c r="B562" s="32" t="s">
        <v>2180</v>
      </c>
      <c r="C562" s="33">
        <v>0</v>
      </c>
      <c r="D562" s="33">
        <v>0</v>
      </c>
      <c r="E562" s="33">
        <v>0</v>
      </c>
      <c r="F562" s="34">
        <v>0</v>
      </c>
      <c r="G562" s="34">
        <v>0</v>
      </c>
    </row>
    <row r="563" spans="1:7" ht="21.75" customHeight="1">
      <c r="A563" s="31">
        <v>0</v>
      </c>
      <c r="B563" s="32" t="s">
        <v>2260</v>
      </c>
      <c r="C563" s="33">
        <v>0</v>
      </c>
      <c r="D563" s="33">
        <v>0</v>
      </c>
      <c r="E563" s="33">
        <v>0</v>
      </c>
      <c r="F563" s="34">
        <v>0</v>
      </c>
      <c r="G563" s="34">
        <v>0</v>
      </c>
    </row>
    <row r="564" spans="1:7" ht="21.75" customHeight="1">
      <c r="A564" s="31">
        <v>0</v>
      </c>
      <c r="B564" s="32" t="s">
        <v>2259</v>
      </c>
      <c r="C564" s="33">
        <v>0</v>
      </c>
      <c r="D564" s="33">
        <v>0</v>
      </c>
      <c r="E564" s="33">
        <v>0</v>
      </c>
      <c r="F564" s="34">
        <v>0</v>
      </c>
      <c r="G564" s="34">
        <v>0</v>
      </c>
    </row>
    <row r="565" spans="1:7" ht="21.75" customHeight="1">
      <c r="A565" s="31">
        <v>0</v>
      </c>
      <c r="B565" s="32" t="s">
        <v>3053</v>
      </c>
      <c r="C565" s="33">
        <v>0</v>
      </c>
      <c r="D565" s="33">
        <v>0</v>
      </c>
      <c r="E565" s="33">
        <v>0</v>
      </c>
      <c r="F565" s="34">
        <v>0</v>
      </c>
      <c r="G565" s="34">
        <v>0</v>
      </c>
    </row>
    <row r="566" spans="1:7" ht="21.75" customHeight="1">
      <c r="A566" s="31">
        <v>0</v>
      </c>
      <c r="B566" s="32" t="s">
        <v>3054</v>
      </c>
      <c r="C566" s="33">
        <v>0</v>
      </c>
      <c r="D566" s="33">
        <v>0</v>
      </c>
      <c r="E566" s="33">
        <v>0</v>
      </c>
      <c r="F566" s="34">
        <v>0</v>
      </c>
      <c r="G566" s="34">
        <v>0</v>
      </c>
    </row>
    <row r="567" spans="1:7" ht="21.75" customHeight="1">
      <c r="A567" s="31">
        <v>0</v>
      </c>
      <c r="B567" s="32" t="s">
        <v>2202</v>
      </c>
      <c r="C567" s="33">
        <v>0</v>
      </c>
      <c r="D567" s="33">
        <v>0</v>
      </c>
      <c r="E567" s="33">
        <v>0</v>
      </c>
      <c r="F567" s="34">
        <v>0</v>
      </c>
      <c r="G567" s="34">
        <v>0</v>
      </c>
    </row>
    <row r="568" spans="1:7" ht="21.75" customHeight="1">
      <c r="A568" s="31">
        <v>0</v>
      </c>
      <c r="B568" s="32" t="s">
        <v>3055</v>
      </c>
      <c r="C568" s="33">
        <v>0</v>
      </c>
      <c r="D568" s="33">
        <v>0</v>
      </c>
      <c r="E568" s="33">
        <v>0</v>
      </c>
      <c r="F568" s="34">
        <v>0</v>
      </c>
      <c r="G568" s="34">
        <v>0</v>
      </c>
    </row>
    <row r="569" spans="1:7" ht="21.75" customHeight="1">
      <c r="A569" s="31">
        <v>0</v>
      </c>
      <c r="B569" s="32" t="s">
        <v>3056</v>
      </c>
      <c r="C569" s="33">
        <v>0</v>
      </c>
      <c r="D569" s="33">
        <v>0</v>
      </c>
      <c r="E569" s="33">
        <v>0</v>
      </c>
      <c r="F569" s="34">
        <v>0</v>
      </c>
      <c r="G569" s="34">
        <v>0</v>
      </c>
    </row>
    <row r="570" spans="1:7" ht="21.75" customHeight="1">
      <c r="A570" s="31">
        <v>0</v>
      </c>
      <c r="B570" s="32" t="s">
        <v>2213</v>
      </c>
      <c r="C570" s="33">
        <v>9.5</v>
      </c>
      <c r="D570" s="33">
        <v>0</v>
      </c>
      <c r="E570" s="33">
        <v>0</v>
      </c>
      <c r="F570" s="34">
        <v>9.5</v>
      </c>
      <c r="G570" s="34">
        <v>0</v>
      </c>
    </row>
    <row r="571" spans="1:7" ht="21.75" customHeight="1">
      <c r="A571" s="31">
        <v>0</v>
      </c>
      <c r="B571" s="32" t="s">
        <v>2245</v>
      </c>
      <c r="C571" s="33">
        <v>0</v>
      </c>
      <c r="D571" s="33">
        <v>0</v>
      </c>
      <c r="E571" s="33">
        <v>0</v>
      </c>
      <c r="F571" s="34">
        <v>0</v>
      </c>
      <c r="G571" s="34">
        <v>0</v>
      </c>
    </row>
    <row r="572" spans="1:7" ht="21.75" customHeight="1">
      <c r="A572" s="31">
        <v>0</v>
      </c>
      <c r="B572" s="32" t="s">
        <v>2234</v>
      </c>
      <c r="C572" s="33">
        <v>0</v>
      </c>
      <c r="D572" s="33">
        <v>0</v>
      </c>
      <c r="E572" s="33">
        <v>0</v>
      </c>
      <c r="F572" s="34">
        <v>0</v>
      </c>
      <c r="G572" s="34">
        <v>0</v>
      </c>
    </row>
    <row r="573" spans="1:7" ht="21.75" customHeight="1">
      <c r="A573" s="31">
        <v>0</v>
      </c>
      <c r="B573" s="32" t="s">
        <v>2235</v>
      </c>
      <c r="C573" s="33">
        <v>0</v>
      </c>
      <c r="D573" s="33">
        <v>0</v>
      </c>
      <c r="E573" s="33">
        <v>0</v>
      </c>
      <c r="F573" s="34">
        <v>0</v>
      </c>
      <c r="G573" s="34">
        <v>0</v>
      </c>
    </row>
    <row r="574" spans="1:7" ht="21.75" customHeight="1">
      <c r="A574" s="31">
        <v>0</v>
      </c>
      <c r="B574" s="32" t="s">
        <v>3057</v>
      </c>
      <c r="C574" s="33">
        <v>0</v>
      </c>
      <c r="D574" s="33">
        <v>0</v>
      </c>
      <c r="E574" s="33">
        <v>0</v>
      </c>
      <c r="F574" s="34">
        <v>0</v>
      </c>
      <c r="G574" s="34">
        <v>0</v>
      </c>
    </row>
    <row r="575" spans="1:7" ht="21.75" customHeight="1">
      <c r="A575" s="31">
        <v>0</v>
      </c>
      <c r="B575" s="32" t="s">
        <v>2207</v>
      </c>
      <c r="C575" s="33">
        <v>0</v>
      </c>
      <c r="D575" s="33">
        <v>0</v>
      </c>
      <c r="E575" s="33">
        <v>0</v>
      </c>
      <c r="F575" s="34">
        <v>0</v>
      </c>
      <c r="G575" s="34">
        <v>0</v>
      </c>
    </row>
    <row r="576" spans="1:7" ht="21.75" customHeight="1">
      <c r="A576" s="31">
        <v>0</v>
      </c>
      <c r="B576" s="32" t="s">
        <v>2208</v>
      </c>
      <c r="C576" s="33">
        <v>22.9</v>
      </c>
      <c r="D576" s="33">
        <v>0</v>
      </c>
      <c r="E576" s="33">
        <v>0</v>
      </c>
      <c r="F576" s="34">
        <v>22.9</v>
      </c>
      <c r="G576" s="34">
        <v>0</v>
      </c>
    </row>
    <row r="577" spans="1:7" ht="21.75" customHeight="1">
      <c r="A577" s="31">
        <v>0</v>
      </c>
      <c r="B577" s="32" t="s">
        <v>2210</v>
      </c>
      <c r="C577" s="33">
        <v>29</v>
      </c>
      <c r="D577" s="33">
        <v>0</v>
      </c>
      <c r="E577" s="33">
        <v>0</v>
      </c>
      <c r="F577" s="34">
        <v>29</v>
      </c>
      <c r="G577" s="34">
        <v>0</v>
      </c>
    </row>
    <row r="578" spans="1:7" ht="21.75" customHeight="1">
      <c r="A578" s="31">
        <v>0</v>
      </c>
      <c r="B578" s="32" t="s">
        <v>2240</v>
      </c>
      <c r="C578" s="33">
        <v>0</v>
      </c>
      <c r="D578" s="33">
        <v>0</v>
      </c>
      <c r="E578" s="33">
        <v>0</v>
      </c>
      <c r="F578" s="34">
        <v>0</v>
      </c>
      <c r="G578" s="34">
        <v>0</v>
      </c>
    </row>
    <row r="579" spans="1:7" ht="21.75" customHeight="1">
      <c r="A579" s="31">
        <v>0</v>
      </c>
      <c r="B579" s="32" t="s">
        <v>3058</v>
      </c>
      <c r="C579" s="33">
        <v>0</v>
      </c>
      <c r="D579" s="33">
        <v>0</v>
      </c>
      <c r="E579" s="33">
        <v>0</v>
      </c>
      <c r="F579" s="34">
        <v>0</v>
      </c>
      <c r="G579" s="34">
        <v>0</v>
      </c>
    </row>
    <row r="580" spans="1:7" ht="21.75" customHeight="1">
      <c r="A580" s="31">
        <v>0</v>
      </c>
      <c r="B580" s="32" t="s">
        <v>3059</v>
      </c>
      <c r="C580" s="33">
        <v>0</v>
      </c>
      <c r="D580" s="33">
        <v>0</v>
      </c>
      <c r="E580" s="33">
        <v>0</v>
      </c>
      <c r="F580" s="34">
        <v>0</v>
      </c>
      <c r="G580" s="34">
        <v>0</v>
      </c>
    </row>
    <row r="581" spans="1:7" ht="21.75" customHeight="1">
      <c r="A581" s="31">
        <v>0</v>
      </c>
      <c r="B581" s="32" t="s">
        <v>3060</v>
      </c>
      <c r="C581" s="33">
        <v>28</v>
      </c>
      <c r="D581" s="33">
        <v>0</v>
      </c>
      <c r="E581" s="33">
        <v>0</v>
      </c>
      <c r="F581" s="34">
        <v>28</v>
      </c>
      <c r="G581" s="34">
        <v>0</v>
      </c>
    </row>
    <row r="582" spans="1:7" ht="21.75" customHeight="1">
      <c r="A582" s="31">
        <v>0</v>
      </c>
      <c r="B582" s="32" t="s">
        <v>2238</v>
      </c>
      <c r="C582" s="33">
        <v>0</v>
      </c>
      <c r="D582" s="33">
        <v>0</v>
      </c>
      <c r="E582" s="33">
        <v>0</v>
      </c>
      <c r="F582" s="34">
        <v>0</v>
      </c>
      <c r="G582" s="34">
        <v>0</v>
      </c>
    </row>
    <row r="583" spans="1:7" ht="21.75" customHeight="1">
      <c r="A583" s="31">
        <v>0</v>
      </c>
      <c r="B583" s="32" t="s">
        <v>2200</v>
      </c>
      <c r="C583" s="33">
        <v>5.2</v>
      </c>
      <c r="D583" s="33">
        <v>0</v>
      </c>
      <c r="E583" s="33">
        <v>0</v>
      </c>
      <c r="F583" s="34">
        <v>5.2</v>
      </c>
      <c r="G583" s="34">
        <v>0</v>
      </c>
    </row>
    <row r="584" spans="1:7" ht="21.75" customHeight="1">
      <c r="A584" s="31">
        <v>0</v>
      </c>
      <c r="B584" s="32" t="s">
        <v>2209</v>
      </c>
      <c r="C584" s="33">
        <v>0</v>
      </c>
      <c r="D584" s="33">
        <v>0</v>
      </c>
      <c r="E584" s="33">
        <v>0</v>
      </c>
      <c r="F584" s="34">
        <v>0</v>
      </c>
      <c r="G584" s="34">
        <v>0</v>
      </c>
    </row>
    <row r="585" spans="1:7" ht="21.75" customHeight="1">
      <c r="A585" s="31">
        <v>0</v>
      </c>
      <c r="B585" s="32" t="s">
        <v>2177</v>
      </c>
      <c r="C585" s="33">
        <v>0</v>
      </c>
      <c r="D585" s="33">
        <v>0</v>
      </c>
      <c r="E585" s="33">
        <v>0</v>
      </c>
      <c r="F585" s="34">
        <v>0</v>
      </c>
      <c r="G585" s="34">
        <v>0</v>
      </c>
    </row>
    <row r="586" spans="1:7" ht="21.75" customHeight="1">
      <c r="A586" s="31">
        <v>0</v>
      </c>
      <c r="B586" s="32" t="s">
        <v>3061</v>
      </c>
      <c r="C586" s="33">
        <v>0</v>
      </c>
      <c r="D586" s="33">
        <v>0</v>
      </c>
      <c r="E586" s="33">
        <v>0</v>
      </c>
      <c r="F586" s="34">
        <v>0</v>
      </c>
      <c r="G586" s="34">
        <v>0</v>
      </c>
    </row>
    <row r="587" spans="1:7" ht="21.75" customHeight="1">
      <c r="A587" s="31">
        <v>0</v>
      </c>
      <c r="B587" s="32" t="s">
        <v>3062</v>
      </c>
      <c r="C587" s="33">
        <v>0</v>
      </c>
      <c r="D587" s="33">
        <v>0</v>
      </c>
      <c r="E587" s="33">
        <v>0</v>
      </c>
      <c r="F587" s="34">
        <v>0</v>
      </c>
      <c r="G587" s="34">
        <v>0</v>
      </c>
    </row>
    <row r="588" spans="1:7" ht="21.75" customHeight="1">
      <c r="A588" s="31">
        <v>0</v>
      </c>
      <c r="B588" s="32" t="s">
        <v>2243</v>
      </c>
      <c r="C588" s="33">
        <v>0</v>
      </c>
      <c r="D588" s="33">
        <v>0</v>
      </c>
      <c r="E588" s="33">
        <v>0</v>
      </c>
      <c r="F588" s="34">
        <v>0</v>
      </c>
      <c r="G588" s="34">
        <v>0</v>
      </c>
    </row>
    <row r="589" spans="1:7" ht="21.75" customHeight="1">
      <c r="A589" s="31">
        <v>0</v>
      </c>
      <c r="B589" s="32" t="s">
        <v>2220</v>
      </c>
      <c r="C589" s="33">
        <v>41.5</v>
      </c>
      <c r="D589" s="33">
        <v>0</v>
      </c>
      <c r="E589" s="33">
        <v>0</v>
      </c>
      <c r="F589" s="34">
        <v>41.5</v>
      </c>
      <c r="G589" s="34">
        <v>0</v>
      </c>
    </row>
    <row r="590" spans="1:7" ht="21.75" customHeight="1">
      <c r="A590" s="31">
        <v>0</v>
      </c>
      <c r="B590" s="32" t="s">
        <v>3063</v>
      </c>
      <c r="C590" s="33">
        <v>0</v>
      </c>
      <c r="D590" s="33">
        <v>0</v>
      </c>
      <c r="E590" s="33">
        <v>0</v>
      </c>
      <c r="F590" s="34">
        <v>0</v>
      </c>
      <c r="G590" s="34">
        <v>0</v>
      </c>
    </row>
    <row r="591" spans="1:7" ht="21.75" customHeight="1">
      <c r="A591" s="31">
        <v>0</v>
      </c>
      <c r="B591" s="32" t="s">
        <v>3064</v>
      </c>
      <c r="C591" s="33">
        <v>0</v>
      </c>
      <c r="D591" s="33">
        <v>0</v>
      </c>
      <c r="E591" s="33">
        <v>0</v>
      </c>
      <c r="F591" s="34">
        <v>0</v>
      </c>
      <c r="G591" s="34">
        <v>0</v>
      </c>
    </row>
    <row r="592" spans="1:7" ht="21.75" customHeight="1">
      <c r="A592" s="31">
        <v>0</v>
      </c>
      <c r="B592" s="32" t="s">
        <v>2204</v>
      </c>
      <c r="C592" s="33">
        <v>0</v>
      </c>
      <c r="D592" s="33">
        <v>0</v>
      </c>
      <c r="E592" s="33">
        <v>0</v>
      </c>
      <c r="F592" s="34">
        <v>0</v>
      </c>
      <c r="G592" s="34">
        <v>0</v>
      </c>
    </row>
    <row r="593" spans="1:7" ht="21.75" customHeight="1">
      <c r="A593" s="31">
        <v>0</v>
      </c>
      <c r="B593" s="32" t="s">
        <v>3065</v>
      </c>
      <c r="C593" s="33">
        <v>0</v>
      </c>
      <c r="D593" s="33">
        <v>0</v>
      </c>
      <c r="E593" s="33">
        <v>0</v>
      </c>
      <c r="F593" s="34">
        <v>0</v>
      </c>
      <c r="G593" s="34">
        <v>0</v>
      </c>
    </row>
    <row r="594" spans="1:7" ht="21.75" customHeight="1">
      <c r="A594" s="31">
        <v>0</v>
      </c>
      <c r="B594" s="32" t="s">
        <v>3066</v>
      </c>
      <c r="C594" s="33">
        <v>12.6</v>
      </c>
      <c r="D594" s="33">
        <v>0</v>
      </c>
      <c r="E594" s="33">
        <v>0</v>
      </c>
      <c r="F594" s="34">
        <v>12.6</v>
      </c>
      <c r="G594" s="34">
        <v>0</v>
      </c>
    </row>
    <row r="595" spans="1:7" ht="21.75" customHeight="1">
      <c r="A595" s="31">
        <v>0</v>
      </c>
      <c r="B595" s="32" t="s">
        <v>3067</v>
      </c>
      <c r="C595" s="33">
        <v>15.2</v>
      </c>
      <c r="D595" s="33">
        <v>0</v>
      </c>
      <c r="E595" s="33">
        <v>0</v>
      </c>
      <c r="F595" s="34">
        <v>15.2</v>
      </c>
      <c r="G595" s="34">
        <v>0</v>
      </c>
    </row>
    <row r="596" spans="1:7" ht="21.75" customHeight="1">
      <c r="A596" s="31">
        <v>0</v>
      </c>
      <c r="B596" s="32" t="s">
        <v>3068</v>
      </c>
      <c r="C596" s="33">
        <v>11.3</v>
      </c>
      <c r="D596" s="33">
        <v>0</v>
      </c>
      <c r="E596" s="33">
        <v>0</v>
      </c>
      <c r="F596" s="34">
        <v>11.3</v>
      </c>
      <c r="G596" s="34">
        <v>0</v>
      </c>
    </row>
    <row r="597" spans="1:7" ht="21.75" customHeight="1">
      <c r="A597" s="31">
        <v>0</v>
      </c>
      <c r="B597" s="32" t="s">
        <v>2482</v>
      </c>
      <c r="C597" s="33">
        <v>5.3</v>
      </c>
      <c r="D597" s="33">
        <v>0</v>
      </c>
      <c r="E597" s="33">
        <v>0</v>
      </c>
      <c r="F597" s="34">
        <v>5.3</v>
      </c>
      <c r="G597" s="34">
        <v>0</v>
      </c>
    </row>
    <row r="598" spans="1:7" ht="21.75" customHeight="1">
      <c r="A598" s="31">
        <v>0</v>
      </c>
      <c r="B598" s="32" t="s">
        <v>2216</v>
      </c>
      <c r="C598" s="33">
        <v>9.6</v>
      </c>
      <c r="D598" s="33">
        <v>0</v>
      </c>
      <c r="E598" s="33">
        <v>0</v>
      </c>
      <c r="F598" s="34">
        <v>9.6</v>
      </c>
      <c r="G598" s="34">
        <v>0</v>
      </c>
    </row>
    <row r="599" spans="1:7" ht="21.75" customHeight="1">
      <c r="A599" s="31">
        <v>0</v>
      </c>
      <c r="B599" s="32" t="s">
        <v>2217</v>
      </c>
      <c r="C599" s="33">
        <v>21.9</v>
      </c>
      <c r="D599" s="33">
        <v>0</v>
      </c>
      <c r="E599" s="33">
        <v>0</v>
      </c>
      <c r="F599" s="34">
        <v>21.9</v>
      </c>
      <c r="G599" s="34">
        <v>0</v>
      </c>
    </row>
    <row r="600" spans="1:7" ht="21.75" customHeight="1">
      <c r="A600" s="31">
        <v>0</v>
      </c>
      <c r="B600" s="32" t="s">
        <v>2203</v>
      </c>
      <c r="C600" s="33">
        <v>0</v>
      </c>
      <c r="D600" s="33">
        <v>0</v>
      </c>
      <c r="E600" s="33">
        <v>0</v>
      </c>
      <c r="F600" s="34">
        <v>0</v>
      </c>
      <c r="G600" s="34">
        <v>0</v>
      </c>
    </row>
    <row r="601" spans="1:7" ht="21.75" customHeight="1">
      <c r="A601" s="31">
        <v>0</v>
      </c>
      <c r="B601" s="32" t="s">
        <v>2247</v>
      </c>
      <c r="C601" s="33">
        <v>0</v>
      </c>
      <c r="D601" s="33">
        <v>0</v>
      </c>
      <c r="E601" s="33">
        <v>0</v>
      </c>
      <c r="F601" s="34">
        <v>0</v>
      </c>
      <c r="G601" s="34">
        <v>0</v>
      </c>
    </row>
    <row r="602" spans="1:7" ht="21.75" customHeight="1">
      <c r="A602" s="31">
        <v>0</v>
      </c>
      <c r="B602" s="32">
        <v>0</v>
      </c>
      <c r="C602" s="33">
        <v>0</v>
      </c>
      <c r="D602" s="33">
        <v>0</v>
      </c>
      <c r="E602" s="33">
        <v>0</v>
      </c>
      <c r="F602" s="34">
        <v>0</v>
      </c>
      <c r="G602" s="34">
        <v>0</v>
      </c>
    </row>
    <row r="603" spans="1:7" ht="21.75" customHeight="1">
      <c r="A603" s="31">
        <v>0</v>
      </c>
      <c r="B603" s="32">
        <v>0</v>
      </c>
      <c r="C603" s="33">
        <v>0</v>
      </c>
      <c r="D603" s="33">
        <v>0</v>
      </c>
      <c r="E603" s="33">
        <v>0</v>
      </c>
      <c r="F603" s="34">
        <v>0</v>
      </c>
      <c r="G603" s="34">
        <v>0</v>
      </c>
    </row>
    <row r="604" spans="1:7" ht="21.75" customHeight="1">
      <c r="A604" s="31"/>
      <c r="B604" s="32"/>
      <c r="C604" s="33">
        <v>0</v>
      </c>
      <c r="D604" s="33">
        <v>0</v>
      </c>
      <c r="E604" s="33">
        <v>0</v>
      </c>
      <c r="F604" s="34"/>
      <c r="G604" s="34"/>
    </row>
    <row r="605" spans="1:7" ht="21.75" customHeight="1">
      <c r="A605" s="31" t="s">
        <v>2191</v>
      </c>
      <c r="B605" s="32" t="s">
        <v>3069</v>
      </c>
      <c r="C605" s="33">
        <v>12.4</v>
      </c>
      <c r="D605" s="33">
        <v>0</v>
      </c>
      <c r="E605" s="33">
        <v>0</v>
      </c>
      <c r="F605" s="34">
        <v>12.4</v>
      </c>
      <c r="G605" s="34">
        <v>0</v>
      </c>
    </row>
    <row r="606" spans="1:7" ht="21.75" customHeight="1">
      <c r="A606" s="31" t="s">
        <v>2192</v>
      </c>
      <c r="B606" s="32" t="s">
        <v>3070</v>
      </c>
      <c r="C606" s="33">
        <v>0</v>
      </c>
      <c r="D606" s="33">
        <v>0</v>
      </c>
      <c r="E606" s="33">
        <v>0</v>
      </c>
      <c r="F606" s="34">
        <v>0</v>
      </c>
      <c r="G606" s="34">
        <v>0</v>
      </c>
    </row>
    <row r="607" spans="1:7" ht="21.75" customHeight="1">
      <c r="A607" s="31" t="s">
        <v>2193</v>
      </c>
      <c r="B607" s="32" t="s">
        <v>3071</v>
      </c>
      <c r="C607" s="33">
        <v>40</v>
      </c>
      <c r="D607" s="33">
        <v>0</v>
      </c>
      <c r="E607" s="33">
        <v>0</v>
      </c>
      <c r="F607" s="34">
        <v>40</v>
      </c>
      <c r="G607" s="34">
        <v>0</v>
      </c>
    </row>
    <row r="608" spans="1:7" ht="21.75" customHeight="1">
      <c r="A608" s="31" t="s">
        <v>2194</v>
      </c>
      <c r="B608" s="32" t="s">
        <v>3072</v>
      </c>
      <c r="C608" s="33">
        <v>39.9</v>
      </c>
      <c r="D608" s="33">
        <v>0</v>
      </c>
      <c r="E608" s="33">
        <v>0</v>
      </c>
      <c r="F608" s="34">
        <v>39.9</v>
      </c>
      <c r="G608" s="34">
        <v>0</v>
      </c>
    </row>
    <row r="609" spans="1:7" ht="21.75" customHeight="1">
      <c r="A609" s="31" t="s">
        <v>2195</v>
      </c>
      <c r="B609" s="32" t="s">
        <v>3073</v>
      </c>
      <c r="C609" s="33">
        <v>0</v>
      </c>
      <c r="D609" s="33">
        <v>0</v>
      </c>
      <c r="E609" s="33">
        <v>0</v>
      </c>
      <c r="F609" s="34">
        <v>0</v>
      </c>
      <c r="G609" s="34">
        <v>0</v>
      </c>
    </row>
    <row r="610" spans="1:7" ht="21.75" customHeight="1">
      <c r="A610" s="31" t="s">
        <v>2196</v>
      </c>
      <c r="B610" s="32" t="s">
        <v>3074</v>
      </c>
      <c r="C610" s="33">
        <v>0</v>
      </c>
      <c r="D610" s="33">
        <v>0</v>
      </c>
      <c r="E610" s="33">
        <v>0</v>
      </c>
      <c r="F610" s="34">
        <v>0</v>
      </c>
      <c r="G610" s="34">
        <v>0</v>
      </c>
    </row>
    <row r="611" spans="1:7" ht="21.75" customHeight="1">
      <c r="A611" s="31" t="s">
        <v>2197</v>
      </c>
      <c r="B611" s="32" t="s">
        <v>3075</v>
      </c>
      <c r="C611" s="33">
        <v>40.299999999999997</v>
      </c>
      <c r="D611" s="33">
        <v>0</v>
      </c>
      <c r="E611" s="33">
        <v>0</v>
      </c>
      <c r="F611" s="34">
        <v>40.299999999999997</v>
      </c>
      <c r="G611" s="34">
        <v>0</v>
      </c>
    </row>
    <row r="612" spans="1:7" ht="21.75" customHeight="1">
      <c r="A612" s="31" t="s">
        <v>2198</v>
      </c>
      <c r="B612" s="32" t="s">
        <v>3076</v>
      </c>
      <c r="C612" s="33">
        <v>0</v>
      </c>
      <c r="D612" s="33">
        <v>0</v>
      </c>
      <c r="E612" s="33">
        <v>0</v>
      </c>
      <c r="F612" s="34">
        <v>0</v>
      </c>
      <c r="G612" s="34">
        <v>0</v>
      </c>
    </row>
    <row r="613" spans="1:7" ht="21.75" customHeight="1">
      <c r="A613" s="31">
        <v>0</v>
      </c>
      <c r="B613" s="32" t="s">
        <v>2253</v>
      </c>
      <c r="C613" s="33">
        <v>0</v>
      </c>
      <c r="D613" s="33">
        <v>0</v>
      </c>
      <c r="E613" s="33">
        <v>0</v>
      </c>
      <c r="F613" s="34">
        <v>0</v>
      </c>
      <c r="G613" s="34">
        <v>0</v>
      </c>
    </row>
    <row r="614" spans="1:7" ht="21.75" customHeight="1">
      <c r="A614" s="31">
        <v>0</v>
      </c>
      <c r="B614" s="32" t="s">
        <v>2254</v>
      </c>
      <c r="C614" s="33">
        <v>0</v>
      </c>
      <c r="D614" s="33">
        <v>0</v>
      </c>
      <c r="E614" s="33">
        <v>0</v>
      </c>
      <c r="F614" s="34">
        <v>0</v>
      </c>
      <c r="G614" s="34">
        <v>0</v>
      </c>
    </row>
    <row r="615" spans="1:7" ht="21.75" customHeight="1">
      <c r="A615" s="31">
        <v>0</v>
      </c>
      <c r="B615" s="32" t="s">
        <v>2255</v>
      </c>
      <c r="C615" s="33">
        <v>0</v>
      </c>
      <c r="D615" s="33">
        <v>0</v>
      </c>
      <c r="E615" s="33">
        <v>0</v>
      </c>
      <c r="F615" s="34">
        <v>0</v>
      </c>
      <c r="G615" s="34">
        <v>0</v>
      </c>
    </row>
    <row r="616" spans="1:7" ht="21.75" customHeight="1">
      <c r="A616" s="31">
        <v>0</v>
      </c>
      <c r="B616" s="32" t="s">
        <v>2228</v>
      </c>
      <c r="C616" s="33">
        <v>0</v>
      </c>
      <c r="D616" s="33">
        <v>0</v>
      </c>
      <c r="E616" s="33">
        <v>0</v>
      </c>
      <c r="F616" s="34">
        <v>0</v>
      </c>
      <c r="G616" s="34">
        <v>0</v>
      </c>
    </row>
    <row r="617" spans="1:7" ht="21.75" customHeight="1">
      <c r="A617" s="31">
        <v>0</v>
      </c>
      <c r="B617" s="32" t="s">
        <v>2229</v>
      </c>
      <c r="C617" s="33">
        <v>0</v>
      </c>
      <c r="D617" s="33">
        <v>0</v>
      </c>
      <c r="E617" s="33">
        <v>0</v>
      </c>
      <c r="F617" s="34">
        <v>0</v>
      </c>
      <c r="G617" s="34">
        <v>0</v>
      </c>
    </row>
    <row r="618" spans="1:7" ht="21.75" customHeight="1">
      <c r="A618" s="31">
        <v>0</v>
      </c>
      <c r="B618" s="32" t="s">
        <v>2230</v>
      </c>
      <c r="C618" s="33">
        <v>0</v>
      </c>
      <c r="D618" s="33">
        <v>0</v>
      </c>
      <c r="E618" s="33">
        <v>0</v>
      </c>
      <c r="F618" s="34">
        <v>0</v>
      </c>
      <c r="G618" s="34">
        <v>0</v>
      </c>
    </row>
    <row r="619" spans="1:7" ht="21.75" customHeight="1">
      <c r="A619" s="31">
        <v>0</v>
      </c>
      <c r="B619" s="32" t="s">
        <v>2231</v>
      </c>
      <c r="C619" s="33">
        <v>0</v>
      </c>
      <c r="D619" s="33">
        <v>0</v>
      </c>
      <c r="E619" s="33">
        <v>0</v>
      </c>
      <c r="F619" s="34">
        <v>0</v>
      </c>
      <c r="G619" s="34">
        <v>0</v>
      </c>
    </row>
    <row r="620" spans="1:7" ht="21.75" customHeight="1">
      <c r="A620" s="31">
        <v>0</v>
      </c>
      <c r="B620" s="32" t="s">
        <v>2267</v>
      </c>
      <c r="C620" s="33">
        <v>0</v>
      </c>
      <c r="D620" s="33">
        <v>0</v>
      </c>
      <c r="E620" s="33">
        <v>0</v>
      </c>
      <c r="F620" s="34">
        <v>0</v>
      </c>
      <c r="G620" s="34">
        <v>0</v>
      </c>
    </row>
    <row r="621" spans="1:7" ht="21.75" customHeight="1">
      <c r="A621" s="31">
        <v>0</v>
      </c>
      <c r="B621" s="32" t="s">
        <v>3077</v>
      </c>
      <c r="C621" s="33">
        <v>0</v>
      </c>
      <c r="D621" s="33">
        <v>0</v>
      </c>
      <c r="E621" s="33">
        <v>0</v>
      </c>
      <c r="F621" s="34">
        <v>0</v>
      </c>
      <c r="G621" s="34">
        <v>0</v>
      </c>
    </row>
    <row r="622" spans="1:7" ht="21.75" customHeight="1">
      <c r="A622" s="31">
        <v>0</v>
      </c>
      <c r="B622" s="32" t="s">
        <v>3078</v>
      </c>
      <c r="C622" s="33">
        <v>0</v>
      </c>
      <c r="D622" s="33">
        <v>0</v>
      </c>
      <c r="E622" s="33">
        <v>0</v>
      </c>
      <c r="F622" s="34">
        <v>0</v>
      </c>
      <c r="G622" s="34">
        <v>0</v>
      </c>
    </row>
    <row r="623" spans="1:7" ht="21.75" customHeight="1">
      <c r="A623" s="31">
        <v>0</v>
      </c>
      <c r="B623" s="32" t="s">
        <v>3079</v>
      </c>
      <c r="C623" s="33">
        <v>11.1</v>
      </c>
      <c r="D623" s="33">
        <v>0</v>
      </c>
      <c r="E623" s="33">
        <v>0</v>
      </c>
      <c r="F623" s="34">
        <v>11.1</v>
      </c>
      <c r="G623" s="34">
        <v>0</v>
      </c>
    </row>
    <row r="624" spans="1:7" ht="21.75" customHeight="1">
      <c r="A624" s="31">
        <v>0</v>
      </c>
      <c r="B624" s="32" t="s">
        <v>3080</v>
      </c>
      <c r="C624" s="33">
        <v>0</v>
      </c>
      <c r="D624" s="33">
        <v>0</v>
      </c>
      <c r="E624" s="33">
        <v>0</v>
      </c>
      <c r="F624" s="34">
        <v>0</v>
      </c>
      <c r="G624" s="34">
        <v>0</v>
      </c>
    </row>
    <row r="625" spans="1:7" ht="21.75" customHeight="1">
      <c r="A625" s="31">
        <v>0</v>
      </c>
      <c r="B625" s="32" t="s">
        <v>3081</v>
      </c>
      <c r="C625" s="33">
        <v>12.3</v>
      </c>
      <c r="D625" s="33">
        <v>0</v>
      </c>
      <c r="E625" s="33">
        <v>0</v>
      </c>
      <c r="F625" s="34">
        <v>12.3</v>
      </c>
      <c r="G625" s="34">
        <v>0</v>
      </c>
    </row>
    <row r="626" spans="1:7" ht="21.75" customHeight="1">
      <c r="A626" s="31">
        <v>0</v>
      </c>
      <c r="B626" s="32" t="s">
        <v>3082</v>
      </c>
      <c r="C626" s="33">
        <v>22.4</v>
      </c>
      <c r="D626" s="33">
        <v>0</v>
      </c>
      <c r="E626" s="33">
        <v>0</v>
      </c>
      <c r="F626" s="34">
        <v>22.4</v>
      </c>
      <c r="G626" s="34">
        <v>0</v>
      </c>
    </row>
    <row r="627" spans="1:7" ht="21.75" customHeight="1">
      <c r="A627" s="31">
        <v>0</v>
      </c>
      <c r="B627" s="32" t="s">
        <v>3083</v>
      </c>
      <c r="C627" s="33">
        <v>14.2</v>
      </c>
      <c r="D627" s="33">
        <v>0</v>
      </c>
      <c r="E627" s="33">
        <v>0</v>
      </c>
      <c r="F627" s="34">
        <v>14.2</v>
      </c>
      <c r="G627" s="34">
        <v>0</v>
      </c>
    </row>
    <row r="628" spans="1:7" ht="21.75" customHeight="1">
      <c r="A628" s="31">
        <v>0</v>
      </c>
      <c r="B628" s="32" t="s">
        <v>2262</v>
      </c>
      <c r="C628" s="33">
        <v>0</v>
      </c>
      <c r="D628" s="33">
        <v>0</v>
      </c>
      <c r="E628" s="33">
        <v>0</v>
      </c>
      <c r="F628" s="34">
        <v>0</v>
      </c>
      <c r="G628" s="34">
        <v>0</v>
      </c>
    </row>
    <row r="629" spans="1:7" ht="21.75" customHeight="1">
      <c r="A629" s="31">
        <v>0</v>
      </c>
      <c r="B629" s="32" t="s">
        <v>2263</v>
      </c>
      <c r="C629" s="33">
        <v>0</v>
      </c>
      <c r="D629" s="33">
        <v>0</v>
      </c>
      <c r="E629" s="33">
        <v>0</v>
      </c>
      <c r="F629" s="34">
        <v>0</v>
      </c>
      <c r="G629" s="34">
        <v>0</v>
      </c>
    </row>
    <row r="630" spans="1:7" ht="21.75" customHeight="1">
      <c r="A630" s="31">
        <v>0</v>
      </c>
      <c r="B630" s="32" t="s">
        <v>2264</v>
      </c>
      <c r="C630" s="33">
        <v>0</v>
      </c>
      <c r="D630" s="33">
        <v>0</v>
      </c>
      <c r="E630" s="33">
        <v>0</v>
      </c>
      <c r="F630" s="34">
        <v>0</v>
      </c>
      <c r="G630" s="34">
        <v>0</v>
      </c>
    </row>
    <row r="631" spans="1:7" ht="21.75" customHeight="1">
      <c r="A631" s="31">
        <v>0</v>
      </c>
      <c r="B631" s="32" t="s">
        <v>2265</v>
      </c>
      <c r="C631" s="33">
        <v>0</v>
      </c>
      <c r="D631" s="33">
        <v>0</v>
      </c>
      <c r="E631" s="33">
        <v>0</v>
      </c>
      <c r="F631" s="34">
        <v>0</v>
      </c>
      <c r="G631" s="34">
        <v>0</v>
      </c>
    </row>
    <row r="632" spans="1:7" ht="21.75" customHeight="1">
      <c r="A632" s="31">
        <v>0</v>
      </c>
      <c r="B632" s="32" t="s">
        <v>2266</v>
      </c>
      <c r="C632" s="33">
        <v>0</v>
      </c>
      <c r="D632" s="33">
        <v>0</v>
      </c>
      <c r="E632" s="33">
        <v>0</v>
      </c>
      <c r="F632" s="34">
        <v>0</v>
      </c>
      <c r="G632" s="34">
        <v>0</v>
      </c>
    </row>
    <row r="633" spans="1:7" ht="21.75" customHeight="1">
      <c r="A633" s="31">
        <v>0</v>
      </c>
      <c r="B633" s="32" t="s">
        <v>2249</v>
      </c>
      <c r="C633" s="33">
        <v>0</v>
      </c>
      <c r="D633" s="33">
        <v>0</v>
      </c>
      <c r="E633" s="33">
        <v>0</v>
      </c>
      <c r="F633" s="34">
        <v>0</v>
      </c>
      <c r="G633" s="34">
        <v>0</v>
      </c>
    </row>
    <row r="634" spans="1:7" ht="21.75" customHeight="1">
      <c r="A634" s="31">
        <v>0</v>
      </c>
      <c r="B634" s="32" t="s">
        <v>2239</v>
      </c>
      <c r="C634" s="33">
        <v>0</v>
      </c>
      <c r="D634" s="33">
        <v>0</v>
      </c>
      <c r="E634" s="33">
        <v>0</v>
      </c>
      <c r="F634" s="34">
        <v>0</v>
      </c>
      <c r="G634" s="34">
        <v>0</v>
      </c>
    </row>
    <row r="635" spans="1:7" ht="21.75" customHeight="1">
      <c r="A635" s="31">
        <v>0</v>
      </c>
      <c r="B635" s="32">
        <v>0</v>
      </c>
      <c r="C635" s="33">
        <v>0</v>
      </c>
      <c r="D635" s="33">
        <v>0</v>
      </c>
      <c r="E635" s="33">
        <v>0</v>
      </c>
      <c r="F635" s="34">
        <v>0</v>
      </c>
      <c r="G635" s="34">
        <v>0</v>
      </c>
    </row>
    <row r="636" spans="1:7" ht="21.75" customHeight="1">
      <c r="A636" s="31">
        <v>0</v>
      </c>
      <c r="B636" s="32">
        <v>0</v>
      </c>
      <c r="C636" s="33">
        <v>0</v>
      </c>
      <c r="D636" s="33">
        <v>0</v>
      </c>
      <c r="E636" s="33">
        <v>0</v>
      </c>
      <c r="F636" s="34">
        <v>0</v>
      </c>
      <c r="G636" s="34">
        <v>0</v>
      </c>
    </row>
    <row r="637" spans="1:7" ht="21.75" customHeight="1">
      <c r="A637" s="31"/>
      <c r="B637" s="32"/>
      <c r="C637" s="33">
        <v>0</v>
      </c>
      <c r="D637" s="33">
        <v>0</v>
      </c>
      <c r="E637" s="33">
        <v>0</v>
      </c>
      <c r="F637" s="34"/>
      <c r="G637" s="34"/>
    </row>
    <row r="638" spans="1:7" ht="21.75" customHeight="1">
      <c r="A638" s="31" t="s">
        <v>3084</v>
      </c>
      <c r="B638" s="32" t="s">
        <v>3085</v>
      </c>
      <c r="C638" s="33">
        <v>0</v>
      </c>
      <c r="D638" s="33">
        <v>0</v>
      </c>
      <c r="E638" s="33">
        <v>0</v>
      </c>
      <c r="F638" s="34">
        <v>0</v>
      </c>
      <c r="G638" s="34">
        <v>0</v>
      </c>
    </row>
    <row r="639" spans="1:7" ht="21.75" customHeight="1">
      <c r="A639" s="31" t="s">
        <v>3086</v>
      </c>
      <c r="B639" s="32" t="s">
        <v>3087</v>
      </c>
      <c r="C639" s="33">
        <v>0</v>
      </c>
      <c r="D639" s="33">
        <v>0</v>
      </c>
      <c r="E639" s="33">
        <v>0</v>
      </c>
      <c r="F639" s="34">
        <v>0</v>
      </c>
      <c r="G639" s="34">
        <v>0</v>
      </c>
    </row>
    <row r="640" spans="1:7" ht="21.75" customHeight="1">
      <c r="A640" s="31" t="s">
        <v>3088</v>
      </c>
      <c r="B640" s="32" t="s">
        <v>3089</v>
      </c>
      <c r="C640" s="33">
        <v>0</v>
      </c>
      <c r="D640" s="33">
        <v>0</v>
      </c>
      <c r="E640" s="33">
        <v>0</v>
      </c>
      <c r="F640" s="34">
        <v>0</v>
      </c>
      <c r="G640" s="34">
        <v>0</v>
      </c>
    </row>
    <row r="641" spans="1:7" ht="21.75" customHeight="1">
      <c r="A641" s="31" t="s">
        <v>3090</v>
      </c>
      <c r="B641" s="32" t="s">
        <v>3091</v>
      </c>
      <c r="C641" s="33">
        <v>0</v>
      </c>
      <c r="D641" s="33">
        <v>0</v>
      </c>
      <c r="E641" s="33">
        <v>0</v>
      </c>
      <c r="F641" s="34">
        <v>0</v>
      </c>
      <c r="G641" s="34">
        <v>0</v>
      </c>
    </row>
    <row r="642" spans="1:7" ht="21.75" customHeight="1">
      <c r="A642" s="31" t="s">
        <v>3092</v>
      </c>
      <c r="B642" s="32" t="s">
        <v>3093</v>
      </c>
      <c r="C642" s="33">
        <v>0</v>
      </c>
      <c r="D642" s="33">
        <v>0</v>
      </c>
      <c r="E642" s="33">
        <v>0</v>
      </c>
      <c r="F642" s="34">
        <v>0</v>
      </c>
      <c r="G642" s="34">
        <v>0</v>
      </c>
    </row>
    <row r="643" spans="1:7" ht="21.75" customHeight="1">
      <c r="A643" s="31" t="s">
        <v>3094</v>
      </c>
      <c r="B643" s="32" t="s">
        <v>3095</v>
      </c>
      <c r="C643" s="33">
        <v>0</v>
      </c>
      <c r="D643" s="33">
        <v>0</v>
      </c>
      <c r="E643" s="33">
        <v>0</v>
      </c>
      <c r="F643" s="34">
        <v>0</v>
      </c>
      <c r="G643" s="34">
        <v>0</v>
      </c>
    </row>
    <row r="644" spans="1:7" ht="21.75" customHeight="1">
      <c r="A644" s="31" t="s">
        <v>3096</v>
      </c>
      <c r="B644" s="32" t="s">
        <v>3097</v>
      </c>
      <c r="C644" s="33">
        <v>0</v>
      </c>
      <c r="D644" s="33">
        <v>0</v>
      </c>
      <c r="E644" s="33">
        <v>0</v>
      </c>
      <c r="F644" s="34">
        <v>0</v>
      </c>
      <c r="G644" s="34">
        <v>0</v>
      </c>
    </row>
    <row r="645" spans="1:7" ht="21.75" customHeight="1">
      <c r="A645" s="31" t="s">
        <v>3098</v>
      </c>
      <c r="B645" s="32" t="s">
        <v>3099</v>
      </c>
      <c r="C645" s="33">
        <v>0</v>
      </c>
      <c r="D645" s="33">
        <v>0</v>
      </c>
      <c r="E645" s="33">
        <v>0</v>
      </c>
      <c r="F645" s="34">
        <v>0</v>
      </c>
      <c r="G645" s="34">
        <v>0</v>
      </c>
    </row>
    <row r="646" spans="1:7" ht="21.75" customHeight="1">
      <c r="A646" s="31" t="s">
        <v>3100</v>
      </c>
      <c r="B646" s="32" t="s">
        <v>3101</v>
      </c>
      <c r="C646" s="33">
        <v>0</v>
      </c>
      <c r="D646" s="33">
        <v>0</v>
      </c>
      <c r="E646" s="33">
        <v>0</v>
      </c>
      <c r="F646" s="34">
        <v>0</v>
      </c>
      <c r="G646" s="34">
        <v>0</v>
      </c>
    </row>
    <row r="647" spans="1:7" ht="21.75" customHeight="1">
      <c r="A647" s="31" t="s">
        <v>3102</v>
      </c>
      <c r="B647" s="32" t="s">
        <v>3103</v>
      </c>
      <c r="C647" s="33">
        <v>0</v>
      </c>
      <c r="D647" s="33">
        <v>0</v>
      </c>
      <c r="E647" s="33">
        <v>0</v>
      </c>
      <c r="F647" s="34">
        <v>0</v>
      </c>
      <c r="G647" s="34">
        <v>0</v>
      </c>
    </row>
    <row r="648" spans="1:7" ht="21.75" customHeight="1">
      <c r="A648" s="31" t="s">
        <v>3104</v>
      </c>
      <c r="B648" s="32" t="s">
        <v>3105</v>
      </c>
      <c r="C648" s="33">
        <v>0</v>
      </c>
      <c r="D648" s="33">
        <v>0</v>
      </c>
      <c r="E648" s="33">
        <v>0</v>
      </c>
      <c r="F648" s="34">
        <v>0</v>
      </c>
      <c r="G648" s="34">
        <v>0</v>
      </c>
    </row>
    <row r="649" spans="1:7" ht="21.75" customHeight="1">
      <c r="A649" s="31" t="s">
        <v>3106</v>
      </c>
      <c r="B649" s="32" t="s">
        <v>3107</v>
      </c>
      <c r="C649" s="33">
        <v>0</v>
      </c>
      <c r="D649" s="33">
        <v>0</v>
      </c>
      <c r="E649" s="33">
        <v>0</v>
      </c>
      <c r="F649" s="34">
        <v>0</v>
      </c>
      <c r="G649" s="34">
        <v>0</v>
      </c>
    </row>
    <row r="650" spans="1:7" ht="21.75" customHeight="1">
      <c r="A650" s="31" t="s">
        <v>3108</v>
      </c>
      <c r="B650" s="32" t="s">
        <v>3109</v>
      </c>
      <c r="C650" s="33">
        <v>0</v>
      </c>
      <c r="D650" s="33">
        <v>0</v>
      </c>
      <c r="E650" s="33">
        <v>0</v>
      </c>
      <c r="F650" s="34">
        <v>0</v>
      </c>
      <c r="G650" s="34">
        <v>0</v>
      </c>
    </row>
    <row r="651" spans="1:7" ht="21.75" customHeight="1">
      <c r="A651" s="31" t="s">
        <v>3110</v>
      </c>
      <c r="B651" s="32" t="s">
        <v>3111</v>
      </c>
      <c r="C651" s="33">
        <v>0</v>
      </c>
      <c r="D651" s="33">
        <v>0</v>
      </c>
      <c r="E651" s="33">
        <v>0</v>
      </c>
      <c r="F651" s="34">
        <v>0</v>
      </c>
      <c r="G651" s="34">
        <v>0</v>
      </c>
    </row>
    <row r="652" spans="1:7" ht="21.75" customHeight="1">
      <c r="A652" s="31" t="s">
        <v>3112</v>
      </c>
      <c r="B652" s="32" t="s">
        <v>3093</v>
      </c>
      <c r="C652" s="33">
        <v>0</v>
      </c>
      <c r="D652" s="33">
        <v>0</v>
      </c>
      <c r="E652" s="33">
        <v>0</v>
      </c>
      <c r="F652" s="34">
        <v>0</v>
      </c>
      <c r="G652" s="34">
        <v>0</v>
      </c>
    </row>
    <row r="653" spans="1:7" ht="21.75" customHeight="1">
      <c r="A653" s="31" t="s">
        <v>3113</v>
      </c>
      <c r="B653" s="32" t="s">
        <v>3114</v>
      </c>
      <c r="C653" s="33">
        <v>0</v>
      </c>
      <c r="D653" s="33">
        <v>0</v>
      </c>
      <c r="E653" s="33">
        <v>0</v>
      </c>
      <c r="F653" s="34">
        <v>0</v>
      </c>
      <c r="G653" s="34">
        <v>0</v>
      </c>
    </row>
    <row r="654" spans="1:7" ht="21.75" customHeight="1">
      <c r="A654" s="31" t="s">
        <v>2298</v>
      </c>
      <c r="B654" s="32" t="s">
        <v>3115</v>
      </c>
      <c r="C654" s="33">
        <v>0</v>
      </c>
      <c r="D654" s="33">
        <v>0</v>
      </c>
      <c r="E654" s="33">
        <v>0</v>
      </c>
      <c r="F654" s="34">
        <v>0</v>
      </c>
      <c r="G654" s="34">
        <v>0</v>
      </c>
    </row>
    <row r="655" spans="1:7" ht="21.75" customHeight="1">
      <c r="A655" s="31" t="s">
        <v>2303</v>
      </c>
      <c r="B655" s="32" t="s">
        <v>3116</v>
      </c>
      <c r="C655" s="33">
        <v>0</v>
      </c>
      <c r="D655" s="33">
        <v>0</v>
      </c>
      <c r="E655" s="33">
        <v>0</v>
      </c>
      <c r="F655" s="34">
        <v>0</v>
      </c>
      <c r="G655" s="34">
        <v>0</v>
      </c>
    </row>
    <row r="656" spans="1:7" ht="21.75" customHeight="1">
      <c r="A656" s="31" t="s">
        <v>2309</v>
      </c>
      <c r="B656" s="32" t="s">
        <v>2308</v>
      </c>
      <c r="C656" s="33">
        <v>0</v>
      </c>
      <c r="D656" s="33">
        <v>300</v>
      </c>
      <c r="E656" s="33">
        <v>300</v>
      </c>
      <c r="F656" s="34">
        <v>0</v>
      </c>
      <c r="G656" s="34">
        <v>0</v>
      </c>
    </row>
    <row r="657" spans="1:7" ht="21.75" customHeight="1">
      <c r="A657" s="31" t="s">
        <v>3117</v>
      </c>
      <c r="B657" s="32" t="s">
        <v>3118</v>
      </c>
      <c r="C657" s="33">
        <v>0</v>
      </c>
      <c r="D657" s="33">
        <v>0</v>
      </c>
      <c r="E657" s="33">
        <v>0</v>
      </c>
      <c r="F657" s="34">
        <v>0</v>
      </c>
      <c r="G657" s="34">
        <v>0</v>
      </c>
    </row>
    <row r="658" spans="1:7" ht="21.75" customHeight="1">
      <c r="A658" s="31" t="s">
        <v>3119</v>
      </c>
      <c r="B658" s="32" t="s">
        <v>3120</v>
      </c>
      <c r="C658" s="33">
        <v>0</v>
      </c>
      <c r="D658" s="33">
        <v>0</v>
      </c>
      <c r="E658" s="33">
        <v>0</v>
      </c>
      <c r="F658" s="34">
        <v>0</v>
      </c>
      <c r="G658" s="34">
        <v>0</v>
      </c>
    </row>
    <row r="659" spans="1:7" ht="21.75" customHeight="1">
      <c r="A659" s="31" t="s">
        <v>3121</v>
      </c>
      <c r="B659" s="32" t="s">
        <v>3122</v>
      </c>
      <c r="C659" s="33">
        <v>0</v>
      </c>
      <c r="D659" s="33">
        <v>0</v>
      </c>
      <c r="E659" s="33">
        <v>0</v>
      </c>
      <c r="F659" s="34">
        <v>0</v>
      </c>
      <c r="G659" s="34">
        <v>0</v>
      </c>
    </row>
    <row r="660" spans="1:7" ht="21.75" customHeight="1">
      <c r="A660" s="31" t="s">
        <v>3123</v>
      </c>
      <c r="B660" s="32" t="s">
        <v>3124</v>
      </c>
      <c r="C660" s="33">
        <v>0</v>
      </c>
      <c r="D660" s="33">
        <v>0</v>
      </c>
      <c r="E660" s="33">
        <v>0</v>
      </c>
      <c r="F660" s="34">
        <v>0</v>
      </c>
      <c r="G660" s="34">
        <v>0</v>
      </c>
    </row>
    <row r="661" spans="1:7" ht="21.75" customHeight="1">
      <c r="A661" s="31" t="s">
        <v>3125</v>
      </c>
      <c r="B661" s="32" t="s">
        <v>3126</v>
      </c>
      <c r="C661" s="33">
        <v>0</v>
      </c>
      <c r="D661" s="33">
        <v>0</v>
      </c>
      <c r="E661" s="33">
        <v>0</v>
      </c>
      <c r="F661" s="34">
        <v>0</v>
      </c>
      <c r="G661" s="34">
        <v>0</v>
      </c>
    </row>
    <row r="662" spans="1:7" ht="21.75" customHeight="1">
      <c r="A662" s="31" t="s">
        <v>3127</v>
      </c>
      <c r="B662" s="32" t="s">
        <v>3128</v>
      </c>
      <c r="C662" s="33">
        <v>0</v>
      </c>
      <c r="D662" s="33">
        <v>0</v>
      </c>
      <c r="E662" s="33">
        <v>0</v>
      </c>
      <c r="F662" s="34">
        <v>0</v>
      </c>
      <c r="G662" s="34">
        <v>0</v>
      </c>
    </row>
    <row r="663" spans="1:7" ht="21.75" customHeight="1">
      <c r="A663" s="31">
        <v>0</v>
      </c>
      <c r="B663" s="32" t="s">
        <v>2101</v>
      </c>
      <c r="C663" s="33">
        <v>0</v>
      </c>
      <c r="D663" s="33">
        <v>0</v>
      </c>
      <c r="E663" s="33">
        <v>0</v>
      </c>
      <c r="F663" s="34">
        <v>0</v>
      </c>
      <c r="G663" s="34">
        <v>0</v>
      </c>
    </row>
    <row r="664" spans="1:7" ht="21.75" customHeight="1">
      <c r="A664" s="31">
        <v>0</v>
      </c>
      <c r="B664" s="32" t="s">
        <v>3129</v>
      </c>
      <c r="C664" s="33">
        <v>0</v>
      </c>
      <c r="D664" s="33">
        <v>0</v>
      </c>
      <c r="E664" s="33">
        <v>0</v>
      </c>
      <c r="F664" s="34">
        <v>0</v>
      </c>
      <c r="G664" s="34">
        <v>0</v>
      </c>
    </row>
    <row r="665" spans="1:7" ht="21.75" customHeight="1">
      <c r="A665" s="31">
        <v>0</v>
      </c>
      <c r="B665" s="32" t="s">
        <v>3130</v>
      </c>
      <c r="C665" s="33">
        <v>0</v>
      </c>
      <c r="D665" s="33">
        <v>0</v>
      </c>
      <c r="E665" s="33">
        <v>0</v>
      </c>
      <c r="F665" s="34">
        <v>0</v>
      </c>
      <c r="G665" s="34">
        <v>0</v>
      </c>
    </row>
    <row r="666" spans="1:7" ht="21.75" customHeight="1">
      <c r="A666" s="31">
        <v>0</v>
      </c>
      <c r="B666" s="32" t="s">
        <v>2085</v>
      </c>
      <c r="C666" s="33">
        <v>0</v>
      </c>
      <c r="D666" s="33">
        <v>0</v>
      </c>
      <c r="E666" s="33">
        <v>0</v>
      </c>
      <c r="F666" s="34">
        <v>0</v>
      </c>
      <c r="G666" s="34">
        <v>0</v>
      </c>
    </row>
    <row r="667" spans="1:7" ht="21.75" customHeight="1">
      <c r="A667" s="31">
        <v>0</v>
      </c>
      <c r="B667" s="32" t="s">
        <v>2316</v>
      </c>
      <c r="C667" s="33">
        <v>0</v>
      </c>
      <c r="D667" s="33">
        <v>0</v>
      </c>
      <c r="E667" s="33">
        <v>0</v>
      </c>
      <c r="F667" s="34">
        <v>0</v>
      </c>
      <c r="G667" s="34">
        <v>0</v>
      </c>
    </row>
    <row r="668" spans="1:7" ht="21.75" customHeight="1">
      <c r="A668" s="31">
        <v>0</v>
      </c>
      <c r="B668" s="32" t="s">
        <v>3131</v>
      </c>
      <c r="C668" s="33">
        <v>0</v>
      </c>
      <c r="D668" s="33">
        <v>0</v>
      </c>
      <c r="E668" s="33">
        <v>0</v>
      </c>
      <c r="F668" s="34">
        <v>0</v>
      </c>
      <c r="G668" s="34">
        <v>0</v>
      </c>
    </row>
    <row r="669" spans="1:7" ht="21.75" customHeight="1">
      <c r="A669" s="31">
        <v>0</v>
      </c>
      <c r="B669" s="32" t="s">
        <v>3132</v>
      </c>
      <c r="C669" s="33">
        <v>0</v>
      </c>
      <c r="D669" s="33">
        <v>0</v>
      </c>
      <c r="E669" s="33">
        <v>0</v>
      </c>
      <c r="F669" s="34">
        <v>0</v>
      </c>
      <c r="G669" s="34">
        <v>0</v>
      </c>
    </row>
    <row r="670" spans="1:7" ht="21.75" customHeight="1">
      <c r="A670" s="31">
        <v>0</v>
      </c>
      <c r="B670" s="32" t="s">
        <v>3133</v>
      </c>
      <c r="C670" s="33">
        <v>0</v>
      </c>
      <c r="D670" s="33">
        <v>0</v>
      </c>
      <c r="E670" s="33">
        <v>0</v>
      </c>
      <c r="F670" s="34">
        <v>0</v>
      </c>
      <c r="G670" s="34">
        <v>0</v>
      </c>
    </row>
    <row r="671" spans="1:7" ht="21.75" customHeight="1">
      <c r="A671" s="31">
        <v>0</v>
      </c>
      <c r="B671" s="32" t="s">
        <v>3134</v>
      </c>
      <c r="C671" s="33">
        <v>0</v>
      </c>
      <c r="D671" s="33">
        <v>0</v>
      </c>
      <c r="E671" s="33">
        <v>0</v>
      </c>
      <c r="F671" s="34">
        <v>0</v>
      </c>
      <c r="G671" s="34">
        <v>0</v>
      </c>
    </row>
    <row r="672" spans="1:7" ht="21.75" customHeight="1">
      <c r="A672" s="31">
        <v>0</v>
      </c>
      <c r="B672" s="32" t="s">
        <v>3135</v>
      </c>
      <c r="C672" s="33">
        <v>0</v>
      </c>
      <c r="D672" s="33">
        <v>0</v>
      </c>
      <c r="E672" s="33">
        <v>0</v>
      </c>
      <c r="F672" s="34">
        <v>0</v>
      </c>
      <c r="G672" s="34">
        <v>0</v>
      </c>
    </row>
    <row r="673" spans="1:7" ht="21.75" customHeight="1">
      <c r="A673" s="31">
        <v>0</v>
      </c>
      <c r="B673" s="32" t="s">
        <v>3136</v>
      </c>
      <c r="C673" s="33">
        <v>0</v>
      </c>
      <c r="D673" s="33">
        <v>0</v>
      </c>
      <c r="E673" s="33">
        <v>0</v>
      </c>
      <c r="F673" s="34">
        <v>0</v>
      </c>
      <c r="G673" s="34">
        <v>0</v>
      </c>
    </row>
    <row r="674" spans="1:7" ht="21.75" customHeight="1">
      <c r="A674" s="31">
        <v>0</v>
      </c>
      <c r="B674" s="32" t="s">
        <v>3137</v>
      </c>
      <c r="C674" s="33">
        <v>0</v>
      </c>
      <c r="D674" s="33">
        <v>0</v>
      </c>
      <c r="E674" s="33">
        <v>0</v>
      </c>
      <c r="F674" s="34">
        <v>0</v>
      </c>
      <c r="G674" s="34">
        <v>0</v>
      </c>
    </row>
    <row r="675" spans="1:7" ht="21.75" customHeight="1">
      <c r="A675" s="31"/>
      <c r="B675" s="32"/>
      <c r="C675" s="33">
        <v>0</v>
      </c>
      <c r="D675" s="33">
        <v>0</v>
      </c>
      <c r="E675" s="33">
        <v>0</v>
      </c>
      <c r="F675" s="34"/>
      <c r="G675" s="34"/>
    </row>
    <row r="676" spans="1:7" ht="21.75" customHeight="1">
      <c r="A676" s="31" t="s">
        <v>3138</v>
      </c>
      <c r="B676" s="32" t="s">
        <v>2099</v>
      </c>
      <c r="C676" s="33">
        <v>0</v>
      </c>
      <c r="D676" s="33">
        <v>0</v>
      </c>
      <c r="E676" s="33">
        <v>0</v>
      </c>
      <c r="F676" s="34">
        <v>0</v>
      </c>
      <c r="G676" s="34">
        <v>0</v>
      </c>
    </row>
    <row r="677" spans="1:7" ht="21.75" customHeight="1">
      <c r="A677" s="31" t="s">
        <v>3139</v>
      </c>
      <c r="B677" s="32" t="s">
        <v>3140</v>
      </c>
      <c r="C677" s="33">
        <v>0</v>
      </c>
      <c r="D677" s="33">
        <v>0</v>
      </c>
      <c r="E677" s="33">
        <v>0</v>
      </c>
      <c r="F677" s="34">
        <v>0</v>
      </c>
      <c r="G677" s="34">
        <v>0</v>
      </c>
    </row>
    <row r="678" spans="1:7" ht="21.75" customHeight="1">
      <c r="A678" s="31" t="s">
        <v>3141</v>
      </c>
      <c r="B678" s="32" t="s">
        <v>3142</v>
      </c>
      <c r="C678" s="33">
        <v>0</v>
      </c>
      <c r="D678" s="33">
        <v>0</v>
      </c>
      <c r="E678" s="33">
        <v>0</v>
      </c>
      <c r="F678" s="34">
        <v>0</v>
      </c>
      <c r="G678" s="34">
        <v>0</v>
      </c>
    </row>
    <row r="679" spans="1:7" ht="21.75" customHeight="1">
      <c r="A679" s="31"/>
      <c r="B679" s="32"/>
      <c r="C679" s="33">
        <v>0</v>
      </c>
      <c r="D679" s="33">
        <v>0</v>
      </c>
      <c r="E679" s="33">
        <v>0</v>
      </c>
      <c r="F679" s="34">
        <v>0</v>
      </c>
      <c r="G679" s="34">
        <v>0</v>
      </c>
    </row>
    <row r="680" spans="1:7" ht="21.75" customHeight="1">
      <c r="A680" s="31" t="s">
        <v>3143</v>
      </c>
      <c r="B680" s="32" t="s">
        <v>2232</v>
      </c>
      <c r="C680" s="33">
        <v>0</v>
      </c>
      <c r="D680" s="33">
        <v>0</v>
      </c>
      <c r="E680" s="33">
        <v>0</v>
      </c>
      <c r="F680" s="34">
        <v>0</v>
      </c>
      <c r="G680" s="34">
        <v>0</v>
      </c>
    </row>
    <row r="681" spans="1:7" ht="21.75" customHeight="1">
      <c r="A681" s="31" t="s">
        <v>2206</v>
      </c>
      <c r="B681" s="32" t="s">
        <v>3144</v>
      </c>
      <c r="C681" s="33">
        <v>0</v>
      </c>
      <c r="D681" s="33">
        <v>0</v>
      </c>
      <c r="E681" s="33">
        <v>0</v>
      </c>
      <c r="F681" s="34">
        <v>0</v>
      </c>
      <c r="G681" s="34">
        <v>0</v>
      </c>
    </row>
    <row r="682" spans="1:7" ht="21.75" customHeight="1">
      <c r="A682" s="31" t="s">
        <v>3145</v>
      </c>
      <c r="B682" s="32" t="s">
        <v>3146</v>
      </c>
      <c r="C682" s="33">
        <v>0</v>
      </c>
      <c r="D682" s="33">
        <v>0</v>
      </c>
      <c r="E682" s="33">
        <v>0</v>
      </c>
      <c r="F682" s="34">
        <v>0</v>
      </c>
      <c r="G682" s="34">
        <v>0</v>
      </c>
    </row>
    <row r="683" spans="1:7" ht="21.75" customHeight="1">
      <c r="A683" s="31" t="s">
        <v>2205</v>
      </c>
      <c r="B683" s="32" t="s">
        <v>3147</v>
      </c>
      <c r="C683" s="33">
        <v>0</v>
      </c>
      <c r="D683" s="33">
        <v>0</v>
      </c>
      <c r="E683" s="33">
        <v>0</v>
      </c>
      <c r="F683" s="34">
        <v>0</v>
      </c>
      <c r="G683" s="34">
        <v>0</v>
      </c>
    </row>
    <row r="684" spans="1:7" ht="21.75" customHeight="1">
      <c r="A684" s="31">
        <v>0</v>
      </c>
      <c r="B684" s="32" t="s">
        <v>3148</v>
      </c>
      <c r="C684" s="33">
        <v>0</v>
      </c>
      <c r="D684" s="33">
        <v>0</v>
      </c>
      <c r="E684" s="33">
        <v>0</v>
      </c>
      <c r="F684" s="34">
        <v>0</v>
      </c>
      <c r="G684" s="34">
        <v>0</v>
      </c>
    </row>
    <row r="685" spans="1:7" ht="21.75" customHeight="1">
      <c r="A685" s="31">
        <v>0</v>
      </c>
      <c r="B685" s="32" t="s">
        <v>2100</v>
      </c>
      <c r="C685" s="33">
        <v>49.3</v>
      </c>
      <c r="D685" s="33">
        <v>0</v>
      </c>
      <c r="E685" s="33">
        <v>0</v>
      </c>
      <c r="F685" s="34">
        <v>49.3</v>
      </c>
      <c r="G685" s="34">
        <v>0</v>
      </c>
    </row>
    <row r="686" spans="1:7" ht="21.75" customHeight="1">
      <c r="A686" s="31">
        <v>0</v>
      </c>
      <c r="B686" s="32" t="s">
        <v>3149</v>
      </c>
      <c r="C686" s="33">
        <v>0</v>
      </c>
      <c r="D686" s="33">
        <v>0</v>
      </c>
      <c r="E686" s="33">
        <v>0</v>
      </c>
      <c r="F686" s="34">
        <v>0</v>
      </c>
      <c r="G686" s="34">
        <v>0</v>
      </c>
    </row>
    <row r="687" spans="1:7" ht="21.75" customHeight="1">
      <c r="A687" s="31">
        <v>0</v>
      </c>
      <c r="B687" s="32" t="s">
        <v>2102</v>
      </c>
      <c r="C687" s="33">
        <v>29.6</v>
      </c>
      <c r="D687" s="33">
        <v>0</v>
      </c>
      <c r="E687" s="33">
        <v>18.100000000000001</v>
      </c>
      <c r="F687" s="34">
        <v>11.5</v>
      </c>
      <c r="G687" s="34">
        <v>0</v>
      </c>
    </row>
    <row r="688" spans="1:7" ht="21.75" customHeight="1">
      <c r="A688" s="31">
        <v>0</v>
      </c>
      <c r="B688" s="32" t="s">
        <v>2103</v>
      </c>
      <c r="C688" s="33">
        <v>0</v>
      </c>
      <c r="D688" s="33">
        <v>0</v>
      </c>
      <c r="E688" s="33">
        <v>0</v>
      </c>
      <c r="F688" s="34">
        <v>0</v>
      </c>
      <c r="G688" s="34">
        <v>0</v>
      </c>
    </row>
    <row r="689" spans="1:7" ht="21.75" customHeight="1">
      <c r="A689" s="31">
        <v>0</v>
      </c>
      <c r="B689" s="32" t="s">
        <v>2104</v>
      </c>
      <c r="C689" s="33">
        <v>0</v>
      </c>
      <c r="D689" s="33">
        <v>0</v>
      </c>
      <c r="E689" s="33">
        <v>0</v>
      </c>
      <c r="F689" s="34">
        <v>0</v>
      </c>
      <c r="G689" s="34">
        <v>0</v>
      </c>
    </row>
    <row r="690" spans="1:7" ht="21.75" customHeight="1">
      <c r="A690" s="31">
        <v>0</v>
      </c>
      <c r="B690" s="32" t="s">
        <v>3150</v>
      </c>
      <c r="C690" s="33">
        <v>0</v>
      </c>
      <c r="D690" s="33">
        <v>0</v>
      </c>
      <c r="E690" s="33">
        <v>0</v>
      </c>
      <c r="F690" s="34">
        <v>0</v>
      </c>
      <c r="G690" s="34">
        <v>0</v>
      </c>
    </row>
    <row r="691" spans="1:7" ht="21.75" customHeight="1">
      <c r="A691" s="31">
        <v>0</v>
      </c>
      <c r="B691" s="32" t="s">
        <v>2472</v>
      </c>
      <c r="C691" s="33">
        <v>0</v>
      </c>
      <c r="D691" s="33">
        <v>0</v>
      </c>
      <c r="E691" s="33">
        <v>0</v>
      </c>
      <c r="F691" s="34">
        <v>0</v>
      </c>
      <c r="G691" s="34">
        <v>0</v>
      </c>
    </row>
    <row r="692" spans="1:7" ht="21.75" customHeight="1">
      <c r="A692" s="31">
        <v>0</v>
      </c>
      <c r="B692" s="32" t="s">
        <v>2214</v>
      </c>
      <c r="C692" s="33">
        <v>0</v>
      </c>
      <c r="D692" s="33">
        <v>0</v>
      </c>
      <c r="E692" s="33">
        <v>0</v>
      </c>
      <c r="F692" s="34">
        <v>0</v>
      </c>
      <c r="G692" s="34">
        <v>0</v>
      </c>
    </row>
    <row r="693" spans="1:7" ht="21.75" customHeight="1">
      <c r="A693" s="31">
        <v>0</v>
      </c>
      <c r="B693" s="32" t="s">
        <v>2215</v>
      </c>
      <c r="C693" s="33">
        <v>0</v>
      </c>
      <c r="D693" s="33">
        <v>0</v>
      </c>
      <c r="E693" s="33">
        <v>0</v>
      </c>
      <c r="F693" s="34">
        <v>0</v>
      </c>
      <c r="G693" s="34">
        <v>0</v>
      </c>
    </row>
    <row r="694" spans="1:7" ht="21.75" customHeight="1">
      <c r="A694" s="31">
        <v>0</v>
      </c>
      <c r="B694" s="32" t="s">
        <v>2236</v>
      </c>
      <c r="C694" s="33">
        <v>0</v>
      </c>
      <c r="D694" s="33">
        <v>0</v>
      </c>
      <c r="E694" s="33">
        <v>0</v>
      </c>
      <c r="F694" s="34">
        <v>0</v>
      </c>
      <c r="G694" s="34">
        <v>0</v>
      </c>
    </row>
    <row r="695" spans="1:7" ht="21.75" customHeight="1">
      <c r="A695" s="31">
        <v>0</v>
      </c>
      <c r="B695" s="32" t="s">
        <v>2050</v>
      </c>
      <c r="C695" s="33">
        <v>0</v>
      </c>
      <c r="D695" s="33">
        <v>0</v>
      </c>
      <c r="E695" s="33">
        <v>0</v>
      </c>
      <c r="F695" s="34">
        <v>0</v>
      </c>
      <c r="G695" s="34">
        <v>0</v>
      </c>
    </row>
    <row r="696" spans="1:7" ht="21.75" customHeight="1">
      <c r="A696" s="31">
        <v>0</v>
      </c>
      <c r="B696" s="32" t="s">
        <v>3151</v>
      </c>
      <c r="C696" s="33">
        <v>0</v>
      </c>
      <c r="D696" s="33">
        <v>0</v>
      </c>
      <c r="E696" s="33">
        <v>0</v>
      </c>
      <c r="F696" s="34">
        <v>0</v>
      </c>
      <c r="G696" s="34">
        <v>0</v>
      </c>
    </row>
    <row r="697" spans="1:7" ht="21.75" customHeight="1">
      <c r="A697" s="31">
        <v>0</v>
      </c>
      <c r="B697" s="32" t="s">
        <v>3152</v>
      </c>
      <c r="C697" s="33">
        <v>0</v>
      </c>
      <c r="D697" s="33">
        <v>0</v>
      </c>
      <c r="E697" s="33">
        <v>0</v>
      </c>
      <c r="F697" s="34">
        <v>0</v>
      </c>
      <c r="G697" s="34">
        <v>0</v>
      </c>
    </row>
    <row r="698" spans="1:7" ht="21.75" customHeight="1">
      <c r="A698" s="31">
        <v>0</v>
      </c>
      <c r="B698" s="32" t="s">
        <v>2241</v>
      </c>
      <c r="C698" s="33">
        <v>0</v>
      </c>
      <c r="D698" s="33">
        <v>0</v>
      </c>
      <c r="E698" s="33">
        <v>0</v>
      </c>
      <c r="F698" s="34">
        <v>0</v>
      </c>
      <c r="G698" s="34">
        <v>0</v>
      </c>
    </row>
    <row r="699" spans="1:7" ht="21.75" customHeight="1">
      <c r="A699" s="31">
        <v>0</v>
      </c>
      <c r="B699" s="32" t="s">
        <v>3153</v>
      </c>
      <c r="C699" s="33">
        <v>0</v>
      </c>
      <c r="D699" s="33">
        <v>0</v>
      </c>
      <c r="E699" s="33">
        <v>0</v>
      </c>
      <c r="F699" s="34">
        <v>0</v>
      </c>
      <c r="G699" s="34">
        <v>0</v>
      </c>
    </row>
    <row r="700" spans="1:7" ht="21.75" customHeight="1">
      <c r="A700" s="31">
        <v>0</v>
      </c>
      <c r="B700" s="32" t="s">
        <v>2201</v>
      </c>
      <c r="C700" s="33">
        <v>0</v>
      </c>
      <c r="D700" s="33">
        <v>0</v>
      </c>
      <c r="E700" s="33">
        <v>0</v>
      </c>
      <c r="F700" s="34">
        <v>0</v>
      </c>
      <c r="G700" s="34">
        <v>0</v>
      </c>
    </row>
    <row r="701" spans="1:7" ht="21.75" customHeight="1">
      <c r="A701" s="31">
        <v>0</v>
      </c>
      <c r="B701" s="32" t="s">
        <v>2221</v>
      </c>
      <c r="C701" s="33">
        <v>0</v>
      </c>
      <c r="D701" s="33">
        <v>0</v>
      </c>
      <c r="E701" s="33">
        <v>0</v>
      </c>
      <c r="F701" s="34">
        <v>0</v>
      </c>
      <c r="G701" s="34">
        <v>0</v>
      </c>
    </row>
    <row r="702" spans="1:7" ht="21.75" customHeight="1">
      <c r="A702" s="31">
        <v>0</v>
      </c>
      <c r="B702" s="32" t="s">
        <v>2222</v>
      </c>
      <c r="C702" s="33">
        <v>0</v>
      </c>
      <c r="D702" s="33">
        <v>0</v>
      </c>
      <c r="E702" s="33">
        <v>0</v>
      </c>
      <c r="F702" s="34">
        <v>0</v>
      </c>
      <c r="G702" s="34">
        <v>0</v>
      </c>
    </row>
    <row r="703" spans="1:7" ht="21.75" customHeight="1">
      <c r="A703" s="31">
        <v>0</v>
      </c>
      <c r="B703" s="32" t="s">
        <v>3154</v>
      </c>
      <c r="C703" s="33">
        <v>55.2</v>
      </c>
      <c r="D703" s="33">
        <v>0</v>
      </c>
      <c r="E703" s="33">
        <v>0</v>
      </c>
      <c r="F703" s="34">
        <v>55.2</v>
      </c>
      <c r="G703" s="34">
        <v>0</v>
      </c>
    </row>
    <row r="704" spans="1:7" ht="21.75" customHeight="1">
      <c r="A704" s="31">
        <v>0</v>
      </c>
      <c r="B704" s="32" t="s">
        <v>3155</v>
      </c>
      <c r="C704" s="33">
        <v>0</v>
      </c>
      <c r="D704" s="33">
        <v>0</v>
      </c>
      <c r="E704" s="33">
        <v>0</v>
      </c>
      <c r="F704" s="34">
        <v>0</v>
      </c>
      <c r="G704" s="34">
        <v>0</v>
      </c>
    </row>
    <row r="705" spans="1:7" ht="21.75" customHeight="1">
      <c r="A705" s="31">
        <v>0</v>
      </c>
      <c r="B705" s="32" t="s">
        <v>3156</v>
      </c>
      <c r="C705" s="33">
        <v>0</v>
      </c>
      <c r="D705" s="33">
        <v>0</v>
      </c>
      <c r="E705" s="33">
        <v>0</v>
      </c>
      <c r="F705" s="34">
        <v>0</v>
      </c>
      <c r="G705" s="34">
        <v>0</v>
      </c>
    </row>
    <row r="706" spans="1:7" ht="21.75" customHeight="1">
      <c r="A706" s="31">
        <v>0</v>
      </c>
      <c r="B706" s="32" t="s">
        <v>2065</v>
      </c>
      <c r="C706" s="33">
        <v>0</v>
      </c>
      <c r="D706" s="33">
        <v>0</v>
      </c>
      <c r="E706" s="33">
        <v>0</v>
      </c>
      <c r="F706" s="34">
        <v>0</v>
      </c>
      <c r="G706" s="34">
        <v>0</v>
      </c>
    </row>
    <row r="707" spans="1:7" ht="21.75" customHeight="1">
      <c r="A707" s="31">
        <v>0</v>
      </c>
      <c r="B707" s="32" t="s">
        <v>3157</v>
      </c>
      <c r="C707" s="33">
        <v>0</v>
      </c>
      <c r="D707" s="33">
        <v>0</v>
      </c>
      <c r="E707" s="33">
        <v>0</v>
      </c>
      <c r="F707" s="34">
        <v>0</v>
      </c>
      <c r="G707" s="34">
        <v>0</v>
      </c>
    </row>
    <row r="708" spans="1:7" ht="21.75" customHeight="1">
      <c r="A708" s="31">
        <v>0</v>
      </c>
      <c r="B708" s="32" t="s">
        <v>2063</v>
      </c>
      <c r="C708" s="33">
        <v>16.8</v>
      </c>
      <c r="D708" s="33">
        <v>0</v>
      </c>
      <c r="E708" s="33">
        <v>0</v>
      </c>
      <c r="F708" s="34">
        <v>16.8</v>
      </c>
      <c r="G708" s="34">
        <v>0</v>
      </c>
    </row>
    <row r="709" spans="1:7" ht="21.75" customHeight="1">
      <c r="A709" s="31">
        <v>0</v>
      </c>
      <c r="B709" s="32" t="s">
        <v>3158</v>
      </c>
      <c r="C709" s="33">
        <v>0</v>
      </c>
      <c r="D709" s="33">
        <v>0</v>
      </c>
      <c r="E709" s="33">
        <v>0</v>
      </c>
      <c r="F709" s="34">
        <v>0</v>
      </c>
      <c r="G709" s="34">
        <v>0</v>
      </c>
    </row>
    <row r="710" spans="1:7" ht="21.75" customHeight="1">
      <c r="A710" s="31">
        <v>0</v>
      </c>
      <c r="B710" s="32" t="s">
        <v>3159</v>
      </c>
      <c r="C710" s="33">
        <v>0</v>
      </c>
      <c r="D710" s="33">
        <v>0</v>
      </c>
      <c r="E710" s="33">
        <v>0</v>
      </c>
      <c r="F710" s="34">
        <v>0</v>
      </c>
      <c r="G710" s="34">
        <v>0</v>
      </c>
    </row>
    <row r="711" spans="1:7" ht="21.75" customHeight="1">
      <c r="A711" s="31">
        <v>0</v>
      </c>
      <c r="B711" s="32" t="s">
        <v>2439</v>
      </c>
      <c r="C711" s="33">
        <v>0</v>
      </c>
      <c r="D711" s="33">
        <v>0</v>
      </c>
      <c r="E711" s="33">
        <v>0</v>
      </c>
      <c r="F711" s="34">
        <v>0</v>
      </c>
      <c r="G711" s="34">
        <v>0</v>
      </c>
    </row>
    <row r="712" spans="1:7" ht="21.75" customHeight="1">
      <c r="A712" s="31">
        <v>0</v>
      </c>
      <c r="B712" s="32" t="s">
        <v>2199</v>
      </c>
      <c r="C712" s="33">
        <v>0</v>
      </c>
      <c r="D712" s="33">
        <v>0</v>
      </c>
      <c r="E712" s="33">
        <v>0</v>
      </c>
      <c r="F712" s="34">
        <v>0</v>
      </c>
      <c r="G712" s="34">
        <v>0</v>
      </c>
    </row>
    <row r="713" spans="1:7" ht="21.75" customHeight="1">
      <c r="A713" s="31">
        <v>0</v>
      </c>
      <c r="B713" s="32" t="s">
        <v>2218</v>
      </c>
      <c r="C713" s="33">
        <v>0</v>
      </c>
      <c r="D713" s="33">
        <v>0</v>
      </c>
      <c r="E713" s="33">
        <v>0</v>
      </c>
      <c r="F713" s="34">
        <v>0</v>
      </c>
      <c r="G713" s="34">
        <v>0</v>
      </c>
    </row>
    <row r="714" spans="1:7" ht="21.75" customHeight="1">
      <c r="A714" s="31">
        <v>0</v>
      </c>
      <c r="B714" s="32" t="s">
        <v>2219</v>
      </c>
      <c r="C714" s="33">
        <v>0</v>
      </c>
      <c r="D714" s="33">
        <v>0</v>
      </c>
      <c r="E714" s="33">
        <v>0</v>
      </c>
      <c r="F714" s="34">
        <v>0</v>
      </c>
      <c r="G714" s="34">
        <v>0</v>
      </c>
    </row>
    <row r="715" spans="1:7" ht="21.75" customHeight="1">
      <c r="A715" s="31">
        <v>0</v>
      </c>
      <c r="B715" s="32" t="s">
        <v>3160</v>
      </c>
      <c r="C715" s="33">
        <v>0</v>
      </c>
      <c r="D715" s="33">
        <v>0</v>
      </c>
      <c r="E715" s="33">
        <v>0</v>
      </c>
      <c r="F715" s="34">
        <v>0</v>
      </c>
      <c r="G715" s="34">
        <v>0</v>
      </c>
    </row>
    <row r="716" spans="1:7" ht="21.75" customHeight="1">
      <c r="A716" s="31">
        <v>0</v>
      </c>
      <c r="B716" s="32" t="s">
        <v>3161</v>
      </c>
      <c r="C716" s="33">
        <v>0</v>
      </c>
      <c r="D716" s="33">
        <v>0</v>
      </c>
      <c r="E716" s="33">
        <v>0</v>
      </c>
      <c r="F716" s="34">
        <v>0</v>
      </c>
      <c r="G716" s="34">
        <v>0</v>
      </c>
    </row>
    <row r="717" spans="1:7" ht="21.75" customHeight="1">
      <c r="A717" s="31">
        <v>0</v>
      </c>
      <c r="B717" s="32" t="s">
        <v>2138</v>
      </c>
      <c r="C717" s="33">
        <v>0</v>
      </c>
      <c r="D717" s="33">
        <v>0</v>
      </c>
      <c r="E717" s="33">
        <v>0</v>
      </c>
      <c r="F717" s="34">
        <v>0</v>
      </c>
      <c r="G717" s="34">
        <v>0</v>
      </c>
    </row>
    <row r="718" spans="1:7" ht="21.75" customHeight="1">
      <c r="A718" s="31">
        <v>0</v>
      </c>
      <c r="B718" s="32" t="s">
        <v>3162</v>
      </c>
      <c r="C718" s="33">
        <v>0</v>
      </c>
      <c r="D718" s="33">
        <v>0</v>
      </c>
      <c r="E718" s="33">
        <v>0</v>
      </c>
      <c r="F718" s="34">
        <v>0</v>
      </c>
      <c r="G718" s="34">
        <v>0</v>
      </c>
    </row>
    <row r="719" spans="1:7" ht="21.75" customHeight="1">
      <c r="A719" s="31">
        <v>0</v>
      </c>
      <c r="B719" s="32" t="s">
        <v>3163</v>
      </c>
      <c r="C719" s="33">
        <v>4.2</v>
      </c>
      <c r="D719" s="33">
        <v>0</v>
      </c>
      <c r="E719" s="33">
        <v>0</v>
      </c>
      <c r="F719" s="34">
        <v>4.2</v>
      </c>
      <c r="G719" s="34">
        <v>0</v>
      </c>
    </row>
    <row r="720" spans="1:7" ht="21.75" customHeight="1">
      <c r="A720" s="31">
        <v>0</v>
      </c>
      <c r="B720" s="32" t="s">
        <v>3164</v>
      </c>
      <c r="C720" s="33">
        <v>0</v>
      </c>
      <c r="D720" s="33">
        <v>0</v>
      </c>
      <c r="E720" s="33">
        <v>0</v>
      </c>
      <c r="F720" s="34">
        <v>0</v>
      </c>
      <c r="G720" s="34">
        <v>0</v>
      </c>
    </row>
    <row r="721" spans="1:7" ht="21.75" customHeight="1">
      <c r="A721" s="31">
        <v>0</v>
      </c>
      <c r="B721" s="32" t="s">
        <v>2139</v>
      </c>
      <c r="C721" s="33">
        <v>0</v>
      </c>
      <c r="D721" s="33">
        <v>0</v>
      </c>
      <c r="E721" s="33">
        <v>0</v>
      </c>
      <c r="F721" s="34">
        <v>0</v>
      </c>
      <c r="G721" s="34">
        <v>0</v>
      </c>
    </row>
    <row r="722" spans="1:7" ht="21.75" customHeight="1">
      <c r="A722" s="31">
        <v>0</v>
      </c>
      <c r="B722" s="32" t="s">
        <v>3165</v>
      </c>
      <c r="C722" s="33">
        <v>0</v>
      </c>
      <c r="D722" s="33">
        <v>0</v>
      </c>
      <c r="E722" s="33">
        <v>0</v>
      </c>
      <c r="F722" s="34">
        <v>0</v>
      </c>
      <c r="G722" s="34">
        <v>0</v>
      </c>
    </row>
    <row r="723" spans="1:7" ht="21.75" customHeight="1">
      <c r="A723" s="31">
        <v>0</v>
      </c>
      <c r="B723" s="32" t="s">
        <v>3166</v>
      </c>
      <c r="C723" s="33">
        <v>0</v>
      </c>
      <c r="D723" s="33">
        <v>0</v>
      </c>
      <c r="E723" s="33">
        <v>0</v>
      </c>
      <c r="F723" s="34">
        <v>0</v>
      </c>
      <c r="G723" s="34">
        <v>0</v>
      </c>
    </row>
    <row r="724" spans="1:7" ht="21.75" customHeight="1">
      <c r="A724" s="31">
        <v>0</v>
      </c>
      <c r="B724" s="32" t="s">
        <v>3167</v>
      </c>
      <c r="C724" s="33">
        <v>0</v>
      </c>
      <c r="D724" s="33">
        <v>0</v>
      </c>
      <c r="E724" s="33">
        <v>0</v>
      </c>
      <c r="F724" s="34">
        <v>0</v>
      </c>
      <c r="G724" s="34">
        <v>0</v>
      </c>
    </row>
    <row r="725" spans="1:7" ht="21.75" customHeight="1">
      <c r="A725" s="31">
        <v>0</v>
      </c>
      <c r="B725" s="32" t="s">
        <v>3168</v>
      </c>
      <c r="C725" s="33">
        <v>0</v>
      </c>
      <c r="D725" s="33">
        <v>0</v>
      </c>
      <c r="E725" s="33">
        <v>0</v>
      </c>
      <c r="F725" s="34">
        <v>0</v>
      </c>
      <c r="G725" s="34">
        <v>0</v>
      </c>
    </row>
    <row r="726" spans="1:7" ht="21.75" customHeight="1">
      <c r="A726" s="31">
        <v>0</v>
      </c>
      <c r="B726" s="32" t="s">
        <v>2079</v>
      </c>
      <c r="C726" s="33">
        <v>0</v>
      </c>
      <c r="D726" s="33">
        <v>0</v>
      </c>
      <c r="E726" s="33">
        <v>0</v>
      </c>
      <c r="F726" s="34">
        <v>0</v>
      </c>
      <c r="G726" s="34">
        <v>0</v>
      </c>
    </row>
    <row r="727" spans="1:7" ht="21.75" customHeight="1">
      <c r="A727" s="31">
        <v>0</v>
      </c>
      <c r="B727" s="32" t="s">
        <v>2076</v>
      </c>
      <c r="C727" s="33">
        <v>0.9</v>
      </c>
      <c r="D727" s="33">
        <v>0</v>
      </c>
      <c r="E727" s="33">
        <v>0</v>
      </c>
      <c r="F727" s="34">
        <v>0.9</v>
      </c>
      <c r="G727" s="34">
        <v>0</v>
      </c>
    </row>
    <row r="728" spans="1:7" ht="21.75" customHeight="1">
      <c r="A728" s="31">
        <v>0</v>
      </c>
      <c r="B728" s="32" t="s">
        <v>3169</v>
      </c>
      <c r="C728" s="33">
        <v>111.5</v>
      </c>
      <c r="D728" s="33">
        <v>0</v>
      </c>
      <c r="E728" s="33">
        <v>111.5</v>
      </c>
      <c r="F728" s="34">
        <v>0</v>
      </c>
      <c r="G728" s="34">
        <v>0</v>
      </c>
    </row>
    <row r="729" spans="1:7" ht="21.75" customHeight="1">
      <c r="A729" s="31">
        <v>0</v>
      </c>
      <c r="B729" s="32" t="s">
        <v>3170</v>
      </c>
      <c r="C729" s="33">
        <v>50.5</v>
      </c>
      <c r="D729" s="33">
        <v>0</v>
      </c>
      <c r="E729" s="33">
        <v>0</v>
      </c>
      <c r="F729" s="34">
        <v>50.5</v>
      </c>
      <c r="G729" s="34">
        <v>0</v>
      </c>
    </row>
    <row r="730" spans="1:7" ht="21.75" customHeight="1">
      <c r="A730" s="31">
        <v>0</v>
      </c>
      <c r="B730" s="32" t="s">
        <v>2075</v>
      </c>
      <c r="C730" s="33">
        <v>31.2</v>
      </c>
      <c r="D730" s="33">
        <v>0</v>
      </c>
      <c r="E730" s="33">
        <v>0</v>
      </c>
      <c r="F730" s="34">
        <v>31.2</v>
      </c>
      <c r="G730" s="34">
        <v>0</v>
      </c>
    </row>
    <row r="731" spans="1:7" ht="21.75" customHeight="1">
      <c r="A731" s="31">
        <v>0</v>
      </c>
      <c r="B731" s="32" t="s">
        <v>2078</v>
      </c>
      <c r="C731" s="33">
        <v>14</v>
      </c>
      <c r="D731" s="33">
        <v>0</v>
      </c>
      <c r="E731" s="33">
        <v>0</v>
      </c>
      <c r="F731" s="34">
        <v>14</v>
      </c>
      <c r="G731" s="34">
        <v>0</v>
      </c>
    </row>
    <row r="732" spans="1:7" ht="21.75" customHeight="1">
      <c r="A732" s="31">
        <v>0</v>
      </c>
      <c r="B732" s="32" t="s">
        <v>3171</v>
      </c>
      <c r="C732" s="33">
        <v>0</v>
      </c>
      <c r="D732" s="33">
        <v>0</v>
      </c>
      <c r="E732" s="33">
        <v>0</v>
      </c>
      <c r="F732" s="34">
        <v>0</v>
      </c>
      <c r="G732" s="34">
        <v>0</v>
      </c>
    </row>
    <row r="733" spans="1:7" ht="21.75" customHeight="1">
      <c r="A733" s="31">
        <v>0</v>
      </c>
      <c r="B733" s="32" t="s">
        <v>3172</v>
      </c>
      <c r="C733" s="33">
        <v>710</v>
      </c>
      <c r="D733" s="33">
        <v>120.8</v>
      </c>
      <c r="E733" s="33">
        <v>85.799999999999983</v>
      </c>
      <c r="F733" s="34">
        <v>745</v>
      </c>
      <c r="G733" s="34">
        <v>0</v>
      </c>
    </row>
    <row r="734" spans="1:7" ht="21.75" customHeight="1">
      <c r="A734" s="31">
        <v>0</v>
      </c>
      <c r="B734" s="32" t="s">
        <v>2438</v>
      </c>
      <c r="C734" s="33">
        <v>0</v>
      </c>
      <c r="D734" s="33">
        <v>0</v>
      </c>
      <c r="E734" s="33">
        <v>0</v>
      </c>
      <c r="F734" s="34">
        <v>0</v>
      </c>
      <c r="G734" s="34">
        <v>0</v>
      </c>
    </row>
    <row r="735" spans="1:7" ht="21.75" customHeight="1">
      <c r="A735" s="31">
        <v>0</v>
      </c>
      <c r="B735" s="32" t="s">
        <v>2049</v>
      </c>
      <c r="C735" s="33">
        <v>0</v>
      </c>
      <c r="D735" s="33">
        <v>0</v>
      </c>
      <c r="E735" s="33">
        <v>0</v>
      </c>
      <c r="F735" s="34">
        <v>0</v>
      </c>
      <c r="G735" s="34">
        <v>0</v>
      </c>
    </row>
    <row r="736" spans="1:7" ht="21.75" customHeight="1">
      <c r="A736" s="31"/>
      <c r="B736" s="32"/>
      <c r="C736" s="33">
        <v>0</v>
      </c>
      <c r="D736" s="33">
        <v>0</v>
      </c>
      <c r="E736" s="33">
        <v>0</v>
      </c>
      <c r="F736" s="34"/>
      <c r="G736" s="34"/>
    </row>
    <row r="737" spans="1:7" ht="21.75" customHeight="1">
      <c r="A737" s="31" t="s">
        <v>3173</v>
      </c>
      <c r="B737" s="32" t="s">
        <v>3174</v>
      </c>
      <c r="C737" s="33">
        <v>107.9</v>
      </c>
      <c r="D737" s="33">
        <v>0</v>
      </c>
      <c r="E737" s="33">
        <v>0</v>
      </c>
      <c r="F737" s="34">
        <v>107.9</v>
      </c>
      <c r="G737" s="34">
        <v>0</v>
      </c>
    </row>
    <row r="738" spans="1:7" ht="21.75" customHeight="1">
      <c r="A738" s="31" t="s">
        <v>2853</v>
      </c>
      <c r="B738" s="32" t="s">
        <v>3175</v>
      </c>
      <c r="C738" s="33">
        <v>0</v>
      </c>
      <c r="D738" s="33">
        <v>0</v>
      </c>
      <c r="E738" s="33">
        <v>0</v>
      </c>
      <c r="F738" s="34">
        <v>0</v>
      </c>
      <c r="G738" s="34">
        <v>0</v>
      </c>
    </row>
    <row r="739" spans="1:7" ht="21.75" customHeight="1">
      <c r="A739" s="31" t="s">
        <v>1748</v>
      </c>
      <c r="B739" s="32" t="s">
        <v>3176</v>
      </c>
      <c r="C739" s="33">
        <v>0</v>
      </c>
      <c r="D739" s="33">
        <v>0</v>
      </c>
      <c r="E739" s="33">
        <v>0</v>
      </c>
      <c r="F739" s="34">
        <v>0</v>
      </c>
      <c r="G739" s="34">
        <v>0</v>
      </c>
    </row>
    <row r="740" spans="1:7" ht="21.75" customHeight="1">
      <c r="A740" s="31" t="s">
        <v>1120</v>
      </c>
      <c r="B740" s="32" t="s">
        <v>1121</v>
      </c>
      <c r="C740" s="33">
        <v>0</v>
      </c>
      <c r="D740" s="33">
        <v>0</v>
      </c>
      <c r="E740" s="33">
        <v>0</v>
      </c>
      <c r="F740" s="34">
        <v>0</v>
      </c>
      <c r="G740" s="34">
        <v>0</v>
      </c>
    </row>
    <row r="741" spans="1:7" ht="21.75" customHeight="1">
      <c r="A741" s="31" t="s">
        <v>3177</v>
      </c>
      <c r="B741" s="32" t="s">
        <v>3178</v>
      </c>
      <c r="C741" s="33">
        <v>0</v>
      </c>
      <c r="D741" s="33">
        <v>0</v>
      </c>
      <c r="E741" s="33">
        <v>0</v>
      </c>
      <c r="F741" s="34">
        <v>0</v>
      </c>
      <c r="G741" s="34">
        <v>0</v>
      </c>
    </row>
    <row r="742" spans="1:7" ht="21.75" customHeight="1">
      <c r="A742" s="31" t="s">
        <v>2086</v>
      </c>
      <c r="B742" s="32" t="s">
        <v>2436</v>
      </c>
      <c r="C742" s="33">
        <v>0</v>
      </c>
      <c r="D742" s="33">
        <v>0</v>
      </c>
      <c r="E742" s="33">
        <v>0</v>
      </c>
      <c r="F742" s="34">
        <v>0</v>
      </c>
      <c r="G742" s="34">
        <v>0</v>
      </c>
    </row>
    <row r="743" spans="1:7" ht="21.75" customHeight="1">
      <c r="A743" s="31" t="s">
        <v>2225</v>
      </c>
      <c r="B743" s="32" t="s">
        <v>3179</v>
      </c>
      <c r="C743" s="33">
        <v>95.5</v>
      </c>
      <c r="D743" s="33">
        <v>0</v>
      </c>
      <c r="E743" s="33">
        <v>0</v>
      </c>
      <c r="F743" s="34">
        <v>95.5</v>
      </c>
      <c r="G743" s="34">
        <v>0</v>
      </c>
    </row>
    <row r="744" spans="1:7" ht="21.75" customHeight="1">
      <c r="A744" s="31" t="s">
        <v>113</v>
      </c>
      <c r="B744" s="32" t="s">
        <v>3180</v>
      </c>
      <c r="C744" s="33">
        <v>0</v>
      </c>
      <c r="D744" s="33">
        <v>770</v>
      </c>
      <c r="E744" s="33">
        <v>770</v>
      </c>
      <c r="F744" s="34">
        <v>0</v>
      </c>
      <c r="G744" s="34">
        <v>0</v>
      </c>
    </row>
    <row r="745" spans="1:7" ht="21.75" customHeight="1">
      <c r="A745" s="31" t="s">
        <v>479</v>
      </c>
      <c r="B745" s="32" t="s">
        <v>3181</v>
      </c>
      <c r="C745" s="33">
        <v>0</v>
      </c>
      <c r="D745" s="33">
        <v>1000</v>
      </c>
      <c r="E745" s="33">
        <v>46.9</v>
      </c>
      <c r="F745" s="34">
        <v>953.1</v>
      </c>
      <c r="G745" s="34">
        <v>0</v>
      </c>
    </row>
    <row r="746" spans="1:7" ht="21.75" customHeight="1">
      <c r="A746" s="31" t="s">
        <v>3182</v>
      </c>
      <c r="B746" s="32" t="s">
        <v>2219</v>
      </c>
      <c r="C746" s="33">
        <v>180.4</v>
      </c>
      <c r="D746" s="33">
        <v>0</v>
      </c>
      <c r="E746" s="33">
        <v>0</v>
      </c>
      <c r="F746" s="34">
        <v>180.4</v>
      </c>
      <c r="G746" s="34">
        <v>0</v>
      </c>
    </row>
    <row r="747" spans="1:7" ht="21.75" customHeight="1">
      <c r="A747" s="31" t="s">
        <v>3183</v>
      </c>
      <c r="B747" s="32" t="s">
        <v>3184</v>
      </c>
      <c r="C747" s="33">
        <v>212.9</v>
      </c>
      <c r="D747" s="33">
        <v>0</v>
      </c>
      <c r="E747" s="33">
        <v>0</v>
      </c>
      <c r="F747" s="34">
        <v>212.9</v>
      </c>
      <c r="G747" s="34">
        <v>0</v>
      </c>
    </row>
    <row r="748" spans="1:7" ht="21.75" customHeight="1">
      <c r="A748" s="31" t="s">
        <v>3185</v>
      </c>
      <c r="B748" s="32" t="s">
        <v>2223</v>
      </c>
      <c r="C748" s="33">
        <v>184</v>
      </c>
      <c r="D748" s="33">
        <v>0</v>
      </c>
      <c r="E748" s="33">
        <v>0</v>
      </c>
      <c r="F748" s="34">
        <v>184</v>
      </c>
      <c r="G748" s="34">
        <v>0</v>
      </c>
    </row>
    <row r="749" spans="1:7" ht="21.75" customHeight="1">
      <c r="A749" s="31" t="s">
        <v>3186</v>
      </c>
      <c r="B749" s="32" t="s">
        <v>3187</v>
      </c>
      <c r="C749" s="33">
        <v>57.5</v>
      </c>
      <c r="D749" s="33">
        <v>0</v>
      </c>
      <c r="E749" s="33">
        <v>0</v>
      </c>
      <c r="F749" s="34">
        <v>57.5</v>
      </c>
      <c r="G749" s="34">
        <v>0</v>
      </c>
    </row>
    <row r="750" spans="1:7" ht="21.75" customHeight="1">
      <c r="A750" s="31" t="s">
        <v>3188</v>
      </c>
      <c r="B750" s="32" t="s">
        <v>3189</v>
      </c>
      <c r="C750" s="33">
        <v>247.7</v>
      </c>
      <c r="D750" s="33">
        <v>0</v>
      </c>
      <c r="E750" s="33">
        <v>0</v>
      </c>
      <c r="F750" s="34">
        <v>247.7</v>
      </c>
      <c r="G750" s="34">
        <v>0</v>
      </c>
    </row>
    <row r="751" spans="1:7" ht="21.75" customHeight="1">
      <c r="A751" s="31" t="s">
        <v>3190</v>
      </c>
      <c r="B751" s="32" t="s">
        <v>3191</v>
      </c>
      <c r="C751" s="33">
        <v>50</v>
      </c>
      <c r="D751" s="33">
        <v>0</v>
      </c>
      <c r="E751" s="33">
        <v>0</v>
      </c>
      <c r="F751" s="34">
        <v>50</v>
      </c>
      <c r="G751" s="34">
        <v>0</v>
      </c>
    </row>
    <row r="752" spans="1:7" ht="21.75" customHeight="1">
      <c r="A752" s="31" t="s">
        <v>3192</v>
      </c>
      <c r="B752" s="32" t="s">
        <v>3193</v>
      </c>
      <c r="C752" s="33">
        <v>51</v>
      </c>
      <c r="D752" s="33">
        <v>0</v>
      </c>
      <c r="E752" s="33">
        <v>0</v>
      </c>
      <c r="F752" s="34">
        <v>51</v>
      </c>
      <c r="G752" s="34">
        <v>0</v>
      </c>
    </row>
    <row r="753" spans="1:8" ht="21.75" customHeight="1">
      <c r="A753" s="31"/>
      <c r="B753" s="32"/>
      <c r="C753" s="33">
        <v>0</v>
      </c>
      <c r="D753" s="33">
        <v>0</v>
      </c>
      <c r="E753" s="33">
        <v>0</v>
      </c>
      <c r="F753" s="34">
        <v>0</v>
      </c>
      <c r="G753" s="34">
        <v>0</v>
      </c>
    </row>
    <row r="754" spans="1:8" ht="21.75" customHeight="1">
      <c r="A754" s="31" t="s">
        <v>836</v>
      </c>
      <c r="B754" s="32" t="s">
        <v>3194</v>
      </c>
      <c r="C754" s="33">
        <v>0</v>
      </c>
      <c r="D754" s="33">
        <v>1000</v>
      </c>
      <c r="E754" s="33">
        <v>0</v>
      </c>
      <c r="F754" s="34">
        <v>1000</v>
      </c>
      <c r="G754" s="34">
        <v>0</v>
      </c>
    </row>
    <row r="755" spans="1:8" ht="21.75" customHeight="1">
      <c r="A755" s="31" t="s">
        <v>844</v>
      </c>
      <c r="B755" s="32" t="s">
        <v>845</v>
      </c>
      <c r="C755" s="33">
        <v>0</v>
      </c>
      <c r="D755" s="33">
        <v>1000</v>
      </c>
      <c r="E755" s="33">
        <v>0</v>
      </c>
      <c r="F755" s="34">
        <v>1000</v>
      </c>
      <c r="G755" s="34">
        <v>0</v>
      </c>
    </row>
    <row r="756" spans="1:8" ht="21.75" customHeight="1">
      <c r="A756" s="31" t="s">
        <v>3195</v>
      </c>
      <c r="B756" s="32" t="s">
        <v>3196</v>
      </c>
      <c r="C756" s="33">
        <v>0</v>
      </c>
      <c r="D756" s="33">
        <v>100</v>
      </c>
      <c r="E756" s="33">
        <v>0</v>
      </c>
      <c r="F756" s="34">
        <v>100</v>
      </c>
      <c r="G756" s="34">
        <v>0</v>
      </c>
    </row>
    <row r="757" spans="1:8" ht="21.75" customHeight="1">
      <c r="A757" s="31" t="s">
        <v>3197</v>
      </c>
      <c r="B757" s="32" t="s">
        <v>3198</v>
      </c>
      <c r="C757" s="33">
        <v>97.4</v>
      </c>
      <c r="D757" s="33">
        <v>0</v>
      </c>
      <c r="E757" s="33">
        <v>0</v>
      </c>
      <c r="F757" s="34">
        <v>97.4</v>
      </c>
      <c r="G757" s="34">
        <v>0</v>
      </c>
    </row>
    <row r="758" spans="1:8" ht="21.75" customHeight="1">
      <c r="A758" s="31" t="s">
        <v>868</v>
      </c>
      <c r="B758" s="32" t="s">
        <v>869</v>
      </c>
      <c r="C758" s="33">
        <v>27</v>
      </c>
      <c r="D758" s="33">
        <v>500</v>
      </c>
      <c r="E758" s="33">
        <v>0</v>
      </c>
      <c r="F758" s="34">
        <v>527</v>
      </c>
      <c r="G758" s="34">
        <v>0</v>
      </c>
    </row>
    <row r="759" spans="1:8" ht="21.75" customHeight="1">
      <c r="A759" s="31" t="s">
        <v>884</v>
      </c>
      <c r="B759" s="32" t="s">
        <v>885</v>
      </c>
      <c r="C759" s="33">
        <v>0</v>
      </c>
      <c r="D759" s="33">
        <v>500</v>
      </c>
      <c r="E759" s="33">
        <v>0</v>
      </c>
      <c r="F759" s="34">
        <v>500</v>
      </c>
      <c r="G759" s="34">
        <v>0</v>
      </c>
    </row>
    <row r="760" spans="1:8" ht="21.75" customHeight="1">
      <c r="A760" s="31" t="s">
        <v>901</v>
      </c>
      <c r="B760" s="32" t="s">
        <v>902</v>
      </c>
      <c r="C760" s="33">
        <v>44.5</v>
      </c>
      <c r="D760" s="33">
        <v>400</v>
      </c>
      <c r="E760" s="33">
        <v>0</v>
      </c>
      <c r="F760" s="34">
        <v>444.5</v>
      </c>
      <c r="G760" s="34">
        <v>0</v>
      </c>
    </row>
    <row r="761" spans="1:8" ht="21.75" customHeight="1">
      <c r="A761" s="31" t="s">
        <v>909</v>
      </c>
      <c r="B761" s="32" t="s">
        <v>910</v>
      </c>
      <c r="C761" s="33">
        <v>0</v>
      </c>
      <c r="D761" s="33">
        <v>200</v>
      </c>
      <c r="E761" s="33">
        <v>0</v>
      </c>
      <c r="F761" s="34">
        <v>200</v>
      </c>
      <c r="G761" s="34">
        <v>0</v>
      </c>
    </row>
    <row r="762" spans="1:8" ht="21.75" customHeight="1">
      <c r="A762" s="31" t="s">
        <v>922</v>
      </c>
      <c r="B762" s="32" t="s">
        <v>923</v>
      </c>
      <c r="C762" s="33">
        <v>0</v>
      </c>
      <c r="D762" s="33">
        <v>200</v>
      </c>
      <c r="E762" s="33">
        <v>0</v>
      </c>
      <c r="F762" s="34">
        <v>200</v>
      </c>
      <c r="G762" s="34">
        <v>0</v>
      </c>
    </row>
    <row r="766" spans="1:8" ht="27.75" customHeight="1">
      <c r="F766" s="39" t="s">
        <v>3199</v>
      </c>
      <c r="G766" s="40" t="s">
        <v>3200</v>
      </c>
      <c r="H766" s="41" t="s">
        <v>3201</v>
      </c>
    </row>
    <row r="767" spans="1:8" ht="53.25" customHeight="1">
      <c r="B767" s="42" t="s">
        <v>3202</v>
      </c>
      <c r="C767" s="38">
        <f>SUM(C3:C762)</f>
        <v>42207.65</v>
      </c>
      <c r="D767" s="38">
        <f>SUM(D3:D762)</f>
        <v>84046.3</v>
      </c>
      <c r="E767" s="38">
        <f>SUM(E3:E762)</f>
        <v>77259.000000000015</v>
      </c>
      <c r="F767" s="43">
        <f>SUM(F3:F762)</f>
        <v>48248.300000000017</v>
      </c>
      <c r="G767" s="43">
        <f>SUM(G3:G762)</f>
        <v>746.65000000000009</v>
      </c>
      <c r="H767" s="44">
        <f>F767+G767</f>
        <v>48994.950000000019</v>
      </c>
    </row>
    <row r="768" spans="1:8" ht="22.5" customHeight="1"/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13" workbookViewId="0">
      <selection activeCell="B82" sqref="B82"/>
    </sheetView>
  </sheetViews>
  <sheetFormatPr defaultRowHeight="13.5"/>
  <cols>
    <col min="3" max="3" width="20.375" customWidth="1"/>
  </cols>
  <sheetData>
    <row r="1" spans="1:6" ht="33.75">
      <c r="A1" s="51" t="s">
        <v>5909</v>
      </c>
      <c r="B1" s="52" t="s">
        <v>1</v>
      </c>
      <c r="C1" s="53" t="s">
        <v>2</v>
      </c>
      <c r="D1" s="52" t="s">
        <v>0</v>
      </c>
      <c r="E1" s="52" t="s">
        <v>5910</v>
      </c>
      <c r="F1" s="1"/>
    </row>
    <row r="2" spans="1:6">
      <c r="A2" s="54" t="s">
        <v>1178</v>
      </c>
      <c r="B2" s="55" t="s">
        <v>5911</v>
      </c>
      <c r="C2" s="55" t="s">
        <v>5912</v>
      </c>
      <c r="D2" s="56" t="s">
        <v>5913</v>
      </c>
      <c r="E2" s="56">
        <v>1579</v>
      </c>
      <c r="F2" s="57" t="s">
        <v>1177</v>
      </c>
    </row>
    <row r="3" spans="1:6">
      <c r="A3" s="54" t="s">
        <v>1024</v>
      </c>
      <c r="B3" s="58" t="s">
        <v>500</v>
      </c>
      <c r="C3" s="59" t="s">
        <v>501</v>
      </c>
      <c r="D3" s="56" t="s">
        <v>16</v>
      </c>
      <c r="E3" s="56">
        <v>878</v>
      </c>
      <c r="F3" s="57" t="s">
        <v>1177</v>
      </c>
    </row>
    <row r="4" spans="1:6">
      <c r="A4" s="54" t="s">
        <v>1013</v>
      </c>
      <c r="B4" s="60" t="s">
        <v>149</v>
      </c>
      <c r="C4" s="60" t="s">
        <v>5914</v>
      </c>
      <c r="D4" s="61" t="s">
        <v>5915</v>
      </c>
      <c r="E4" s="56">
        <v>919</v>
      </c>
      <c r="F4" s="57" t="s">
        <v>1177</v>
      </c>
    </row>
    <row r="5" spans="1:6">
      <c r="A5" s="54" t="s">
        <v>1011</v>
      </c>
      <c r="B5" s="60" t="s">
        <v>130</v>
      </c>
      <c r="C5" s="60" t="s">
        <v>5916</v>
      </c>
      <c r="D5" s="61" t="s">
        <v>5917</v>
      </c>
      <c r="E5" s="56">
        <v>794</v>
      </c>
      <c r="F5" s="57" t="s">
        <v>1177</v>
      </c>
    </row>
    <row r="6" spans="1:6">
      <c r="A6" s="54" t="s">
        <v>1188</v>
      </c>
      <c r="B6" s="58" t="s">
        <v>802</v>
      </c>
      <c r="C6" s="59" t="s">
        <v>740</v>
      </c>
      <c r="D6" s="56" t="s">
        <v>639</v>
      </c>
      <c r="E6" s="56">
        <v>851</v>
      </c>
      <c r="F6" s="57" t="s">
        <v>1177</v>
      </c>
    </row>
    <row r="7" spans="1:6">
      <c r="A7" s="54" t="s">
        <v>1015</v>
      </c>
      <c r="B7" s="60" t="s">
        <v>165</v>
      </c>
      <c r="C7" s="60" t="s">
        <v>5918</v>
      </c>
      <c r="D7" s="61" t="s">
        <v>5919</v>
      </c>
      <c r="E7" s="56">
        <v>799</v>
      </c>
      <c r="F7" s="57" t="s">
        <v>1177</v>
      </c>
    </row>
    <row r="8" spans="1:6">
      <c r="A8" s="54" t="s">
        <v>1012</v>
      </c>
      <c r="B8" s="60" t="s">
        <v>135</v>
      </c>
      <c r="C8" s="60" t="s">
        <v>5920</v>
      </c>
      <c r="D8" s="61" t="s">
        <v>5921</v>
      </c>
      <c r="E8" s="56">
        <v>593</v>
      </c>
      <c r="F8" s="57" t="s">
        <v>1177</v>
      </c>
    </row>
    <row r="9" spans="1:6">
      <c r="A9" s="54" t="s">
        <v>1010</v>
      </c>
      <c r="B9" s="60" t="s">
        <v>123</v>
      </c>
      <c r="C9" s="60" t="s">
        <v>5922</v>
      </c>
      <c r="D9" s="62" t="s">
        <v>5923</v>
      </c>
      <c r="E9" s="56">
        <v>581</v>
      </c>
      <c r="F9" s="57" t="s">
        <v>1177</v>
      </c>
    </row>
    <row r="10" spans="1:6">
      <c r="A10" s="54" t="s">
        <v>1190</v>
      </c>
      <c r="B10" s="58" t="s">
        <v>810</v>
      </c>
      <c r="C10" s="59" t="s">
        <v>811</v>
      </c>
      <c r="D10" s="56" t="s">
        <v>777</v>
      </c>
      <c r="E10" s="56">
        <v>643</v>
      </c>
      <c r="F10" s="57" t="s">
        <v>1177</v>
      </c>
    </row>
    <row r="11" spans="1:6">
      <c r="A11" s="54" t="s">
        <v>1014</v>
      </c>
      <c r="B11" s="60" t="s">
        <v>162</v>
      </c>
      <c r="C11" s="60" t="s">
        <v>5924</v>
      </c>
      <c r="D11" s="61" t="s">
        <v>5915</v>
      </c>
      <c r="E11" s="56">
        <v>468</v>
      </c>
      <c r="F11" s="57" t="s">
        <v>1177</v>
      </c>
    </row>
    <row r="12" spans="1:6">
      <c r="A12" s="54" t="s">
        <v>1027</v>
      </c>
      <c r="B12" s="58" t="s">
        <v>538</v>
      </c>
      <c r="C12" s="59" t="s">
        <v>539</v>
      </c>
      <c r="D12" s="56" t="s">
        <v>43</v>
      </c>
      <c r="E12" s="56">
        <v>378</v>
      </c>
      <c r="F12" s="57" t="s">
        <v>1177</v>
      </c>
    </row>
    <row r="13" spans="1:6">
      <c r="A13" s="54" t="s">
        <v>1008</v>
      </c>
      <c r="B13" s="55" t="s">
        <v>14</v>
      </c>
      <c r="C13" s="55" t="s">
        <v>15</v>
      </c>
      <c r="D13" s="61" t="s">
        <v>16</v>
      </c>
      <c r="E13" s="56">
        <v>474</v>
      </c>
      <c r="F13" s="57" t="s">
        <v>1177</v>
      </c>
    </row>
    <row r="14" spans="1:6">
      <c r="A14" s="54" t="s">
        <v>1021</v>
      </c>
      <c r="B14" s="58" t="s">
        <v>355</v>
      </c>
      <c r="C14" s="59" t="s">
        <v>356</v>
      </c>
      <c r="D14" s="56" t="s">
        <v>16</v>
      </c>
      <c r="E14" s="56">
        <v>357</v>
      </c>
      <c r="F14" s="57" t="s">
        <v>1177</v>
      </c>
    </row>
    <row r="15" spans="1:6">
      <c r="A15" s="54" t="s">
        <v>1031</v>
      </c>
      <c r="B15" s="58" t="s">
        <v>610</v>
      </c>
      <c r="C15" s="59" t="s">
        <v>5925</v>
      </c>
      <c r="D15" s="56" t="s">
        <v>414</v>
      </c>
      <c r="E15" s="56">
        <v>485</v>
      </c>
      <c r="F15" s="57" t="s">
        <v>1177</v>
      </c>
    </row>
    <row r="16" spans="1:6">
      <c r="A16" s="54" t="s">
        <v>1193</v>
      </c>
      <c r="B16" s="58" t="s">
        <v>818</v>
      </c>
      <c r="C16" s="59" t="s">
        <v>819</v>
      </c>
      <c r="D16" s="56" t="s">
        <v>820</v>
      </c>
      <c r="E16" s="56">
        <v>406</v>
      </c>
      <c r="F16" s="57" t="s">
        <v>1177</v>
      </c>
    </row>
    <row r="17" spans="1:6">
      <c r="A17" s="54" t="s">
        <v>1019</v>
      </c>
      <c r="B17" s="58" t="s">
        <v>340</v>
      </c>
      <c r="C17" s="59" t="s">
        <v>1020</v>
      </c>
      <c r="D17" s="56" t="s">
        <v>327</v>
      </c>
      <c r="E17" s="56">
        <v>415</v>
      </c>
      <c r="F17" s="57" t="s">
        <v>1177</v>
      </c>
    </row>
    <row r="18" spans="1:6">
      <c r="A18" s="54" t="s">
        <v>1187</v>
      </c>
      <c r="B18" s="58" t="s">
        <v>5926</v>
      </c>
      <c r="C18" s="63" t="s">
        <v>5927</v>
      </c>
      <c r="D18" s="64" t="s">
        <v>5928</v>
      </c>
      <c r="E18" s="56">
        <v>280</v>
      </c>
      <c r="F18" s="57" t="s">
        <v>1177</v>
      </c>
    </row>
    <row r="19" spans="1:6">
      <c r="A19" s="54" t="s">
        <v>1009</v>
      </c>
      <c r="B19" s="55" t="s">
        <v>69</v>
      </c>
      <c r="C19" s="55" t="s">
        <v>70</v>
      </c>
      <c r="D19" s="61" t="s">
        <v>71</v>
      </c>
      <c r="E19" s="56">
        <v>240</v>
      </c>
      <c r="F19" s="57" t="s">
        <v>1177</v>
      </c>
    </row>
    <row r="20" spans="1:6">
      <c r="A20" s="54" t="s">
        <v>1017</v>
      </c>
      <c r="B20" s="58" t="s">
        <v>326</v>
      </c>
      <c r="C20" s="59" t="s">
        <v>1018</v>
      </c>
      <c r="D20" s="56" t="s">
        <v>327</v>
      </c>
      <c r="E20" s="56">
        <v>279</v>
      </c>
      <c r="F20" s="57" t="s">
        <v>1177</v>
      </c>
    </row>
    <row r="21" spans="1:6">
      <c r="A21" s="54" t="s">
        <v>1022</v>
      </c>
      <c r="B21" s="58" t="s">
        <v>465</v>
      </c>
      <c r="C21" s="59" t="s">
        <v>466</v>
      </c>
      <c r="D21" s="56" t="s">
        <v>83</v>
      </c>
      <c r="E21" s="56">
        <v>148</v>
      </c>
      <c r="F21" s="57" t="s">
        <v>1177</v>
      </c>
    </row>
    <row r="22" spans="1:6">
      <c r="A22" s="54" t="s">
        <v>1025</v>
      </c>
      <c r="B22" s="65" t="s">
        <v>509</v>
      </c>
      <c r="C22" s="65" t="s">
        <v>5929</v>
      </c>
      <c r="D22" s="64" t="s">
        <v>5917</v>
      </c>
      <c r="E22" s="56">
        <v>243</v>
      </c>
      <c r="F22" s="57" t="s">
        <v>1177</v>
      </c>
    </row>
    <row r="23" spans="1:6">
      <c r="A23" s="66" t="s">
        <v>1028</v>
      </c>
      <c r="B23" s="65" t="s">
        <v>550</v>
      </c>
      <c r="C23" s="65" t="s">
        <v>5930</v>
      </c>
      <c r="D23" s="56" t="s">
        <v>5921</v>
      </c>
      <c r="E23" s="56">
        <v>165</v>
      </c>
      <c r="F23" s="57" t="s">
        <v>1177</v>
      </c>
    </row>
    <row r="24" spans="1:6">
      <c r="A24" s="66" t="s">
        <v>1023</v>
      </c>
      <c r="B24" s="65" t="s">
        <v>489</v>
      </c>
      <c r="C24" s="65" t="s">
        <v>5931</v>
      </c>
      <c r="D24" s="56" t="s">
        <v>5932</v>
      </c>
      <c r="E24" s="56">
        <v>110</v>
      </c>
      <c r="F24" s="57" t="s">
        <v>1177</v>
      </c>
    </row>
    <row r="25" spans="1:6">
      <c r="A25" s="66" t="s">
        <v>1029</v>
      </c>
      <c r="B25" s="65" t="s">
        <v>569</v>
      </c>
      <c r="C25" s="65" t="s">
        <v>5933</v>
      </c>
      <c r="D25" s="56" t="s">
        <v>5934</v>
      </c>
      <c r="E25" s="56">
        <v>98</v>
      </c>
      <c r="F25" s="57" t="s">
        <v>1177</v>
      </c>
    </row>
    <row r="26" spans="1:6">
      <c r="A26" s="66" t="s">
        <v>1016</v>
      </c>
      <c r="B26" s="60" t="s">
        <v>195</v>
      </c>
      <c r="C26" s="60" t="s">
        <v>5935</v>
      </c>
      <c r="D26" s="61" t="s">
        <v>5913</v>
      </c>
      <c r="E26" s="56">
        <v>87</v>
      </c>
      <c r="F26" s="57" t="s">
        <v>1177</v>
      </c>
    </row>
    <row r="27" spans="1:6">
      <c r="A27" s="66" t="s">
        <v>1199</v>
      </c>
      <c r="B27" s="65" t="s">
        <v>971</v>
      </c>
      <c r="C27" s="65" t="s">
        <v>5936</v>
      </c>
      <c r="D27" s="56" t="s">
        <v>5917</v>
      </c>
      <c r="E27" s="56">
        <v>86</v>
      </c>
      <c r="F27" s="57" t="s">
        <v>1177</v>
      </c>
    </row>
    <row r="28" spans="1:6">
      <c r="A28" s="66" t="s">
        <v>1030</v>
      </c>
      <c r="B28" s="65" t="s">
        <v>586</v>
      </c>
      <c r="C28" s="65" t="s">
        <v>5937</v>
      </c>
      <c r="D28" s="56" t="s">
        <v>5934</v>
      </c>
      <c r="E28" s="56">
        <v>82</v>
      </c>
      <c r="F28" s="57" t="s">
        <v>1177</v>
      </c>
    </row>
    <row r="29" spans="1:6">
      <c r="A29" s="66" t="s">
        <v>1026</v>
      </c>
      <c r="B29" s="65" t="s">
        <v>529</v>
      </c>
      <c r="C29" s="65" t="s">
        <v>5938</v>
      </c>
      <c r="D29" s="56" t="s">
        <v>5913</v>
      </c>
      <c r="E29" s="56">
        <v>76</v>
      </c>
      <c r="F29" s="57" t="s">
        <v>1177</v>
      </c>
    </row>
    <row r="30" spans="1:6">
      <c r="A30" s="66" t="s">
        <v>1196</v>
      </c>
      <c r="B30" s="58" t="s">
        <v>844</v>
      </c>
      <c r="C30" s="59" t="s">
        <v>5939</v>
      </c>
      <c r="D30" s="56" t="s">
        <v>5917</v>
      </c>
      <c r="E30" s="56">
        <v>75</v>
      </c>
      <c r="F30" s="57" t="s">
        <v>1177</v>
      </c>
    </row>
    <row r="31" spans="1:6">
      <c r="A31" s="67">
        <v>21</v>
      </c>
      <c r="B31" s="68" t="s">
        <v>42</v>
      </c>
      <c r="C31" s="68" t="s">
        <v>5940</v>
      </c>
      <c r="D31" s="62" t="s">
        <v>5941</v>
      </c>
      <c r="E31" s="56">
        <v>334</v>
      </c>
      <c r="F31" s="57" t="s">
        <v>1177</v>
      </c>
    </row>
    <row r="32" spans="1:6">
      <c r="A32" s="67">
        <v>22</v>
      </c>
      <c r="B32" s="58" t="s">
        <v>5942</v>
      </c>
      <c r="C32" s="63" t="s">
        <v>5943</v>
      </c>
      <c r="D32" s="64" t="s">
        <v>5944</v>
      </c>
      <c r="E32" s="56">
        <v>319</v>
      </c>
      <c r="F32" s="57" t="s">
        <v>1177</v>
      </c>
    </row>
    <row r="33" spans="1:6">
      <c r="A33" s="67">
        <v>23</v>
      </c>
      <c r="B33" s="55" t="s">
        <v>107</v>
      </c>
      <c r="C33" s="55" t="s">
        <v>2514</v>
      </c>
      <c r="D33" s="61" t="s">
        <v>16</v>
      </c>
      <c r="E33" s="56">
        <v>319</v>
      </c>
      <c r="F33" s="57" t="s">
        <v>1177</v>
      </c>
    </row>
    <row r="34" spans="1:6">
      <c r="A34" s="67">
        <v>24</v>
      </c>
      <c r="B34" s="68" t="s">
        <v>106</v>
      </c>
      <c r="C34" s="68" t="s">
        <v>5945</v>
      </c>
      <c r="D34" s="62" t="s">
        <v>5946</v>
      </c>
      <c r="E34" s="56">
        <v>294</v>
      </c>
      <c r="F34" s="57" t="s">
        <v>1177</v>
      </c>
    </row>
    <row r="35" spans="1:6">
      <c r="A35" s="67">
        <v>25</v>
      </c>
      <c r="B35" s="58" t="s">
        <v>5947</v>
      </c>
      <c r="C35" s="63" t="s">
        <v>5948</v>
      </c>
      <c r="D35" s="64" t="s">
        <v>5946</v>
      </c>
      <c r="E35" s="56">
        <v>282</v>
      </c>
      <c r="F35" s="57" t="s">
        <v>1177</v>
      </c>
    </row>
    <row r="36" spans="1:6">
      <c r="A36" s="67">
        <v>26</v>
      </c>
      <c r="B36" s="68" t="s">
        <v>52</v>
      </c>
      <c r="C36" s="68" t="s">
        <v>5949</v>
      </c>
      <c r="D36" s="62" t="s">
        <v>5944</v>
      </c>
      <c r="E36" s="56">
        <v>269</v>
      </c>
      <c r="F36" s="57" t="s">
        <v>1177</v>
      </c>
    </row>
    <row r="37" spans="1:6">
      <c r="A37" s="67">
        <v>27</v>
      </c>
      <c r="B37" s="68" t="s">
        <v>3</v>
      </c>
      <c r="C37" s="68" t="s">
        <v>5950</v>
      </c>
      <c r="D37" s="62" t="s">
        <v>5946</v>
      </c>
      <c r="E37" s="56">
        <v>263</v>
      </c>
      <c r="F37" s="57" t="s">
        <v>1177</v>
      </c>
    </row>
    <row r="38" spans="1:6">
      <c r="A38" s="67">
        <v>28</v>
      </c>
      <c r="B38" s="55" t="s">
        <v>108</v>
      </c>
      <c r="C38" s="55" t="s">
        <v>5951</v>
      </c>
      <c r="D38" s="61" t="s">
        <v>43</v>
      </c>
      <c r="E38" s="56">
        <v>263</v>
      </c>
      <c r="F38" s="57" t="s">
        <v>1177</v>
      </c>
    </row>
    <row r="39" spans="1:6">
      <c r="A39" s="67">
        <v>29</v>
      </c>
      <c r="B39" s="58" t="s">
        <v>5952</v>
      </c>
      <c r="C39" s="63" t="s">
        <v>5953</v>
      </c>
      <c r="D39" s="64" t="s">
        <v>5944</v>
      </c>
      <c r="E39" s="56">
        <v>260</v>
      </c>
      <c r="F39" s="57" t="s">
        <v>1177</v>
      </c>
    </row>
    <row r="40" spans="1:6">
      <c r="A40" s="67">
        <v>30</v>
      </c>
      <c r="B40" s="58" t="s">
        <v>5954</v>
      </c>
      <c r="C40" s="63" t="s">
        <v>5955</v>
      </c>
      <c r="D40" s="64" t="s">
        <v>5956</v>
      </c>
      <c r="E40" s="56">
        <v>258</v>
      </c>
      <c r="F40" s="57" t="s">
        <v>1177</v>
      </c>
    </row>
    <row r="41" spans="1:6">
      <c r="A41" s="67">
        <v>31</v>
      </c>
      <c r="B41" s="58" t="s">
        <v>5957</v>
      </c>
      <c r="C41" s="63" t="s">
        <v>5958</v>
      </c>
      <c r="D41" s="64" t="s">
        <v>5959</v>
      </c>
      <c r="E41" s="56">
        <v>244</v>
      </c>
      <c r="F41" s="57" t="s">
        <v>1177</v>
      </c>
    </row>
    <row r="42" spans="1:6">
      <c r="A42" s="67">
        <v>32</v>
      </c>
      <c r="B42" s="58" t="s">
        <v>5960</v>
      </c>
      <c r="C42" s="63" t="s">
        <v>5961</v>
      </c>
      <c r="D42" s="64" t="s">
        <v>5962</v>
      </c>
      <c r="E42" s="56">
        <v>244</v>
      </c>
      <c r="F42" s="57" t="s">
        <v>1177</v>
      </c>
    </row>
    <row r="43" spans="1:6">
      <c r="A43" s="67">
        <v>33</v>
      </c>
      <c r="B43" s="58" t="s">
        <v>5963</v>
      </c>
      <c r="C43" s="63" t="s">
        <v>5964</v>
      </c>
      <c r="D43" s="64" t="s">
        <v>5965</v>
      </c>
      <c r="E43" s="56">
        <v>213</v>
      </c>
      <c r="F43" s="57" t="s">
        <v>1177</v>
      </c>
    </row>
    <row r="44" spans="1:6">
      <c r="A44" s="67">
        <v>34</v>
      </c>
      <c r="B44" s="58" t="s">
        <v>5966</v>
      </c>
      <c r="C44" s="63" t="s">
        <v>5967</v>
      </c>
      <c r="D44" s="64" t="s">
        <v>5968</v>
      </c>
      <c r="E44" s="56">
        <v>209</v>
      </c>
      <c r="F44" s="57" t="s">
        <v>1177</v>
      </c>
    </row>
    <row r="45" spans="1:6">
      <c r="A45" s="67">
        <v>35</v>
      </c>
      <c r="B45" s="68" t="s">
        <v>112</v>
      </c>
      <c r="C45" s="68" t="s">
        <v>5969</v>
      </c>
      <c r="D45" s="62" t="s">
        <v>5965</v>
      </c>
      <c r="E45" s="56">
        <v>208</v>
      </c>
      <c r="F45" s="57" t="s">
        <v>1177</v>
      </c>
    </row>
    <row r="46" spans="1:6">
      <c r="A46" s="67">
        <v>36</v>
      </c>
      <c r="B46" s="68" t="s">
        <v>462</v>
      </c>
      <c r="C46" s="68" t="s">
        <v>5970</v>
      </c>
      <c r="D46" s="64" t="s">
        <v>5971</v>
      </c>
      <c r="E46" s="56">
        <v>205</v>
      </c>
      <c r="F46" s="57" t="s">
        <v>1177</v>
      </c>
    </row>
    <row r="47" spans="1:6">
      <c r="A47" s="67">
        <v>37</v>
      </c>
      <c r="B47" s="58" t="s">
        <v>5972</v>
      </c>
      <c r="C47" s="63" t="s">
        <v>5973</v>
      </c>
      <c r="D47" s="64" t="s">
        <v>5968</v>
      </c>
      <c r="E47" s="56">
        <v>198</v>
      </c>
      <c r="F47" s="57" t="s">
        <v>1177</v>
      </c>
    </row>
    <row r="48" spans="1:6">
      <c r="A48" s="67">
        <v>38</v>
      </c>
      <c r="B48" s="68" t="s">
        <v>64</v>
      </c>
      <c r="C48" s="68" t="s">
        <v>5974</v>
      </c>
      <c r="D48" s="62" t="s">
        <v>5965</v>
      </c>
      <c r="E48" s="56">
        <v>195</v>
      </c>
      <c r="F48" s="57" t="s">
        <v>1177</v>
      </c>
    </row>
    <row r="49" spans="1:6">
      <c r="A49" s="67">
        <v>39</v>
      </c>
      <c r="B49" s="58" t="s">
        <v>5975</v>
      </c>
      <c r="C49" s="63" t="s">
        <v>5976</v>
      </c>
      <c r="D49" s="64" t="s">
        <v>5977</v>
      </c>
      <c r="E49" s="56">
        <v>163</v>
      </c>
      <c r="F49" s="57" t="s">
        <v>1177</v>
      </c>
    </row>
    <row r="50" spans="1:6">
      <c r="A50" s="67">
        <v>40</v>
      </c>
      <c r="B50" s="68" t="s">
        <v>27</v>
      </c>
      <c r="C50" s="68" t="s">
        <v>5978</v>
      </c>
      <c r="D50" s="62" t="s">
        <v>5979</v>
      </c>
      <c r="E50" s="56">
        <v>153</v>
      </c>
      <c r="F50" s="57" t="s">
        <v>1177</v>
      </c>
    </row>
    <row r="51" spans="1:6">
      <c r="A51" s="67">
        <v>41</v>
      </c>
      <c r="B51" s="58" t="s">
        <v>5980</v>
      </c>
      <c r="C51" s="63" t="s">
        <v>5981</v>
      </c>
      <c r="D51" s="64" t="s">
        <v>5982</v>
      </c>
      <c r="E51" s="56">
        <v>139</v>
      </c>
      <c r="F51" s="57" t="s">
        <v>1177</v>
      </c>
    </row>
    <row r="52" spans="1:6">
      <c r="A52" s="67">
        <v>42</v>
      </c>
      <c r="B52" s="58" t="s">
        <v>5983</v>
      </c>
      <c r="C52" s="63" t="s">
        <v>5984</v>
      </c>
      <c r="D52" s="64" t="s">
        <v>5965</v>
      </c>
      <c r="E52" s="56">
        <v>135</v>
      </c>
      <c r="F52" s="57" t="s">
        <v>1177</v>
      </c>
    </row>
    <row r="53" spans="1:6">
      <c r="A53" s="67">
        <v>43</v>
      </c>
      <c r="B53" s="58" t="s">
        <v>5985</v>
      </c>
      <c r="C53" s="63" t="s">
        <v>5986</v>
      </c>
      <c r="D53" s="64" t="s">
        <v>5982</v>
      </c>
      <c r="E53" s="56">
        <v>133</v>
      </c>
      <c r="F53" s="57" t="s">
        <v>1177</v>
      </c>
    </row>
    <row r="54" spans="1:6">
      <c r="A54" s="67">
        <v>44</v>
      </c>
      <c r="B54" s="58" t="s">
        <v>5987</v>
      </c>
      <c r="C54" s="63" t="s">
        <v>5988</v>
      </c>
      <c r="D54" s="64" t="s">
        <v>5989</v>
      </c>
      <c r="E54" s="56">
        <v>126</v>
      </c>
      <c r="F54" s="57" t="s">
        <v>1177</v>
      </c>
    </row>
    <row r="55" spans="1:6">
      <c r="A55" s="67">
        <v>45</v>
      </c>
      <c r="B55" s="58" t="s">
        <v>5990</v>
      </c>
      <c r="C55" s="63" t="s">
        <v>5991</v>
      </c>
      <c r="D55" s="64" t="s">
        <v>5965</v>
      </c>
      <c r="E55" s="56">
        <v>125</v>
      </c>
      <c r="F55" s="57" t="s">
        <v>1177</v>
      </c>
    </row>
    <row r="56" spans="1:6">
      <c r="A56" s="67">
        <v>46</v>
      </c>
      <c r="B56" s="58" t="s">
        <v>5992</v>
      </c>
      <c r="C56" s="63" t="s">
        <v>5993</v>
      </c>
      <c r="D56" s="64" t="s">
        <v>5977</v>
      </c>
      <c r="E56" s="56">
        <v>123</v>
      </c>
      <c r="F56" s="57" t="s">
        <v>1177</v>
      </c>
    </row>
    <row r="57" spans="1:6">
      <c r="A57" s="67">
        <v>47</v>
      </c>
      <c r="B57" s="58" t="s">
        <v>5994</v>
      </c>
      <c r="C57" s="63" t="s">
        <v>5995</v>
      </c>
      <c r="D57" s="64" t="s">
        <v>5956</v>
      </c>
      <c r="E57" s="56">
        <v>112</v>
      </c>
      <c r="F57" s="57" t="s">
        <v>1177</v>
      </c>
    </row>
    <row r="58" spans="1:6">
      <c r="A58" s="67">
        <v>48</v>
      </c>
      <c r="B58" s="58" t="s">
        <v>5996</v>
      </c>
      <c r="C58" s="63" t="s">
        <v>5997</v>
      </c>
      <c r="D58" s="64" t="s">
        <v>5998</v>
      </c>
      <c r="E58" s="56">
        <v>106</v>
      </c>
      <c r="F58" s="57" t="s">
        <v>1177</v>
      </c>
    </row>
    <row r="59" spans="1:6">
      <c r="A59" s="67">
        <v>49</v>
      </c>
      <c r="B59" s="68" t="s">
        <v>458</v>
      </c>
      <c r="C59" s="68" t="s">
        <v>5999</v>
      </c>
      <c r="D59" s="64" t="s">
        <v>6000</v>
      </c>
      <c r="E59" s="56">
        <v>96</v>
      </c>
      <c r="F59" s="57" t="s">
        <v>1177</v>
      </c>
    </row>
    <row r="60" spans="1:6">
      <c r="A60" s="67">
        <v>50</v>
      </c>
      <c r="B60" s="58" t="s">
        <v>6001</v>
      </c>
      <c r="C60" s="63" t="s">
        <v>6002</v>
      </c>
      <c r="D60" s="64" t="s">
        <v>6003</v>
      </c>
      <c r="E60" s="56">
        <v>91</v>
      </c>
      <c r="F60" s="57" t="s">
        <v>1177</v>
      </c>
    </row>
    <row r="61" spans="1:6">
      <c r="A61" s="67">
        <v>51</v>
      </c>
      <c r="B61" s="58" t="s">
        <v>6004</v>
      </c>
      <c r="C61" s="63" t="s">
        <v>6005</v>
      </c>
      <c r="D61" s="64" t="s">
        <v>5944</v>
      </c>
      <c r="E61" s="56">
        <v>91</v>
      </c>
      <c r="F61" s="57" t="s">
        <v>1177</v>
      </c>
    </row>
    <row r="62" spans="1:6">
      <c r="A62" s="67">
        <v>52</v>
      </c>
      <c r="B62" s="68" t="s">
        <v>81</v>
      </c>
      <c r="C62" s="68" t="s">
        <v>6006</v>
      </c>
      <c r="D62" s="62" t="s">
        <v>6007</v>
      </c>
      <c r="E62" s="56">
        <v>90</v>
      </c>
      <c r="F62" s="57" t="s">
        <v>1177</v>
      </c>
    </row>
    <row r="63" spans="1:6">
      <c r="A63" s="67">
        <v>53</v>
      </c>
      <c r="B63" s="69" t="s">
        <v>6008</v>
      </c>
      <c r="C63" s="63" t="s">
        <v>6009</v>
      </c>
      <c r="D63" s="64" t="s">
        <v>6010</v>
      </c>
      <c r="E63" s="56">
        <v>79</v>
      </c>
      <c r="F63" s="57" t="s">
        <v>1177</v>
      </c>
    </row>
    <row r="64" spans="1:6">
      <c r="A64" s="67">
        <v>54</v>
      </c>
      <c r="B64" s="65" t="s">
        <v>975</v>
      </c>
      <c r="C64" s="65" t="s">
        <v>6011</v>
      </c>
      <c r="D64" s="64" t="s">
        <v>6012</v>
      </c>
      <c r="E64" s="56">
        <v>75</v>
      </c>
      <c r="F64" s="57" t="s">
        <v>1177</v>
      </c>
    </row>
    <row r="65" spans="1:6">
      <c r="A65" s="67">
        <v>55</v>
      </c>
      <c r="B65" s="69" t="s">
        <v>6013</v>
      </c>
      <c r="C65" s="63" t="s">
        <v>6014</v>
      </c>
      <c r="D65" s="64" t="s">
        <v>6015</v>
      </c>
      <c r="E65" s="56">
        <v>69</v>
      </c>
      <c r="F65" s="57" t="s">
        <v>1177</v>
      </c>
    </row>
    <row r="66" spans="1:6">
      <c r="A66" s="67">
        <v>56</v>
      </c>
      <c r="B66" s="69" t="s">
        <v>6016</v>
      </c>
      <c r="C66" s="63" t="s">
        <v>6017</v>
      </c>
      <c r="D66" s="64" t="s">
        <v>5944</v>
      </c>
      <c r="E66" s="56">
        <v>68</v>
      </c>
      <c r="F66" s="57" t="s">
        <v>1177</v>
      </c>
    </row>
    <row r="67" spans="1:6">
      <c r="A67" s="67">
        <v>57</v>
      </c>
      <c r="B67" s="69" t="s">
        <v>6018</v>
      </c>
      <c r="C67" s="63" t="s">
        <v>6019</v>
      </c>
      <c r="D67" s="64" t="s">
        <v>6020</v>
      </c>
      <c r="E67" s="56">
        <v>67</v>
      </c>
      <c r="F67" s="57" t="s">
        <v>1177</v>
      </c>
    </row>
    <row r="68" spans="1:6">
      <c r="A68" s="67">
        <v>58</v>
      </c>
      <c r="B68" s="69" t="s">
        <v>6021</v>
      </c>
      <c r="C68" s="63" t="s">
        <v>6022</v>
      </c>
      <c r="D68" s="64" t="s">
        <v>6023</v>
      </c>
      <c r="E68" s="56">
        <v>65</v>
      </c>
      <c r="F68" s="57" t="s">
        <v>1177</v>
      </c>
    </row>
    <row r="69" spans="1:6">
      <c r="A69" s="67">
        <v>59</v>
      </c>
      <c r="B69" s="65" t="s">
        <v>967</v>
      </c>
      <c r="C69" s="65" t="s">
        <v>6024</v>
      </c>
      <c r="D69" s="64" t="s">
        <v>6025</v>
      </c>
      <c r="E69" s="56">
        <v>62</v>
      </c>
      <c r="F69" s="57" t="s">
        <v>1177</v>
      </c>
    </row>
    <row r="70" spans="1:6">
      <c r="A70" s="67">
        <v>60</v>
      </c>
      <c r="B70" s="65" t="s">
        <v>604</v>
      </c>
      <c r="C70" s="65" t="s">
        <v>6026</v>
      </c>
      <c r="D70" s="64" t="s">
        <v>6027</v>
      </c>
      <c r="E70" s="56">
        <v>53</v>
      </c>
      <c r="F70" s="57" t="s">
        <v>1177</v>
      </c>
    </row>
    <row r="71" spans="1:6">
      <c r="A71" s="67">
        <v>61</v>
      </c>
      <c r="B71" s="65" t="s">
        <v>995</v>
      </c>
      <c r="C71" s="65" t="s">
        <v>6028</v>
      </c>
      <c r="D71" s="64" t="s">
        <v>6029</v>
      </c>
      <c r="E71" s="56">
        <v>44</v>
      </c>
      <c r="F71" s="57" t="s">
        <v>1177</v>
      </c>
    </row>
    <row r="72" spans="1:6">
      <c r="A72" s="67">
        <v>62</v>
      </c>
      <c r="B72" s="65" t="s">
        <v>992</v>
      </c>
      <c r="C72" s="65" t="s">
        <v>6030</v>
      </c>
      <c r="D72" s="64" t="s">
        <v>6031</v>
      </c>
      <c r="E72" s="56">
        <v>39</v>
      </c>
      <c r="F72" s="57" t="s">
        <v>1177</v>
      </c>
    </row>
    <row r="73" spans="1:6">
      <c r="A73" s="67">
        <v>63</v>
      </c>
      <c r="B73" s="68" t="s">
        <v>94</v>
      </c>
      <c r="C73" s="68" t="s">
        <v>6032</v>
      </c>
      <c r="D73" s="62" t="s">
        <v>6033</v>
      </c>
      <c r="E73" s="56">
        <v>36</v>
      </c>
      <c r="F73" s="57" t="s">
        <v>1177</v>
      </c>
    </row>
    <row r="74" spans="1:6">
      <c r="A74" s="67">
        <v>64</v>
      </c>
      <c r="B74" s="65" t="s">
        <v>978</v>
      </c>
      <c r="C74" s="65" t="s">
        <v>6034</v>
      </c>
      <c r="D74" s="64" t="s">
        <v>6000</v>
      </c>
      <c r="E74" s="56">
        <v>35</v>
      </c>
      <c r="F74" s="57" t="s">
        <v>1177</v>
      </c>
    </row>
    <row r="75" spans="1:6">
      <c r="A75" s="67">
        <v>65</v>
      </c>
      <c r="B75" s="65" t="s">
        <v>981</v>
      </c>
      <c r="C75" s="65" t="s">
        <v>6035</v>
      </c>
      <c r="D75" s="64" t="s">
        <v>6000</v>
      </c>
      <c r="E75" s="56">
        <v>34</v>
      </c>
      <c r="F75" s="57" t="s">
        <v>1177</v>
      </c>
    </row>
    <row r="76" spans="1:6">
      <c r="A76" s="67">
        <v>66</v>
      </c>
      <c r="B76" s="65" t="s">
        <v>608</v>
      </c>
      <c r="C76" s="65" t="s">
        <v>6036</v>
      </c>
      <c r="D76" s="64" t="s">
        <v>6027</v>
      </c>
      <c r="E76" s="56">
        <v>32</v>
      </c>
      <c r="F76" s="57" t="s">
        <v>1177</v>
      </c>
    </row>
    <row r="77" spans="1:6">
      <c r="A77" s="67">
        <v>67</v>
      </c>
      <c r="B77" s="65" t="s">
        <v>6037</v>
      </c>
      <c r="C77" s="65" t="s">
        <v>6038</v>
      </c>
      <c r="D77" s="64" t="s">
        <v>6027</v>
      </c>
      <c r="E77" s="56">
        <v>28</v>
      </c>
      <c r="F77" s="57" t="s">
        <v>1177</v>
      </c>
    </row>
    <row r="78" spans="1:6">
      <c r="A78" s="67">
        <v>68</v>
      </c>
      <c r="B78" s="69" t="s">
        <v>6039</v>
      </c>
      <c r="C78" s="63" t="s">
        <v>6040</v>
      </c>
      <c r="D78" s="64" t="s">
        <v>6015</v>
      </c>
      <c r="E78" s="56">
        <v>26</v>
      </c>
      <c r="F78" s="57" t="s">
        <v>1177</v>
      </c>
    </row>
    <row r="79" spans="1:6">
      <c r="A79" s="67">
        <v>69</v>
      </c>
      <c r="B79" s="65" t="s">
        <v>983</v>
      </c>
      <c r="C79" s="65" t="s">
        <v>6041</v>
      </c>
      <c r="D79" s="64" t="s">
        <v>6042</v>
      </c>
      <c r="E79" s="56">
        <v>25</v>
      </c>
      <c r="F79" s="57" t="s">
        <v>1177</v>
      </c>
    </row>
    <row r="80" spans="1:6">
      <c r="A80" s="67" t="s">
        <v>6043</v>
      </c>
      <c r="B80" s="70" t="s">
        <v>6208</v>
      </c>
      <c r="C80" s="70" t="s">
        <v>6044</v>
      </c>
      <c r="D80" s="71" t="s">
        <v>6000</v>
      </c>
      <c r="E80" s="72" t="s">
        <v>1139</v>
      </c>
      <c r="F80" s="57" t="s">
        <v>1177</v>
      </c>
    </row>
    <row r="81" spans="1:6">
      <c r="A81" s="67" t="s">
        <v>6043</v>
      </c>
      <c r="B81" s="70" t="s">
        <v>145</v>
      </c>
      <c r="C81" s="70" t="s">
        <v>6045</v>
      </c>
      <c r="D81" s="71" t="s">
        <v>6000</v>
      </c>
      <c r="E81" s="72" t="s">
        <v>1139</v>
      </c>
      <c r="F81" s="57" t="s">
        <v>1177</v>
      </c>
    </row>
    <row r="82" spans="1:6">
      <c r="A82" s="67" t="s">
        <v>6043</v>
      </c>
      <c r="B82" s="70" t="s">
        <v>170</v>
      </c>
      <c r="C82" s="70" t="s">
        <v>6046</v>
      </c>
      <c r="D82" s="71" t="s">
        <v>6047</v>
      </c>
      <c r="E82" s="72" t="s">
        <v>1139</v>
      </c>
      <c r="F82" s="57" t="s">
        <v>1177</v>
      </c>
    </row>
    <row r="83" spans="1:6">
      <c r="A83" s="67" t="s">
        <v>6043</v>
      </c>
      <c r="B83" s="70" t="s">
        <v>175</v>
      </c>
      <c r="C83" s="70" t="s">
        <v>6048</v>
      </c>
      <c r="D83" s="71" t="s">
        <v>6049</v>
      </c>
      <c r="E83" s="72" t="s">
        <v>1139</v>
      </c>
      <c r="F83" s="57" t="s">
        <v>1177</v>
      </c>
    </row>
    <row r="84" spans="1:6">
      <c r="A84" s="67" t="s">
        <v>6043</v>
      </c>
      <c r="B84" s="70" t="s">
        <v>181</v>
      </c>
      <c r="C84" s="70" t="s">
        <v>6050</v>
      </c>
      <c r="D84" s="71" t="s">
        <v>6051</v>
      </c>
      <c r="E84" s="72" t="s">
        <v>1139</v>
      </c>
      <c r="F84" s="57" t="s">
        <v>1177</v>
      </c>
    </row>
    <row r="85" spans="1:6">
      <c r="A85" s="67" t="s">
        <v>6043</v>
      </c>
      <c r="B85" s="70" t="s">
        <v>190</v>
      </c>
      <c r="C85" s="70" t="s">
        <v>6052</v>
      </c>
      <c r="D85" s="71" t="s">
        <v>6031</v>
      </c>
      <c r="E85" s="72" t="s">
        <v>1139</v>
      </c>
      <c r="F85" s="57" t="s">
        <v>1177</v>
      </c>
    </row>
    <row r="86" spans="1:6">
      <c r="A86" s="67" t="s">
        <v>6043</v>
      </c>
      <c r="B86" s="70" t="s">
        <v>200</v>
      </c>
      <c r="C86" s="70" t="s">
        <v>6053</v>
      </c>
      <c r="D86" s="71" t="s">
        <v>6031</v>
      </c>
      <c r="E86" s="72" t="s">
        <v>1139</v>
      </c>
      <c r="F86" s="57" t="s">
        <v>1177</v>
      </c>
    </row>
    <row r="87" spans="1:6">
      <c r="A87" s="67" t="s">
        <v>1185</v>
      </c>
      <c r="B87" s="73" t="s">
        <v>776</v>
      </c>
      <c r="C87" s="73" t="s">
        <v>6054</v>
      </c>
      <c r="D87" s="74" t="s">
        <v>6055</v>
      </c>
      <c r="E87" s="72" t="s">
        <v>6056</v>
      </c>
      <c r="F87" s="57" t="s">
        <v>1177</v>
      </c>
    </row>
    <row r="88" spans="1:6">
      <c r="A88" s="67" t="s">
        <v>1185</v>
      </c>
      <c r="B88" s="73" t="s">
        <v>782</v>
      </c>
      <c r="C88" s="73" t="s">
        <v>6057</v>
      </c>
      <c r="D88" s="74" t="s">
        <v>6058</v>
      </c>
      <c r="E88" s="72" t="s">
        <v>1184</v>
      </c>
      <c r="F88" s="57" t="s">
        <v>1177</v>
      </c>
    </row>
    <row r="89" spans="1:6">
      <c r="A89" s="67" t="s">
        <v>1185</v>
      </c>
      <c r="B89" s="73" t="s">
        <v>783</v>
      </c>
      <c r="C89" s="73" t="s">
        <v>6059</v>
      </c>
      <c r="D89" s="74" t="s">
        <v>6012</v>
      </c>
      <c r="E89" s="72" t="s">
        <v>1184</v>
      </c>
      <c r="F89" s="57" t="s">
        <v>1177</v>
      </c>
    </row>
    <row r="90" spans="1:6">
      <c r="A90" s="67" t="s">
        <v>1185</v>
      </c>
      <c r="B90" s="73" t="s">
        <v>786</v>
      </c>
      <c r="C90" s="73" t="s">
        <v>6060</v>
      </c>
      <c r="D90" s="74" t="s">
        <v>6000</v>
      </c>
      <c r="E90" s="72" t="s">
        <v>1184</v>
      </c>
      <c r="F90" s="57" t="s">
        <v>1177</v>
      </c>
    </row>
    <row r="91" spans="1:6">
      <c r="A91" s="67" t="s">
        <v>1185</v>
      </c>
      <c r="B91" s="73" t="s">
        <v>788</v>
      </c>
      <c r="C91" s="73" t="s">
        <v>6061</v>
      </c>
      <c r="D91" s="74" t="s">
        <v>6000</v>
      </c>
      <c r="E91" s="72" t="s">
        <v>1184</v>
      </c>
      <c r="F91" s="57" t="s">
        <v>1177</v>
      </c>
    </row>
    <row r="92" spans="1:6">
      <c r="A92" s="67" t="s">
        <v>1185</v>
      </c>
      <c r="B92" s="73" t="s">
        <v>790</v>
      </c>
      <c r="C92" s="73" t="s">
        <v>6062</v>
      </c>
      <c r="D92" s="74" t="s">
        <v>6063</v>
      </c>
      <c r="E92" s="72" t="s">
        <v>1184</v>
      </c>
      <c r="F92" s="57" t="s">
        <v>1177</v>
      </c>
    </row>
  </sheetData>
  <phoneticPr fontId="1" type="noConversion"/>
  <conditionalFormatting sqref="C48:C62 C41:C45">
    <cfRule type="expression" dxfId="19" priority="18" stopIfTrue="1">
      <formula>#REF!&gt;0</formula>
    </cfRule>
  </conditionalFormatting>
  <conditionalFormatting sqref="B48:B62 B41:B45">
    <cfRule type="expression" dxfId="18" priority="19" stopIfTrue="1">
      <formula>#REF!&lt;=0</formula>
    </cfRule>
  </conditionalFormatting>
  <conditionalFormatting sqref="D44:D60 D41">
    <cfRule type="expression" dxfId="17" priority="20" stopIfTrue="1">
      <formula>#REF!&gt;0</formula>
    </cfRule>
  </conditionalFormatting>
  <conditionalFormatting sqref="C63:C64">
    <cfRule type="expression" dxfId="16" priority="16" stopIfTrue="1">
      <formula>#REF!&gt;0</formula>
    </cfRule>
  </conditionalFormatting>
  <conditionalFormatting sqref="B63:B64">
    <cfRule type="expression" dxfId="15" priority="17" stopIfTrue="1">
      <formula>#REF!&lt;=0</formula>
    </cfRule>
  </conditionalFormatting>
  <conditionalFormatting sqref="C31">
    <cfRule type="expression" dxfId="14" priority="13" stopIfTrue="1">
      <formula>#REF!&gt;0</formula>
    </cfRule>
  </conditionalFormatting>
  <conditionalFormatting sqref="B31">
    <cfRule type="expression" dxfId="13" priority="14" stopIfTrue="1">
      <formula>#REF!&lt;=0</formula>
    </cfRule>
  </conditionalFormatting>
  <conditionalFormatting sqref="D31">
    <cfRule type="expression" dxfId="12" priority="15" stopIfTrue="1">
      <formula>#REF!&gt;0</formula>
    </cfRule>
  </conditionalFormatting>
  <conditionalFormatting sqref="C87:C92 C80:C84">
    <cfRule type="expression" dxfId="11" priority="10" stopIfTrue="1">
      <formula>#REF!&gt;0</formula>
    </cfRule>
  </conditionalFormatting>
  <conditionalFormatting sqref="B87:B92 B80:B84">
    <cfRule type="expression" dxfId="10" priority="11" stopIfTrue="1">
      <formula>#REF!&lt;=0</formula>
    </cfRule>
  </conditionalFormatting>
  <conditionalFormatting sqref="D80:D88">
    <cfRule type="expression" dxfId="9" priority="12" stopIfTrue="1">
      <formula>#REF!&gt;0</formula>
    </cfRule>
  </conditionalFormatting>
  <conditionalFormatting sqref="C9">
    <cfRule type="expression" dxfId="8" priority="7" stopIfTrue="1">
      <formula>#REF!&gt;0</formula>
    </cfRule>
  </conditionalFormatting>
  <conditionalFormatting sqref="B9">
    <cfRule type="expression" dxfId="7" priority="8" stopIfTrue="1">
      <formula>#REF!&lt;=0</formula>
    </cfRule>
  </conditionalFormatting>
  <conditionalFormatting sqref="D9">
    <cfRule type="expression" dxfId="6" priority="9" stopIfTrue="1">
      <formula>#REF!&gt;0</formula>
    </cfRule>
  </conditionalFormatting>
  <conditionalFormatting sqref="C11">
    <cfRule type="expression" dxfId="5" priority="4" stopIfTrue="1">
      <formula>#REF!&gt;0</formula>
    </cfRule>
  </conditionalFormatting>
  <conditionalFormatting sqref="B11">
    <cfRule type="expression" dxfId="4" priority="5" stopIfTrue="1">
      <formula>#REF!&lt;=0</formula>
    </cfRule>
  </conditionalFormatting>
  <conditionalFormatting sqref="D11">
    <cfRule type="expression" dxfId="3" priority="6" stopIfTrue="1">
      <formula>#REF!&gt;0</formula>
    </cfRule>
  </conditionalFormatting>
  <conditionalFormatting sqref="C13">
    <cfRule type="expression" dxfId="2" priority="1" stopIfTrue="1">
      <formula>#REF!&gt;0</formula>
    </cfRule>
  </conditionalFormatting>
  <conditionalFormatting sqref="B13">
    <cfRule type="expression" dxfId="1" priority="2" stopIfTrue="1">
      <formula>#REF!&lt;=0</formula>
    </cfRule>
  </conditionalFormatting>
  <conditionalFormatting sqref="D13">
    <cfRule type="expression" dxfId="0" priority="3" stopIfTrue="1">
      <formula>#REF!&gt;0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常规产品</vt:lpstr>
      <vt:lpstr>成品库存</vt:lpstr>
      <vt:lpstr>试用装库存</vt:lpstr>
      <vt:lpstr>包材库存</vt:lpstr>
      <vt:lpstr>膏体库存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2013-09-06T02:49:18Z</dcterms:modified>
</cp:coreProperties>
</file>