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esktop/banjercito/"/>
    </mc:Choice>
  </mc:AlternateContent>
  <xr:revisionPtr revIDLastSave="0" documentId="13_ncr:1_{9CB7C24C-C1A2-8741-AB72-6B6B0888692F}" xr6:coauthVersionLast="47" xr6:coauthVersionMax="47" xr10:uidLastSave="{00000000-0000-0000-0000-000000000000}"/>
  <bookViews>
    <workbookView xWindow="-38400" yWindow="-3100" windowWidth="38400" windowHeight="19540" xr2:uid="{A1C2921A-1A74-BA4C-AD46-16B326AAB331}"/>
  </bookViews>
  <sheets>
    <sheet name="Hoja1" sheetId="1" r:id="rId1"/>
    <sheet name="Hoja2" sheetId="2" r:id="rId2"/>
    <sheet name="Hoja3" sheetId="3" r:id="rId3"/>
  </sheets>
  <calcPr calcId="181029"/>
  <pivotCaches>
    <pivotCache cacheId="20" r:id="rId4"/>
    <pivotCache cacheId="19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F22" i="1"/>
  <c r="G22" i="1"/>
  <c r="E23" i="1"/>
  <c r="F23" i="1"/>
  <c r="G23" i="1"/>
  <c r="F21" i="1"/>
  <c r="G21" i="1"/>
  <c r="E21" i="1"/>
  <c r="C3" i="3"/>
  <c r="C4" i="3"/>
  <c r="C5" i="3"/>
  <c r="C2" i="3"/>
  <c r="C3" i="2"/>
  <c r="C4" i="2"/>
  <c r="C5" i="2"/>
  <c r="C6" i="2"/>
  <c r="C7" i="2"/>
  <c r="C8" i="2"/>
  <c r="C9" i="2"/>
  <c r="C2" i="2"/>
  <c r="B38" i="1" a="1"/>
  <c r="B38" i="1" s="1"/>
  <c r="B37" i="1" a="1"/>
  <c r="B37" i="1" s="1"/>
  <c r="B36" i="1" a="1"/>
  <c r="B36" i="1" s="1"/>
  <c r="M18" i="1"/>
  <c r="M19" i="1"/>
  <c r="M17" i="1"/>
  <c r="L18" i="1"/>
  <c r="L19" i="1"/>
  <c r="L17" i="1"/>
  <c r="K18" i="1"/>
  <c r="K19" i="1"/>
  <c r="K17" i="1"/>
  <c r="J18" i="1"/>
  <c r="J19" i="1"/>
  <c r="J17" i="1"/>
  <c r="M14" i="1"/>
  <c r="M13" i="1"/>
  <c r="M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<sst xmlns="http://schemas.openxmlformats.org/spreadsheetml/2006/main" count="72" uniqueCount="42">
  <si>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Productos</t>
  </si>
  <si>
    <t>A</t>
  </si>
  <si>
    <t>B</t>
  </si>
  <si>
    <t>C</t>
  </si>
  <si>
    <t>Precio</t>
  </si>
  <si>
    <t>Existencias</t>
  </si>
  <si>
    <t>Clientes</t>
  </si>
  <si>
    <t>Edad</t>
  </si>
  <si>
    <t>Género</t>
  </si>
  <si>
    <t>Hombre</t>
  </si>
  <si>
    <t>Mujer</t>
  </si>
  <si>
    <t>Ventas</t>
  </si>
  <si>
    <t>Cliente</t>
  </si>
  <si>
    <t>Venta</t>
  </si>
  <si>
    <t>Producto</t>
  </si>
  <si>
    <t>Año</t>
  </si>
  <si>
    <t>Mes</t>
  </si>
  <si>
    <t>Dia</t>
  </si>
  <si>
    <t>Hora</t>
  </si>
  <si>
    <t>Minuto</t>
  </si>
  <si>
    <t>Edad Promedio</t>
  </si>
  <si>
    <t>Probabilidad Hombre</t>
  </si>
  <si>
    <t>Probabilidad Mujer</t>
  </si>
  <si>
    <t>Indicadores del Todos los Clientes</t>
  </si>
  <si>
    <t>C1</t>
  </si>
  <si>
    <t>C2</t>
  </si>
  <si>
    <t>C3</t>
  </si>
  <si>
    <t>C4</t>
  </si>
  <si>
    <t>Edad lineal</t>
  </si>
  <si>
    <t>Si es hombre</t>
  </si>
  <si>
    <t>Si es mujer</t>
  </si>
  <si>
    <t>Edad es mayor al promedio</t>
  </si>
  <si>
    <t>SUMAPRODUCTO(INDICE($J$17:$M$19,COINCIDIR($D21,$I$17:$I$19,0),0),INDICE($J$17:$M$19,COINCIDIR(E$20,$I$17:$I$19,0),0))/(RAIZ(SUMAPRODUCTO(INDICE($J$17:$M$19,COINCIDIR($D21,$I$17:$I$19,0),0),INDICE($J$17:$M$19,COINCIDIR($D21,$I$17:$I$19,0),0)))*RAIZ(SUMAPRODUCTO(INDICE($J$17:$M$19,COINCIDIR(E$20,$I$17:$I$19,0),0),INDICE($J$17:$M$19,COINCIDIR(E$20,$I$17:$I$19,0),0))))</t>
  </si>
  <si>
    <t>cliente</t>
  </si>
  <si>
    <t>Indicadores de Todas las Ventas</t>
  </si>
  <si>
    <t>Suma de Precio</t>
  </si>
  <si>
    <t>Etiquetas de fila</t>
  </si>
  <si>
    <t>Total general</t>
  </si>
  <si>
    <t>C5</t>
  </si>
  <si>
    <t>Precio T.</t>
  </si>
  <si>
    <t>Suma de Precio T.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</si>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</sst>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70" formatCode="0.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70" fontId="0" fillId="2" borderId="0" xfId="0" applyNumberFormat="1" applyFill="1" applyAlignment="1">
      <alignment horizontal="center"/>
    </xf>
    <xf numFmtId="9" fontId="0" fillId="2" borderId="0" xfId="1" applyFont="1" applyFill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n Badillo Salas" refreshedDate="45579.796234259258" createdVersion="8" refreshedVersion="8" minRefreshableVersion="3" recordCount="4" xr:uid="{376D6A15-25C6-7945-ACA0-D9873D064426}">
  <cacheSource type="worksheet">
    <worksheetSource ref="A1:C5" sheet="Hoja3"/>
  </cacheSource>
  <cacheFields count="3">
    <cacheField name="Venta" numFmtId="0">
      <sharedItems containsSemiMixedTypes="0" containsString="0" containsNumber="1" containsInteger="1" minValue="1001" maxValue="1004" count="4">
        <n v="1001"/>
        <n v="1002"/>
        <n v="1003"/>
        <n v="1004"/>
      </sharedItems>
    </cacheField>
    <cacheField name="Precio T." numFmtId="0">
      <sharedItems containsSemiMixedTypes="0" containsString="0" containsNumber="1" containsInteger="1" minValue="50" maxValue="290"/>
    </cacheField>
    <cacheField name="Cliente" numFmtId="0">
      <sharedItems containsSemiMixedTypes="0" containsString="0" containsNumber="1" containsInteger="1" minValue="1" maxValue="3" count="3">
        <n v="1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n Badillo Salas" refreshedDate="45579.796234374997" createdVersion="8" refreshedVersion="8" minRefreshableVersion="3" recordCount="8" xr:uid="{4F117FD1-6538-B442-9236-4958DA666452}">
  <cacheSource type="worksheet">
    <worksheetSource ref="A1:C9" sheet="Hoja2"/>
  </cacheSource>
  <cacheFields count="3">
    <cacheField name="Venta" numFmtId="0">
      <sharedItems containsSemiMixedTypes="0" containsString="0" containsNumber="1" containsInteger="1" minValue="1001" maxValue="10004" count="5">
        <n v="1001"/>
        <n v="1002"/>
        <n v="1003"/>
        <n v="1004"/>
        <n v="10004" u="1"/>
      </sharedItems>
    </cacheField>
    <cacheField name="Producto" numFmtId="0">
      <sharedItems/>
    </cacheField>
    <cacheField name="Precio" numFmtId="0">
      <sharedItems containsSemiMixedTypes="0" containsString="0" containsNumber="1" containsInteger="1" minValue="5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180"/>
    <x v="0"/>
  </r>
  <r>
    <x v="1"/>
    <n v="100"/>
    <x v="1"/>
  </r>
  <r>
    <x v="2"/>
    <n v="290"/>
    <x v="2"/>
  </r>
  <r>
    <x v="3"/>
    <n v="5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s v="A"/>
    <n v="100"/>
  </r>
  <r>
    <x v="0"/>
    <s v="B"/>
    <n v="80"/>
  </r>
  <r>
    <x v="1"/>
    <s v="A"/>
    <n v="100"/>
  </r>
  <r>
    <x v="2"/>
    <s v="B"/>
    <n v="80"/>
  </r>
  <r>
    <x v="2"/>
    <s v="B"/>
    <n v="80"/>
  </r>
  <r>
    <x v="2"/>
    <s v="B"/>
    <n v="80"/>
  </r>
  <r>
    <x v="2"/>
    <s v="C"/>
    <n v="50"/>
  </r>
  <r>
    <x v="3"/>
    <s v="C"/>
    <n v="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9DFD8D-87C1-4B44-BDC7-183A927D9AA2}" name="TablaDinámica1" cacheId="1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3:F8" firstHeaderRow="1" firstDataRow="1" firstDataCol="1"/>
  <pivotFields count="3">
    <pivotField axis="axisRow" showAll="0">
      <items count="6">
        <item x="0"/>
        <item x="1"/>
        <item x="2"/>
        <item m="1" x="4"/>
        <item x="3"/>
        <item t="default"/>
      </items>
    </pivotField>
    <pivotField showAll="0"/>
    <pivotField dataField="1" showAll="0"/>
  </pivotFields>
  <rowFields count="1">
    <field x="0"/>
  </rowFields>
  <rowItems count="5">
    <i>
      <x/>
    </i>
    <i>
      <x v="1"/>
    </i>
    <i>
      <x v="2"/>
    </i>
    <i>
      <x v="4"/>
    </i>
    <i t="grand">
      <x/>
    </i>
  </rowItems>
  <colItems count="1">
    <i/>
  </colItems>
  <dataFields count="1">
    <dataField name="Suma de Precio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3D4AE6-88C5-AA4D-B1AF-3365E00B5975}" name="TablaDinámica2" cacheId="2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3:F7" firstHeaderRow="1" firstDataRow="1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dataField="1" showAll="0"/>
    <pivotField axis="axisRow" showAll="0">
      <items count="4">
        <item sd="0" x="0"/>
        <item sd="0" x="1"/>
        <item sd="0" x="2"/>
        <item t="default"/>
      </items>
    </pivotField>
  </pivotFields>
  <rowFields count="2">
    <field x="2"/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Precio T.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4783-E172-774A-9BAC-4E6144345144}">
  <dimension ref="A1:O40"/>
  <sheetViews>
    <sheetView tabSelected="1" topLeftCell="A4" zoomScale="187" workbookViewId="0">
      <selection activeCell="J17" sqref="J17:O19"/>
    </sheetView>
  </sheetViews>
  <sheetFormatPr baseColWidth="10" defaultRowHeight="16" x14ac:dyDescent="0.2"/>
  <cols>
    <col min="1" max="1" width="17.33203125" customWidth="1"/>
  </cols>
  <sheetData>
    <row r="1" spans="1:15" x14ac:dyDescent="0.2">
      <c r="A1" s="3" t="s">
        <v>0</v>
      </c>
      <c r="B1" s="3" t="s">
        <v>4</v>
      </c>
      <c r="C1" s="3" t="s">
        <v>5</v>
      </c>
      <c r="D1" s="3"/>
      <c r="E1" s="3" t="s">
        <v>11</v>
      </c>
      <c r="F1" s="3" t="s">
        <v>12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 spans="1:15" x14ac:dyDescent="0.2">
      <c r="A2" s="3" t="s">
        <v>1</v>
      </c>
      <c r="B2" s="4">
        <v>100</v>
      </c>
      <c r="C2" s="3">
        <v>20</v>
      </c>
      <c r="D2" s="3"/>
      <c r="E2" s="3">
        <v>1001</v>
      </c>
      <c r="F2" s="3">
        <v>1</v>
      </c>
      <c r="G2" s="3">
        <v>2023</v>
      </c>
      <c r="H2" s="3">
        <v>12</v>
      </c>
      <c r="I2" s="3">
        <v>30</v>
      </c>
      <c r="J2" s="3">
        <v>15</v>
      </c>
      <c r="K2" s="3">
        <v>35</v>
      </c>
      <c r="O2" t="s">
        <v>34</v>
      </c>
    </row>
    <row r="3" spans="1:15" x14ac:dyDescent="0.2">
      <c r="A3" s="3" t="s">
        <v>2</v>
      </c>
      <c r="B3" s="4">
        <v>80</v>
      </c>
      <c r="C3" s="3">
        <v>32</v>
      </c>
      <c r="D3" s="3"/>
      <c r="E3" s="3">
        <v>1002</v>
      </c>
      <c r="F3" s="3">
        <v>2</v>
      </c>
      <c r="G3" s="3">
        <v>2024</v>
      </c>
      <c r="H3" s="3">
        <v>1</v>
      </c>
      <c r="I3" s="3">
        <v>23</v>
      </c>
      <c r="J3" s="3">
        <v>16</v>
      </c>
      <c r="K3" s="3">
        <v>29</v>
      </c>
    </row>
    <row r="4" spans="1:15" x14ac:dyDescent="0.2">
      <c r="A4" s="3" t="s">
        <v>3</v>
      </c>
      <c r="B4" s="4">
        <v>50</v>
      </c>
      <c r="C4" s="3">
        <v>17</v>
      </c>
      <c r="D4" s="3"/>
      <c r="E4" s="3">
        <v>1003</v>
      </c>
      <c r="F4" s="3">
        <v>3</v>
      </c>
      <c r="G4" s="3">
        <v>2024</v>
      </c>
      <c r="H4" s="3">
        <v>2</v>
      </c>
      <c r="I4" s="3">
        <v>14</v>
      </c>
      <c r="J4" s="3">
        <v>11</v>
      </c>
      <c r="K4" s="3">
        <v>45</v>
      </c>
    </row>
    <row r="5" spans="1:15" x14ac:dyDescent="0.2">
      <c r="A5" s="3"/>
      <c r="B5" s="3"/>
      <c r="C5" s="3"/>
      <c r="D5" s="3"/>
      <c r="E5" s="3">
        <v>1004</v>
      </c>
      <c r="F5" s="3">
        <v>1</v>
      </c>
      <c r="G5" s="3">
        <v>2024</v>
      </c>
      <c r="H5" s="3">
        <v>4</v>
      </c>
      <c r="I5" s="3">
        <v>18</v>
      </c>
      <c r="J5" s="3">
        <v>12</v>
      </c>
      <c r="K5" s="3">
        <v>53</v>
      </c>
    </row>
    <row r="6" spans="1:15" x14ac:dyDescent="0.2">
      <c r="A6" s="3" t="s">
        <v>6</v>
      </c>
      <c r="B6" s="3" t="s">
        <v>7</v>
      </c>
      <c r="C6" s="3" t="s">
        <v>8</v>
      </c>
      <c r="D6" s="3"/>
      <c r="E6" s="3"/>
      <c r="F6" s="3"/>
      <c r="G6" s="3"/>
      <c r="H6" s="3"/>
      <c r="I6" s="3"/>
      <c r="J6" s="3"/>
      <c r="K6" s="3"/>
    </row>
    <row r="7" spans="1:15" x14ac:dyDescent="0.2">
      <c r="A7" s="3">
        <v>1</v>
      </c>
      <c r="B7" s="5">
        <v>23</v>
      </c>
      <c r="C7" s="3" t="s">
        <v>9</v>
      </c>
      <c r="D7" s="3"/>
      <c r="E7" s="3" t="s">
        <v>13</v>
      </c>
      <c r="F7" s="3" t="s">
        <v>14</v>
      </c>
      <c r="G7" s="3"/>
      <c r="H7" s="3"/>
      <c r="I7" s="3"/>
      <c r="J7" s="3"/>
      <c r="K7" s="3"/>
    </row>
    <row r="8" spans="1:15" x14ac:dyDescent="0.2">
      <c r="A8" s="3">
        <v>2</v>
      </c>
      <c r="B8" s="5">
        <v>54</v>
      </c>
      <c r="C8" s="3" t="s">
        <v>10</v>
      </c>
      <c r="D8" s="3"/>
      <c r="E8" s="3">
        <v>1001</v>
      </c>
      <c r="F8" s="3" t="s">
        <v>1</v>
      </c>
      <c r="G8" s="3"/>
      <c r="H8" s="3"/>
      <c r="I8" s="3"/>
      <c r="J8" s="3"/>
      <c r="K8" s="3"/>
    </row>
    <row r="9" spans="1:15" x14ac:dyDescent="0.2">
      <c r="A9" s="3">
        <v>3</v>
      </c>
      <c r="B9" s="5">
        <v>45</v>
      </c>
      <c r="C9" s="3" t="s">
        <v>10</v>
      </c>
      <c r="D9" s="3"/>
      <c r="E9" s="3">
        <v>1001</v>
      </c>
      <c r="F9" s="3" t="s">
        <v>2</v>
      </c>
      <c r="G9" s="3"/>
      <c r="H9" s="3"/>
      <c r="I9" s="3"/>
      <c r="J9" s="3"/>
      <c r="K9" s="3"/>
    </row>
    <row r="10" spans="1:15" x14ac:dyDescent="0.2">
      <c r="A10" s="3"/>
      <c r="B10" s="3"/>
      <c r="C10" s="3"/>
      <c r="D10" s="3"/>
      <c r="E10" s="3">
        <v>1002</v>
      </c>
      <c r="F10" s="3" t="s">
        <v>1</v>
      </c>
      <c r="G10" s="3"/>
      <c r="H10" s="3"/>
      <c r="I10" s="3"/>
      <c r="J10" s="3"/>
      <c r="K10" s="3"/>
    </row>
    <row r="11" spans="1:15" x14ac:dyDescent="0.2">
      <c r="C11" s="3"/>
      <c r="D11" s="3"/>
      <c r="E11" s="3">
        <v>1003</v>
      </c>
      <c r="F11" s="3" t="s">
        <v>2</v>
      </c>
      <c r="G11" s="3"/>
      <c r="H11" s="3"/>
      <c r="I11" s="3"/>
      <c r="J11" s="6" t="s">
        <v>23</v>
      </c>
      <c r="K11" s="6"/>
      <c r="L11" s="6"/>
      <c r="M11" s="6"/>
    </row>
    <row r="12" spans="1:15" x14ac:dyDescent="0.2">
      <c r="A12" s="3"/>
      <c r="B12" s="3"/>
      <c r="C12" s="3"/>
      <c r="D12" s="3"/>
      <c r="E12" s="3">
        <v>1003</v>
      </c>
      <c r="F12" s="3" t="s">
        <v>2</v>
      </c>
      <c r="G12" s="3"/>
      <c r="H12" s="3"/>
      <c r="I12" s="3"/>
      <c r="J12" s="6" t="s">
        <v>20</v>
      </c>
      <c r="K12" s="6"/>
      <c r="L12" s="6"/>
      <c r="M12" s="7">
        <f>AVERAGE(B7:B9)</f>
        <v>40.666666666666664</v>
      </c>
    </row>
    <row r="13" spans="1:15" x14ac:dyDescent="0.2">
      <c r="A13" s="3"/>
      <c r="B13" s="3"/>
      <c r="C13" s="3"/>
      <c r="D13" s="3"/>
      <c r="E13" s="3">
        <v>1003</v>
      </c>
      <c r="F13" s="3" t="s">
        <v>2</v>
      </c>
      <c r="G13" s="3"/>
      <c r="H13" s="3"/>
      <c r="I13" s="3"/>
      <c r="J13" s="6" t="s">
        <v>21</v>
      </c>
      <c r="K13" s="6"/>
      <c r="L13" s="6"/>
      <c r="M13" s="8">
        <f>COUNTIF(C7:C9,"Hombre")/COUNTA(C7:C9)</f>
        <v>0.33333333333333331</v>
      </c>
    </row>
    <row r="14" spans="1:15" x14ac:dyDescent="0.2">
      <c r="A14" s="3"/>
      <c r="B14" s="3"/>
      <c r="C14" s="3"/>
      <c r="D14" s="3"/>
      <c r="E14" s="3">
        <v>1003</v>
      </c>
      <c r="F14" s="3" t="s">
        <v>3</v>
      </c>
      <c r="G14" s="3"/>
      <c r="H14" s="3"/>
      <c r="I14" s="3"/>
      <c r="J14" s="6" t="s">
        <v>22</v>
      </c>
      <c r="K14" s="6"/>
      <c r="L14" s="6"/>
      <c r="M14" s="8">
        <f>COUNTIF(C7:C9,"Mujer")/COUNTA(C7:C9)</f>
        <v>0.66666666666666663</v>
      </c>
    </row>
    <row r="15" spans="1:15" x14ac:dyDescent="0.2">
      <c r="A15" s="3"/>
      <c r="B15" s="3"/>
      <c r="C15" s="3"/>
      <c r="D15" s="3"/>
      <c r="E15" s="3">
        <v>1004</v>
      </c>
      <c r="F15" s="3" t="s">
        <v>3</v>
      </c>
      <c r="G15" s="3"/>
      <c r="H15" s="3"/>
      <c r="I15" s="3"/>
      <c r="J15" s="3"/>
      <c r="K15" s="3"/>
    </row>
    <row r="16" spans="1:15" x14ac:dyDescent="0.2">
      <c r="I16" s="3" t="s">
        <v>12</v>
      </c>
      <c r="J16" s="3" t="s">
        <v>24</v>
      </c>
      <c r="K16" s="3" t="s">
        <v>25</v>
      </c>
      <c r="L16" s="3" t="s">
        <v>26</v>
      </c>
      <c r="M16" s="3" t="s">
        <v>27</v>
      </c>
      <c r="N16" s="3" t="s">
        <v>38</v>
      </c>
      <c r="O16" s="3" t="s">
        <v>41</v>
      </c>
    </row>
    <row r="17" spans="4:15" x14ac:dyDescent="0.2">
      <c r="I17" s="3">
        <v>1</v>
      </c>
      <c r="J17" s="9">
        <f>($B7-MIN($B$7:$B$9))/(MAX($B$7:$B$9)-MIN($B$7:$B$9))</f>
        <v>0</v>
      </c>
      <c r="K17" s="3">
        <f>IF(C7="Hombre",1,0)</f>
        <v>1</v>
      </c>
      <c r="L17" s="3">
        <f>IF(C7="Mujer",1,0)</f>
        <v>0</v>
      </c>
      <c r="M17" s="3">
        <f>IF($B7&gt;=AVERAGE(B$7:B$9),1,0)</f>
        <v>0</v>
      </c>
      <c r="N17" s="13">
        <v>70</v>
      </c>
      <c r="O17">
        <v>230</v>
      </c>
    </row>
    <row r="18" spans="4:15" x14ac:dyDescent="0.2">
      <c r="I18" s="3">
        <v>2</v>
      </c>
      <c r="J18" s="9">
        <f t="shared" ref="J18:J19" si="0">($B8-MIN($B$7:$B$9))/(MAX($B$7:$B$9)-MIN($B$7:$B$9))</f>
        <v>1</v>
      </c>
      <c r="K18" s="3">
        <f t="shared" ref="K18:K19" si="1">IF(C8="Hombre",1,0)</f>
        <v>0</v>
      </c>
      <c r="L18" s="3">
        <f t="shared" ref="L18:L19" si="2">IF(C8="Mujer",1,0)</f>
        <v>1</v>
      </c>
      <c r="M18" s="3">
        <f t="shared" ref="M18:M19" si="3">IF($B8&gt;=AVERAGE(B$7:B$9),1,0)</f>
        <v>1</v>
      </c>
      <c r="N18" s="13">
        <v>100</v>
      </c>
      <c r="O18">
        <v>100</v>
      </c>
    </row>
    <row r="19" spans="4:15" x14ac:dyDescent="0.2">
      <c r="I19" s="3">
        <v>3</v>
      </c>
      <c r="J19" s="9">
        <f t="shared" si="0"/>
        <v>0.70967741935483875</v>
      </c>
      <c r="K19" s="3">
        <f t="shared" si="1"/>
        <v>0</v>
      </c>
      <c r="L19" s="3">
        <f t="shared" si="2"/>
        <v>1</v>
      </c>
      <c r="M19" s="3">
        <f t="shared" si="3"/>
        <v>1</v>
      </c>
      <c r="N19" s="13">
        <v>72.5</v>
      </c>
      <c r="O19">
        <v>290</v>
      </c>
    </row>
    <row r="20" spans="4:15" x14ac:dyDescent="0.2">
      <c r="D20" t="s">
        <v>12</v>
      </c>
      <c r="E20">
        <v>1</v>
      </c>
      <c r="F20">
        <v>2</v>
      </c>
      <c r="G20">
        <v>3</v>
      </c>
    </row>
    <row r="21" spans="4:15" x14ac:dyDescent="0.2">
      <c r="D21">
        <v>1</v>
      </c>
      <c r="E21" s="1">
        <f>SUMPRODUCT(INDEX($J$17:$O$19,MATCH($D21,$I$17:$I$19,0),0),INDEX($J$17:$O$19,MATCH(E$20,$I$17:$I$19,0),0))/(SQRT(SUMPRODUCT(INDEX($J$17:$O$19,MATCH($D21,$I$17:$I$19,0),0),INDEX($J$17:$O$19,MATCH($D21,$I$17:$I$19,0),0)))*SQRT(SUMPRODUCT(INDEX($J$17:$O$19,MATCH(E$20,$I$17:$I$19,0),0),INDEX($J$17:$O$19,MATCH(E$20,$I$17:$I$19,0),0))))</f>
        <v>1</v>
      </c>
      <c r="F21" s="1">
        <f t="shared" ref="F21:G23" si="4">SUMPRODUCT(INDEX($J$17:$O$19,MATCH($D21,$I$17:$I$19,0),0),INDEX($J$17:$O$19,MATCH(F$20,$I$17:$I$19,0),0))/(SQRT(SUMPRODUCT(INDEX($J$17:$O$19,MATCH($D21,$I$17:$I$19,0),0),INDEX($J$17:$O$19,MATCH($D21,$I$17:$I$19,0),0)))*SQRT(SUMPRODUCT(INDEX($J$17:$O$19,MATCH(F$20,$I$17:$I$19,0),0),INDEX($J$17:$O$19,MATCH(F$20,$I$17:$I$19,0),0))))</f>
        <v>0.88227914001032426</v>
      </c>
      <c r="G21" s="1">
        <f t="shared" si="4"/>
        <v>0.9987044241782399</v>
      </c>
      <c r="J21" t="s">
        <v>24</v>
      </c>
      <c r="K21" t="s">
        <v>28</v>
      </c>
    </row>
    <row r="22" spans="4:15" x14ac:dyDescent="0.2">
      <c r="D22">
        <v>2</v>
      </c>
      <c r="E22" s="1">
        <f t="shared" ref="E22:E23" si="5">SUMPRODUCT(INDEX($J$17:$O$19,MATCH($D22,$I$17:$I$19,0),0),INDEX($J$17:$O$19,MATCH(E$20,$I$17:$I$19,0),0))/(SQRT(SUMPRODUCT(INDEX($J$17:$O$19,MATCH($D22,$I$17:$I$19,0),0),INDEX($J$17:$O$19,MATCH($D22,$I$17:$I$19,0),0)))*SQRT(SUMPRODUCT(INDEX($J$17:$O$19,MATCH(E$20,$I$17:$I$19,0),0),INDEX($J$17:$O$19,MATCH(E$20,$I$17:$I$19,0),0))))</f>
        <v>0.88227914001032426</v>
      </c>
      <c r="F22" s="1">
        <f t="shared" si="4"/>
        <v>1</v>
      </c>
      <c r="G22" s="1">
        <f t="shared" si="4"/>
        <v>0.85748070088399342</v>
      </c>
      <c r="J22" t="s">
        <v>25</v>
      </c>
      <c r="K22" t="s">
        <v>29</v>
      </c>
    </row>
    <row r="23" spans="4:15" x14ac:dyDescent="0.2">
      <c r="D23">
        <v>3</v>
      </c>
      <c r="E23" s="1">
        <f t="shared" si="5"/>
        <v>0.9987044241782399</v>
      </c>
      <c r="F23" s="1">
        <f t="shared" si="4"/>
        <v>0.85748070088399342</v>
      </c>
      <c r="G23" s="1">
        <f t="shared" si="4"/>
        <v>1.0000000000000002</v>
      </c>
      <c r="J23" t="s">
        <v>26</v>
      </c>
      <c r="K23" t="s">
        <v>30</v>
      </c>
    </row>
    <row r="24" spans="4:15" x14ac:dyDescent="0.2">
      <c r="J24" t="s">
        <v>27</v>
      </c>
      <c r="K24" t="s">
        <v>31</v>
      </c>
    </row>
    <row r="27" spans="4:15" x14ac:dyDescent="0.2">
      <c r="I27" t="s">
        <v>33</v>
      </c>
    </row>
    <row r="28" spans="4:15" x14ac:dyDescent="0.2">
      <c r="I28">
        <v>1</v>
      </c>
    </row>
    <row r="29" spans="4:15" x14ac:dyDescent="0.2">
      <c r="I29">
        <v>2</v>
      </c>
    </row>
    <row r="30" spans="4:15" x14ac:dyDescent="0.2">
      <c r="I30">
        <v>3</v>
      </c>
    </row>
    <row r="36" spans="1:5" x14ac:dyDescent="0.2">
      <c r="A36">
        <v>1</v>
      </c>
      <c r="B36" cm="1">
        <f t="array" ref="B36:E36">INDEX(J17:M19,MATCH(D21,I17:I19,0 ),0)</f>
        <v>0</v>
      </c>
      <c r="C36">
        <v>1</v>
      </c>
      <c r="D36">
        <v>0</v>
      </c>
      <c r="E36">
        <v>0</v>
      </c>
    </row>
    <row r="37" spans="1:5" x14ac:dyDescent="0.2">
      <c r="A37">
        <v>2</v>
      </c>
      <c r="B37" cm="1">
        <f t="array" ref="B37:E37">INDEX(J17:M19,MATCH(D22,I17:I19,0 ),0)</f>
        <v>1</v>
      </c>
      <c r="C37">
        <v>0</v>
      </c>
      <c r="D37">
        <v>1</v>
      </c>
      <c r="E37">
        <v>1</v>
      </c>
    </row>
    <row r="38" spans="1:5" x14ac:dyDescent="0.2">
      <c r="A38">
        <v>3</v>
      </c>
      <c r="B38" cm="1">
        <f t="array" ref="B38:E38">INDEX(J17:M19,MATCH(D23,I17:I19,0 ),0)</f>
        <v>0.70967741935483875</v>
      </c>
      <c r="C38">
        <v>0</v>
      </c>
      <c r="D38">
        <v>1</v>
      </c>
      <c r="E38">
        <v>1</v>
      </c>
    </row>
    <row r="40" spans="1:5" x14ac:dyDescent="0.2">
      <c r="B40" t="s">
        <v>32</v>
      </c>
    </row>
  </sheetData>
  <mergeCells count="4">
    <mergeCell ref="J11:M11"/>
    <mergeCell ref="J12:L12"/>
    <mergeCell ref="J13:L13"/>
    <mergeCell ref="J14:L14"/>
  </mergeCells>
  <conditionalFormatting sqref="E21:G23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146C-D107-9448-82C3-412C5003D4C5}">
  <dimension ref="A1:F9"/>
  <sheetViews>
    <sheetView zoomScale="276" workbookViewId="0">
      <selection activeCell="F4" sqref="F4:F7"/>
    </sheetView>
  </sheetViews>
  <sheetFormatPr baseColWidth="10" defaultRowHeight="16" x14ac:dyDescent="0.2"/>
  <cols>
    <col min="5" max="5" width="16.83203125" bestFit="1" customWidth="1"/>
    <col min="6" max="6" width="13.83203125" bestFit="1" customWidth="1"/>
    <col min="7" max="7" width="13.33203125" bestFit="1" customWidth="1"/>
  </cols>
  <sheetData>
    <row r="1" spans="1:6" x14ac:dyDescent="0.2">
      <c r="A1" s="3" t="s">
        <v>13</v>
      </c>
      <c r="B1" s="3" t="s">
        <v>14</v>
      </c>
      <c r="C1" t="s">
        <v>4</v>
      </c>
    </row>
    <row r="2" spans="1:6" x14ac:dyDescent="0.2">
      <c r="A2" s="3">
        <v>1001</v>
      </c>
      <c r="B2" s="3" t="s">
        <v>1</v>
      </c>
      <c r="C2">
        <f>VLOOKUP(Hoja2!B2,Hoja1!$A$2:$B$4,2)</f>
        <v>100</v>
      </c>
    </row>
    <row r="3" spans="1:6" x14ac:dyDescent="0.2">
      <c r="A3" s="3">
        <v>1001</v>
      </c>
      <c r="B3" s="3" t="s">
        <v>2</v>
      </c>
      <c r="C3">
        <f>VLOOKUP(Hoja2!B3,Hoja1!$A$2:$B$4,2)</f>
        <v>80</v>
      </c>
      <c r="E3" s="10" t="s">
        <v>36</v>
      </c>
      <c r="F3" t="s">
        <v>35</v>
      </c>
    </row>
    <row r="4" spans="1:6" x14ac:dyDescent="0.2">
      <c r="A4" s="3">
        <v>1002</v>
      </c>
      <c r="B4" s="3" t="s">
        <v>1</v>
      </c>
      <c r="C4">
        <f>VLOOKUP(Hoja2!B4,Hoja1!$A$2:$B$4,2)</f>
        <v>100</v>
      </c>
      <c r="E4" s="11">
        <v>1001</v>
      </c>
      <c r="F4" s="2">
        <v>180</v>
      </c>
    </row>
    <row r="5" spans="1:6" x14ac:dyDescent="0.2">
      <c r="A5" s="3">
        <v>1003</v>
      </c>
      <c r="B5" s="3" t="s">
        <v>2</v>
      </c>
      <c r="C5">
        <f>VLOOKUP(Hoja2!B5,Hoja1!$A$2:$B$4,2)</f>
        <v>80</v>
      </c>
      <c r="E5" s="11">
        <v>1002</v>
      </c>
      <c r="F5" s="2">
        <v>100</v>
      </c>
    </row>
    <row r="6" spans="1:6" x14ac:dyDescent="0.2">
      <c r="A6" s="3">
        <v>1003</v>
      </c>
      <c r="B6" s="3" t="s">
        <v>2</v>
      </c>
      <c r="C6">
        <f>VLOOKUP(Hoja2!B6,Hoja1!$A$2:$B$4,2)</f>
        <v>80</v>
      </c>
      <c r="E6" s="11">
        <v>1003</v>
      </c>
      <c r="F6" s="2">
        <v>290</v>
      </c>
    </row>
    <row r="7" spans="1:6" x14ac:dyDescent="0.2">
      <c r="A7" s="3">
        <v>1003</v>
      </c>
      <c r="B7" s="3" t="s">
        <v>2</v>
      </c>
      <c r="C7">
        <f>VLOOKUP(Hoja2!B7,Hoja1!$A$2:$B$4,2)</f>
        <v>80</v>
      </c>
      <c r="E7" s="11">
        <v>1004</v>
      </c>
      <c r="F7" s="2">
        <v>50</v>
      </c>
    </row>
    <row r="8" spans="1:6" x14ac:dyDescent="0.2">
      <c r="A8" s="3">
        <v>1003</v>
      </c>
      <c r="B8" s="3" t="s">
        <v>3</v>
      </c>
      <c r="C8">
        <f>VLOOKUP(Hoja2!B8,Hoja1!$A$2:$B$4,2)</f>
        <v>50</v>
      </c>
      <c r="E8" s="11" t="s">
        <v>37</v>
      </c>
      <c r="F8" s="2">
        <v>620</v>
      </c>
    </row>
    <row r="9" spans="1:6" x14ac:dyDescent="0.2">
      <c r="A9" s="3">
        <v>1004</v>
      </c>
      <c r="B9" s="3" t="s">
        <v>3</v>
      </c>
      <c r="C9">
        <f>VLOOKUP(Hoja2!B9,Hoja1!$A$2:$B$4,2)</f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49AF-CF78-CC4F-888A-5D27D975E7D6}">
  <dimension ref="A1:F10"/>
  <sheetViews>
    <sheetView zoomScale="218" workbookViewId="0">
      <selection activeCell="C12" sqref="C12"/>
    </sheetView>
  </sheetViews>
  <sheetFormatPr baseColWidth="10" defaultRowHeight="16" x14ac:dyDescent="0.2"/>
  <cols>
    <col min="5" max="5" width="16.83203125" bestFit="1" customWidth="1"/>
    <col min="6" max="6" width="15.6640625" bestFit="1" customWidth="1"/>
    <col min="7" max="7" width="19.33203125" bestFit="1" customWidth="1"/>
  </cols>
  <sheetData>
    <row r="1" spans="1:6" x14ac:dyDescent="0.2">
      <c r="A1" t="s">
        <v>13</v>
      </c>
      <c r="B1" t="s">
        <v>39</v>
      </c>
      <c r="C1" t="s">
        <v>12</v>
      </c>
    </row>
    <row r="2" spans="1:6" x14ac:dyDescent="0.2">
      <c r="A2">
        <v>1001</v>
      </c>
      <c r="B2" s="12">
        <v>180</v>
      </c>
      <c r="C2">
        <f>VLOOKUP(A2,Hoja1!$E$2:$F$5,2)</f>
        <v>1</v>
      </c>
    </row>
    <row r="3" spans="1:6" x14ac:dyDescent="0.2">
      <c r="A3">
        <v>1002</v>
      </c>
      <c r="B3" s="12">
        <v>100</v>
      </c>
      <c r="C3">
        <f>VLOOKUP(A3,Hoja1!$E$2:$F$5,2)</f>
        <v>2</v>
      </c>
      <c r="E3" s="10" t="s">
        <v>36</v>
      </c>
      <c r="F3" t="s">
        <v>40</v>
      </c>
    </row>
    <row r="4" spans="1:6" x14ac:dyDescent="0.2">
      <c r="A4">
        <v>1003</v>
      </c>
      <c r="B4" s="12">
        <v>290</v>
      </c>
      <c r="C4">
        <f>VLOOKUP(A4,Hoja1!$E$2:$F$5,2)</f>
        <v>3</v>
      </c>
      <c r="E4" s="11">
        <v>1</v>
      </c>
      <c r="F4" s="2">
        <v>230</v>
      </c>
    </row>
    <row r="5" spans="1:6" x14ac:dyDescent="0.2">
      <c r="A5">
        <v>1004</v>
      </c>
      <c r="B5" s="12">
        <v>50</v>
      </c>
      <c r="C5">
        <f>VLOOKUP(A5,Hoja1!$E$2:$F$5,2)</f>
        <v>1</v>
      </c>
      <c r="E5" s="11">
        <v>2</v>
      </c>
      <c r="F5" s="2">
        <v>100</v>
      </c>
    </row>
    <row r="6" spans="1:6" x14ac:dyDescent="0.2">
      <c r="E6" s="11">
        <v>3</v>
      </c>
      <c r="F6" s="2">
        <v>290</v>
      </c>
    </row>
    <row r="7" spans="1:6" x14ac:dyDescent="0.2">
      <c r="A7" s="3"/>
      <c r="B7" s="3"/>
      <c r="E7" s="11" t="s">
        <v>37</v>
      </c>
      <c r="F7" s="2">
        <v>620</v>
      </c>
    </row>
    <row r="8" spans="1:6" x14ac:dyDescent="0.2">
      <c r="A8" s="3"/>
      <c r="B8" s="3"/>
    </row>
    <row r="9" spans="1:6" x14ac:dyDescent="0.2">
      <c r="A9" s="3"/>
      <c r="B9" s="3"/>
    </row>
    <row r="10" spans="1:6" x14ac:dyDescent="0.2">
      <c r="A10" s="3"/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2024-10-15T00:20:09Z</dcterms:created>
  <dcterms:modified xsi:type="dcterms:W3CDTF">2024-10-15T01:10:46Z</dcterms:modified>
</cp:coreProperties>
</file>