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B0181DD5-2EB0-AE4C-AD75-14E93D5401F2}" xr6:coauthVersionLast="47" xr6:coauthVersionMax="47" xr10:uidLastSave="{00000000-0000-0000-0000-000000000000}"/>
  <bookViews>
    <workbookView xWindow="0" yWindow="500" windowWidth="38000" windowHeight="19300" activeTab="1" xr2:uid="{FD92E14F-9EA2-4E4C-9B51-51E8ED581C1B}"/>
  </bookViews>
  <sheets>
    <sheet name="Hoja1" sheetId="1" r:id="rId1"/>
    <sheet name="Hoja2" sheetId="2" r:id="rId2"/>
  </sheets>
  <calcPr calcId="191029"/>
  <pivotCaches>
    <pivotCache cacheId="47" r:id="rId3"/>
    <pivotCache cacheId="5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2" l="1"/>
  <c r="I15" i="2"/>
  <c r="I14" i="2"/>
  <c r="H19" i="2"/>
  <c r="H18" i="2"/>
  <c r="I13" i="1"/>
</calcChain>
</file>

<file path=xl/sharedStrings.xml><?xml version="1.0" encoding="utf-8"?>
<sst xmlns="http://schemas.openxmlformats.org/spreadsheetml/2006/main" count="90" uniqueCount="30">
  <si>
    <t>Cliente</t>
  </si>
  <si>
    <t>Género</t>
  </si>
  <si>
    <t>Crédito</t>
  </si>
  <si>
    <t>Monto</t>
  </si>
  <si>
    <t>C001</t>
  </si>
  <si>
    <t>Hombre</t>
  </si>
  <si>
    <t>P0001</t>
  </si>
  <si>
    <t>C002</t>
  </si>
  <si>
    <t>Mujer</t>
  </si>
  <si>
    <t>P0002</t>
  </si>
  <si>
    <t>C003</t>
  </si>
  <si>
    <t>E0004</t>
  </si>
  <si>
    <t>C004</t>
  </si>
  <si>
    <t>E0032</t>
  </si>
  <si>
    <t>C005</t>
  </si>
  <si>
    <t>F0005</t>
  </si>
  <si>
    <t>C006</t>
  </si>
  <si>
    <t>G0128</t>
  </si>
  <si>
    <t>Deuda</t>
  </si>
  <si>
    <t>Etiquetas de fila</t>
  </si>
  <si>
    <t>Total general</t>
  </si>
  <si>
    <t>Suma de Monto</t>
  </si>
  <si>
    <t>Suma de Deuda</t>
  </si>
  <si>
    <t>Cuenta de Crédito</t>
  </si>
  <si>
    <t>H0014</t>
  </si>
  <si>
    <t>Promedio de Monto</t>
  </si>
  <si>
    <t>Promedio de Deuda</t>
  </si>
  <si>
    <t>F0095</t>
  </si>
  <si>
    <t>Recuperado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</si>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</sst>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9" fontId="0" fillId="0" borderId="0" xfId="2" applyFont="1"/>
    <xf numFmtId="164" fontId="0" fillId="0" borderId="0" xfId="2" applyNumberFormat="1" applyFont="1"/>
    <xf numFmtId="9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634.613132175924" createdVersion="8" refreshedVersion="8" minRefreshableVersion="3" recordCount="8" xr:uid="{136EFD20-FBDC-D54E-86FA-55A6F521DEBD}">
  <cacheSource type="worksheet">
    <worksheetSource ref="A1:E9" sheet="Hoja1"/>
  </cacheSource>
  <cacheFields count="5">
    <cacheField name="Cliente" numFmtId="0">
      <sharedItems count="6">
        <s v="C001"/>
        <s v="C002"/>
        <s v="C003"/>
        <s v="C004"/>
        <s v="C005"/>
        <s v="C006"/>
      </sharedItems>
    </cacheField>
    <cacheField name="Género" numFmtId="0">
      <sharedItems count="2">
        <s v="Hombre"/>
        <s v="Mujer"/>
      </sharedItems>
    </cacheField>
    <cacheField name="Crédito" numFmtId="0">
      <sharedItems/>
    </cacheField>
    <cacheField name="Monto" numFmtId="44">
      <sharedItems containsSemiMixedTypes="0" containsString="0" containsNumber="1" containsInteger="1" minValue="3200" maxValue="18900"/>
    </cacheField>
    <cacheField name="Deuda" numFmtId="44">
      <sharedItems containsSemiMixedTypes="0" containsString="0" containsNumber="1" containsInteger="1" minValue="1600" maxValue="5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635.734273148148" createdVersion="8" refreshedVersion="8" minRefreshableVersion="3" recordCount="8" xr:uid="{10C1B501-868F-9B43-8518-D1017D89857B}">
  <cacheSource type="worksheet">
    <worksheetSource ref="A1:E9" sheet="Hoja2"/>
  </cacheSource>
  <cacheFields count="5">
    <cacheField name="Cliente" numFmtId="0">
      <sharedItems count="6">
        <s v="C001"/>
        <s v="C002"/>
        <s v="C003"/>
        <s v="C004"/>
        <s v="C005"/>
        <s v="C006"/>
      </sharedItems>
    </cacheField>
    <cacheField name="Género" numFmtId="0">
      <sharedItems count="2">
        <s v="Hombre"/>
        <s v="Mujer"/>
      </sharedItems>
    </cacheField>
    <cacheField name="Crédito" numFmtId="0">
      <sharedItems/>
    </cacheField>
    <cacheField name="Monto" numFmtId="0">
      <sharedItems containsSemiMixedTypes="0" containsString="0" containsNumber="1" containsInteger="1" minValue="3200" maxValue="18900" count="8">
        <n v="14600"/>
        <n v="16300"/>
        <n v="18900"/>
        <n v="12000"/>
        <n v="6900"/>
        <n v="3200"/>
        <n v="15000"/>
        <n v="12500"/>
      </sharedItems>
    </cacheField>
    <cacheField name="Deuda" numFmtId="0">
      <sharedItems containsSemiMixedTypes="0" containsString="0" containsNumber="1" containsInteger="1" minValue="1600" maxValue="5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P0001"/>
    <n v="14600"/>
    <n v="3200"/>
  </r>
  <r>
    <x v="0"/>
    <x v="0"/>
    <s v="H0014"/>
    <n v="16300"/>
    <n v="2500"/>
  </r>
  <r>
    <x v="1"/>
    <x v="1"/>
    <s v="P0002"/>
    <n v="18900"/>
    <n v="1600"/>
  </r>
  <r>
    <x v="2"/>
    <x v="0"/>
    <s v="E0004"/>
    <n v="12000"/>
    <n v="4800"/>
  </r>
  <r>
    <x v="3"/>
    <x v="1"/>
    <s v="E0032"/>
    <n v="6900"/>
    <n v="5300"/>
  </r>
  <r>
    <x v="4"/>
    <x v="1"/>
    <s v="F0005"/>
    <n v="3200"/>
    <n v="2100"/>
  </r>
  <r>
    <x v="5"/>
    <x v="0"/>
    <s v="G0128"/>
    <n v="15000"/>
    <n v="1900"/>
  </r>
  <r>
    <x v="4"/>
    <x v="1"/>
    <s v="F0095"/>
    <n v="12500"/>
    <n v="3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s v="P0001"/>
    <x v="0"/>
    <n v="3200"/>
  </r>
  <r>
    <x v="0"/>
    <x v="0"/>
    <s v="H0014"/>
    <x v="1"/>
    <n v="2500"/>
  </r>
  <r>
    <x v="1"/>
    <x v="1"/>
    <s v="P0002"/>
    <x v="2"/>
    <n v="1600"/>
  </r>
  <r>
    <x v="2"/>
    <x v="0"/>
    <s v="E0004"/>
    <x v="3"/>
    <n v="4800"/>
  </r>
  <r>
    <x v="3"/>
    <x v="1"/>
    <s v="E0032"/>
    <x v="4"/>
    <n v="5300"/>
  </r>
  <r>
    <x v="4"/>
    <x v="1"/>
    <s v="F0005"/>
    <x v="5"/>
    <n v="2100"/>
  </r>
  <r>
    <x v="5"/>
    <x v="0"/>
    <s v="G0128"/>
    <x v="6"/>
    <n v="1900"/>
  </r>
  <r>
    <x v="4"/>
    <x v="1"/>
    <s v="F0095"/>
    <x v="7"/>
    <n v="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6ADD4-2E2C-9844-AA36-7B33395F21DE}" name="TablaDinámica1" cacheId="4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G2:L11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numFmtId="44" showAll="0"/>
    <pivotField dataField="1" numFmtId="44" showAll="0"/>
  </pivotFields>
  <rowFields count="2">
    <field x="1"/>
    <field x="0"/>
  </rowFields>
  <rowItems count="9">
    <i>
      <x/>
    </i>
    <i r="1">
      <x/>
    </i>
    <i r="1">
      <x v="2"/>
    </i>
    <i r="1">
      <x v="5"/>
    </i>
    <i>
      <x v="1"/>
    </i>
    <i r="1">
      <x v="1"/>
    </i>
    <i r="1">
      <x v="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uenta de Crédito" fld="2" subtotal="count" baseField="0" baseItem="0"/>
    <dataField name="Suma de Monto" fld="3" baseField="0" baseItem="0" numFmtId="44"/>
    <dataField name="Suma de Deuda" fld="4" baseField="0" baseItem="0" numFmtId="44"/>
    <dataField name="Promedio de Monto" fld="3" subtotal="average" baseField="0" baseItem="0" numFmtId="44"/>
    <dataField name="Promedio de Deuda" fld="4" subtotal="average" baseField="0" baseItem="0" numFmtId="44"/>
  </dataFields>
  <formats count="1">
    <format dxfId="3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11B56-E9AB-FD46-89CA-677AA569C641}" name="TablaDinámica2" cacheId="5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L1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dataField="1" showAll="0">
      <items count="9">
        <item x="5"/>
        <item x="4"/>
        <item x="3"/>
        <item x="7"/>
        <item x="0"/>
        <item x="6"/>
        <item x="1"/>
        <item x="2"/>
        <item t="default"/>
      </items>
    </pivotField>
    <pivotField dataField="1" showAll="0"/>
  </pivotFields>
  <rowFields count="2">
    <field x="1"/>
    <field x="0"/>
  </rowFields>
  <rowItems count="9">
    <i>
      <x/>
    </i>
    <i r="1">
      <x/>
    </i>
    <i r="1">
      <x v="2"/>
    </i>
    <i r="1">
      <x v="5"/>
    </i>
    <i>
      <x v="1"/>
    </i>
    <i r="1">
      <x v="1"/>
    </i>
    <i r="1">
      <x v="3"/>
    </i>
    <i r="1"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uenta de Crédito" fld="2" subtotal="count" baseField="0" baseItem="0"/>
    <dataField name="Suma de Monto" fld="3" baseField="0" baseItem="0"/>
    <dataField name="Suma de Deuda" fld="4" baseField="0" baseItem="0"/>
    <dataField name="Promedio de Monto" fld="3" subtotal="average" baseField="0" baseItem="0"/>
    <dataField name="Promedio de Deuda" fld="4" subtotal="average" baseField="0" baseItem="0"/>
  </dataFields>
  <formats count="3">
    <format dxfId="2">
      <pivotArea collapsedLevelsAreSubtotals="1" fieldPosition="0">
        <references count="3">
          <reference field="4294967294" count="1" selected="0">
            <x v="3"/>
          </reference>
          <reference field="0" count="1">
            <x v="1"/>
          </reference>
          <reference field="1" count="1" selected="0">
            <x v="1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1"/>
          </reference>
          <reference field="0" count="1">
            <x v="0"/>
          </reference>
          <reference field="1" count="1" selected="0">
            <x v="0"/>
          </reference>
        </references>
      </pivotArea>
    </format>
    <format dxfId="0">
      <pivotArea collapsedLevelsAreSubtotals="1" fieldPosition="0">
        <references count="3">
          <reference field="4294967294" count="1" selected="0">
            <x v="4"/>
          </reference>
          <reference field="0" count="1">
            <x v="2"/>
          </reference>
          <reference field="1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75E7-9311-CD46-A021-CF63AD11AC47}">
  <dimension ref="A1:L13"/>
  <sheetViews>
    <sheetView zoomScale="150" workbookViewId="0">
      <selection sqref="A1:E9"/>
    </sheetView>
  </sheetViews>
  <sheetFormatPr baseColWidth="10" defaultRowHeight="16" x14ac:dyDescent="0.2"/>
  <cols>
    <col min="4" max="4" width="13.5" customWidth="1"/>
    <col min="5" max="5" width="14.1640625" customWidth="1"/>
    <col min="7" max="7" width="16.83203125" bestFit="1" customWidth="1"/>
    <col min="8" max="8" width="16.33203125" bestFit="1" customWidth="1"/>
    <col min="9" max="9" width="13.6640625" bestFit="1" customWidth="1"/>
    <col min="10" max="10" width="14" bestFit="1" customWidth="1"/>
    <col min="11" max="11" width="17.1640625" bestFit="1" customWidth="1"/>
    <col min="12" max="12" width="17.33203125" bestFit="1" customWidth="1"/>
    <col min="13" max="13" width="6.33203125" bestFit="1" customWidth="1"/>
    <col min="14" max="14" width="11.6640625" bestFit="1" customWidth="1"/>
    <col min="16" max="16" width="11.5" bestFit="1" customWidth="1"/>
    <col min="17" max="17" width="10.6640625" bestFit="1" customWidth="1"/>
    <col min="18" max="18" width="11.5" bestFit="1" customWidth="1"/>
    <col min="19" max="19" width="10.6640625" bestFit="1" customWidth="1"/>
    <col min="20" max="20" width="11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12" x14ac:dyDescent="0.2">
      <c r="A2" t="s">
        <v>4</v>
      </c>
      <c r="B2" t="s">
        <v>5</v>
      </c>
      <c r="C2" t="s">
        <v>6</v>
      </c>
      <c r="D2" s="1">
        <v>14600</v>
      </c>
      <c r="E2" s="1">
        <v>3200</v>
      </c>
      <c r="G2" s="2" t="s">
        <v>19</v>
      </c>
      <c r="H2" t="s">
        <v>23</v>
      </c>
      <c r="I2" t="s">
        <v>21</v>
      </c>
      <c r="J2" t="s">
        <v>22</v>
      </c>
      <c r="K2" t="s">
        <v>25</v>
      </c>
      <c r="L2" t="s">
        <v>26</v>
      </c>
    </row>
    <row r="3" spans="1:12" x14ac:dyDescent="0.2">
      <c r="A3" t="s">
        <v>4</v>
      </c>
      <c r="B3" t="s">
        <v>5</v>
      </c>
      <c r="C3" t="s">
        <v>24</v>
      </c>
      <c r="D3" s="1">
        <v>16300</v>
      </c>
      <c r="E3" s="1">
        <v>2500</v>
      </c>
      <c r="G3" s="3" t="s">
        <v>5</v>
      </c>
      <c r="H3">
        <v>4</v>
      </c>
      <c r="I3" s="5">
        <v>57900</v>
      </c>
      <c r="J3" s="5">
        <v>12400</v>
      </c>
      <c r="K3" s="5">
        <v>14475</v>
      </c>
      <c r="L3" s="5">
        <v>3100</v>
      </c>
    </row>
    <row r="4" spans="1:12" x14ac:dyDescent="0.2">
      <c r="A4" t="s">
        <v>7</v>
      </c>
      <c r="B4" t="s">
        <v>8</v>
      </c>
      <c r="C4" t="s">
        <v>9</v>
      </c>
      <c r="D4" s="1">
        <v>18900</v>
      </c>
      <c r="E4" s="1">
        <v>1600</v>
      </c>
      <c r="G4" s="4" t="s">
        <v>4</v>
      </c>
      <c r="H4">
        <v>2</v>
      </c>
      <c r="I4" s="5">
        <v>30900</v>
      </c>
      <c r="J4" s="5">
        <v>5700</v>
      </c>
      <c r="K4" s="5">
        <v>15450</v>
      </c>
      <c r="L4" s="5">
        <v>2850</v>
      </c>
    </row>
    <row r="5" spans="1:12" x14ac:dyDescent="0.2">
      <c r="A5" t="s">
        <v>10</v>
      </c>
      <c r="B5" t="s">
        <v>5</v>
      </c>
      <c r="C5" t="s">
        <v>11</v>
      </c>
      <c r="D5" s="1">
        <v>12000</v>
      </c>
      <c r="E5" s="1">
        <v>4800</v>
      </c>
      <c r="G5" s="4" t="s">
        <v>10</v>
      </c>
      <c r="H5">
        <v>1</v>
      </c>
      <c r="I5" s="5">
        <v>12000</v>
      </c>
      <c r="J5" s="5">
        <v>4800</v>
      </c>
      <c r="K5" s="5">
        <v>12000</v>
      </c>
      <c r="L5" s="5">
        <v>4800</v>
      </c>
    </row>
    <row r="6" spans="1:12" x14ac:dyDescent="0.2">
      <c r="A6" t="s">
        <v>12</v>
      </c>
      <c r="B6" t="s">
        <v>8</v>
      </c>
      <c r="C6" t="s">
        <v>13</v>
      </c>
      <c r="D6" s="1">
        <v>6900</v>
      </c>
      <c r="E6" s="1">
        <v>5300</v>
      </c>
      <c r="G6" s="4" t="s">
        <v>16</v>
      </c>
      <c r="H6">
        <v>1</v>
      </c>
      <c r="I6" s="5">
        <v>15000</v>
      </c>
      <c r="J6" s="5">
        <v>1900</v>
      </c>
      <c r="K6" s="5">
        <v>15000</v>
      </c>
      <c r="L6" s="5">
        <v>1900</v>
      </c>
    </row>
    <row r="7" spans="1:12" x14ac:dyDescent="0.2">
      <c r="A7" t="s">
        <v>14</v>
      </c>
      <c r="B7" t="s">
        <v>8</v>
      </c>
      <c r="C7" t="s">
        <v>15</v>
      </c>
      <c r="D7" s="1">
        <v>3200</v>
      </c>
      <c r="E7" s="1">
        <v>2100</v>
      </c>
      <c r="G7" s="3" t="s">
        <v>8</v>
      </c>
      <c r="H7">
        <v>4</v>
      </c>
      <c r="I7" s="5">
        <v>41500</v>
      </c>
      <c r="J7" s="5">
        <v>12500</v>
      </c>
      <c r="K7" s="5">
        <v>10375</v>
      </c>
      <c r="L7" s="5">
        <v>3125</v>
      </c>
    </row>
    <row r="8" spans="1:12" x14ac:dyDescent="0.2">
      <c r="A8" t="s">
        <v>16</v>
      </c>
      <c r="B8" t="s">
        <v>5</v>
      </c>
      <c r="C8" t="s">
        <v>17</v>
      </c>
      <c r="D8" s="1">
        <v>15000</v>
      </c>
      <c r="E8" s="1">
        <v>1900</v>
      </c>
      <c r="G8" s="4" t="s">
        <v>7</v>
      </c>
      <c r="H8">
        <v>1</v>
      </c>
      <c r="I8" s="5">
        <v>18900</v>
      </c>
      <c r="J8" s="5">
        <v>1600</v>
      </c>
      <c r="K8" s="5">
        <v>18900</v>
      </c>
      <c r="L8" s="5">
        <v>1600</v>
      </c>
    </row>
    <row r="9" spans="1:12" x14ac:dyDescent="0.2">
      <c r="A9" t="s">
        <v>14</v>
      </c>
      <c r="B9" t="s">
        <v>8</v>
      </c>
      <c r="C9" t="s">
        <v>27</v>
      </c>
      <c r="D9" s="1">
        <v>12500</v>
      </c>
      <c r="E9" s="1">
        <v>3500</v>
      </c>
      <c r="G9" s="4" t="s">
        <v>12</v>
      </c>
      <c r="H9">
        <v>1</v>
      </c>
      <c r="I9" s="5">
        <v>6900</v>
      </c>
      <c r="J9" s="5">
        <v>5300</v>
      </c>
      <c r="K9" s="5">
        <v>6900</v>
      </c>
      <c r="L9" s="5">
        <v>5300</v>
      </c>
    </row>
    <row r="10" spans="1:12" x14ac:dyDescent="0.2">
      <c r="G10" s="4" t="s">
        <v>14</v>
      </c>
      <c r="H10">
        <v>2</v>
      </c>
      <c r="I10" s="5">
        <v>15700</v>
      </c>
      <c r="J10" s="5">
        <v>5600</v>
      </c>
      <c r="K10" s="5">
        <v>7850</v>
      </c>
      <c r="L10" s="5">
        <v>2800</v>
      </c>
    </row>
    <row r="11" spans="1:12" x14ac:dyDescent="0.2">
      <c r="G11" s="3" t="s">
        <v>20</v>
      </c>
      <c r="H11">
        <v>8</v>
      </c>
      <c r="I11" s="5">
        <v>99400</v>
      </c>
      <c r="J11" s="5">
        <v>24900</v>
      </c>
      <c r="K11" s="5">
        <v>12425</v>
      </c>
      <c r="L11" s="5">
        <v>3112.5</v>
      </c>
    </row>
    <row r="13" spans="1:12" x14ac:dyDescent="0.2">
      <c r="H13" t="s">
        <v>28</v>
      </c>
      <c r="I13" s="1">
        <f>GETPIVOTDATA("Suma de Monto",$G$2)-GETPIVOTDATA("Suma de Deuda",$G$2)</f>
        <v>74500</v>
      </c>
    </row>
  </sheetData>
  <conditionalFormatting sqref="D2:D9">
    <cfRule type="iconSet" priority="7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E2:E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9 E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9C3A-0B89-EF40-ADA7-94CFF6AC18E1}">
  <dimension ref="A1:L21"/>
  <sheetViews>
    <sheetView tabSelected="1" topLeftCell="F1" zoomScale="200" workbookViewId="0">
      <selection activeCell="I15" sqref="I15"/>
    </sheetView>
  </sheetViews>
  <sheetFormatPr baseColWidth="10" defaultRowHeight="16" x14ac:dyDescent="0.2"/>
  <cols>
    <col min="7" max="7" width="16.83203125" bestFit="1" customWidth="1"/>
    <col min="8" max="8" width="16.33203125" bestFit="1" customWidth="1"/>
    <col min="9" max="9" width="13.6640625" bestFit="1" customWidth="1"/>
    <col min="10" max="10" width="13.83203125" bestFit="1" customWidth="1"/>
    <col min="11" max="11" width="17.1640625" bestFit="1" customWidth="1"/>
    <col min="12" max="12" width="17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12" x14ac:dyDescent="0.2">
      <c r="A2" t="s">
        <v>4</v>
      </c>
      <c r="B2" t="s">
        <v>5</v>
      </c>
      <c r="C2" t="s">
        <v>6</v>
      </c>
      <c r="D2">
        <v>14600</v>
      </c>
      <c r="E2">
        <v>3200</v>
      </c>
    </row>
    <row r="3" spans="1:12" x14ac:dyDescent="0.2">
      <c r="A3" t="s">
        <v>4</v>
      </c>
      <c r="B3" t="s">
        <v>5</v>
      </c>
      <c r="C3" t="s">
        <v>24</v>
      </c>
      <c r="D3">
        <v>16300</v>
      </c>
      <c r="E3">
        <v>2500</v>
      </c>
      <c r="G3" s="2" t="s">
        <v>19</v>
      </c>
      <c r="H3" t="s">
        <v>23</v>
      </c>
      <c r="I3" t="s">
        <v>21</v>
      </c>
      <c r="J3" t="s">
        <v>22</v>
      </c>
      <c r="K3" t="s">
        <v>25</v>
      </c>
      <c r="L3" t="s">
        <v>26</v>
      </c>
    </row>
    <row r="4" spans="1:12" x14ac:dyDescent="0.2">
      <c r="A4" t="s">
        <v>7</v>
      </c>
      <c r="B4" t="s">
        <v>8</v>
      </c>
      <c r="C4" t="s">
        <v>9</v>
      </c>
      <c r="D4">
        <v>18900</v>
      </c>
      <c r="E4">
        <v>1600</v>
      </c>
      <c r="G4" s="3" t="s">
        <v>5</v>
      </c>
      <c r="H4" s="6">
        <v>4</v>
      </c>
      <c r="I4" s="6">
        <v>57900</v>
      </c>
      <c r="J4" s="6">
        <v>12400</v>
      </c>
      <c r="K4" s="6">
        <v>14475</v>
      </c>
      <c r="L4" s="6">
        <v>3100</v>
      </c>
    </row>
    <row r="5" spans="1:12" x14ac:dyDescent="0.2">
      <c r="A5" t="s">
        <v>10</v>
      </c>
      <c r="B5" t="s">
        <v>5</v>
      </c>
      <c r="C5" t="s">
        <v>11</v>
      </c>
      <c r="D5">
        <v>12000</v>
      </c>
      <c r="E5">
        <v>4800</v>
      </c>
      <c r="G5" s="4" t="s">
        <v>4</v>
      </c>
      <c r="H5" s="6">
        <v>2</v>
      </c>
      <c r="I5" s="7">
        <v>30900</v>
      </c>
      <c r="J5" s="6">
        <v>5700</v>
      </c>
      <c r="K5" s="6">
        <v>15450</v>
      </c>
      <c r="L5" s="6">
        <v>2850</v>
      </c>
    </row>
    <row r="6" spans="1:12" x14ac:dyDescent="0.2">
      <c r="A6" t="s">
        <v>12</v>
      </c>
      <c r="B6" t="s">
        <v>8</v>
      </c>
      <c r="C6" t="s">
        <v>13</v>
      </c>
      <c r="D6">
        <v>6900</v>
      </c>
      <c r="E6">
        <v>5300</v>
      </c>
      <c r="G6" s="4" t="s">
        <v>10</v>
      </c>
      <c r="H6" s="6">
        <v>1</v>
      </c>
      <c r="I6" s="6">
        <v>12000</v>
      </c>
      <c r="J6" s="6">
        <v>4800</v>
      </c>
      <c r="K6" s="6">
        <v>12000</v>
      </c>
      <c r="L6" s="7">
        <v>4800</v>
      </c>
    </row>
    <row r="7" spans="1:12" x14ac:dyDescent="0.2">
      <c r="A7" t="s">
        <v>14</v>
      </c>
      <c r="B7" t="s">
        <v>8</v>
      </c>
      <c r="C7" t="s">
        <v>15</v>
      </c>
      <c r="D7">
        <v>3200</v>
      </c>
      <c r="E7">
        <v>2100</v>
      </c>
      <c r="G7" s="4" t="s">
        <v>16</v>
      </c>
      <c r="H7" s="6">
        <v>1</v>
      </c>
      <c r="I7" s="6">
        <v>15000</v>
      </c>
      <c r="J7" s="6">
        <v>1900</v>
      </c>
      <c r="K7" s="6">
        <v>15000</v>
      </c>
      <c r="L7" s="6">
        <v>1900</v>
      </c>
    </row>
    <row r="8" spans="1:12" x14ac:dyDescent="0.2">
      <c r="A8" t="s">
        <v>16</v>
      </c>
      <c r="B8" t="s">
        <v>5</v>
      </c>
      <c r="C8" t="s">
        <v>17</v>
      </c>
      <c r="D8">
        <v>15000</v>
      </c>
      <c r="E8">
        <v>1900</v>
      </c>
      <c r="G8" s="3" t="s">
        <v>8</v>
      </c>
      <c r="H8" s="6">
        <v>4</v>
      </c>
      <c r="I8" s="6">
        <v>41500</v>
      </c>
      <c r="J8" s="6">
        <v>12500</v>
      </c>
      <c r="K8" s="6">
        <v>10375</v>
      </c>
      <c r="L8" s="6">
        <v>3125</v>
      </c>
    </row>
    <row r="9" spans="1:12" x14ac:dyDescent="0.2">
      <c r="A9" t="s">
        <v>14</v>
      </c>
      <c r="B9" t="s">
        <v>8</v>
      </c>
      <c r="C9" t="s">
        <v>27</v>
      </c>
      <c r="D9">
        <v>12500</v>
      </c>
      <c r="E9">
        <v>3500</v>
      </c>
      <c r="G9" s="4" t="s">
        <v>7</v>
      </c>
      <c r="H9" s="6">
        <v>1</v>
      </c>
      <c r="I9" s="6">
        <v>18900</v>
      </c>
      <c r="J9" s="6">
        <v>1600</v>
      </c>
      <c r="K9" s="7">
        <v>18900</v>
      </c>
      <c r="L9" s="6">
        <v>1600</v>
      </c>
    </row>
    <row r="10" spans="1:12" x14ac:dyDescent="0.2">
      <c r="G10" s="4" t="s">
        <v>12</v>
      </c>
      <c r="H10" s="6">
        <v>1</v>
      </c>
      <c r="I10" s="6">
        <v>6900</v>
      </c>
      <c r="J10" s="6">
        <v>5300</v>
      </c>
      <c r="K10" s="6">
        <v>6900</v>
      </c>
      <c r="L10" s="6">
        <v>5300</v>
      </c>
    </row>
    <row r="11" spans="1:12" x14ac:dyDescent="0.2">
      <c r="G11" s="4" t="s">
        <v>14</v>
      </c>
      <c r="H11" s="6">
        <v>2</v>
      </c>
      <c r="I11" s="6">
        <v>15700</v>
      </c>
      <c r="J11" s="6">
        <v>5600</v>
      </c>
      <c r="K11" s="6">
        <v>7850</v>
      </c>
      <c r="L11" s="6">
        <v>2800</v>
      </c>
    </row>
    <row r="12" spans="1:12" x14ac:dyDescent="0.2">
      <c r="G12" s="3" t="s">
        <v>20</v>
      </c>
      <c r="H12" s="6">
        <v>8</v>
      </c>
      <c r="I12" s="6">
        <v>99400</v>
      </c>
      <c r="J12" s="6">
        <v>24900</v>
      </c>
      <c r="K12" s="6">
        <v>12425</v>
      </c>
      <c r="L12" s="6">
        <v>3112.5</v>
      </c>
    </row>
    <row r="14" spans="1:12" x14ac:dyDescent="0.2">
      <c r="I14" s="8">
        <f>1-GETPIVOTDATA("Suma de Deuda",$G$3)/GETPIVOTDATA("Suma de Monto",$G$3)</f>
        <v>0.74949698189134817</v>
      </c>
    </row>
    <row r="15" spans="1:12" x14ac:dyDescent="0.2">
      <c r="I15" s="1">
        <f>GETPIVOTDATA("Suma de Monto",$G$3)-GETPIVOTDATA("Suma de Deuda",$G$3)</f>
        <v>74500</v>
      </c>
    </row>
    <row r="18" spans="8:11" x14ac:dyDescent="0.2">
      <c r="H18">
        <f>GETPIVOTDATA("Suma de Deuda",$G$3,"Género","Hombre")</f>
        <v>12400</v>
      </c>
    </row>
    <row r="19" spans="8:11" x14ac:dyDescent="0.2">
      <c r="H19">
        <f>GETPIVOTDATA("Suma de Deuda",$G$3,"Género","Mujer")</f>
        <v>12500</v>
      </c>
    </row>
    <row r="21" spans="8:11" x14ac:dyDescent="0.2">
      <c r="H21" s="9">
        <f>1-H18/H19</f>
        <v>8.0000000000000071E-3</v>
      </c>
      <c r="I21" t="s">
        <v>29</v>
      </c>
      <c r="J21" s="10">
        <v>0.05</v>
      </c>
      <c r="K21">
        <v>0.05</v>
      </c>
    </row>
  </sheetData>
  <conditionalFormatting sqref="E2:E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9">
    <cfRule type="iconSet" priority="1">
      <iconSet iconSet="4Rating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2024-12-08T20:25:58Z</dcterms:created>
  <dcterms:modified xsi:type="dcterms:W3CDTF">2024-12-10T16:04:23Z</dcterms:modified>
</cp:coreProperties>
</file>