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sesion01/"/>
    </mc:Choice>
  </mc:AlternateContent>
  <xr:revisionPtr revIDLastSave="0" documentId="13_ncr:1_{EDD0814D-661A-ED4D-8F90-6C9C5E87A19C}" xr6:coauthVersionLast="47" xr6:coauthVersionMax="47" xr10:uidLastSave="{00000000-0000-0000-0000-000000000000}"/>
  <bookViews>
    <workbookView xWindow="380" yWindow="500" windowWidth="28040" windowHeight="16100" activeTab="3" xr2:uid="{7D1905E0-514D-7C4A-8BB0-738D416154CC}"/>
  </bookViews>
  <sheets>
    <sheet name="Hoja1" sheetId="1" r:id="rId1"/>
    <sheet name="Hoja2" sheetId="2" r:id="rId2"/>
    <sheet name="Hoja3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4" l="1" a="1"/>
  <c r="G23" i="4" s="1"/>
  <c r="F23" i="4"/>
  <c r="C23" i="4" a="1"/>
  <c r="C23" i="4" s="1"/>
  <c r="I17" i="4" a="1"/>
  <c r="I17" i="4" s="1"/>
  <c r="I18" i="4" a="1"/>
  <c r="I18" i="4" s="1"/>
  <c r="I19" i="4" a="1"/>
  <c r="I19" i="4" s="1"/>
  <c r="I16" i="4" a="1"/>
  <c r="I16" i="4" s="1"/>
  <c r="G17" i="4"/>
  <c r="G18" i="4"/>
  <c r="G19" i="4"/>
  <c r="G16" i="4"/>
  <c r="E17" i="4"/>
  <c r="E18" i="4"/>
  <c r="E19" i="4"/>
  <c r="E16" i="4"/>
  <c r="D17" i="4"/>
  <c r="D18" i="4"/>
  <c r="D19" i="4"/>
  <c r="D16" i="4"/>
  <c r="C15" i="4" a="1"/>
  <c r="C15" i="4" s="1"/>
  <c r="I25" i="3"/>
  <c r="D9" i="3"/>
  <c r="H9" i="3"/>
  <c r="H5" i="3"/>
  <c r="H6" i="3"/>
  <c r="H7" i="3"/>
  <c r="H8" i="3"/>
  <c r="C20" i="3" a="1"/>
  <c r="C20" i="3" s="1"/>
  <c r="G9" i="3"/>
  <c r="F9" i="3"/>
  <c r="E9" i="3"/>
  <c r="F13" i="3" a="1"/>
  <c r="F13" i="3" s="1"/>
  <c r="F11" i="3" a="1"/>
  <c r="F11" i="3" s="1"/>
  <c r="D11" i="3" a="1"/>
  <c r="D11" i="3" s="1"/>
  <c r="C21" i="2" a="1"/>
  <c r="C21" i="2" s="1"/>
  <c r="D11" i="2"/>
  <c r="D12" i="2" s="1" a="1"/>
  <c r="D12" i="2" s="1"/>
  <c r="J12" i="2" a="1"/>
  <c r="J12" i="2" s="1"/>
  <c r="J17" i="2" s="1"/>
  <c r="I12" i="2" a="1"/>
  <c r="I12" i="2" s="1"/>
  <c r="I17" i="2" s="1"/>
  <c r="K11" i="2" a="1"/>
  <c r="K11" i="2" s="1"/>
  <c r="I18" i="2" s="1"/>
  <c r="J11" i="2" a="1"/>
  <c r="J11" i="2" s="1"/>
  <c r="I11" i="2" a="1"/>
  <c r="I11" i="2" s="1"/>
  <c r="D18" i="1"/>
  <c r="D19" i="1"/>
  <c r="D20" i="1"/>
  <c r="D17" i="1"/>
  <c r="D13" i="1"/>
  <c r="D14" i="1"/>
  <c r="D15" i="1"/>
  <c r="D12" i="1"/>
  <c r="F18" i="3" l="1" a="1"/>
  <c r="F18" i="3" s="1"/>
  <c r="J1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<sst xmlns="http://schemas.openxmlformats.org/spreadsheetml/2006/main" count="68" uniqueCount="20">
  <si>
    <t>Nombre</t>
  </si>
  <si>
    <t>Ana</t>
  </si>
  <si>
    <t>Beto</t>
  </si>
  <si>
    <t>Luis</t>
  </si>
  <si>
    <t>Matemáticas</t>
  </si>
  <si>
    <t>Español</t>
  </si>
  <si>
    <t>Historia</t>
  </si>
  <si>
    <t>Geografía</t>
  </si>
  <si>
    <t>Paty</t>
  </si>
  <si>
    <t>Coincidir</t>
  </si>
  <si>
    <t>Índice</t>
  </si>
  <si>
    <t>Alumnos</t>
  </si>
  <si>
    <t>Materias</t>
  </si>
  <si>
    <t>Alumno</t>
  </si>
  <si>
    <t>Materia</t>
  </si>
  <si>
    <t>Calificación</t>
  </si>
  <si>
    <t>Calificaciones de</t>
  </si>
  <si>
    <t>Calificaciones en</t>
  </si>
  <si>
    <t>Total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</si>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</sst>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15" fmlaLink="$G$12" fmlaRange="$C$17:$C$20" noThreeD="1" sel="2" val="0"/>
</file>

<file path=xl/ctrlProps/ctrlProp2.xml><?xml version="1.0" encoding="utf-8"?>
<formControlPr xmlns="http://schemas.microsoft.com/office/spreadsheetml/2009/9/main" objectType="Drop" dropStyle="combo" dx="15" fmlaLink="$G$17" fmlaRange="$C$12:$C$15" noThreeD="1" sel="1" val="0"/>
</file>

<file path=xl/ctrlProps/ctrlProp3.xml><?xml version="1.0" encoding="utf-8"?>
<formControlPr xmlns="http://schemas.microsoft.com/office/spreadsheetml/2009/9/main" objectType="Drop" dropStyle="combo" dx="15" fmlaLink="$H$11" fmlaRange="$F$15:$F$18" noThreeD="1" sel="2" val="0"/>
</file>

<file path=xl/ctrlProps/ctrlProp4.xml><?xml version="1.0" encoding="utf-8"?>
<formControlPr xmlns="http://schemas.microsoft.com/office/spreadsheetml/2009/9/main" objectType="Drop" dropStyle="combo" dx="15" fmlaLink="$H$12" fmlaRange="$G$15:$G$18" noThreeD="1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952920</xdr:colOff>
          <xdr:row>10</xdr:row>
          <xdr:rowOff>201804</xdr:rowOff>
        </xdr:from>
        <xdr:to>
          <xdr:col>6</xdr:col>
          <xdr:colOff>6978</xdr:colOff>
          <xdr:row>12</xdr:row>
          <xdr:rowOff>6977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D8FE9C4-FB08-5F92-BCB1-C136AA5DD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12700</xdr:colOff>
          <xdr:row>17</xdr:row>
          <xdr:rowOff>12700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A8C33FD-9DAA-7891-E0CD-F79027782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25400</xdr:rowOff>
        </xdr:from>
        <xdr:to>
          <xdr:col>6</xdr:col>
          <xdr:colOff>812800</xdr:colOff>
          <xdr:row>10</xdr:row>
          <xdr:rowOff>190500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913D39A-C19B-246A-612E-ACD51BC8D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19050</xdr:rowOff>
        </xdr:from>
        <xdr:to>
          <xdr:col>6</xdr:col>
          <xdr:colOff>812800</xdr:colOff>
          <xdr:row>11</xdr:row>
          <xdr:rowOff>184150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3193F68-6585-BDE1-C2F5-A450AB9ED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D3ED6-65B8-4E4C-B25D-643AA84ED8AB}" name="Tabla1" displayName="Tabla1" ref="C4:H9" totalsRowCount="1">
  <autoFilter ref="C4:H8" xr:uid="{FDFD3ED6-65B8-4E4C-B25D-643AA84ED8AB}"/>
  <tableColumns count="6">
    <tableColumn id="1" xr3:uid="{E9935E76-AEAF-6744-BDAD-C90C1DAAF569}" name="Nombre" totalsRowLabel="Total"/>
    <tableColumn id="2" xr3:uid="{189799F8-A64E-1F46-896C-34C4584AC0D6}" name="Matemáticas" totalsRowFunction="average"/>
    <tableColumn id="3" xr3:uid="{B0ED38DE-C4A7-E646-B5DB-78FE92922589}" name="Español" totalsRowFunction="average"/>
    <tableColumn id="4" xr3:uid="{B53D1AA6-E1FA-D64C-BAA7-988EA5126F26}" name="Historia" totalsRowFunction="average"/>
    <tableColumn id="5" xr3:uid="{FB0ED9F2-72C3-DF48-BB2F-9896FF3120BD}" name="Geografía" totalsRowFunction="average"/>
    <tableColumn id="6" xr3:uid="{61FA34DE-E245-1748-8111-DF6CAC577FFB}" name="Total" totalsRowFunction="average" dataDxfId="0">
      <calculatedColumnFormula>AVERAGE(Tabla1[[#This Row],[Matemáticas]:[Geografía]])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EA2E7-5912-994F-A1AF-A3805F4CE8D6}" name="Tabla2" displayName="Tabla2" ref="D8:H12" totalsRowShown="0">
  <autoFilter ref="D8:H12" xr:uid="{503EA2E7-5912-994F-A1AF-A3805F4CE8D6}"/>
  <tableColumns count="5">
    <tableColumn id="1" xr3:uid="{8B4D9A95-70C8-D548-A3E7-B2E9E02C4E14}" name="Nombre"/>
    <tableColumn id="2" xr3:uid="{EB6F7F80-FE2B-4140-8895-B162E731E600}" name="Matemáticas"/>
    <tableColumn id="3" xr3:uid="{61739C88-85AC-BE43-856C-7561E1A806A9}" name="Español"/>
    <tableColumn id="4" xr3:uid="{6C0EDF6C-C97D-1B47-B3B1-9D2035F211AA}" name="Historia"/>
    <tableColumn id="5" xr3:uid="{D00A36BC-B561-E948-9D5E-6895F7EECC35}" name="Geograf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8BE4-EF4E-D84E-85A6-7D58B3FBF878}">
  <dimension ref="C6:G20"/>
  <sheetViews>
    <sheetView topLeftCell="A4" zoomScale="182" workbookViewId="0">
      <selection activeCell="C6" sqref="C6:G10"/>
    </sheetView>
  </sheetViews>
  <sheetFormatPr baseColWidth="10" defaultRowHeight="16" x14ac:dyDescent="0.2"/>
  <cols>
    <col min="3" max="3" width="11.5" customWidth="1"/>
    <col min="4" max="4" width="13.33203125" customWidth="1"/>
    <col min="5" max="5" width="12.5" customWidth="1"/>
    <col min="6" max="6" width="13.5" customWidth="1"/>
  </cols>
  <sheetData>
    <row r="6" spans="3:7" x14ac:dyDescent="0.2">
      <c r="C6" t="s">
        <v>0</v>
      </c>
      <c r="D6" t="s">
        <v>4</v>
      </c>
      <c r="E6" t="s">
        <v>5</v>
      </c>
      <c r="F6" t="s">
        <v>6</v>
      </c>
      <c r="G6" t="s">
        <v>7</v>
      </c>
    </row>
    <row r="7" spans="3:7" x14ac:dyDescent="0.2">
      <c r="C7" t="s">
        <v>1</v>
      </c>
      <c r="D7">
        <v>10</v>
      </c>
      <c r="E7">
        <v>9</v>
      </c>
      <c r="F7">
        <v>10</v>
      </c>
      <c r="G7">
        <v>8</v>
      </c>
    </row>
    <row r="8" spans="3:7" x14ac:dyDescent="0.2">
      <c r="C8" t="s">
        <v>2</v>
      </c>
      <c r="D8">
        <v>8</v>
      </c>
      <c r="E8">
        <v>10</v>
      </c>
      <c r="F8">
        <v>8</v>
      </c>
      <c r="G8">
        <v>10</v>
      </c>
    </row>
    <row r="9" spans="3:7" x14ac:dyDescent="0.2">
      <c r="C9" t="s">
        <v>3</v>
      </c>
      <c r="D9">
        <v>7</v>
      </c>
      <c r="E9">
        <v>9</v>
      </c>
      <c r="F9">
        <v>9</v>
      </c>
      <c r="G9">
        <v>9</v>
      </c>
    </row>
    <row r="10" spans="3:7" x14ac:dyDescent="0.2">
      <c r="C10" t="s">
        <v>8</v>
      </c>
      <c r="D10">
        <v>9</v>
      </c>
      <c r="E10">
        <v>10</v>
      </c>
      <c r="F10">
        <v>7</v>
      </c>
      <c r="G10">
        <v>7</v>
      </c>
    </row>
    <row r="12" spans="3:7" x14ac:dyDescent="0.2">
      <c r="C12" t="s">
        <v>1</v>
      </c>
      <c r="D12">
        <f>VLOOKUP(C12,C$7:G$10,G$12 + 1)</f>
        <v>9</v>
      </c>
      <c r="G12">
        <v>2</v>
      </c>
    </row>
    <row r="13" spans="3:7" x14ac:dyDescent="0.2">
      <c r="C13" t="s">
        <v>2</v>
      </c>
      <c r="D13">
        <f t="shared" ref="D13:D15" si="0">VLOOKUP(C13,C$7:G$10,G$12 + 1)</f>
        <v>10</v>
      </c>
    </row>
    <row r="14" spans="3:7" x14ac:dyDescent="0.2">
      <c r="C14" t="s">
        <v>3</v>
      </c>
      <c r="D14">
        <f t="shared" si="0"/>
        <v>9</v>
      </c>
    </row>
    <row r="15" spans="3:7" x14ac:dyDescent="0.2">
      <c r="C15" t="s">
        <v>8</v>
      </c>
      <c r="D15">
        <f t="shared" si="0"/>
        <v>10</v>
      </c>
    </row>
    <row r="17" spans="3:7" x14ac:dyDescent="0.2">
      <c r="C17" t="s">
        <v>4</v>
      </c>
      <c r="D17">
        <f>HLOOKUP(C17,D$6:G$10,G$17 + 1, 0)</f>
        <v>10</v>
      </c>
      <c r="G17">
        <v>1</v>
      </c>
    </row>
    <row r="18" spans="3:7" x14ac:dyDescent="0.2">
      <c r="C18" t="s">
        <v>5</v>
      </c>
      <c r="D18">
        <f t="shared" ref="D18:D20" si="1">HLOOKUP(C18,D$6:G$10,G$17 + 1, 0)</f>
        <v>9</v>
      </c>
    </row>
    <row r="19" spans="3:7" x14ac:dyDescent="0.2">
      <c r="C19" t="s">
        <v>6</v>
      </c>
      <c r="D19">
        <f t="shared" si="1"/>
        <v>10</v>
      </c>
    </row>
    <row r="20" spans="3:7" x14ac:dyDescent="0.2">
      <c r="C20" t="s">
        <v>7</v>
      </c>
      <c r="D20">
        <f t="shared" si="1"/>
        <v>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4</xdr:col>
                    <xdr:colOff>952500</xdr:colOff>
                    <xdr:row>10</xdr:row>
                    <xdr:rowOff>203200</xdr:rowOff>
                  </from>
                  <to>
                    <xdr:col>6</xdr:col>
                    <xdr:colOff>12700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6</xdr:col>
                    <xdr:colOff>12700</xdr:colOff>
                    <xdr:row>17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868F-85B9-304C-B144-79A6F9662D1A}">
  <dimension ref="B4:K25"/>
  <sheetViews>
    <sheetView zoomScale="143" workbookViewId="0">
      <selection activeCell="C4" sqref="C4:G8"/>
    </sheetView>
  </sheetViews>
  <sheetFormatPr baseColWidth="10" defaultRowHeight="16" x14ac:dyDescent="0.2"/>
  <cols>
    <col min="4" max="4" width="14.83203125" customWidth="1"/>
    <col min="7" max="7" width="12.83203125" customWidth="1"/>
    <col min="9" max="9" width="16" customWidth="1"/>
    <col min="10" max="10" width="15.6640625" customWidth="1"/>
  </cols>
  <sheetData>
    <row r="4" spans="2:11" x14ac:dyDescent="0.2">
      <c r="C4" t="s">
        <v>0</v>
      </c>
      <c r="D4" t="s">
        <v>4</v>
      </c>
      <c r="E4" t="s">
        <v>5</v>
      </c>
      <c r="F4" t="s">
        <v>6</v>
      </c>
      <c r="G4" t="s">
        <v>7</v>
      </c>
    </row>
    <row r="5" spans="2:11" x14ac:dyDescent="0.2">
      <c r="C5" t="s">
        <v>1</v>
      </c>
      <c r="D5">
        <v>10</v>
      </c>
      <c r="E5">
        <v>9</v>
      </c>
      <c r="F5">
        <v>10</v>
      </c>
      <c r="G5">
        <v>8</v>
      </c>
    </row>
    <row r="6" spans="2:11" x14ac:dyDescent="0.2">
      <c r="C6" t="s">
        <v>2</v>
      </c>
      <c r="D6">
        <v>8</v>
      </c>
      <c r="E6">
        <v>10</v>
      </c>
      <c r="F6">
        <v>8</v>
      </c>
      <c r="G6">
        <v>10</v>
      </c>
    </row>
    <row r="7" spans="2:11" x14ac:dyDescent="0.2">
      <c r="C7" t="s">
        <v>3</v>
      </c>
      <c r="D7">
        <v>7</v>
      </c>
      <c r="E7">
        <v>9</v>
      </c>
      <c r="F7">
        <v>9</v>
      </c>
      <c r="G7">
        <v>9</v>
      </c>
    </row>
    <row r="8" spans="2:11" x14ac:dyDescent="0.2">
      <c r="C8" t="s">
        <v>8</v>
      </c>
      <c r="D8">
        <v>9</v>
      </c>
      <c r="E8">
        <v>10</v>
      </c>
      <c r="F8">
        <v>7</v>
      </c>
      <c r="G8">
        <v>7</v>
      </c>
    </row>
    <row r="10" spans="2:11" x14ac:dyDescent="0.2">
      <c r="I10" t="s">
        <v>16</v>
      </c>
      <c r="J10" t="s">
        <v>17</v>
      </c>
      <c r="K10" t="s">
        <v>15</v>
      </c>
    </row>
    <row r="11" spans="2:11" x14ac:dyDescent="0.2">
      <c r="B11" t="s">
        <v>9</v>
      </c>
      <c r="C11" t="s">
        <v>1</v>
      </c>
      <c r="D11">
        <f>MATCH(C11, C5:C8, 0)</f>
        <v>1</v>
      </c>
      <c r="F11" t="s">
        <v>13</v>
      </c>
      <c r="H11">
        <v>2</v>
      </c>
      <c r="I11" t="str" cm="1">
        <f t="array" ref="I11">INDEX(C5:C8,H11)</f>
        <v>Beto</v>
      </c>
      <c r="J11" t="str" cm="1">
        <f t="array" ref="J11">INDEX(D4:G4,1,H12)</f>
        <v>Geografía</v>
      </c>
      <c r="K11" cm="1">
        <f t="array" ref="K11">INDEX(D5:G8,H11,H12)</f>
        <v>10</v>
      </c>
    </row>
    <row r="12" spans="2:11" x14ac:dyDescent="0.2">
      <c r="B12" t="s">
        <v>10</v>
      </c>
      <c r="C12" t="s">
        <v>5</v>
      </c>
      <c r="D12" cm="1">
        <f t="array" ref="D12">INDEX(E5:E8,D11)</f>
        <v>9</v>
      </c>
      <c r="F12" t="s">
        <v>14</v>
      </c>
      <c r="H12">
        <v>4</v>
      </c>
      <c r="I12" cm="1">
        <f t="array" ref="I12:I15">TRANSPOSE(INDEX(D5:G8,H11,0))</f>
        <v>8</v>
      </c>
      <c r="J12" cm="1">
        <f t="array" ref="J12:J15">INDEX(D5:G8,0,H12)</f>
        <v>8</v>
      </c>
    </row>
    <row r="13" spans="2:11" x14ac:dyDescent="0.2">
      <c r="I13">
        <v>10</v>
      </c>
      <c r="J13">
        <v>10</v>
      </c>
    </row>
    <row r="14" spans="2:11" x14ac:dyDescent="0.2">
      <c r="F14" t="s">
        <v>11</v>
      </c>
      <c r="G14" t="s">
        <v>12</v>
      </c>
      <c r="I14">
        <v>8</v>
      </c>
      <c r="J14">
        <v>9</v>
      </c>
    </row>
    <row r="15" spans="2:11" x14ac:dyDescent="0.2">
      <c r="F15" t="s">
        <v>1</v>
      </c>
      <c r="G15" t="s">
        <v>4</v>
      </c>
      <c r="I15">
        <v>10</v>
      </c>
      <c r="J15">
        <v>7</v>
      </c>
    </row>
    <row r="16" spans="2:11" x14ac:dyDescent="0.2">
      <c r="F16" t="s">
        <v>2</v>
      </c>
      <c r="G16" t="s">
        <v>5</v>
      </c>
    </row>
    <row r="17" spans="3:10" x14ac:dyDescent="0.2">
      <c r="F17" t="s">
        <v>3</v>
      </c>
      <c r="G17" t="s">
        <v>6</v>
      </c>
      <c r="I17">
        <f>AVERAGE(_xlfn.ANCHORARRAY(I12))</f>
        <v>9</v>
      </c>
      <c r="J17">
        <f>AVERAGE(_xlfn.ANCHORARRAY(J12))</f>
        <v>8.5</v>
      </c>
    </row>
    <row r="18" spans="3:10" x14ac:dyDescent="0.2">
      <c r="F18" t="s">
        <v>8</v>
      </c>
      <c r="G18" t="s">
        <v>7</v>
      </c>
      <c r="I18" s="1" t="str">
        <f>IF(K11&gt;I17,"✅","❌")</f>
        <v>✅</v>
      </c>
      <c r="J18" s="1" t="str">
        <f>IF(K11&gt;J17,"✅","❌")</f>
        <v>✅</v>
      </c>
    </row>
    <row r="21" spans="3:10" x14ac:dyDescent="0.2">
      <c r="C21" t="str" cm="1">
        <f t="array" ref="C21:G25">TRANSPOSE(C4:G8)</f>
        <v>Nombre</v>
      </c>
      <c r="D21" t="str">
        <v>Ana</v>
      </c>
      <c r="E21" t="str">
        <v>Beto</v>
      </c>
      <c r="F21" t="str">
        <v>Luis</v>
      </c>
      <c r="G21" t="str">
        <v>Paty</v>
      </c>
    </row>
    <row r="22" spans="3:10" x14ac:dyDescent="0.2">
      <c r="C22" t="str">
        <v>Matemáticas</v>
      </c>
      <c r="D22">
        <v>10</v>
      </c>
      <c r="E22">
        <v>8</v>
      </c>
      <c r="F22">
        <v>7</v>
      </c>
      <c r="G22">
        <v>9</v>
      </c>
    </row>
    <row r="23" spans="3:10" x14ac:dyDescent="0.2">
      <c r="C23" t="str">
        <v>Español</v>
      </c>
      <c r="D23">
        <v>9</v>
      </c>
      <c r="E23">
        <v>10</v>
      </c>
      <c r="F23">
        <v>9</v>
      </c>
      <c r="G23">
        <v>10</v>
      </c>
    </row>
    <row r="24" spans="3:10" x14ac:dyDescent="0.2">
      <c r="C24" t="str">
        <v>Historia</v>
      </c>
      <c r="D24">
        <v>10</v>
      </c>
      <c r="E24">
        <v>8</v>
      </c>
      <c r="F24">
        <v>9</v>
      </c>
      <c r="G24">
        <v>7</v>
      </c>
    </row>
    <row r="25" spans="3:10" x14ac:dyDescent="0.2">
      <c r="C25" t="str">
        <v>Geografía</v>
      </c>
      <c r="D25">
        <v>8</v>
      </c>
      <c r="E25">
        <v>10</v>
      </c>
      <c r="F25">
        <v>9</v>
      </c>
      <c r="G25">
        <v>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6</xdr:col>
                    <xdr:colOff>0</xdr:colOff>
                    <xdr:row>10</xdr:row>
                    <xdr:rowOff>25400</xdr:rowOff>
                  </from>
                  <to>
                    <xdr:col>6</xdr:col>
                    <xdr:colOff>812800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6</xdr:col>
                    <xdr:colOff>0</xdr:colOff>
                    <xdr:row>11</xdr:row>
                    <xdr:rowOff>25400</xdr:rowOff>
                  </from>
                  <to>
                    <xdr:col>6</xdr:col>
                    <xdr:colOff>812800</xdr:colOff>
                    <xdr:row>11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4153-7A93-0940-B5D6-A82D1F7339F6}">
  <dimension ref="C4:K25"/>
  <sheetViews>
    <sheetView topLeftCell="A16" zoomScale="150" workbookViewId="0">
      <selection activeCell="D13" sqref="D13"/>
    </sheetView>
  </sheetViews>
  <sheetFormatPr baseColWidth="10" defaultRowHeight="16" x14ac:dyDescent="0.2"/>
  <cols>
    <col min="4" max="4" width="18.6640625" customWidth="1"/>
    <col min="7" max="7" width="13.1640625" customWidth="1"/>
    <col min="8" max="8" width="12.6640625" customWidth="1"/>
  </cols>
  <sheetData>
    <row r="4" spans="3:11" x14ac:dyDescent="0.2">
      <c r="C4" t="s">
        <v>0</v>
      </c>
      <c r="D4" t="s">
        <v>4</v>
      </c>
      <c r="E4" t="s">
        <v>5</v>
      </c>
      <c r="F4" t="s">
        <v>6</v>
      </c>
      <c r="G4" t="s">
        <v>7</v>
      </c>
      <c r="H4" t="s">
        <v>18</v>
      </c>
    </row>
    <row r="5" spans="3:11" x14ac:dyDescent="0.2">
      <c r="C5" t="s">
        <v>1</v>
      </c>
      <c r="D5">
        <v>10</v>
      </c>
      <c r="E5">
        <v>9</v>
      </c>
      <c r="F5">
        <v>10</v>
      </c>
      <c r="G5">
        <v>8</v>
      </c>
      <c r="H5">
        <f>AVERAGE(Tabla1[[#This Row],[Matemáticas]:[Geografía]])</f>
        <v>9.25</v>
      </c>
    </row>
    <row r="6" spans="3:11" x14ac:dyDescent="0.2">
      <c r="C6" t="s">
        <v>2</v>
      </c>
      <c r="D6">
        <v>8</v>
      </c>
      <c r="E6">
        <v>10</v>
      </c>
      <c r="F6">
        <v>8</v>
      </c>
      <c r="G6">
        <v>10</v>
      </c>
      <c r="H6">
        <f>AVERAGE(Tabla1[[#This Row],[Matemáticas]:[Geografía]])</f>
        <v>9</v>
      </c>
    </row>
    <row r="7" spans="3:11" x14ac:dyDescent="0.2">
      <c r="C7" t="s">
        <v>3</v>
      </c>
      <c r="D7">
        <v>7</v>
      </c>
      <c r="E7">
        <v>9</v>
      </c>
      <c r="F7">
        <v>9</v>
      </c>
      <c r="G7">
        <v>9</v>
      </c>
      <c r="H7">
        <f>AVERAGE(Tabla1[[#This Row],[Matemáticas]:[Geografía]])</f>
        <v>8.5</v>
      </c>
    </row>
    <row r="8" spans="3:11" x14ac:dyDescent="0.2">
      <c r="C8" t="s">
        <v>8</v>
      </c>
      <c r="D8">
        <v>9</v>
      </c>
      <c r="E8">
        <v>10</v>
      </c>
      <c r="F8">
        <v>7</v>
      </c>
      <c r="G8">
        <v>7</v>
      </c>
      <c r="H8">
        <f>AVERAGE(Tabla1[[#This Row],[Matemáticas]:[Geografía]])</f>
        <v>8.25</v>
      </c>
    </row>
    <row r="9" spans="3:11" x14ac:dyDescent="0.2">
      <c r="C9" t="s">
        <v>18</v>
      </c>
      <c r="D9">
        <f>SUBTOTAL(101,Tabla1[Matemáticas])</f>
        <v>8.5</v>
      </c>
      <c r="E9">
        <f>SUBTOTAL(101,Tabla1[Español])</f>
        <v>9.5</v>
      </c>
      <c r="F9">
        <f>SUBTOTAL(101,Tabla1[Historia])</f>
        <v>8.5</v>
      </c>
      <c r="G9">
        <f>SUBTOTAL(101,Tabla1[Geografía])</f>
        <v>8.5</v>
      </c>
      <c r="H9">
        <f>SUBTOTAL(101,Tabla1[Total])</f>
        <v>8.75</v>
      </c>
    </row>
    <row r="11" spans="3:11" x14ac:dyDescent="0.2">
      <c r="D11" t="str" cm="1">
        <f t="array" ref="D11:D14">INDEX(Tabla1[],0,1)</f>
        <v>Ana</v>
      </c>
      <c r="F11" t="str" cm="1">
        <f t="array" ref="F11:K11">Tabla1[#Headers]</f>
        <v>Nombre</v>
      </c>
      <c r="G11" t="str">
        <v>Matemáticas</v>
      </c>
      <c r="H11" t="str">
        <v>Español</v>
      </c>
      <c r="I11" t="str">
        <v>Historia</v>
      </c>
      <c r="J11" t="str">
        <v>Geografía</v>
      </c>
      <c r="K11" t="str">
        <v>Total</v>
      </c>
    </row>
    <row r="12" spans="3:11" x14ac:dyDescent="0.2">
      <c r="D12" t="str">
        <v>Beto</v>
      </c>
    </row>
    <row r="13" spans="3:11" x14ac:dyDescent="0.2">
      <c r="D13" t="str">
        <v>Luis</v>
      </c>
      <c r="F13" t="str" cm="1">
        <f t="array" ref="F13:K16">Tabla1[#Data]</f>
        <v>Ana</v>
      </c>
      <c r="G13">
        <v>10</v>
      </c>
      <c r="H13">
        <v>9</v>
      </c>
      <c r="I13">
        <v>10</v>
      </c>
      <c r="J13">
        <v>8</v>
      </c>
      <c r="K13">
        <v>9.25</v>
      </c>
    </row>
    <row r="14" spans="3:11" x14ac:dyDescent="0.2">
      <c r="D14" t="str">
        <v>Paty</v>
      </c>
      <c r="F14" t="str">
        <v>Beto</v>
      </c>
      <c r="G14">
        <v>8</v>
      </c>
      <c r="H14">
        <v>10</v>
      </c>
      <c r="I14">
        <v>8</v>
      </c>
      <c r="J14">
        <v>10</v>
      </c>
      <c r="K14">
        <v>9</v>
      </c>
    </row>
    <row r="15" spans="3:11" x14ac:dyDescent="0.2">
      <c r="F15" t="str">
        <v>Luis</v>
      </c>
      <c r="G15">
        <v>7</v>
      </c>
      <c r="H15">
        <v>9</v>
      </c>
      <c r="I15">
        <v>9</v>
      </c>
      <c r="J15">
        <v>9</v>
      </c>
      <c r="K15">
        <v>8.5</v>
      </c>
    </row>
    <row r="16" spans="3:11" x14ac:dyDescent="0.2">
      <c r="F16" t="str">
        <v>Paty</v>
      </c>
      <c r="G16">
        <v>9</v>
      </c>
      <c r="H16">
        <v>10</v>
      </c>
      <c r="I16">
        <v>7</v>
      </c>
      <c r="J16">
        <v>7</v>
      </c>
      <c r="K16">
        <v>8.25</v>
      </c>
    </row>
    <row r="18" spans="3:11" x14ac:dyDescent="0.2">
      <c r="F18" t="str" cm="1">
        <f t="array" ref="F18:K18">Tabla1[#Totals]</f>
        <v>Total</v>
      </c>
      <c r="G18">
        <v>8.5</v>
      </c>
      <c r="H18">
        <v>9.5</v>
      </c>
      <c r="I18">
        <v>8.5</v>
      </c>
      <c r="J18">
        <v>8.5</v>
      </c>
      <c r="K18">
        <v>8.75</v>
      </c>
    </row>
    <row r="20" spans="3:11" x14ac:dyDescent="0.2">
      <c r="C20" t="str" cm="1">
        <f t="array" ref="C20:F25">TRANSPOSE(Tabla1[])</f>
        <v>Ana</v>
      </c>
      <c r="D20" t="str">
        <v>Beto</v>
      </c>
      <c r="E20" t="str">
        <v>Luis</v>
      </c>
      <c r="F20" t="str">
        <v>Paty</v>
      </c>
    </row>
    <row r="21" spans="3:11" x14ac:dyDescent="0.2">
      <c r="C21">
        <v>10</v>
      </c>
      <c r="D21">
        <v>8</v>
      </c>
      <c r="E21">
        <v>7</v>
      </c>
      <c r="F21">
        <v>9</v>
      </c>
    </row>
    <row r="22" spans="3:11" x14ac:dyDescent="0.2">
      <c r="C22">
        <v>9</v>
      </c>
      <c r="D22">
        <v>10</v>
      </c>
      <c r="E22">
        <v>9</v>
      </c>
      <c r="F22">
        <v>10</v>
      </c>
    </row>
    <row r="23" spans="3:11" x14ac:dyDescent="0.2">
      <c r="C23">
        <v>10</v>
      </c>
      <c r="D23">
        <v>8</v>
      </c>
      <c r="E23">
        <v>9</v>
      </c>
      <c r="F23">
        <v>7</v>
      </c>
    </row>
    <row r="24" spans="3:11" x14ac:dyDescent="0.2">
      <c r="C24">
        <v>8</v>
      </c>
      <c r="D24">
        <v>10</v>
      </c>
      <c r="E24">
        <v>9</v>
      </c>
      <c r="F24">
        <v>7</v>
      </c>
      <c r="H24" t="s">
        <v>4</v>
      </c>
    </row>
    <row r="25" spans="3:11" x14ac:dyDescent="0.2">
      <c r="C25">
        <v>9.25</v>
      </c>
      <c r="D25">
        <v>9</v>
      </c>
      <c r="E25">
        <v>8.5</v>
      </c>
      <c r="F25">
        <v>8.25</v>
      </c>
      <c r="H25" t="s">
        <v>19</v>
      </c>
      <c r="I25">
        <f>SUBTOTAL(101,Tabla1[])</f>
        <v>8.75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0E7D-C4DE-7145-99E4-CCB1A16595B6}">
  <dimension ref="C8:L26"/>
  <sheetViews>
    <sheetView tabSelected="1" topLeftCell="A16" zoomScale="207" workbookViewId="0">
      <selection activeCell="G28" sqref="G28"/>
    </sheetView>
  </sheetViews>
  <sheetFormatPr baseColWidth="10" defaultRowHeight="16" x14ac:dyDescent="0.2"/>
  <cols>
    <col min="3" max="3" width="19.33203125" bestFit="1" customWidth="1"/>
    <col min="5" max="5" width="13.5" customWidth="1"/>
  </cols>
  <sheetData>
    <row r="8" spans="3:12" x14ac:dyDescent="0.2">
      <c r="D8" t="s">
        <v>0</v>
      </c>
      <c r="E8" t="s">
        <v>4</v>
      </c>
      <c r="F8" t="s">
        <v>5</v>
      </c>
      <c r="G8" t="s">
        <v>6</v>
      </c>
      <c r="H8" t="s">
        <v>7</v>
      </c>
    </row>
    <row r="9" spans="3:12" x14ac:dyDescent="0.2">
      <c r="D9" t="s">
        <v>1</v>
      </c>
      <c r="E9">
        <v>10</v>
      </c>
      <c r="F9">
        <v>9</v>
      </c>
      <c r="G9">
        <v>10</v>
      </c>
      <c r="H9">
        <v>8</v>
      </c>
    </row>
    <row r="10" spans="3:12" x14ac:dyDescent="0.2">
      <c r="D10" t="s">
        <v>2</v>
      </c>
      <c r="E10">
        <v>8</v>
      </c>
      <c r="F10">
        <v>10</v>
      </c>
      <c r="G10">
        <v>8</v>
      </c>
      <c r="H10">
        <v>10</v>
      </c>
    </row>
    <row r="11" spans="3:12" x14ac:dyDescent="0.2">
      <c r="D11" t="s">
        <v>3</v>
      </c>
      <c r="E11">
        <v>7</v>
      </c>
      <c r="F11">
        <v>9</v>
      </c>
      <c r="G11">
        <v>9</v>
      </c>
      <c r="H11">
        <v>9</v>
      </c>
    </row>
    <row r="12" spans="3:12" x14ac:dyDescent="0.2">
      <c r="D12" t="s">
        <v>8</v>
      </c>
      <c r="E12">
        <v>9</v>
      </c>
      <c r="F12">
        <v>10</v>
      </c>
      <c r="G12">
        <v>7</v>
      </c>
      <c r="H12">
        <v>7</v>
      </c>
    </row>
    <row r="15" spans="3:12" x14ac:dyDescent="0.2">
      <c r="C15" t="str" cm="1">
        <f t="array" ref="C15:C19">TRANSPOSE(Tabla2[#Headers])</f>
        <v>Nombre</v>
      </c>
      <c r="D15">
        <v>1</v>
      </c>
    </row>
    <row r="16" spans="3:12" x14ac:dyDescent="0.2">
      <c r="C16" t="str">
        <v>Matemáticas</v>
      </c>
      <c r="D16">
        <f>MATCH(C16,Tabla2[#Headers],0)</f>
        <v>2</v>
      </c>
      <c r="E16" t="str">
        <f>CHOOSE(D15,E$8, F$8, G$8, H$8)</f>
        <v>Matemáticas</v>
      </c>
      <c r="G16">
        <f>MATCH(E16,Tabla2[#Headers], 0)</f>
        <v>2</v>
      </c>
      <c r="I16" cm="1">
        <f t="array" ref="I16:L16">TRANSPOSE(INDEX(Tabla2[],0,G16))</f>
        <v>10</v>
      </c>
      <c r="J16">
        <v>8</v>
      </c>
      <c r="K16">
        <v>7</v>
      </c>
      <c r="L16">
        <v>9</v>
      </c>
    </row>
    <row r="17" spans="3:12" x14ac:dyDescent="0.2">
      <c r="C17" t="str">
        <v>Español</v>
      </c>
      <c r="D17">
        <f>MATCH(C17,Tabla2[#Headers],0)</f>
        <v>3</v>
      </c>
      <c r="E17" t="str">
        <f t="shared" ref="E17:E19" si="0">CHOOSE(D16,E$8, F$8, G$8, H$8)</f>
        <v>Español</v>
      </c>
      <c r="G17">
        <f>MATCH(E17,Tabla2[#Headers], 0)</f>
        <v>3</v>
      </c>
      <c r="I17" cm="1">
        <f t="array" ref="I17:L17">TRANSPOSE(INDEX(Tabla2[],0,G17))</f>
        <v>9</v>
      </c>
      <c r="J17">
        <v>10</v>
      </c>
      <c r="K17">
        <v>9</v>
      </c>
      <c r="L17">
        <v>10</v>
      </c>
    </row>
    <row r="18" spans="3:12" x14ac:dyDescent="0.2">
      <c r="C18" t="str">
        <v>Historia</v>
      </c>
      <c r="D18">
        <f>MATCH(C18,Tabla2[#Headers],0)</f>
        <v>4</v>
      </c>
      <c r="E18" t="str">
        <f t="shared" si="0"/>
        <v>Historia</v>
      </c>
      <c r="G18">
        <f>MATCH(E18,Tabla2[#Headers], 0)</f>
        <v>4</v>
      </c>
      <c r="I18" cm="1">
        <f t="array" ref="I18:L18">TRANSPOSE(INDEX(Tabla2[],0,G18))</f>
        <v>10</v>
      </c>
      <c r="J18">
        <v>8</v>
      </c>
      <c r="K18">
        <v>9</v>
      </c>
      <c r="L18">
        <v>7</v>
      </c>
    </row>
    <row r="19" spans="3:12" x14ac:dyDescent="0.2">
      <c r="C19" t="str">
        <v>Geografía</v>
      </c>
      <c r="D19">
        <f>MATCH(C19,Tabla2[#Headers],0)</f>
        <v>5</v>
      </c>
      <c r="E19" t="str">
        <f t="shared" si="0"/>
        <v>Geografía</v>
      </c>
      <c r="G19">
        <f>MATCH(E19,Tabla2[#Headers], 0)</f>
        <v>5</v>
      </c>
      <c r="I19" cm="1">
        <f t="array" ref="I19:L19">TRANSPOSE(INDEX(Tabla2[],0,G19))</f>
        <v>8</v>
      </c>
      <c r="J19">
        <v>10</v>
      </c>
      <c r="K19">
        <v>9</v>
      </c>
      <c r="L19">
        <v>7</v>
      </c>
    </row>
    <row r="23" spans="3:12" x14ac:dyDescent="0.2">
      <c r="C23" cm="1">
        <f t="array" ref="C23:C26">Tabla2[Matemáticas]</f>
        <v>10</v>
      </c>
      <c r="E23" t="s">
        <v>4</v>
      </c>
      <c r="F23">
        <f>MATCH(E23,Tabla2[#Headers], 0)</f>
        <v>2</v>
      </c>
      <c r="G23" cm="1">
        <f t="array" ref="G23:G26">INDEX(Tabla2[],0,MATCH(E23,Tabla2[#Headers], 0))</f>
        <v>10</v>
      </c>
    </row>
    <row r="24" spans="3:12" x14ac:dyDescent="0.2">
      <c r="C24">
        <v>8</v>
      </c>
      <c r="G24">
        <v>8</v>
      </c>
    </row>
    <row r="25" spans="3:12" x14ac:dyDescent="0.2">
      <c r="C25">
        <v>7</v>
      </c>
      <c r="G25">
        <v>7</v>
      </c>
    </row>
    <row r="26" spans="3:12" x14ac:dyDescent="0.2">
      <c r="C26">
        <v>9</v>
      </c>
      <c r="G2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2025-08-04T19:07:09Z</dcterms:created>
  <dcterms:modified xsi:type="dcterms:W3CDTF">2025-08-04T20:26:48Z</dcterms:modified>
</cp:coreProperties>
</file>