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1/"/>
    </mc:Choice>
  </mc:AlternateContent>
  <xr:revisionPtr revIDLastSave="0" documentId="13_ncr:1_{46CA7A92-CCD1-9343-8E22-FD16ACA62932}" xr6:coauthVersionLast="47" xr6:coauthVersionMax="47" xr10:uidLastSave="{00000000-0000-0000-0000-000000000000}"/>
  <bookViews>
    <workbookView xWindow="380" yWindow="500" windowWidth="28040" windowHeight="16000" activeTab="5" xr2:uid="{30F511D6-DA37-C649-9FAD-4F52E5FD9FA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6" l="1"/>
  <c r="E10" i="6"/>
  <c r="E9" i="6"/>
  <c r="F5" i="6"/>
  <c r="F6" i="6"/>
  <c r="F4" i="6"/>
  <c r="E4" i="6"/>
  <c r="C4" i="6"/>
  <c r="B3" i="6" a="1"/>
  <c r="B3" i="6" s="1"/>
  <c r="G19" i="4"/>
  <c r="G21" i="4"/>
  <c r="G22" i="4"/>
  <c r="G23" i="4"/>
  <c r="G24" i="4"/>
  <c r="G20" i="4"/>
  <c r="G12" i="4"/>
  <c r="G6" i="4"/>
  <c r="G7" i="4"/>
  <c r="G8" i="4"/>
  <c r="G9" i="4"/>
  <c r="G10" i="4"/>
  <c r="G5" i="4"/>
  <c r="E12" i="4"/>
  <c r="F12" i="4"/>
  <c r="G16" i="4"/>
  <c r="G17" i="4"/>
  <c r="G15" i="4"/>
  <c r="D12" i="4"/>
  <c r="J6" i="4" a="1"/>
  <c r="J6" i="4" s="1"/>
  <c r="J7" i="4" a="1"/>
  <c r="J7" i="4" s="1"/>
  <c r="J5" i="4" a="1"/>
  <c r="J5" i="4" s="1"/>
  <c r="J5" i="3"/>
  <c r="J10" i="3"/>
  <c r="I8" i="3"/>
  <c r="J8" i="3" s="1" a="1"/>
  <c r="J8" i="3" s="1"/>
  <c r="K15" i="2" a="1"/>
  <c r="K15" i="2" s="1"/>
  <c r="K12" i="2" a="1"/>
  <c r="K12" i="2" s="1"/>
  <c r="I13" i="2"/>
  <c r="I12" i="2"/>
  <c r="F14" i="2"/>
  <c r="F12" i="2"/>
  <c r="E6" i="6" l="1"/>
  <c r="E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<sst xmlns="http://schemas.openxmlformats.org/spreadsheetml/2006/main" count="134" uniqueCount="34">
  <si>
    <t>Alicia</t>
  </si>
  <si>
    <t>Beto</t>
  </si>
  <si>
    <t>Carla</t>
  </si>
  <si>
    <t>Daniel</t>
  </si>
  <si>
    <t>Estefany</t>
  </si>
  <si>
    <t>Clientes</t>
  </si>
  <si>
    <t>Casa</t>
  </si>
  <si>
    <t>Automóvil</t>
  </si>
  <si>
    <t>Educación</t>
  </si>
  <si>
    <t>Cliente</t>
  </si>
  <si>
    <t>Tipo</t>
  </si>
  <si>
    <t>Monto</t>
  </si>
  <si>
    <t>Índice 1</t>
  </si>
  <si>
    <t>Índice 2</t>
  </si>
  <si>
    <t>BUSCARV</t>
  </si>
  <si>
    <t>Índice</t>
  </si>
  <si>
    <t>Identificador</t>
  </si>
  <si>
    <t>BUSCARH</t>
  </si>
  <si>
    <t>Fila</t>
  </si>
  <si>
    <t>Columna</t>
  </si>
  <si>
    <t>INDICE</t>
  </si>
  <si>
    <t>COINCIDIR</t>
  </si>
  <si>
    <t>IDENTIFICADOR</t>
  </si>
  <si>
    <t>&gt;&gt;</t>
  </si>
  <si>
    <t>Valor</t>
  </si>
  <si>
    <t>Inversión Total</t>
  </si>
  <si>
    <t>SUMA</t>
  </si>
  <si>
    <t>Fabián</t>
  </si>
  <si>
    <t>SUMA POR COLUMNA</t>
  </si>
  <si>
    <t>SUMA POR FILA</t>
  </si>
  <si>
    <t>Gela</t>
  </si>
  <si>
    <t>PROMEDIO</t>
  </si>
  <si>
    <t>Máx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</si>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</sst>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BDB83-4E5A-3647-93C1-E803A4ABF559}" name="Tabla1" displayName="Tabla1" ref="A1:D8" totalsRowShown="0" headerRowDxfId="0">
  <autoFilter ref="A1:D8" xr:uid="{6C2BDB83-4E5A-3647-93C1-E803A4ABF559}"/>
  <tableColumns count="4">
    <tableColumn id="1" xr3:uid="{32E331EA-F4EB-B743-AA6D-C331BAC3FF91}" name="Clientes"/>
    <tableColumn id="2" xr3:uid="{839263AE-8DFF-BA4E-96A9-FD823083676D}" name="Casa" dataCellStyle="Moneda"/>
    <tableColumn id="3" xr3:uid="{286A98AB-AD7B-FD40-A842-0F1825531275}" name="Automóvil" dataCellStyle="Moneda"/>
    <tableColumn id="4" xr3:uid="{A9FFD267-87E1-CD4C-895C-E9F550328CD0}" name="Educación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7AB8-D4A1-3B4E-8441-78DEFE9C48BD}">
  <dimension ref="C3:K19"/>
  <sheetViews>
    <sheetView zoomScale="185" workbookViewId="0">
      <selection activeCell="C5" sqref="C5:F10"/>
    </sheetView>
  </sheetViews>
  <sheetFormatPr baseColWidth="10" defaultRowHeight="16" x14ac:dyDescent="0.2"/>
  <sheetData>
    <row r="3" spans="3:11" x14ac:dyDescent="0.2">
      <c r="I3" t="s">
        <v>12</v>
      </c>
      <c r="J3" t="s">
        <v>13</v>
      </c>
    </row>
    <row r="4" spans="3:11" x14ac:dyDescent="0.2">
      <c r="I4" t="s">
        <v>9</v>
      </c>
      <c r="J4" t="s">
        <v>10</v>
      </c>
      <c r="K4" t="s">
        <v>11</v>
      </c>
    </row>
    <row r="5" spans="3:11" x14ac:dyDescent="0.2">
      <c r="C5" t="s">
        <v>5</v>
      </c>
      <c r="D5" t="s">
        <v>6</v>
      </c>
      <c r="E5" t="s">
        <v>7</v>
      </c>
      <c r="F5" t="s">
        <v>8</v>
      </c>
      <c r="I5" t="s">
        <v>0</v>
      </c>
      <c r="J5" t="s">
        <v>6</v>
      </c>
      <c r="K5">
        <v>50000</v>
      </c>
    </row>
    <row r="6" spans="3:11" x14ac:dyDescent="0.2">
      <c r="C6" t="s">
        <v>0</v>
      </c>
      <c r="D6">
        <v>50000</v>
      </c>
      <c r="E6">
        <v>0</v>
      </c>
      <c r="F6">
        <v>60000</v>
      </c>
      <c r="I6" t="s">
        <v>1</v>
      </c>
      <c r="J6" t="s">
        <v>6</v>
      </c>
      <c r="K6">
        <v>0</v>
      </c>
    </row>
    <row r="7" spans="3:11" x14ac:dyDescent="0.2">
      <c r="C7" t="s">
        <v>1</v>
      </c>
      <c r="D7">
        <v>0</v>
      </c>
      <c r="E7">
        <v>80000</v>
      </c>
      <c r="F7">
        <v>0</v>
      </c>
      <c r="I7" t="s">
        <v>2</v>
      </c>
      <c r="J7" t="s">
        <v>6</v>
      </c>
      <c r="K7">
        <v>40000</v>
      </c>
    </row>
    <row r="8" spans="3:11" x14ac:dyDescent="0.2">
      <c r="C8" t="s">
        <v>2</v>
      </c>
      <c r="D8">
        <v>40000</v>
      </c>
      <c r="E8">
        <v>240000</v>
      </c>
      <c r="F8">
        <v>20000</v>
      </c>
      <c r="I8" t="s">
        <v>3</v>
      </c>
      <c r="J8" t="s">
        <v>6</v>
      </c>
      <c r="K8">
        <v>20000</v>
      </c>
    </row>
    <row r="9" spans="3:11" x14ac:dyDescent="0.2">
      <c r="C9" t="s">
        <v>3</v>
      </c>
      <c r="D9">
        <v>20000</v>
      </c>
      <c r="E9">
        <v>70000</v>
      </c>
      <c r="F9">
        <v>300000</v>
      </c>
      <c r="I9" t="s">
        <v>4</v>
      </c>
      <c r="J9" t="s">
        <v>6</v>
      </c>
      <c r="K9">
        <v>120000</v>
      </c>
    </row>
    <row r="10" spans="3:11" x14ac:dyDescent="0.2">
      <c r="C10" t="s">
        <v>4</v>
      </c>
      <c r="D10">
        <v>120000</v>
      </c>
      <c r="E10">
        <v>0</v>
      </c>
      <c r="F10">
        <v>0</v>
      </c>
      <c r="I10" t="s">
        <v>0</v>
      </c>
      <c r="J10" t="s">
        <v>7</v>
      </c>
      <c r="K10">
        <v>0</v>
      </c>
    </row>
    <row r="11" spans="3:11" x14ac:dyDescent="0.2">
      <c r="I11" t="s">
        <v>1</v>
      </c>
      <c r="J11" t="s">
        <v>7</v>
      </c>
      <c r="K11">
        <v>80000</v>
      </c>
    </row>
    <row r="12" spans="3:11" x14ac:dyDescent="0.2">
      <c r="I12" t="s">
        <v>2</v>
      </c>
      <c r="J12" t="s">
        <v>7</v>
      </c>
      <c r="K12">
        <v>240000</v>
      </c>
    </row>
    <row r="13" spans="3:11" x14ac:dyDescent="0.2">
      <c r="I13" t="s">
        <v>3</v>
      </c>
      <c r="J13" t="s">
        <v>7</v>
      </c>
      <c r="K13">
        <v>70000</v>
      </c>
    </row>
    <row r="14" spans="3:11" x14ac:dyDescent="0.2">
      <c r="I14" t="s">
        <v>4</v>
      </c>
      <c r="J14" t="s">
        <v>7</v>
      </c>
      <c r="K14">
        <v>0</v>
      </c>
    </row>
    <row r="15" spans="3:11" x14ac:dyDescent="0.2">
      <c r="I15" t="s">
        <v>0</v>
      </c>
      <c r="J15" t="s">
        <v>8</v>
      </c>
      <c r="K15">
        <v>60000</v>
      </c>
    </row>
    <row r="16" spans="3:11" x14ac:dyDescent="0.2">
      <c r="I16" t="s">
        <v>1</v>
      </c>
      <c r="J16" t="s">
        <v>8</v>
      </c>
      <c r="K16">
        <v>0</v>
      </c>
    </row>
    <row r="17" spans="9:11" x14ac:dyDescent="0.2">
      <c r="I17" t="s">
        <v>2</v>
      </c>
      <c r="J17" t="s">
        <v>8</v>
      </c>
      <c r="K17">
        <v>20000</v>
      </c>
    </row>
    <row r="18" spans="9:11" x14ac:dyDescent="0.2">
      <c r="I18" t="s">
        <v>3</v>
      </c>
      <c r="J18" t="s">
        <v>8</v>
      </c>
      <c r="K18">
        <v>300000</v>
      </c>
    </row>
    <row r="19" spans="9:11" x14ac:dyDescent="0.2">
      <c r="I19" t="s">
        <v>4</v>
      </c>
      <c r="J19" t="s">
        <v>8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317-1558-9448-9C0F-64036221774E}">
  <dimension ref="B2:M19"/>
  <sheetViews>
    <sheetView zoomScale="200" workbookViewId="0">
      <selection activeCell="C3" sqref="C3:F8"/>
    </sheetView>
  </sheetViews>
  <sheetFormatPr baseColWidth="10" defaultRowHeight="16" x14ac:dyDescent="0.2"/>
  <cols>
    <col min="9" max="9" width="14.6640625" customWidth="1"/>
    <col min="11" max="11" width="18.6640625" customWidth="1"/>
  </cols>
  <sheetData>
    <row r="2" spans="2:13" x14ac:dyDescent="0.2">
      <c r="D2" s="1">
        <v>1</v>
      </c>
      <c r="E2" s="1">
        <v>2</v>
      </c>
      <c r="F2" s="1">
        <v>3</v>
      </c>
    </row>
    <row r="3" spans="2:13" x14ac:dyDescent="0.2">
      <c r="C3" t="s">
        <v>5</v>
      </c>
      <c r="D3" s="1" t="s">
        <v>6</v>
      </c>
      <c r="E3" s="1" t="s">
        <v>7</v>
      </c>
      <c r="F3" s="1" t="s">
        <v>8</v>
      </c>
    </row>
    <row r="4" spans="2:13" x14ac:dyDescent="0.2">
      <c r="B4">
        <v>1</v>
      </c>
      <c r="C4" t="s">
        <v>0</v>
      </c>
      <c r="D4">
        <v>50000</v>
      </c>
      <c r="E4">
        <v>0</v>
      </c>
      <c r="F4">
        <v>60000</v>
      </c>
      <c r="I4" t="s">
        <v>0</v>
      </c>
      <c r="J4" t="s">
        <v>6</v>
      </c>
    </row>
    <row r="5" spans="2:13" x14ac:dyDescent="0.2">
      <c r="B5">
        <v>2</v>
      </c>
      <c r="C5" t="s">
        <v>1</v>
      </c>
      <c r="D5">
        <v>0</v>
      </c>
      <c r="E5">
        <v>80000</v>
      </c>
      <c r="F5">
        <v>0</v>
      </c>
      <c r="J5" t="s">
        <v>7</v>
      </c>
    </row>
    <row r="6" spans="2:13" x14ac:dyDescent="0.2">
      <c r="B6">
        <v>3</v>
      </c>
      <c r="C6" t="s">
        <v>2</v>
      </c>
      <c r="D6">
        <v>40000</v>
      </c>
      <c r="E6">
        <v>240000</v>
      </c>
      <c r="F6">
        <v>20000</v>
      </c>
      <c r="J6" t="s">
        <v>8</v>
      </c>
    </row>
    <row r="7" spans="2:13" x14ac:dyDescent="0.2">
      <c r="B7">
        <v>4</v>
      </c>
      <c r="C7" t="s">
        <v>3</v>
      </c>
      <c r="D7">
        <v>20000</v>
      </c>
      <c r="E7">
        <v>70000</v>
      </c>
      <c r="F7">
        <v>300000</v>
      </c>
    </row>
    <row r="8" spans="2:13" x14ac:dyDescent="0.2">
      <c r="B8">
        <v>5</v>
      </c>
      <c r="C8" t="s">
        <v>4</v>
      </c>
      <c r="D8">
        <v>120000</v>
      </c>
      <c r="E8">
        <v>0</v>
      </c>
      <c r="F8">
        <v>0</v>
      </c>
    </row>
    <row r="11" spans="2:13" x14ac:dyDescent="0.2">
      <c r="C11" t="s">
        <v>14</v>
      </c>
      <c r="D11" t="s">
        <v>17</v>
      </c>
      <c r="I11" t="s">
        <v>22</v>
      </c>
    </row>
    <row r="12" spans="2:13" x14ac:dyDescent="0.2">
      <c r="B12" t="s">
        <v>16</v>
      </c>
      <c r="C12" s="1" t="s">
        <v>2</v>
      </c>
      <c r="D12" s="1" t="s">
        <v>6</v>
      </c>
      <c r="F12">
        <f>VLOOKUP(C12,C3:F8,3)</f>
        <v>240000</v>
      </c>
      <c r="H12" t="s">
        <v>21</v>
      </c>
      <c r="I12">
        <f>MATCH(C12,C4:C8)</f>
        <v>3</v>
      </c>
      <c r="K12" cm="1">
        <f t="array" ref="K12:M12">INDEX(D4:F8,MATCH(C12,C4:C8),0)</f>
        <v>40000</v>
      </c>
      <c r="L12">
        <v>240000</v>
      </c>
      <c r="M12">
        <v>20000</v>
      </c>
    </row>
    <row r="13" spans="2:13" x14ac:dyDescent="0.2">
      <c r="B13" t="s">
        <v>15</v>
      </c>
      <c r="C13" s="1">
        <v>3</v>
      </c>
      <c r="D13" s="1">
        <v>2</v>
      </c>
      <c r="H13" t="s">
        <v>20</v>
      </c>
      <c r="I13">
        <f>INDEX(D4:F8,MATCH(C12,C4:C8),1)</f>
        <v>40000</v>
      </c>
    </row>
    <row r="14" spans="2:13" x14ac:dyDescent="0.2">
      <c r="C14" s="1" t="s">
        <v>18</v>
      </c>
      <c r="D14" s="1" t="s">
        <v>19</v>
      </c>
      <c r="F14">
        <f>HLOOKUP(D12,C3:F8,4,FALSE )</f>
        <v>40000</v>
      </c>
    </row>
    <row r="15" spans="2:13" x14ac:dyDescent="0.2">
      <c r="K15" cm="1">
        <f t="array" ref="K15:K19">INDEX(D4:F8,0,MATCH(D12,D3:F3))</f>
        <v>0</v>
      </c>
    </row>
    <row r="16" spans="2:13" x14ac:dyDescent="0.2">
      <c r="K16">
        <v>80000</v>
      </c>
    </row>
    <row r="17" spans="6:11" x14ac:dyDescent="0.2">
      <c r="F17" t="s">
        <v>21</v>
      </c>
      <c r="G17" t="s">
        <v>16</v>
      </c>
      <c r="H17" t="s">
        <v>23</v>
      </c>
      <c r="I17" t="s">
        <v>15</v>
      </c>
      <c r="K17">
        <v>240000</v>
      </c>
    </row>
    <row r="18" spans="6:11" x14ac:dyDescent="0.2">
      <c r="F18" t="s">
        <v>20</v>
      </c>
      <c r="G18" t="s">
        <v>15</v>
      </c>
      <c r="H18" t="s">
        <v>23</v>
      </c>
      <c r="I18" t="s">
        <v>24</v>
      </c>
      <c r="K18">
        <v>70000</v>
      </c>
    </row>
    <row r="19" spans="6:11" x14ac:dyDescent="0.2">
      <c r="K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686D-2C33-B64C-8931-EC00E9254099}">
  <dimension ref="D4:L10"/>
  <sheetViews>
    <sheetView topLeftCell="C1" zoomScale="276" workbookViewId="0">
      <selection activeCell="D4" sqref="D4:G9"/>
    </sheetView>
  </sheetViews>
  <sheetFormatPr baseColWidth="10" defaultRowHeight="16" x14ac:dyDescent="0.2"/>
  <cols>
    <col min="9" max="9" width="14" customWidth="1"/>
  </cols>
  <sheetData>
    <row r="4" spans="4:12" x14ac:dyDescent="0.2">
      <c r="D4" t="s">
        <v>5</v>
      </c>
      <c r="E4" s="1" t="s">
        <v>6</v>
      </c>
      <c r="F4" s="1" t="s">
        <v>7</v>
      </c>
      <c r="G4" s="1" t="s">
        <v>8</v>
      </c>
      <c r="I4" s="1" t="s">
        <v>9</v>
      </c>
      <c r="J4" s="1" t="s">
        <v>0</v>
      </c>
    </row>
    <row r="5" spans="4:12" x14ac:dyDescent="0.2">
      <c r="D5" t="s">
        <v>0</v>
      </c>
      <c r="E5">
        <v>50000</v>
      </c>
      <c r="F5">
        <v>0</v>
      </c>
      <c r="G5">
        <v>60000</v>
      </c>
      <c r="I5" t="s">
        <v>25</v>
      </c>
      <c r="J5">
        <f>SUM(INDEX(E5:G9,MATCH(J4,D5:D9,0),0))</f>
        <v>110000</v>
      </c>
    </row>
    <row r="6" spans="4:12" x14ac:dyDescent="0.2">
      <c r="D6" t="s">
        <v>1</v>
      </c>
      <c r="E6">
        <v>0</v>
      </c>
      <c r="F6">
        <v>80000</v>
      </c>
      <c r="G6">
        <v>0</v>
      </c>
    </row>
    <row r="7" spans="4:12" x14ac:dyDescent="0.2">
      <c r="D7" t="s">
        <v>2</v>
      </c>
      <c r="E7">
        <v>40000</v>
      </c>
      <c r="F7">
        <v>240000</v>
      </c>
      <c r="G7">
        <v>20000</v>
      </c>
      <c r="I7" s="1" t="s">
        <v>21</v>
      </c>
      <c r="J7" t="s">
        <v>20</v>
      </c>
    </row>
    <row r="8" spans="4:12" x14ac:dyDescent="0.2">
      <c r="D8" t="s">
        <v>3</v>
      </c>
      <c r="E8">
        <v>20000</v>
      </c>
      <c r="F8">
        <v>70000</v>
      </c>
      <c r="G8">
        <v>300000</v>
      </c>
      <c r="I8" s="1">
        <f>MATCH(J4,D5:D9, 0)</f>
        <v>1</v>
      </c>
      <c r="J8" cm="1">
        <f t="array" ref="J8:L8">INDEX(E5:G9,I8,0)</f>
        <v>50000</v>
      </c>
      <c r="K8">
        <v>0</v>
      </c>
      <c r="L8">
        <v>60000</v>
      </c>
    </row>
    <row r="9" spans="4:12" x14ac:dyDescent="0.2">
      <c r="D9" t="s">
        <v>4</v>
      </c>
      <c r="E9">
        <v>120000</v>
      </c>
      <c r="F9">
        <v>0</v>
      </c>
      <c r="G9">
        <v>0</v>
      </c>
    </row>
    <row r="10" spans="4:12" x14ac:dyDescent="0.2">
      <c r="I10" t="s">
        <v>26</v>
      </c>
      <c r="J10">
        <f>SUM(INDEX(E5:G9,MATCH(J4,D5:D9,0),0))</f>
        <v>110000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510B-9018-DF40-9CBA-F6655A5D1811}">
  <dimension ref="C4:O24"/>
  <sheetViews>
    <sheetView topLeftCell="A3" zoomScale="171" workbookViewId="0">
      <selection activeCell="D12" sqref="D12"/>
    </sheetView>
  </sheetViews>
  <sheetFormatPr baseColWidth="10" defaultRowHeight="16" x14ac:dyDescent="0.2"/>
  <sheetData>
    <row r="4" spans="3:15" x14ac:dyDescent="0.2">
      <c r="C4" t="s">
        <v>5</v>
      </c>
      <c r="D4" s="1" t="s">
        <v>6</v>
      </c>
      <c r="E4" s="1" t="s">
        <v>7</v>
      </c>
      <c r="F4" s="1" t="s">
        <v>8</v>
      </c>
    </row>
    <row r="5" spans="3:15" x14ac:dyDescent="0.2">
      <c r="C5" t="s">
        <v>0</v>
      </c>
      <c r="D5">
        <v>50000</v>
      </c>
      <c r="E5">
        <v>25000</v>
      </c>
      <c r="F5">
        <v>60000</v>
      </c>
      <c r="G5" s="2">
        <f>SUM(D5:F5)</f>
        <v>135000</v>
      </c>
      <c r="I5" s="1" t="s">
        <v>6</v>
      </c>
      <c r="J5" cm="1">
        <f t="array" ref="J5:O5">TRANSPOSE(INDEX($D$5:$F$10,0,MATCH(I5,$D$4:$F$4,0)))</f>
        <v>50000</v>
      </c>
      <c r="K5">
        <v>0</v>
      </c>
      <c r="L5">
        <v>40000</v>
      </c>
      <c r="M5">
        <v>20000</v>
      </c>
      <c r="N5">
        <v>120000</v>
      </c>
      <c r="O5">
        <v>0</v>
      </c>
    </row>
    <row r="6" spans="3:15" x14ac:dyDescent="0.2">
      <c r="C6" t="s">
        <v>1</v>
      </c>
      <c r="D6">
        <v>0</v>
      </c>
      <c r="E6">
        <v>80000</v>
      </c>
      <c r="F6">
        <v>0</v>
      </c>
      <c r="G6" s="2">
        <f t="shared" ref="G6:G10" si="0">SUM(D6:F6)</f>
        <v>80000</v>
      </c>
      <c r="I6" s="1" t="s">
        <v>7</v>
      </c>
      <c r="J6" cm="1">
        <f t="array" ref="J6:O6">TRANSPOSE(INDEX($D$5:$F$10,0,MATCH(I6,$D$4:$F$4,0)))</f>
        <v>25000</v>
      </c>
      <c r="K6">
        <v>80000</v>
      </c>
      <c r="L6">
        <v>240000</v>
      </c>
      <c r="M6">
        <v>70000</v>
      </c>
      <c r="N6">
        <v>0</v>
      </c>
      <c r="O6">
        <v>2000</v>
      </c>
    </row>
    <row r="7" spans="3:15" x14ac:dyDescent="0.2">
      <c r="C7" t="s">
        <v>2</v>
      </c>
      <c r="D7">
        <v>40000</v>
      </c>
      <c r="E7">
        <v>240000</v>
      </c>
      <c r="F7">
        <v>20000</v>
      </c>
      <c r="G7" s="2">
        <f t="shared" si="0"/>
        <v>300000</v>
      </c>
      <c r="I7" s="1" t="s">
        <v>8</v>
      </c>
      <c r="J7" cm="1">
        <f t="array" ref="J7:O7">TRANSPOSE(INDEX($D$5:$F$10,0,MATCH(I7,$D$4:$F$4,0)))</f>
        <v>60000</v>
      </c>
      <c r="K7">
        <v>0</v>
      </c>
      <c r="L7">
        <v>20000</v>
      </c>
      <c r="M7">
        <v>300000</v>
      </c>
      <c r="N7">
        <v>40000</v>
      </c>
      <c r="O7">
        <v>30000</v>
      </c>
    </row>
    <row r="8" spans="3:15" x14ac:dyDescent="0.2">
      <c r="C8" t="s">
        <v>3</v>
      </c>
      <c r="D8">
        <v>20000</v>
      </c>
      <c r="E8">
        <v>70000</v>
      </c>
      <c r="F8">
        <v>300000</v>
      </c>
      <c r="G8" s="2">
        <f t="shared" si="0"/>
        <v>390000</v>
      </c>
    </row>
    <row r="9" spans="3:15" x14ac:dyDescent="0.2">
      <c r="C9" t="s">
        <v>4</v>
      </c>
      <c r="D9">
        <v>120000</v>
      </c>
      <c r="E9">
        <v>0</v>
      </c>
      <c r="F9">
        <v>40000</v>
      </c>
      <c r="G9" s="2">
        <f t="shared" si="0"/>
        <v>160000</v>
      </c>
    </row>
    <row r="10" spans="3:15" x14ac:dyDescent="0.2">
      <c r="C10" t="s">
        <v>27</v>
      </c>
      <c r="D10">
        <v>0</v>
      </c>
      <c r="E10">
        <v>2000</v>
      </c>
      <c r="F10">
        <v>30000</v>
      </c>
      <c r="G10" s="2">
        <f t="shared" si="0"/>
        <v>32000</v>
      </c>
    </row>
    <row r="12" spans="3:15" x14ac:dyDescent="0.2">
      <c r="D12" s="2">
        <f>SUM(D5:D10)</f>
        <v>230000</v>
      </c>
      <c r="E12" s="2">
        <f>SUM(E5:E10)</f>
        <v>417000</v>
      </c>
      <c r="F12" s="2">
        <f>SUM(F5:F10)</f>
        <v>450000</v>
      </c>
      <c r="G12" s="3">
        <f>SUM(D12:F12)</f>
        <v>1097000</v>
      </c>
    </row>
    <row r="15" spans="3:15" x14ac:dyDescent="0.2">
      <c r="D15" t="s">
        <v>28</v>
      </c>
      <c r="F15" s="1" t="s">
        <v>6</v>
      </c>
      <c r="G15">
        <f>SUM(INDEX($D$5:$F$10,0,MATCH(F15,$D$4:$F$4,0)))</f>
        <v>230000</v>
      </c>
    </row>
    <row r="16" spans="3:15" x14ac:dyDescent="0.2">
      <c r="F16" s="1" t="s">
        <v>7</v>
      </c>
      <c r="G16">
        <f t="shared" ref="G16:G17" si="1">SUM(INDEX($D$5:$F$10,0,MATCH(F16,$D$4:$F$4,0)))</f>
        <v>417000</v>
      </c>
    </row>
    <row r="17" spans="4:7" x14ac:dyDescent="0.2">
      <c r="F17" s="1" t="s">
        <v>8</v>
      </c>
      <c r="G17">
        <f t="shared" si="1"/>
        <v>450000</v>
      </c>
    </row>
    <row r="19" spans="4:7" x14ac:dyDescent="0.2">
      <c r="D19" t="s">
        <v>29</v>
      </c>
      <c r="F19" s="4" t="s">
        <v>0</v>
      </c>
      <c r="G19">
        <f>SUM(INDEX($D$5:$F$10,MATCH(F19,$C$5:$C$10,0),0))</f>
        <v>135000</v>
      </c>
    </row>
    <row r="20" spans="4:7" x14ac:dyDescent="0.2">
      <c r="F20" s="4" t="s">
        <v>1</v>
      </c>
      <c r="G20">
        <f>SUM(INDEX($D$5:$F$10,MATCH(F20,$C$5:$C$10,0),0))</f>
        <v>80000</v>
      </c>
    </row>
    <row r="21" spans="4:7" x14ac:dyDescent="0.2">
      <c r="F21" s="4" t="s">
        <v>2</v>
      </c>
      <c r="G21">
        <f t="shared" ref="G21:G24" si="2">SUM(INDEX($D$5:$F$10,MATCH(F21,$C$5:$C$10,0),0))</f>
        <v>300000</v>
      </c>
    </row>
    <row r="22" spans="4:7" x14ac:dyDescent="0.2">
      <c r="F22" s="4" t="s">
        <v>3</v>
      </c>
      <c r="G22">
        <f t="shared" si="2"/>
        <v>390000</v>
      </c>
    </row>
    <row r="23" spans="4:7" x14ac:dyDescent="0.2">
      <c r="F23" s="4" t="s">
        <v>4</v>
      </c>
      <c r="G23">
        <f t="shared" si="2"/>
        <v>160000</v>
      </c>
    </row>
    <row r="24" spans="4:7" x14ac:dyDescent="0.2">
      <c r="F24" s="4" t="s">
        <v>27</v>
      </c>
      <c r="G24">
        <f t="shared" si="2"/>
        <v>32000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9D72-FF5D-6843-A4E2-79B1DE79E9F7}">
  <dimension ref="A1:D8"/>
  <sheetViews>
    <sheetView zoomScale="247" workbookViewId="0">
      <selection activeCell="B6" sqref="B6"/>
    </sheetView>
  </sheetViews>
  <sheetFormatPr baseColWidth="10" defaultRowHeight="16" x14ac:dyDescent="0.2"/>
  <cols>
    <col min="2" max="3" width="12.5" bestFit="1" customWidth="1"/>
    <col min="4" max="4" width="16.1640625" customWidth="1"/>
  </cols>
  <sheetData>
    <row r="1" spans="1:4" x14ac:dyDescent="0.2">
      <c r="A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t="s">
        <v>0</v>
      </c>
      <c r="B2" s="5">
        <v>50000</v>
      </c>
      <c r="C2" s="5">
        <v>25000</v>
      </c>
      <c r="D2" s="5">
        <v>60000</v>
      </c>
    </row>
    <row r="3" spans="1:4" x14ac:dyDescent="0.2">
      <c r="A3" t="s">
        <v>1</v>
      </c>
      <c r="B3" s="5">
        <v>0</v>
      </c>
      <c r="C3" s="5">
        <v>80000</v>
      </c>
      <c r="D3" s="5">
        <v>0</v>
      </c>
    </row>
    <row r="4" spans="1:4" x14ac:dyDescent="0.2">
      <c r="A4" t="s">
        <v>2</v>
      </c>
      <c r="B4" s="5">
        <v>40000</v>
      </c>
      <c r="C4" s="5">
        <v>240000</v>
      </c>
      <c r="D4" s="5">
        <v>20000</v>
      </c>
    </row>
    <row r="5" spans="1:4" x14ac:dyDescent="0.2">
      <c r="A5" t="s">
        <v>3</v>
      </c>
      <c r="B5" s="5">
        <v>20000</v>
      </c>
      <c r="C5" s="5">
        <v>70000</v>
      </c>
      <c r="D5" s="5">
        <v>300000</v>
      </c>
    </row>
    <row r="6" spans="1:4" x14ac:dyDescent="0.2">
      <c r="A6" t="s">
        <v>4</v>
      </c>
      <c r="B6" s="5">
        <v>120000</v>
      </c>
      <c r="C6" s="5">
        <v>0</v>
      </c>
      <c r="D6" s="5">
        <v>40000</v>
      </c>
    </row>
    <row r="7" spans="1:4" x14ac:dyDescent="0.2">
      <c r="A7" t="s">
        <v>27</v>
      </c>
      <c r="B7" s="5">
        <v>0</v>
      </c>
      <c r="C7" s="5">
        <v>2000</v>
      </c>
      <c r="D7" s="5">
        <v>30000</v>
      </c>
    </row>
    <row r="8" spans="1:4" x14ac:dyDescent="0.2">
      <c r="A8" t="s">
        <v>30</v>
      </c>
      <c r="B8" s="5">
        <v>100000</v>
      </c>
      <c r="C8" s="5">
        <v>100000</v>
      </c>
      <c r="D8" s="5">
        <v>100000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13A3-723C-084F-8CF1-FAAF6F684E39}">
  <dimension ref="B3:G14"/>
  <sheetViews>
    <sheetView tabSelected="1" zoomScale="181" workbookViewId="0">
      <selection activeCell="G11" sqref="G11"/>
    </sheetView>
  </sheetViews>
  <sheetFormatPr baseColWidth="10" defaultRowHeight="16" x14ac:dyDescent="0.2"/>
  <cols>
    <col min="5" max="5" width="19.33203125" bestFit="1" customWidth="1"/>
    <col min="6" max="6" width="15" customWidth="1"/>
  </cols>
  <sheetData>
    <row r="3" spans="2:7" x14ac:dyDescent="0.2">
      <c r="B3" t="str" cm="1">
        <f t="array" ref="B3:B6">TRANSPOSE(Tabla1[#Headers])</f>
        <v>Clientes</v>
      </c>
      <c r="E3" s="1" t="s">
        <v>26</v>
      </c>
      <c r="F3" t="s">
        <v>31</v>
      </c>
    </row>
    <row r="4" spans="2:7" x14ac:dyDescent="0.2">
      <c r="B4" t="str">
        <v>Casa</v>
      </c>
      <c r="C4">
        <f>SUM(Tabla1[Casa])</f>
        <v>330000</v>
      </c>
      <c r="E4" s="5">
        <f>SUM(INDEX(Tabla1[],0,MATCH(B4,Tabla1[#Headers],0)))</f>
        <v>330000</v>
      </c>
      <c r="F4" s="5">
        <f>AVERAGE(INDEX(Tabla1[],0,MATCH(B4,Tabla1[#Headers],0)))</f>
        <v>47142.857142857145</v>
      </c>
    </row>
    <row r="5" spans="2:7" x14ac:dyDescent="0.2">
      <c r="B5" t="str">
        <v>Automóvil</v>
      </c>
      <c r="E5" s="5">
        <f>SUM(INDEX(Tabla1[],0,MATCH(B5,Tabla1[#Headers],0)))</f>
        <v>517000</v>
      </c>
      <c r="F5" s="5">
        <f>AVERAGE(INDEX(Tabla1[],0,MATCH(B5,Tabla1[#Headers],0)))</f>
        <v>73857.142857142855</v>
      </c>
    </row>
    <row r="6" spans="2:7" x14ac:dyDescent="0.2">
      <c r="B6" t="str">
        <v>Educación</v>
      </c>
      <c r="E6" s="5">
        <f>SUM(INDEX(Tabla1[],0,MATCH(B6,Tabla1[#Headers],0)))</f>
        <v>550000</v>
      </c>
      <c r="F6" s="5">
        <f>AVERAGE(INDEX(Tabla1[],0,MATCH(B6,Tabla1[#Headers],0)))</f>
        <v>78571.428571428565</v>
      </c>
    </row>
    <row r="9" spans="2:7" x14ac:dyDescent="0.2">
      <c r="C9" t="s">
        <v>32</v>
      </c>
      <c r="D9" t="s">
        <v>6</v>
      </c>
      <c r="E9" s="5">
        <f>SUBTOTAL(104,Tabla1[Casa])</f>
        <v>120000</v>
      </c>
    </row>
    <row r="10" spans="2:7" x14ac:dyDescent="0.2">
      <c r="C10" t="s">
        <v>33</v>
      </c>
      <c r="D10" t="s">
        <v>7</v>
      </c>
      <c r="E10" s="5">
        <f>SUBTOTAL(101,Tabla1[Automóvil])</f>
        <v>73857.142857142855</v>
      </c>
    </row>
    <row r="11" spans="2:7" x14ac:dyDescent="0.2">
      <c r="G11" t="s">
        <v>8</v>
      </c>
    </row>
    <row r="14" spans="2:7" x14ac:dyDescent="0.2">
      <c r="C14" t="s">
        <v>8</v>
      </c>
      <c r="E14" s="5">
        <f>SUBTOTAL(1,INDEX(Tabla1[], 0, MATCH(C14,Tabla1[#Headers],0)))</f>
        <v>78571.428571428565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2025-08-04T23:15:48Z</dcterms:created>
  <dcterms:modified xsi:type="dcterms:W3CDTF">2025-08-05T15:53:32Z</dcterms:modified>
</cp:coreProperties>
</file>