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BELATRIX-EXCEL/curso/laboratorio/"/>
    </mc:Choice>
  </mc:AlternateContent>
  <xr:revisionPtr revIDLastSave="0" documentId="13_ncr:1_{62DD02F7-18B1-0844-8584-8F53BD562328}" xr6:coauthVersionLast="47" xr6:coauthVersionMax="47" xr10:uidLastSave="{00000000-0000-0000-0000-000000000000}"/>
  <bookViews>
    <workbookView xWindow="380" yWindow="500" windowWidth="28040" windowHeight="15960" activeTab="2" xr2:uid="{FD9B3F3E-883E-2B4B-B25B-4C600C7D7715}"/>
  </bookViews>
  <sheets>
    <sheet name="Hoja1" sheetId="1" r:id="rId1"/>
    <sheet name="Hoja2" sheetId="2" r:id="rId2"/>
    <sheet name="Hoja3" sheetId="3" r:id="rId3"/>
  </sheets>
  <definedNames>
    <definedName name="NativeTimeline_Fecha">#N/A</definedName>
  </definedNames>
  <calcPr calcId="181029"/>
  <pivotCaches>
    <pivotCache cacheId="41" r:id="rId4"/>
    <pivotCache cacheId="39" r:id="rId5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6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G7" i="2"/>
  <c r="G8" i="2"/>
  <c r="G9" i="2"/>
  <c r="G10" i="2"/>
  <c r="G11" i="2"/>
  <c r="G12" i="2"/>
  <c r="G13" i="2"/>
  <c r="G14" i="2"/>
  <c r="G15" i="2"/>
  <c r="G16" i="2"/>
  <c r="M6" i="2" a="1"/>
  <c r="M6" i="2" s="1"/>
  <c r="N6" i="2" s="1"/>
  <c r="L6" i="2" a="1"/>
  <c r="L6" i="2" s="1"/>
  <c r="K6" i="2" a="1"/>
  <c r="K6" i="2" s="1"/>
  <c r="D14" i="1" a="1"/>
  <c r="D14" i="1" s="1"/>
  <c r="D13" i="1" a="1"/>
  <c r="D13" i="1" s="1"/>
  <c r="D12" i="1" a="1"/>
  <c r="D12" i="1" s="1"/>
  <c r="C11" i="1" a="1"/>
  <c r="C11" i="1" s="1"/>
  <c r="N8" i="2" l="1"/>
  <c r="N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<sst xmlns="http://schemas.openxmlformats.org/spreadsheetml/2006/main" count="55" uniqueCount="22">
  <si>
    <t>A</t>
  </si>
  <si>
    <t>B</t>
  </si>
  <si>
    <t>C</t>
  </si>
  <si>
    <t>L1</t>
  </si>
  <si>
    <t>L2</t>
  </si>
  <si>
    <t>L3</t>
  </si>
  <si>
    <t>Usuario</t>
  </si>
  <si>
    <t>Fecha</t>
  </si>
  <si>
    <t>Libro</t>
  </si>
  <si>
    <t>Tipo</t>
  </si>
  <si>
    <t>Alicia</t>
  </si>
  <si>
    <t>SALE</t>
  </si>
  <si>
    <t>ENTRA</t>
  </si>
  <si>
    <t>Beto</t>
  </si>
  <si>
    <t>Carla</t>
  </si>
  <si>
    <t>Daniel</t>
  </si>
  <si>
    <t>Estefany</t>
  </si>
  <si>
    <t>Etiquetas de fila</t>
  </si>
  <si>
    <t>Total general</t>
  </si>
  <si>
    <t>Etiquetas de columna</t>
  </si>
  <si>
    <t>Movimiento</t>
  </si>
  <si>
    <t>Suma de 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</si>
</sst>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1/relationships/timelineCache" Target="timelineCaches/timeline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685800</xdr:colOff>
      <xdr:row>24</xdr:row>
      <xdr:rowOff>38100</xdr:rowOff>
    </xdr:from>
    <xdr:to>
      <xdr:col>14</xdr:col>
      <xdr:colOff>609600</xdr:colOff>
      <xdr:row>33</xdr:row>
      <xdr:rowOff>101600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Fecha">
              <a:extLst>
                <a:ext uri="{FF2B5EF4-FFF2-40B4-BE49-F238E27FC236}">
                  <a16:creationId xmlns:a16="http://schemas.microsoft.com/office/drawing/2014/main" id="{C1453FCE-3E06-C080-2E94-FD98DBB1D0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Fech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12200" y="4914900"/>
              <a:ext cx="4318000" cy="1892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874.923117939812" createdVersion="8" refreshedVersion="8" minRefreshableVersion="3" recordCount="11" xr:uid="{43D84681-0D2F-8841-AA8F-E9E3935750E8}">
  <cacheSource type="worksheet">
    <worksheetSource name="Tabla2"/>
  </cacheSource>
  <cacheFields count="5">
    <cacheField name="Fecha" numFmtId="14">
      <sharedItems containsSemiMixedTypes="0" containsNonDate="0" containsDate="1" containsString="0" minDate="2025-08-01T00:00:00" maxDate="2025-08-12T00:00:00" count="11"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</sharedItems>
    </cacheField>
    <cacheField name="Usuario" numFmtId="0">
      <sharedItems count="5">
        <s v="Alicia"/>
        <s v="Beto"/>
        <s v="Carla"/>
        <s v="Daniel"/>
        <s v="Estefany"/>
      </sharedItems>
    </cacheField>
    <cacheField name="Libro" numFmtId="0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Tipo" numFmtId="0">
      <sharedItems count="2">
        <s v="SALE"/>
        <s v="ENTRA"/>
      </sharedItems>
    </cacheField>
    <cacheField name="Movimiento" numFmtId="0">
      <sharedItems containsSemiMixedTypes="0" containsString="0" containsNumber="1" containsInteger="1" minValue="-1" maxValue="1"/>
    </cacheField>
  </cacheFields>
  <extLst>
    <ext xmlns:x14="http://schemas.microsoft.com/office/spreadsheetml/2009/9/main" uri="{725AE2AE-9491-48be-B2B4-4EB974FC3084}">
      <x14:pivotCacheDefinition pivotCacheId="170035884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874.923118055558" createdVersion="8" refreshedVersion="8" minRefreshableVersion="3" recordCount="3" xr:uid="{3AA303C2-F768-3C4F-B7A1-1B18F418ED06}">
  <cacheSource type="worksheet">
    <worksheetSource ref="K5:N8" sheet="Hoja2"/>
  </cacheSource>
  <cacheFields count="4">
    <cacheField name="Fecha" numFmtId="14">
      <sharedItems containsSemiMixedTypes="0" containsNonDate="0" containsDate="1" containsString="0" minDate="2025-08-01T00:00:00" maxDate="2025-08-11T00:00:00" count="3">
        <d v="2025-08-01T00:00:00"/>
        <d v="2025-08-07T00:00:00"/>
        <d v="2025-08-10T00:00:00"/>
      </sharedItems>
    </cacheField>
    <cacheField name="Libro" numFmtId="0">
      <sharedItems containsSemiMixedTypes="0" containsString="0" containsNumber="1" containsInteger="1" minValue="1" maxValue="4" count="2">
        <n v="1"/>
        <n v="4"/>
      </sharedItems>
    </cacheField>
    <cacheField name="Tipo" numFmtId="0">
      <sharedItems/>
    </cacheField>
    <cacheField name="Movimiento" numFmtId="0">
      <sharedItems containsSemiMixedTypes="0" containsString="0" containsNumber="1" containsInteger="1" minValue="-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x v="0"/>
    <x v="0"/>
    <n v="-1"/>
  </r>
  <r>
    <x v="1"/>
    <x v="1"/>
    <x v="1"/>
    <x v="0"/>
    <n v="-1"/>
  </r>
  <r>
    <x v="2"/>
    <x v="2"/>
    <x v="2"/>
    <x v="0"/>
    <n v="-1"/>
  </r>
  <r>
    <x v="3"/>
    <x v="2"/>
    <x v="2"/>
    <x v="1"/>
    <n v="1"/>
  </r>
  <r>
    <x v="4"/>
    <x v="3"/>
    <x v="3"/>
    <x v="1"/>
    <n v="1"/>
  </r>
  <r>
    <x v="5"/>
    <x v="4"/>
    <x v="2"/>
    <x v="0"/>
    <n v="-1"/>
  </r>
  <r>
    <x v="6"/>
    <x v="0"/>
    <x v="0"/>
    <x v="1"/>
    <n v="1"/>
  </r>
  <r>
    <x v="7"/>
    <x v="1"/>
    <x v="1"/>
    <x v="1"/>
    <n v="1"/>
  </r>
  <r>
    <x v="8"/>
    <x v="4"/>
    <x v="2"/>
    <x v="1"/>
    <n v="1"/>
  </r>
  <r>
    <x v="9"/>
    <x v="0"/>
    <x v="3"/>
    <x v="0"/>
    <n v="-1"/>
  </r>
  <r>
    <x v="10"/>
    <x v="1"/>
    <x v="1"/>
    <x v="0"/>
    <n v="-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s v="SALE"/>
    <n v="-1"/>
  </r>
  <r>
    <x v="1"/>
    <x v="0"/>
    <s v="ENTRA"/>
    <n v="1"/>
  </r>
  <r>
    <x v="2"/>
    <x v="1"/>
    <s v="SALE"/>
    <n v="-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524BFA-D2E9-054B-AE59-5FF1F7C80D9E}" name="TablaDinámica3" cacheId="3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P5:S10" firstHeaderRow="1" firstDataRow="2" firstDataCol="1"/>
  <pivotFields count="4">
    <pivotField axis="axisRow" numFmtId="14" showAll="0">
      <items count="4">
        <item x="0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a de Movimiento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A3162B-28DF-4F48-996E-2637DA5D1895}" name="TablaDinámica4" cacheId="41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C4:I18" firstHeaderRow="1" firstDataRow="3" firstDataCol="1"/>
  <pivotFields count="5">
    <pivotField axis="axisRow" numFmtId="14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"/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a de Movimiento" fld="4" baseField="0" baseItem="0"/>
  </dataField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E9E2E-C5D8-E348-AC48-C7F9FDABD5C0}" name="Tabla1" displayName="Tabla1" ref="C4:F7" totalsRowShown="0">
  <autoFilter ref="C4:F7" xr:uid="{9A2E9E2E-C5D8-E348-AC48-C7F9FDABD5C0}"/>
  <tableColumns count="4">
    <tableColumn id="1" xr3:uid="{8C678AAE-F37F-BC41-B1B0-93B7DA06684E}" name="Usuario"/>
    <tableColumn id="2" xr3:uid="{DBA551F9-109C-D142-8475-F31FBB5D353C}" name="L1"/>
    <tableColumn id="3" xr3:uid="{84DB9E7A-51E7-F34D-A512-31431CB069AA}" name="L2"/>
    <tableColumn id="4" xr3:uid="{097DE2C4-4D7B-F94C-90F4-450C925988A5}" name="L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9E237D-621A-0444-B2B7-A33111354A13}" name="Tabla2" displayName="Tabla2" ref="C5:G16" totalsRowShown="0">
  <autoFilter ref="C5:G16" xr:uid="{9A9E237D-621A-0444-B2B7-A33111354A13}"/>
  <tableColumns count="5">
    <tableColumn id="1" xr3:uid="{4162F4C0-C534-A34B-9932-1C422BFE4109}" name="Fecha" dataDxfId="1"/>
    <tableColumn id="2" xr3:uid="{9602EBBF-15A9-E94B-A3F8-B35C5365BCC4}" name="Usuario"/>
    <tableColumn id="3" xr3:uid="{77BBDEF8-1262-764A-A80D-DB8F41353AB7}" name="Libro"/>
    <tableColumn id="4" xr3:uid="{BD0E533A-8455-3441-9AEE-9BF97BA0560A}" name="Tipo"/>
    <tableColumn id="5" xr3:uid="{5D251874-2323-3547-BB2B-B9D3244A4918}" name="Movimiento" dataDxfId="0">
      <calculatedColumnFormula>IF(Tabla2[[#This Row],[Tipo]]="SALE",-1,1)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" xr10:uid="{D5283745-BBA9-2548-9FC0-4AC10DFEE329}" sourceName="Fecha">
  <pivotTables>
    <pivotTable tabId="3" name="TablaDinámica4"/>
  </pivotTables>
  <state minimalRefreshVersion="6" lastRefreshVersion="6" pivotCacheId="1700358840" filterType="unknown">
    <bounds startDate="2025-01-01T00:00:00" endDate="202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" xr10:uid="{4EED123B-8A72-804A-A567-368A587676D9}" cache="NativeTimeline_Fecha" caption="Fecha" level="2" selectionLevel="2" scrollPosition="2025-04-15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C594-C634-FC47-9680-5CE3B15E7E83}">
  <dimension ref="C4:F14"/>
  <sheetViews>
    <sheetView workbookViewId="0">
      <selection activeCell="H16" sqref="H16"/>
    </sheetView>
  </sheetViews>
  <sheetFormatPr baseColWidth="10" defaultRowHeight="16" x14ac:dyDescent="0.2"/>
  <sheetData>
    <row r="4" spans="3:6" x14ac:dyDescent="0.2">
      <c r="C4" t="s">
        <v>6</v>
      </c>
      <c r="D4" t="s">
        <v>3</v>
      </c>
      <c r="E4" t="s">
        <v>4</v>
      </c>
      <c r="F4" t="s">
        <v>5</v>
      </c>
    </row>
    <row r="5" spans="3:6" x14ac:dyDescent="0.2">
      <c r="C5" t="s">
        <v>0</v>
      </c>
      <c r="D5">
        <v>1</v>
      </c>
      <c r="E5">
        <v>0</v>
      </c>
      <c r="F5">
        <v>1</v>
      </c>
    </row>
    <row r="6" spans="3:6" x14ac:dyDescent="0.2">
      <c r="C6" t="s">
        <v>1</v>
      </c>
      <c r="D6">
        <v>0</v>
      </c>
      <c r="E6">
        <v>0</v>
      </c>
      <c r="F6">
        <v>0</v>
      </c>
    </row>
    <row r="7" spans="3:6" x14ac:dyDescent="0.2">
      <c r="C7" t="s">
        <v>2</v>
      </c>
      <c r="D7">
        <v>0</v>
      </c>
      <c r="E7">
        <v>1</v>
      </c>
      <c r="F7">
        <v>0</v>
      </c>
    </row>
    <row r="11" spans="3:6" x14ac:dyDescent="0.2">
      <c r="C11" t="str" cm="1">
        <f t="array" ref="C11:C14">TRANSPOSE(Tabla1[#Headers])</f>
        <v>Usuario</v>
      </c>
    </row>
    <row r="12" spans="3:6" x14ac:dyDescent="0.2">
      <c r="C12" t="str">
        <v>L1</v>
      </c>
      <c r="D12" t="str" cm="1">
        <f t="array" ref="D12">_xlfn._xlws.FILTER(Tabla1[Usuario],Tabla1[L1],"-")</f>
        <v>A</v>
      </c>
    </row>
    <row r="13" spans="3:6" x14ac:dyDescent="0.2">
      <c r="C13" t="str">
        <v>L2</v>
      </c>
      <c r="D13" t="str" cm="1">
        <f t="array" ref="D13">_xlfn._xlws.FILTER(Tabla1[Usuario],Tabla1[L2],"-")</f>
        <v>C</v>
      </c>
    </row>
    <row r="14" spans="3:6" x14ac:dyDescent="0.2">
      <c r="C14" t="str">
        <v>L3</v>
      </c>
      <c r="D14" t="str" cm="1">
        <f t="array" ref="D14">_xlfn._xlws.FILTER(Tabla1[Usuario],Tabla1[L3],"-")</f>
        <v>A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4C75-6204-AA46-B52C-DB526AD852AD}">
  <dimension ref="C5:S29"/>
  <sheetViews>
    <sheetView workbookViewId="0">
      <selection activeCell="I14" sqref="I14"/>
    </sheetView>
  </sheetViews>
  <sheetFormatPr baseColWidth="10" defaultRowHeight="16" x14ac:dyDescent="0.2"/>
  <cols>
    <col min="9" max="9" width="16.83203125" bestFit="1" customWidth="1"/>
    <col min="10" max="10" width="21.5" bestFit="1" customWidth="1"/>
    <col min="11" max="11" width="8.5" style="1" customWidth="1"/>
    <col min="12" max="12" width="11.6640625" bestFit="1" customWidth="1"/>
    <col min="15" max="15" width="16.83203125" bestFit="1" customWidth="1"/>
    <col min="16" max="16" width="18.33203125" bestFit="1" customWidth="1"/>
    <col min="17" max="17" width="21.5" bestFit="1" customWidth="1"/>
    <col min="18" max="18" width="2.83203125" bestFit="1" customWidth="1"/>
    <col min="19" max="19" width="11.6640625" bestFit="1" customWidth="1"/>
  </cols>
  <sheetData>
    <row r="5" spans="3:19" x14ac:dyDescent="0.2">
      <c r="C5" t="s">
        <v>7</v>
      </c>
      <c r="D5" t="s">
        <v>6</v>
      </c>
      <c r="E5" t="s">
        <v>8</v>
      </c>
      <c r="F5" t="s">
        <v>9</v>
      </c>
      <c r="G5" t="s">
        <v>20</v>
      </c>
      <c r="K5" s="1" t="s">
        <v>7</v>
      </c>
      <c r="L5" t="s">
        <v>8</v>
      </c>
      <c r="M5" t="s">
        <v>9</v>
      </c>
      <c r="N5" t="s">
        <v>20</v>
      </c>
      <c r="P5" s="2" t="s">
        <v>21</v>
      </c>
      <c r="Q5" s="2" t="s">
        <v>19</v>
      </c>
    </row>
    <row r="6" spans="3:19" x14ac:dyDescent="0.2">
      <c r="C6" s="1">
        <v>45870</v>
      </c>
      <c r="D6" t="s">
        <v>10</v>
      </c>
      <c r="E6">
        <v>1</v>
      </c>
      <c r="F6" t="s">
        <v>11</v>
      </c>
      <c r="G6">
        <f>IF(Tabla2[[#This Row],[Tipo]]="SALE",-1,1)</f>
        <v>-1</v>
      </c>
      <c r="I6" t="s">
        <v>6</v>
      </c>
      <c r="J6" t="s">
        <v>10</v>
      </c>
      <c r="K6" s="1" cm="1">
        <f t="array" ref="K6:K8">_xlfn._xlws.FILTER(Tabla2[Fecha],Tabla2[Usuario]=J6)</f>
        <v>45870</v>
      </c>
      <c r="L6" cm="1">
        <f t="array" ref="L6:L8">_xlfn._xlws.FILTER(Tabla2[Libro],Tabla2[Usuario]=J6)</f>
        <v>1</v>
      </c>
      <c r="M6" t="str" cm="1">
        <f t="array" ref="M6:M8">_xlfn._xlws.FILTER(Tabla2[Tipo],Tabla2[Usuario]=J6)</f>
        <v>SALE</v>
      </c>
      <c r="N6">
        <f>CHOOSE(MATCH(M6,{"ENTRA","SALE"}, 0), 1, - 1)</f>
        <v>-1</v>
      </c>
      <c r="P6" s="2" t="s">
        <v>17</v>
      </c>
      <c r="Q6">
        <v>1</v>
      </c>
      <c r="R6">
        <v>4</v>
      </c>
      <c r="S6" t="s">
        <v>18</v>
      </c>
    </row>
    <row r="7" spans="3:19" x14ac:dyDescent="0.2">
      <c r="C7" s="1">
        <v>45871</v>
      </c>
      <c r="D7" t="s">
        <v>13</v>
      </c>
      <c r="E7">
        <v>3</v>
      </c>
      <c r="F7" t="s">
        <v>11</v>
      </c>
      <c r="G7">
        <f>IF(Tabla2[[#This Row],[Tipo]]="SALE",-1,1)</f>
        <v>-1</v>
      </c>
      <c r="K7" s="1">
        <v>45876</v>
      </c>
      <c r="L7">
        <v>1</v>
      </c>
      <c r="M7" t="str">
        <v>ENTRA</v>
      </c>
      <c r="N7">
        <f>CHOOSE(MATCH(M7,{"ENTRA","SALE"}, 0), 1, - 1)</f>
        <v>1</v>
      </c>
      <c r="P7" s="3">
        <v>45870</v>
      </c>
      <c r="Q7" s="4">
        <v>-1</v>
      </c>
      <c r="R7" s="4"/>
      <c r="S7" s="4">
        <v>-1</v>
      </c>
    </row>
    <row r="8" spans="3:19" x14ac:dyDescent="0.2">
      <c r="C8" s="1">
        <v>45872</v>
      </c>
      <c r="D8" t="s">
        <v>14</v>
      </c>
      <c r="E8">
        <v>2</v>
      </c>
      <c r="F8" t="s">
        <v>11</v>
      </c>
      <c r="G8">
        <f>IF(Tabla2[[#This Row],[Tipo]]="SALE",-1,1)</f>
        <v>-1</v>
      </c>
      <c r="K8" s="1">
        <v>45879</v>
      </c>
      <c r="L8">
        <v>4</v>
      </c>
      <c r="M8" t="str">
        <v>SALE</v>
      </c>
      <c r="N8">
        <f>CHOOSE(MATCH(M8,{"ENTRA","SALE"}, 0), 1, - 1)</f>
        <v>-1</v>
      </c>
      <c r="P8" s="3">
        <v>45876</v>
      </c>
      <c r="Q8" s="4">
        <v>1</v>
      </c>
      <c r="R8" s="4"/>
      <c r="S8" s="4">
        <v>1</v>
      </c>
    </row>
    <row r="9" spans="3:19" x14ac:dyDescent="0.2">
      <c r="C9" s="1">
        <v>45873</v>
      </c>
      <c r="D9" t="s">
        <v>14</v>
      </c>
      <c r="E9">
        <v>2</v>
      </c>
      <c r="F9" t="s">
        <v>12</v>
      </c>
      <c r="G9">
        <f>IF(Tabla2[[#This Row],[Tipo]]="SALE",-1,1)</f>
        <v>1</v>
      </c>
      <c r="P9" s="3">
        <v>45879</v>
      </c>
      <c r="Q9" s="4"/>
      <c r="R9" s="4">
        <v>-1</v>
      </c>
      <c r="S9" s="4">
        <v>-1</v>
      </c>
    </row>
    <row r="10" spans="3:19" x14ac:dyDescent="0.2">
      <c r="C10" s="1">
        <v>45874</v>
      </c>
      <c r="D10" t="s">
        <v>15</v>
      </c>
      <c r="E10">
        <v>4</v>
      </c>
      <c r="F10" t="s">
        <v>12</v>
      </c>
      <c r="G10">
        <f>IF(Tabla2[[#This Row],[Tipo]]="SALE",-1,1)</f>
        <v>1</v>
      </c>
      <c r="P10" s="3" t="s">
        <v>18</v>
      </c>
      <c r="Q10" s="4">
        <v>0</v>
      </c>
      <c r="R10" s="4">
        <v>-1</v>
      </c>
      <c r="S10" s="4">
        <v>-1</v>
      </c>
    </row>
    <row r="11" spans="3:19" x14ac:dyDescent="0.2">
      <c r="C11" s="1">
        <v>45875</v>
      </c>
      <c r="D11" t="s">
        <v>16</v>
      </c>
      <c r="E11">
        <v>2</v>
      </c>
      <c r="F11" t="s">
        <v>11</v>
      </c>
      <c r="G11">
        <f>IF(Tabla2[[#This Row],[Tipo]]="SALE",-1,1)</f>
        <v>-1</v>
      </c>
    </row>
    <row r="12" spans="3:19" x14ac:dyDescent="0.2">
      <c r="C12" s="1">
        <v>45876</v>
      </c>
      <c r="D12" t="s">
        <v>10</v>
      </c>
      <c r="E12">
        <v>1</v>
      </c>
      <c r="F12" t="s">
        <v>12</v>
      </c>
      <c r="G12">
        <f>IF(Tabla2[[#This Row],[Tipo]]="SALE",-1,1)</f>
        <v>1</v>
      </c>
    </row>
    <row r="13" spans="3:19" x14ac:dyDescent="0.2">
      <c r="C13" s="1">
        <v>45877</v>
      </c>
      <c r="D13" t="s">
        <v>13</v>
      </c>
      <c r="E13">
        <v>3</v>
      </c>
      <c r="F13" t="s">
        <v>12</v>
      </c>
      <c r="G13">
        <f>IF(Tabla2[[#This Row],[Tipo]]="SALE",-1,1)</f>
        <v>1</v>
      </c>
      <c r="O13" s="4"/>
    </row>
    <row r="14" spans="3:19" x14ac:dyDescent="0.2">
      <c r="C14" s="1">
        <v>45878</v>
      </c>
      <c r="D14" t="s">
        <v>16</v>
      </c>
      <c r="E14">
        <v>2</v>
      </c>
      <c r="F14" t="s">
        <v>12</v>
      </c>
      <c r="G14">
        <f>IF(Tabla2[[#This Row],[Tipo]]="SALE",-1,1)</f>
        <v>1</v>
      </c>
      <c r="O14" s="4"/>
    </row>
    <row r="15" spans="3:19" x14ac:dyDescent="0.2">
      <c r="C15" s="1">
        <v>45879</v>
      </c>
      <c r="D15" t="s">
        <v>10</v>
      </c>
      <c r="E15">
        <v>4</v>
      </c>
      <c r="F15" t="s">
        <v>11</v>
      </c>
      <c r="G15">
        <f>IF(Tabla2[[#This Row],[Tipo]]="SALE",-1,1)</f>
        <v>-1</v>
      </c>
      <c r="O15" s="4"/>
    </row>
    <row r="16" spans="3:19" x14ac:dyDescent="0.2">
      <c r="C16" s="1">
        <v>45880</v>
      </c>
      <c r="D16" t="s">
        <v>13</v>
      </c>
      <c r="E16">
        <v>3</v>
      </c>
      <c r="F16" t="s">
        <v>11</v>
      </c>
      <c r="G16">
        <f>IF(Tabla2[[#This Row],[Tipo]]="SALE",-1,1)</f>
        <v>-1</v>
      </c>
    </row>
    <row r="17" spans="11:11" x14ac:dyDescent="0.2">
      <c r="K17"/>
    </row>
    <row r="18" spans="11:11" x14ac:dyDescent="0.2">
      <c r="K18"/>
    </row>
    <row r="19" spans="11:11" x14ac:dyDescent="0.2">
      <c r="K19"/>
    </row>
    <row r="20" spans="11:11" x14ac:dyDescent="0.2">
      <c r="K20"/>
    </row>
    <row r="21" spans="11:11" x14ac:dyDescent="0.2">
      <c r="K21"/>
    </row>
    <row r="22" spans="11:11" x14ac:dyDescent="0.2">
      <c r="K22"/>
    </row>
    <row r="23" spans="11:11" x14ac:dyDescent="0.2">
      <c r="K23"/>
    </row>
    <row r="24" spans="11:11" x14ac:dyDescent="0.2">
      <c r="K24"/>
    </row>
    <row r="25" spans="11:11" x14ac:dyDescent="0.2">
      <c r="K25"/>
    </row>
    <row r="26" spans="11:11" x14ac:dyDescent="0.2">
      <c r="K26"/>
    </row>
    <row r="27" spans="11:11" x14ac:dyDescent="0.2">
      <c r="K27"/>
    </row>
    <row r="28" spans="11:11" x14ac:dyDescent="0.2">
      <c r="K28"/>
    </row>
    <row r="29" spans="11:11" x14ac:dyDescent="0.2">
      <c r="K29"/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5144-83D2-0B40-9B9E-15D981135B79}">
  <dimension ref="C4:I18"/>
  <sheetViews>
    <sheetView tabSelected="1" workbookViewId="0">
      <selection activeCell="K16" sqref="K16"/>
    </sheetView>
  </sheetViews>
  <sheetFormatPr baseColWidth="10" defaultRowHeight="16" x14ac:dyDescent="0.2"/>
  <cols>
    <col min="3" max="3" width="18.33203125" bestFit="1" customWidth="1"/>
    <col min="4" max="4" width="21.5" bestFit="1" customWidth="1"/>
    <col min="5" max="5" width="6.6640625" bestFit="1" customWidth="1"/>
    <col min="6" max="6" width="7.33203125" bestFit="1" customWidth="1"/>
    <col min="7" max="7" width="8.1640625" bestFit="1" customWidth="1"/>
    <col min="8" max="8" width="10" bestFit="1" customWidth="1"/>
    <col min="9" max="9" width="11.6640625" bestFit="1" customWidth="1"/>
    <col min="10" max="10" width="10" bestFit="1" customWidth="1"/>
    <col min="11" max="13" width="11.6640625" bestFit="1" customWidth="1"/>
    <col min="14" max="14" width="12.6640625" bestFit="1" customWidth="1"/>
    <col min="15" max="15" width="11.6640625" bestFit="1" customWidth="1"/>
  </cols>
  <sheetData>
    <row r="4" spans="3:9" x14ac:dyDescent="0.2">
      <c r="C4" s="2" t="s">
        <v>21</v>
      </c>
      <c r="D4" s="2" t="s">
        <v>19</v>
      </c>
    </row>
    <row r="5" spans="3:9" x14ac:dyDescent="0.2">
      <c r="D5" t="s">
        <v>10</v>
      </c>
      <c r="E5" t="s">
        <v>13</v>
      </c>
      <c r="F5" t="s">
        <v>14</v>
      </c>
      <c r="G5" t="s">
        <v>15</v>
      </c>
      <c r="H5" t="s">
        <v>16</v>
      </c>
      <c r="I5" t="s">
        <v>18</v>
      </c>
    </row>
    <row r="6" spans="3:9" x14ac:dyDescent="0.2">
      <c r="C6" s="2" t="s">
        <v>17</v>
      </c>
    </row>
    <row r="7" spans="3:9" x14ac:dyDescent="0.2">
      <c r="C7" s="3">
        <v>45870</v>
      </c>
      <c r="D7" s="4">
        <v>-1</v>
      </c>
      <c r="E7" s="4"/>
      <c r="F7" s="4"/>
      <c r="G7" s="4"/>
      <c r="H7" s="4"/>
      <c r="I7" s="4">
        <v>-1</v>
      </c>
    </row>
    <row r="8" spans="3:9" x14ac:dyDescent="0.2">
      <c r="C8" s="3">
        <v>45871</v>
      </c>
      <c r="D8" s="4"/>
      <c r="E8" s="4">
        <v>-1</v>
      </c>
      <c r="F8" s="4"/>
      <c r="G8" s="4"/>
      <c r="H8" s="4"/>
      <c r="I8" s="4">
        <v>-1</v>
      </c>
    </row>
    <row r="9" spans="3:9" x14ac:dyDescent="0.2">
      <c r="C9" s="3">
        <v>45872</v>
      </c>
      <c r="D9" s="4"/>
      <c r="E9" s="4"/>
      <c r="F9" s="4">
        <v>-1</v>
      </c>
      <c r="G9" s="4"/>
      <c r="H9" s="4"/>
      <c r="I9" s="4">
        <v>-1</v>
      </c>
    </row>
    <row r="10" spans="3:9" x14ac:dyDescent="0.2">
      <c r="C10" s="3">
        <v>45873</v>
      </c>
      <c r="D10" s="4"/>
      <c r="E10" s="4"/>
      <c r="F10" s="4">
        <v>1</v>
      </c>
      <c r="G10" s="4"/>
      <c r="H10" s="4"/>
      <c r="I10" s="4">
        <v>1</v>
      </c>
    </row>
    <row r="11" spans="3:9" x14ac:dyDescent="0.2">
      <c r="C11" s="3">
        <v>45874</v>
      </c>
      <c r="D11" s="4"/>
      <c r="E11" s="4"/>
      <c r="F11" s="4"/>
      <c r="G11" s="4">
        <v>1</v>
      </c>
      <c r="H11" s="4"/>
      <c r="I11" s="4">
        <v>1</v>
      </c>
    </row>
    <row r="12" spans="3:9" x14ac:dyDescent="0.2">
      <c r="C12" s="3">
        <v>45875</v>
      </c>
      <c r="D12" s="4"/>
      <c r="E12" s="4"/>
      <c r="F12" s="4"/>
      <c r="G12" s="4"/>
      <c r="H12" s="4">
        <v>-1</v>
      </c>
      <c r="I12" s="4">
        <v>-1</v>
      </c>
    </row>
    <row r="13" spans="3:9" x14ac:dyDescent="0.2">
      <c r="C13" s="3">
        <v>45876</v>
      </c>
      <c r="D13" s="4">
        <v>1</v>
      </c>
      <c r="E13" s="4"/>
      <c r="F13" s="4"/>
      <c r="G13" s="4"/>
      <c r="H13" s="4"/>
      <c r="I13" s="4">
        <v>1</v>
      </c>
    </row>
    <row r="14" spans="3:9" x14ac:dyDescent="0.2">
      <c r="C14" s="3">
        <v>45877</v>
      </c>
      <c r="D14" s="4"/>
      <c r="E14" s="4">
        <v>1</v>
      </c>
      <c r="F14" s="4"/>
      <c r="G14" s="4"/>
      <c r="H14" s="4"/>
      <c r="I14" s="4">
        <v>1</v>
      </c>
    </row>
    <row r="15" spans="3:9" x14ac:dyDescent="0.2">
      <c r="C15" s="3">
        <v>45878</v>
      </c>
      <c r="D15" s="4"/>
      <c r="E15" s="4"/>
      <c r="F15" s="4"/>
      <c r="G15" s="4"/>
      <c r="H15" s="4">
        <v>1</v>
      </c>
      <c r="I15" s="4">
        <v>1</v>
      </c>
    </row>
    <row r="16" spans="3:9" x14ac:dyDescent="0.2">
      <c r="C16" s="3">
        <v>45879</v>
      </c>
      <c r="D16" s="4">
        <v>-1</v>
      </c>
      <c r="E16" s="4"/>
      <c r="F16" s="4"/>
      <c r="G16" s="4"/>
      <c r="H16" s="4"/>
      <c r="I16" s="4">
        <v>-1</v>
      </c>
    </row>
    <row r="17" spans="3:9" x14ac:dyDescent="0.2">
      <c r="C17" s="3">
        <v>45880</v>
      </c>
      <c r="D17" s="4"/>
      <c r="E17" s="4">
        <v>-1</v>
      </c>
      <c r="F17" s="4"/>
      <c r="G17" s="4"/>
      <c r="H17" s="4"/>
      <c r="I17" s="4">
        <v>-1</v>
      </c>
    </row>
    <row r="18" spans="3:9" x14ac:dyDescent="0.2">
      <c r="C18" s="3" t="s">
        <v>18</v>
      </c>
      <c r="D18" s="4">
        <v>-1</v>
      </c>
      <c r="E18" s="4">
        <v>-1</v>
      </c>
      <c r="F18" s="4">
        <v>0</v>
      </c>
      <c r="G18" s="4">
        <v>1</v>
      </c>
      <c r="H18" s="4">
        <v>0</v>
      </c>
      <c r="I18" s="4">
        <v>-1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2025-08-06T03:37:17Z</dcterms:created>
  <dcterms:modified xsi:type="dcterms:W3CDTF">2025-08-06T04:14:24Z</dcterms:modified>
</cp:coreProperties>
</file>