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ocuments/Cursos 2025/BELATRIX-EXCEL/curso/sesion01/"/>
    </mc:Choice>
  </mc:AlternateContent>
  <xr:revisionPtr revIDLastSave="0" documentId="13_ncr:1_{8B080241-C2C6-104C-AC07-AA6B8560EC52}" xr6:coauthVersionLast="47" xr6:coauthVersionMax="47" xr10:uidLastSave="{00000000-0000-0000-0000-000000000000}"/>
  <bookViews>
    <workbookView xWindow="380" yWindow="500" windowWidth="28040" windowHeight="16100" activeTab="2" xr2:uid="{41C7BBC0-CC87-4B41-A038-122ED8BC9960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3" l="1" a="1"/>
  <c r="H15" i="3" s="1"/>
  <c r="G15" i="3" a="1"/>
  <c r="G15" i="3" s="1"/>
  <c r="G17" i="2"/>
  <c r="H17" i="2" s="1"/>
  <c r="G18" i="2"/>
  <c r="H18" i="2" s="1"/>
  <c r="G19" i="2"/>
  <c r="H19" i="2" s="1"/>
  <c r="G20" i="2"/>
  <c r="G21" i="2"/>
  <c r="G16" i="2"/>
  <c r="H16" i="2" s="1"/>
  <c r="F17" i="2"/>
  <c r="F18" i="2"/>
  <c r="F19" i="2"/>
  <c r="F20" i="2"/>
  <c r="F21" i="2"/>
  <c r="F16" i="2"/>
  <c r="I7" i="1"/>
  <c r="I4" i="1"/>
  <c r="I5" i="1"/>
  <c r="I6" i="1"/>
  <c r="I8" i="1"/>
  <c r="I3" i="1"/>
  <c r="J4" i="1"/>
  <c r="J5" i="1"/>
  <c r="J6" i="1"/>
  <c r="J7" i="1"/>
  <c r="J8" i="1"/>
  <c r="J3" i="1"/>
  <c r="C10" i="1" a="1"/>
  <c r="C10" i="1" s="1"/>
  <c r="F17" i="3" l="1"/>
  <c r="I17" i="3" s="1"/>
  <c r="F18" i="3"/>
  <c r="H17" i="3"/>
  <c r="F16" i="3"/>
  <c r="L16" i="3" s="1"/>
  <c r="F21" i="3"/>
  <c r="K21" i="3" s="1"/>
  <c r="F20" i="3"/>
  <c r="L20" i="3" s="1"/>
  <c r="I18" i="3"/>
  <c r="F19" i="3"/>
  <c r="M19" i="3" s="1"/>
  <c r="M17" i="3"/>
  <c r="L17" i="3"/>
  <c r="K17" i="3"/>
  <c r="J17" i="3"/>
  <c r="M18" i="3"/>
  <c r="L18" i="3"/>
  <c r="K18" i="3"/>
  <c r="H18" i="3"/>
  <c r="J18" i="3"/>
  <c r="H21" i="2"/>
  <c r="H20" i="2"/>
  <c r="H23" i="2"/>
  <c r="K20" i="3" l="1"/>
  <c r="N17" i="3"/>
  <c r="M16" i="3"/>
  <c r="J16" i="3"/>
  <c r="I16" i="3"/>
  <c r="I21" i="3"/>
  <c r="J19" i="3"/>
  <c r="L21" i="3"/>
  <c r="H21" i="3"/>
  <c r="H16" i="3"/>
  <c r="H19" i="3"/>
  <c r="I19" i="3"/>
  <c r="K16" i="3"/>
  <c r="H20" i="3"/>
  <c r="K19" i="3"/>
  <c r="I20" i="3"/>
  <c r="I22" i="3" s="1"/>
  <c r="J21" i="3"/>
  <c r="M20" i="3"/>
  <c r="J20" i="3"/>
  <c r="N18" i="3"/>
  <c r="M21" i="3"/>
  <c r="L19" i="3"/>
  <c r="M22" i="3" l="1"/>
  <c r="H22" i="3"/>
  <c r="L22" i="3"/>
  <c r="N19" i="3"/>
  <c r="N21" i="3"/>
  <c r="K22" i="3"/>
  <c r="N16" i="3"/>
  <c r="N20" i="3"/>
  <c r="J22" i="3"/>
  <c r="N22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<sst xmlns="http://schemas.openxmlformats.org/spreadsheetml/2006/main" count="72" uniqueCount="19">
  <si>
    <t>Producto</t>
  </si>
  <si>
    <t>Leche</t>
  </si>
  <si>
    <t>Huevo</t>
  </si>
  <si>
    <t>Cerveza</t>
  </si>
  <si>
    <t>Pan</t>
  </si>
  <si>
    <t>Cigarros</t>
  </si>
  <si>
    <t>Jamón</t>
  </si>
  <si>
    <t>Venta</t>
  </si>
  <si>
    <t>V001</t>
  </si>
  <si>
    <t>V002</t>
  </si>
  <si>
    <t>V003</t>
  </si>
  <si>
    <t>V004</t>
  </si>
  <si>
    <t>V005</t>
  </si>
  <si>
    <t>V006</t>
  </si>
  <si>
    <t>Productos nocivos</t>
  </si>
  <si>
    <t>Precio</t>
  </si>
  <si>
    <t>Cantidad</t>
  </si>
  <si>
    <t>Total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</si>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</sst>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44" fontId="0" fillId="0" borderId="0" xfId="1" applyFont="1" applyBorder="1" applyAlignment="1">
      <alignment horizontal="center"/>
    </xf>
    <xf numFmtId="44" fontId="0" fillId="0" borderId="3" xfId="1" applyFont="1" applyBorder="1" applyAlignment="1">
      <alignment horizontal="center"/>
    </xf>
    <xf numFmtId="44" fontId="3" fillId="0" borderId="0" xfId="1" applyFont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2" xfId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44" fontId="3" fillId="0" borderId="3" xfId="1" applyFont="1" applyBorder="1" applyAlignment="1">
      <alignment horizontal="center"/>
    </xf>
    <xf numFmtId="44" fontId="3" fillId="0" borderId="7" xfId="1" applyFont="1" applyBorder="1" applyAlignment="1">
      <alignment horizontal="center"/>
    </xf>
    <xf numFmtId="44" fontId="3" fillId="0" borderId="8" xfId="1" applyFont="1" applyBorder="1" applyAlignment="1">
      <alignment horizontal="center"/>
    </xf>
    <xf numFmtId="44" fontId="3" fillId="0" borderId="9" xfId="1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44" fontId="0" fillId="2" borderId="6" xfId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44F1-E036-8E44-951A-819F620DDEF8}">
  <dimension ref="B2:J15"/>
  <sheetViews>
    <sheetView zoomScale="190" workbookViewId="0">
      <selection activeCell="B2" sqref="B2:H8"/>
    </sheetView>
  </sheetViews>
  <sheetFormatPr baseColWidth="10" defaultRowHeight="16" x14ac:dyDescent="0.2"/>
  <cols>
    <col min="9" max="9" width="17.83203125" customWidth="1"/>
  </cols>
  <sheetData>
    <row r="2" spans="2:10" x14ac:dyDescent="0.2"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14</v>
      </c>
    </row>
    <row r="3" spans="2:10" x14ac:dyDescent="0.2">
      <c r="B3" t="s">
        <v>8</v>
      </c>
      <c r="C3">
        <v>2</v>
      </c>
      <c r="D3">
        <v>1</v>
      </c>
      <c r="E3">
        <v>1</v>
      </c>
      <c r="F3">
        <v>1</v>
      </c>
      <c r="G3">
        <v>0</v>
      </c>
      <c r="H3">
        <v>1</v>
      </c>
      <c r="I3">
        <f>SUM(E3+G3)</f>
        <v>1</v>
      </c>
      <c r="J3" t="str">
        <f>IF(E3+G3&gt;0,"❗️","✅")</f>
        <v>❗️</v>
      </c>
    </row>
    <row r="4" spans="2:10" x14ac:dyDescent="0.2">
      <c r="B4" t="s">
        <v>9</v>
      </c>
      <c r="C4">
        <v>3</v>
      </c>
      <c r="D4">
        <v>0</v>
      </c>
      <c r="E4">
        <v>0</v>
      </c>
      <c r="F4">
        <v>1</v>
      </c>
      <c r="G4">
        <v>0</v>
      </c>
      <c r="H4">
        <v>0</v>
      </c>
      <c r="I4">
        <f t="shared" ref="I4:I8" si="0">SUM(E4+G4)</f>
        <v>0</v>
      </c>
      <c r="J4" t="str">
        <f t="shared" ref="J4:J8" si="1">IF(E4+G4&gt;0,"❗️","✅")</f>
        <v>✅</v>
      </c>
    </row>
    <row r="5" spans="2:10" x14ac:dyDescent="0.2">
      <c r="B5" t="s">
        <v>10</v>
      </c>
      <c r="C5">
        <v>4</v>
      </c>
      <c r="D5">
        <v>1</v>
      </c>
      <c r="E5">
        <v>0</v>
      </c>
      <c r="F5">
        <v>2</v>
      </c>
      <c r="G5">
        <v>0</v>
      </c>
      <c r="H5">
        <v>2</v>
      </c>
      <c r="I5">
        <f t="shared" si="0"/>
        <v>0</v>
      </c>
      <c r="J5" t="str">
        <f t="shared" si="1"/>
        <v>✅</v>
      </c>
    </row>
    <row r="6" spans="2:10" x14ac:dyDescent="0.2">
      <c r="B6" t="s">
        <v>11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f t="shared" si="0"/>
        <v>0</v>
      </c>
      <c r="J6" t="str">
        <f t="shared" si="1"/>
        <v>✅</v>
      </c>
    </row>
    <row r="7" spans="2:10" x14ac:dyDescent="0.2">
      <c r="B7" t="s">
        <v>12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f>SUM(E7+G7)</f>
        <v>2</v>
      </c>
      <c r="J7" t="str">
        <f t="shared" si="1"/>
        <v>❗️</v>
      </c>
    </row>
    <row r="8" spans="2:10" x14ac:dyDescent="0.2">
      <c r="B8" t="s">
        <v>13</v>
      </c>
      <c r="C8">
        <v>0</v>
      </c>
      <c r="D8">
        <v>0</v>
      </c>
      <c r="E8">
        <v>6</v>
      </c>
      <c r="F8">
        <v>0</v>
      </c>
      <c r="G8">
        <v>2</v>
      </c>
      <c r="H8">
        <v>0</v>
      </c>
      <c r="I8">
        <f t="shared" si="0"/>
        <v>8</v>
      </c>
      <c r="J8" t="str">
        <f t="shared" si="1"/>
        <v>❗️</v>
      </c>
    </row>
    <row r="10" spans="2:10" x14ac:dyDescent="0.2">
      <c r="C10" cm="1">
        <f t="array" ref="C10:H15">IF(C3:H8&gt;0,1,0)</f>
        <v>1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2:10" x14ac:dyDescent="0.2"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2:10" x14ac:dyDescent="0.2"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</row>
    <row r="13" spans="2:10" x14ac:dyDescent="0.2"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2:10" x14ac:dyDescent="0.2"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2:10" x14ac:dyDescent="0.2"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704B3F7-293F-8D4F-9736-071BA2D8A233}">
            <x14:iconSet iconSet="3Symbols2" custom="1">
              <x14:cfvo type="percent">
                <xm:f>0</xm:f>
              </x14:cfvo>
              <x14:cfvo type="num" gte="0">
                <xm:f>0</xm:f>
              </x14:cfvo>
              <x14:cfvo type="num">
                <xm:f>3</xm:f>
              </x14:cfvo>
              <x14:cfIcon iconSet="3Symbols2" iconId="2"/>
              <x14:cfIcon iconSet="3Signs" iconId="1"/>
              <x14:cfIcon iconSet="3Symbols2" iconId="0"/>
            </x14:iconSet>
          </x14:cfRule>
          <xm:sqref>I3:I8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CDC2-73EA-E943-9093-3D1076620C6B}">
  <dimension ref="B5:L23"/>
  <sheetViews>
    <sheetView topLeftCell="A3" zoomScale="136" workbookViewId="0">
      <selection activeCell="C16" sqref="C16"/>
    </sheetView>
  </sheetViews>
  <sheetFormatPr baseColWidth="10" defaultRowHeight="16" x14ac:dyDescent="0.2"/>
  <sheetData>
    <row r="5" spans="2:12" x14ac:dyDescent="0.2">
      <c r="B5" t="s">
        <v>0</v>
      </c>
      <c r="C5" s="1" t="s">
        <v>15</v>
      </c>
    </row>
    <row r="6" spans="2:12" x14ac:dyDescent="0.2">
      <c r="B6" t="s">
        <v>1</v>
      </c>
      <c r="C6" s="2">
        <v>39</v>
      </c>
      <c r="F6" t="s">
        <v>7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6</v>
      </c>
    </row>
    <row r="7" spans="2:12" x14ac:dyDescent="0.2">
      <c r="B7" t="s">
        <v>2</v>
      </c>
      <c r="C7" s="2">
        <v>48</v>
      </c>
      <c r="F7" t="s">
        <v>8</v>
      </c>
      <c r="G7">
        <v>2</v>
      </c>
      <c r="H7">
        <v>1</v>
      </c>
      <c r="I7">
        <v>1</v>
      </c>
      <c r="J7">
        <v>1</v>
      </c>
      <c r="K7">
        <v>0</v>
      </c>
      <c r="L7">
        <v>1</v>
      </c>
    </row>
    <row r="8" spans="2:12" x14ac:dyDescent="0.2">
      <c r="B8" t="s">
        <v>3</v>
      </c>
      <c r="C8" s="2">
        <v>21</v>
      </c>
      <c r="F8" t="s">
        <v>9</v>
      </c>
      <c r="G8">
        <v>3</v>
      </c>
      <c r="H8">
        <v>0</v>
      </c>
      <c r="I8">
        <v>0</v>
      </c>
      <c r="J8">
        <v>1</v>
      </c>
      <c r="K8">
        <v>0</v>
      </c>
      <c r="L8">
        <v>0</v>
      </c>
    </row>
    <row r="9" spans="2:12" x14ac:dyDescent="0.2">
      <c r="B9" t="s">
        <v>4</v>
      </c>
      <c r="C9" s="2">
        <v>34</v>
      </c>
      <c r="F9" t="s">
        <v>10</v>
      </c>
      <c r="G9">
        <v>4</v>
      </c>
      <c r="H9">
        <v>1</v>
      </c>
      <c r="I9">
        <v>0</v>
      </c>
      <c r="J9">
        <v>2</v>
      </c>
      <c r="K9">
        <v>0</v>
      </c>
      <c r="L9">
        <v>2</v>
      </c>
    </row>
    <row r="10" spans="2:12" x14ac:dyDescent="0.2">
      <c r="B10" t="s">
        <v>5</v>
      </c>
      <c r="C10" s="2">
        <v>85</v>
      </c>
      <c r="F10" t="s">
        <v>11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2:12" x14ac:dyDescent="0.2">
      <c r="B11" t="s">
        <v>6</v>
      </c>
      <c r="C11" s="2">
        <v>48</v>
      </c>
      <c r="F11" t="s">
        <v>12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</row>
    <row r="12" spans="2:12" x14ac:dyDescent="0.2">
      <c r="F12" t="s">
        <v>13</v>
      </c>
      <c r="G12">
        <v>0</v>
      </c>
      <c r="H12">
        <v>0</v>
      </c>
      <c r="I12">
        <v>6</v>
      </c>
      <c r="J12">
        <v>0</v>
      </c>
      <c r="K12">
        <v>2</v>
      </c>
      <c r="L12">
        <v>0</v>
      </c>
    </row>
    <row r="15" spans="2:12" x14ac:dyDescent="0.2">
      <c r="B15" t="s">
        <v>7</v>
      </c>
      <c r="C15" t="s">
        <v>8</v>
      </c>
      <c r="E15" t="s">
        <v>0</v>
      </c>
      <c r="F15" t="s">
        <v>15</v>
      </c>
      <c r="G15" t="s">
        <v>16</v>
      </c>
      <c r="H15" t="s">
        <v>18</v>
      </c>
    </row>
    <row r="16" spans="2:12" x14ac:dyDescent="0.2">
      <c r="E16" t="s">
        <v>1</v>
      </c>
      <c r="F16" s="2">
        <f>VLOOKUP(E16,B6:C11,2,FALSE)</f>
        <v>39</v>
      </c>
      <c r="G16">
        <f>HLOOKUP(E16,G$6:L$12,MATCH(C$15,F$7:F$12,0)+1,FALSE )</f>
        <v>2</v>
      </c>
      <c r="H16" s="2">
        <f>F16*G16</f>
        <v>78</v>
      </c>
    </row>
    <row r="17" spans="5:8" x14ac:dyDescent="0.2">
      <c r="E17" t="s">
        <v>2</v>
      </c>
      <c r="F17" s="2">
        <f t="shared" ref="F17:F21" si="0">VLOOKUP(E17,B7:C12,2,FALSE)</f>
        <v>48</v>
      </c>
      <c r="G17">
        <f t="shared" ref="G17:G21" si="1">HLOOKUP(E17,G$6:L$12,MATCH(C$15,F$7:F$12,0)+1,FALSE )</f>
        <v>1</v>
      </c>
      <c r="H17" s="2">
        <f t="shared" ref="H17:H21" si="2">F17*G17</f>
        <v>48</v>
      </c>
    </row>
    <row r="18" spans="5:8" x14ac:dyDescent="0.2">
      <c r="E18" t="s">
        <v>3</v>
      </c>
      <c r="F18" s="2">
        <f t="shared" si="0"/>
        <v>21</v>
      </c>
      <c r="G18">
        <f t="shared" si="1"/>
        <v>1</v>
      </c>
      <c r="H18" s="2">
        <f t="shared" si="2"/>
        <v>21</v>
      </c>
    </row>
    <row r="19" spans="5:8" x14ac:dyDescent="0.2">
      <c r="E19" t="s">
        <v>4</v>
      </c>
      <c r="F19" s="2">
        <f t="shared" si="0"/>
        <v>34</v>
      </c>
      <c r="G19">
        <f t="shared" si="1"/>
        <v>1</v>
      </c>
      <c r="H19" s="2">
        <f t="shared" si="2"/>
        <v>34</v>
      </c>
    </row>
    <row r="20" spans="5:8" x14ac:dyDescent="0.2">
      <c r="E20" t="s">
        <v>5</v>
      </c>
      <c r="F20" s="2">
        <f t="shared" si="0"/>
        <v>85</v>
      </c>
      <c r="G20">
        <f t="shared" si="1"/>
        <v>0</v>
      </c>
      <c r="H20" s="2">
        <f t="shared" si="2"/>
        <v>0</v>
      </c>
    </row>
    <row r="21" spans="5:8" x14ac:dyDescent="0.2">
      <c r="E21" t="s">
        <v>6</v>
      </c>
      <c r="F21" s="2">
        <f t="shared" si="0"/>
        <v>48</v>
      </c>
      <c r="G21">
        <f t="shared" si="1"/>
        <v>1</v>
      </c>
      <c r="H21" s="2">
        <f t="shared" si="2"/>
        <v>48</v>
      </c>
    </row>
    <row r="23" spans="5:8" x14ac:dyDescent="0.2">
      <c r="G23" t="s">
        <v>17</v>
      </c>
      <c r="H23" s="2">
        <f>SUM(H16:H21)</f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CF1D-A56C-B940-B481-E68AF7781260}">
  <dimension ref="C4:N22"/>
  <sheetViews>
    <sheetView tabSelected="1" zoomScale="125" workbookViewId="0">
      <selection activeCell="J30" sqref="J30"/>
    </sheetView>
  </sheetViews>
  <sheetFormatPr baseColWidth="10" defaultRowHeight="16" x14ac:dyDescent="0.2"/>
  <sheetData>
    <row r="4" spans="3:14" x14ac:dyDescent="0.2">
      <c r="C4" t="s">
        <v>0</v>
      </c>
      <c r="D4" s="1" t="s">
        <v>15</v>
      </c>
    </row>
    <row r="5" spans="3:14" x14ac:dyDescent="0.2">
      <c r="C5" t="s">
        <v>1</v>
      </c>
      <c r="D5" s="2">
        <v>39</v>
      </c>
      <c r="G5" t="s">
        <v>7</v>
      </c>
      <c r="H5" t="s">
        <v>1</v>
      </c>
      <c r="I5" t="s">
        <v>2</v>
      </c>
      <c r="J5" t="s">
        <v>3</v>
      </c>
      <c r="K5" t="s">
        <v>4</v>
      </c>
      <c r="L5" t="s">
        <v>5</v>
      </c>
      <c r="M5" t="s">
        <v>6</v>
      </c>
    </row>
    <row r="6" spans="3:14" x14ac:dyDescent="0.2">
      <c r="C6" t="s">
        <v>2</v>
      </c>
      <c r="D6" s="2">
        <v>48</v>
      </c>
      <c r="G6" t="s">
        <v>8</v>
      </c>
      <c r="H6">
        <v>2</v>
      </c>
      <c r="I6">
        <v>1</v>
      </c>
      <c r="J6">
        <v>1</v>
      </c>
      <c r="K6">
        <v>1</v>
      </c>
      <c r="L6">
        <v>0</v>
      </c>
      <c r="M6">
        <v>1</v>
      </c>
    </row>
    <row r="7" spans="3:14" x14ac:dyDescent="0.2">
      <c r="C7" t="s">
        <v>3</v>
      </c>
      <c r="D7" s="2">
        <v>21</v>
      </c>
      <c r="G7" t="s">
        <v>9</v>
      </c>
      <c r="H7">
        <v>3</v>
      </c>
      <c r="I7">
        <v>0</v>
      </c>
      <c r="J7">
        <v>0</v>
      </c>
      <c r="K7">
        <v>1</v>
      </c>
      <c r="L7">
        <v>0</v>
      </c>
      <c r="M7">
        <v>0</v>
      </c>
    </row>
    <row r="8" spans="3:14" x14ac:dyDescent="0.2">
      <c r="C8" t="s">
        <v>4</v>
      </c>
      <c r="D8" s="2">
        <v>34</v>
      </c>
      <c r="G8" t="s">
        <v>10</v>
      </c>
      <c r="H8">
        <v>4</v>
      </c>
      <c r="I8">
        <v>1</v>
      </c>
      <c r="J8">
        <v>0</v>
      </c>
      <c r="K8">
        <v>2</v>
      </c>
      <c r="L8">
        <v>0</v>
      </c>
      <c r="M8">
        <v>2</v>
      </c>
    </row>
    <row r="9" spans="3:14" x14ac:dyDescent="0.2">
      <c r="C9" t="s">
        <v>5</v>
      </c>
      <c r="D9" s="2">
        <v>85</v>
      </c>
      <c r="G9" t="s">
        <v>11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</row>
    <row r="10" spans="3:14" x14ac:dyDescent="0.2">
      <c r="C10" t="s">
        <v>6</v>
      </c>
      <c r="D10" s="2">
        <v>48</v>
      </c>
      <c r="G10" t="s">
        <v>12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</row>
    <row r="11" spans="3:14" x14ac:dyDescent="0.2">
      <c r="G11" t="s">
        <v>13</v>
      </c>
      <c r="H11">
        <v>0</v>
      </c>
      <c r="I11">
        <v>0</v>
      </c>
      <c r="J11">
        <v>6</v>
      </c>
      <c r="K11">
        <v>0</v>
      </c>
      <c r="L11">
        <v>2</v>
      </c>
      <c r="M11">
        <v>0</v>
      </c>
    </row>
    <row r="15" spans="3:14" x14ac:dyDescent="0.2">
      <c r="F15" s="17" t="s">
        <v>15</v>
      </c>
      <c r="G15" s="10" t="str" cm="1">
        <f t="array" ref="G15:G21">TRANSPOSE(INDEX(G5:M11,1,0))</f>
        <v>Venta</v>
      </c>
      <c r="H15" s="9" t="str" cm="1">
        <f t="array" ref="H15:M15">TRANSPOSE(G6:G11)</f>
        <v>V001</v>
      </c>
      <c r="I15" s="9" t="str">
        <v>V002</v>
      </c>
      <c r="J15" s="9" t="str">
        <v>V003</v>
      </c>
      <c r="K15" s="9" t="str">
        <v>V004</v>
      </c>
      <c r="L15" s="9" t="str">
        <v>V005</v>
      </c>
      <c r="M15" s="10" t="str">
        <v>V006</v>
      </c>
      <c r="N15" s="11" t="s">
        <v>17</v>
      </c>
    </row>
    <row r="16" spans="3:14" x14ac:dyDescent="0.2">
      <c r="F16" s="18">
        <f>INDEX(C$5:D$10,MATCH(G16,C$5:C$10,0),2)</f>
        <v>39</v>
      </c>
      <c r="G16" s="8" t="str">
        <v>Leche</v>
      </c>
      <c r="H16" s="3">
        <f>INDEX($H$6:$M$11,MATCH(H$15,$G$6:$G$11, 0),MATCH($G16,$H$5:$M$5, 0))*$F16</f>
        <v>78</v>
      </c>
      <c r="I16" s="3">
        <f>INDEX($H$6:$M$11,MATCH(I$15,$G$6:$G$11, 0),MATCH($G16,$H$5:$M$5, 0))*$F16</f>
        <v>117</v>
      </c>
      <c r="J16" s="3">
        <f>INDEX($H$6:$M$11,MATCH(J$15,$G$6:$G$11, 0),MATCH($G16,$H$5:$M$5, 0))*$F16</f>
        <v>156</v>
      </c>
      <c r="K16" s="3">
        <f>INDEX($H$6:$M$11,MATCH(K$15,$G$6:$G$11, 0),MATCH($G16,$H$5:$M$5, 0))*$F16</f>
        <v>39</v>
      </c>
      <c r="L16" s="3">
        <f>INDEX($H$6:$M$11,MATCH(L$15,$G$6:$G$11, 0),MATCH($G16,$H$5:$M$5, 0))*$F16</f>
        <v>0</v>
      </c>
      <c r="M16" s="4">
        <f>INDEX($H$6:$M$11,MATCH(M$15,$G$6:$G$11, 0),MATCH($G16,$H$5:$M$5, 0))*$F16</f>
        <v>0</v>
      </c>
      <c r="N16" s="14">
        <f>SUM(F16:M16)</f>
        <v>429</v>
      </c>
    </row>
    <row r="17" spans="6:14" x14ac:dyDescent="0.2">
      <c r="F17" s="18">
        <f>INDEX(C$5:D$10,MATCH(G17,C$5:C$10,0),2)</f>
        <v>48</v>
      </c>
      <c r="G17" s="8" t="str">
        <v>Huevo</v>
      </c>
      <c r="H17" s="3">
        <f>INDEX($H$6:$M$11,MATCH(H$15,$G$6:$G$11, 0),MATCH($G17,$H$5:$M$5, 0))*$F17</f>
        <v>48</v>
      </c>
      <c r="I17" s="3">
        <f>INDEX($H$6:$M$11,MATCH(I$15,$G$6:$G$11, 0),MATCH($G17,$H$5:$M$5, 0))*$F17</f>
        <v>0</v>
      </c>
      <c r="J17" s="3">
        <f>INDEX($H$6:$M$11,MATCH(J$15,$G$6:$G$11, 0),MATCH($G17,$H$5:$M$5, 0))*$F17</f>
        <v>48</v>
      </c>
      <c r="K17" s="3">
        <f>INDEX($H$6:$M$11,MATCH(K$15,$G$6:$G$11, 0),MATCH($G17,$H$5:$M$5, 0))*$F17</f>
        <v>0</v>
      </c>
      <c r="L17" s="3">
        <f>INDEX($H$6:$M$11,MATCH(L$15,$G$6:$G$11, 0),MATCH($G17,$H$5:$M$5, 0))*$F17</f>
        <v>48</v>
      </c>
      <c r="M17" s="4">
        <f>INDEX($H$6:$M$11,MATCH(M$15,$G$6:$G$11, 0),MATCH($G17,$H$5:$M$5, 0))*$F17</f>
        <v>0</v>
      </c>
      <c r="N17" s="15">
        <f>SUM(F17:M17)</f>
        <v>192</v>
      </c>
    </row>
    <row r="18" spans="6:14" x14ac:dyDescent="0.2">
      <c r="F18" s="18">
        <f>INDEX(C$5:D$10,MATCH(G18,C$5:C$10,0),2)</f>
        <v>21</v>
      </c>
      <c r="G18" s="8" t="str">
        <v>Cerveza</v>
      </c>
      <c r="H18" s="3">
        <f>INDEX($H$6:$M$11,MATCH(H$15,$G$6:$G$11, 0),MATCH($G18,$H$5:$M$5, 0))*$F18</f>
        <v>21</v>
      </c>
      <c r="I18" s="3">
        <f>INDEX($H$6:$M$11,MATCH(I$15,$G$6:$G$11, 0),MATCH($G18,$H$5:$M$5, 0))*$F18</f>
        <v>0</v>
      </c>
      <c r="J18" s="3">
        <f>INDEX($H$6:$M$11,MATCH(J$15,$G$6:$G$11, 0),MATCH($G18,$H$5:$M$5, 0))*$F18</f>
        <v>0</v>
      </c>
      <c r="K18" s="3">
        <f>INDEX($H$6:$M$11,MATCH(K$15,$G$6:$G$11, 0),MATCH($G18,$H$5:$M$5, 0))*$F18</f>
        <v>0</v>
      </c>
      <c r="L18" s="3">
        <f>INDEX($H$6:$M$11,MATCH(L$15,$G$6:$G$11, 0),MATCH($G18,$H$5:$M$5, 0))*$F18</f>
        <v>21</v>
      </c>
      <c r="M18" s="4">
        <f>INDEX($H$6:$M$11,MATCH(M$15,$G$6:$G$11, 0),MATCH($G18,$H$5:$M$5, 0))*$F18</f>
        <v>126</v>
      </c>
      <c r="N18" s="15">
        <f>SUM(F18:M18)</f>
        <v>189</v>
      </c>
    </row>
    <row r="19" spans="6:14" x14ac:dyDescent="0.2">
      <c r="F19" s="18">
        <f>INDEX(C$5:D$10,MATCH(G19,C$5:C$10,0),2)</f>
        <v>34</v>
      </c>
      <c r="G19" s="8" t="str">
        <v>Pan</v>
      </c>
      <c r="H19" s="3">
        <f>INDEX($H$6:$M$11,MATCH(H$15,$G$6:$G$11, 0),MATCH($G19,$H$5:$M$5, 0))*$F19</f>
        <v>34</v>
      </c>
      <c r="I19" s="3">
        <f>INDEX($H$6:$M$11,MATCH(I$15,$G$6:$G$11, 0),MATCH($G19,$H$5:$M$5, 0))*$F19</f>
        <v>34</v>
      </c>
      <c r="J19" s="3">
        <f>INDEX($H$6:$M$11,MATCH(J$15,$G$6:$G$11, 0),MATCH($G19,$H$5:$M$5, 0))*$F19</f>
        <v>68</v>
      </c>
      <c r="K19" s="3">
        <f>INDEX($H$6:$M$11,MATCH(K$15,$G$6:$G$11, 0),MATCH($G19,$H$5:$M$5, 0))*$F19</f>
        <v>34</v>
      </c>
      <c r="L19" s="3">
        <f>INDEX($H$6:$M$11,MATCH(L$15,$G$6:$G$11, 0),MATCH($G19,$H$5:$M$5, 0))*$F19</f>
        <v>0</v>
      </c>
      <c r="M19" s="4">
        <f>INDEX($H$6:$M$11,MATCH(M$15,$G$6:$G$11, 0),MATCH($G19,$H$5:$M$5, 0))*$F19</f>
        <v>0</v>
      </c>
      <c r="N19" s="15">
        <f>SUM(F19:M19)</f>
        <v>204</v>
      </c>
    </row>
    <row r="20" spans="6:14" x14ac:dyDescent="0.2">
      <c r="F20" s="18">
        <f>INDEX(C$5:D$10,MATCH(G20,C$5:C$10,0),2)</f>
        <v>85</v>
      </c>
      <c r="G20" s="8" t="str">
        <v>Cigarros</v>
      </c>
      <c r="H20" s="3">
        <f>INDEX($H$6:$M$11,MATCH(H$15,$G$6:$G$11, 0),MATCH($G20,$H$5:$M$5, 0))*$F20</f>
        <v>0</v>
      </c>
      <c r="I20" s="3">
        <f>INDEX($H$6:$M$11,MATCH(I$15,$G$6:$G$11, 0),MATCH($G20,$H$5:$M$5, 0))*$F20</f>
        <v>0</v>
      </c>
      <c r="J20" s="3">
        <f>INDEX($H$6:$M$11,MATCH(J$15,$G$6:$G$11, 0),MATCH($G20,$H$5:$M$5, 0))*$F20</f>
        <v>0</v>
      </c>
      <c r="K20" s="3">
        <f>INDEX($H$6:$M$11,MATCH(K$15,$G$6:$G$11, 0),MATCH($G20,$H$5:$M$5, 0))*$F20</f>
        <v>0</v>
      </c>
      <c r="L20" s="3">
        <f>INDEX($H$6:$M$11,MATCH(L$15,$G$6:$G$11, 0),MATCH($G20,$H$5:$M$5, 0))*$F20</f>
        <v>85</v>
      </c>
      <c r="M20" s="4">
        <f>INDEX($H$6:$M$11,MATCH(M$15,$G$6:$G$11, 0),MATCH($G20,$H$5:$M$5, 0))*$F20</f>
        <v>170</v>
      </c>
      <c r="N20" s="15">
        <f>SUM(F20:M20)</f>
        <v>340</v>
      </c>
    </row>
    <row r="21" spans="6:14" ht="17" thickBot="1" x14ac:dyDescent="0.25">
      <c r="F21" s="18">
        <f>INDEX(C$5:D$10,MATCH(G21,C$5:C$10,0),2)</f>
        <v>48</v>
      </c>
      <c r="G21" s="12" t="str">
        <v>Jamón</v>
      </c>
      <c r="H21" s="6">
        <f>INDEX($H$6:$M$11,MATCH(H$15,$G$6:$G$11, 0),MATCH($G21,$H$5:$M$5, 0))*$F21</f>
        <v>48</v>
      </c>
      <c r="I21" s="6">
        <f>INDEX($H$6:$M$11,MATCH(I$15,$G$6:$G$11, 0),MATCH($G21,$H$5:$M$5, 0))*$F21</f>
        <v>0</v>
      </c>
      <c r="J21" s="6">
        <f>INDEX($H$6:$M$11,MATCH(J$15,$G$6:$G$11, 0),MATCH($G21,$H$5:$M$5, 0))*$F21</f>
        <v>96</v>
      </c>
      <c r="K21" s="6">
        <f>INDEX($H$6:$M$11,MATCH(K$15,$G$6:$G$11, 0),MATCH($G21,$H$5:$M$5, 0))*$F21</f>
        <v>0</v>
      </c>
      <c r="L21" s="6">
        <f>INDEX($H$6:$M$11,MATCH(L$15,$G$6:$G$11, 0),MATCH($G21,$H$5:$M$5, 0))*$F21</f>
        <v>48</v>
      </c>
      <c r="M21" s="7">
        <f>INDEX($H$6:$M$11,MATCH(M$15,$G$6:$G$11, 0),MATCH($G21,$H$5:$M$5, 0))*$F21</f>
        <v>0</v>
      </c>
      <c r="N21" s="16">
        <f>SUM(F21:M21)</f>
        <v>240</v>
      </c>
    </row>
    <row r="22" spans="6:14" x14ac:dyDescent="0.2">
      <c r="F22" s="19"/>
      <c r="G22" s="13" t="s">
        <v>17</v>
      </c>
      <c r="H22" s="5">
        <f t="shared" ref="H22:N22" si="0">SUM(H16:H21)</f>
        <v>229</v>
      </c>
      <c r="I22" s="5">
        <f t="shared" si="0"/>
        <v>151</v>
      </c>
      <c r="J22" s="5">
        <f t="shared" si="0"/>
        <v>368</v>
      </c>
      <c r="K22" s="5">
        <f t="shared" si="0"/>
        <v>73</v>
      </c>
      <c r="L22" s="5">
        <f t="shared" si="0"/>
        <v>202</v>
      </c>
      <c r="M22" s="5">
        <f t="shared" si="0"/>
        <v>296</v>
      </c>
      <c r="N22" s="5">
        <f t="shared" si="0"/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2025-08-04T20:43:40Z</dcterms:created>
  <dcterms:modified xsi:type="dcterms:W3CDTF">2025-08-04T21:32:52Z</dcterms:modified>
</cp:coreProperties>
</file>