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atascience-basic-cenace-2024\"/>
    </mc:Choice>
  </mc:AlternateContent>
  <xr:revisionPtr revIDLastSave="0" documentId="8_{709F4228-1B5C-46A9-848C-DF14597951D0}" xr6:coauthVersionLast="47" xr6:coauthVersionMax="47" xr10:uidLastSave="{00000000-0000-0000-0000-000000000000}"/>
  <bookViews>
    <workbookView xWindow="37680" yWindow="4005" windowWidth="29040" windowHeight="15720" xr2:uid="{7868DACD-DE60-41D1-8A8B-FCA0CC2FB74D}"/>
  </bookViews>
  <sheets>
    <sheet name="ANÁLISIS 1D" sheetId="1" r:id="rId1"/>
    <sheet name="CUARTILES" sheetId="2" r:id="rId2"/>
    <sheet name="HIST SESGO IZQ" sheetId="3" r:id="rId3"/>
    <sheet name="HIST NORMAL" sheetId="4" r:id="rId4"/>
    <sheet name="HIST SESGO DER" sheetId="5" r:id="rId5"/>
  </sheets>
  <definedNames>
    <definedName name="_xlnm._FilterDatabase" localSheetId="1" hidden="1">CUARTILES!$B$3:$B$14</definedName>
    <definedName name="_xlchart.v1.0" hidden="1">'ANÁLISIS 1D'!$B$4:$B$14</definedName>
    <definedName name="_xlchart.v1.1" hidden="1">'ANÁLISIS 1D'!$B$4:$B$14</definedName>
    <definedName name="_xlchart.v1.10" hidden="1">'HIST NORMAL'!$C$4:$C$24</definedName>
    <definedName name="_xlchart.v1.11" hidden="1">'HIST NORMAL'!$C$4:$C$17</definedName>
    <definedName name="_xlchart.v1.12" hidden="1">'HIST SESGO DER'!$C$5:$C$13</definedName>
    <definedName name="_xlchart.v1.13" hidden="1">'HIST SESGO DER'!$C$5:$C$16</definedName>
    <definedName name="_xlchart.v1.14" hidden="1">'HIST SESGO DER'!$C$5:$C$16</definedName>
    <definedName name="_xlchart.v1.2" hidden="1">'HIST SESGO IZQ'!$C$5:$C$28</definedName>
    <definedName name="_xlchart.v1.3" hidden="1">'HIST SESGO IZQ'!$C$5:$C$28</definedName>
    <definedName name="_xlchart.v1.4" hidden="1">'HIST SESGO IZQ'!$C$5:$C$28</definedName>
    <definedName name="_xlchart.v1.5" hidden="1">'HIST SESGO IZQ'!$C$5:$C$28</definedName>
    <definedName name="_xlchart.v1.6" hidden="1">'HIST SESGO IZQ'!$C$5:$C$28</definedName>
    <definedName name="_xlchart.v1.7" hidden="1">'HIST SESGO IZQ'!$C$5:$C$28</definedName>
    <definedName name="_xlchart.v1.8" hidden="1">'HIST SESGO IZQ'!$C$5:$C$28</definedName>
    <definedName name="_xlchart.v1.9" hidden="1">'HIST SESGO IZQ'!$C$5:$C$28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A17" i="1"/>
  <c r="A16" i="1"/>
  <c r="B17" i="1"/>
  <c r="B16" i="1"/>
  <c r="N24" i="2"/>
  <c r="D19" i="2"/>
  <c r="B24" i="2"/>
  <c r="B23" i="2"/>
  <c r="B22" i="2"/>
  <c r="B20" i="2"/>
  <c r="B19" i="2"/>
  <c r="B18" i="2"/>
  <c r="B17" i="2"/>
  <c r="B16" i="2"/>
  <c r="E6" i="2"/>
  <c r="E5" i="2"/>
  <c r="E4" i="2"/>
  <c r="D17" i="2"/>
  <c r="C5" i="2"/>
  <c r="C6" i="2"/>
  <c r="C7" i="2"/>
  <c r="C8" i="2"/>
  <c r="C9" i="2"/>
  <c r="C10" i="2"/>
  <c r="C11" i="2"/>
  <c r="C12" i="2"/>
  <c r="C13" i="2"/>
  <c r="C4" i="2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<sst xmlns="http://schemas.openxmlformats.org/spreadsheetml/2006/main" count="22" uniqueCount="18">
  <si>
    <t>E</t>
  </si>
  <si>
    <t>?</t>
  </si>
  <si>
    <t>Análisis Periódico</t>
  </si>
  <si>
    <t>Análisis Singular</t>
  </si>
  <si>
    <t>DECILES (10 PERCENTILES)</t>
  </si>
  <si>
    <t>CUARTILES (25 PERCENTILES)</t>
  </si>
  <si>
    <t>Q1</t>
  </si>
  <si>
    <t>Q2</t>
  </si>
  <si>
    <t>Q3</t>
  </si>
  <si>
    <t>P25</t>
  </si>
  <si>
    <t>P50</t>
  </si>
  <si>
    <t>P75</t>
  </si>
  <si>
    <t>DINERO EN SU CARTERA</t>
  </si>
  <si>
    <t>DESAYUNA</t>
  </si>
  <si>
    <t>Hora de dormir</t>
  </si>
  <si>
    <t xml:space="preserve">La caja estadística nos dice que la inyección de energía oscila entre las 270 y 400 unidades alcanzando las 450 (al 95%) máximo y las 200 mínimo (al 5%) con una media aproximada de 330 unidades </t>
  </si>
  <si>
    <t>El histograma nos dice que las inyecciones de energía son uniformes a la izquieda y centro, pero decaen a la derecha, esto significa que son poco probables las inyecciones altas respecto a las bajas, las cuales ocurren casi en la misma medida que las inyecciones promedio.</t>
  </si>
  <si>
    <t>La inyección de energía se mantuvo estable un poco a la alza durante los meses de abril a agosto, en febrero y septiembre se encontraron los niveles más bajos y en marzo un pico excesivo de inyección de energía debido a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</si>
</sst>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2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Inyecciones de Energía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'ANÁLISIS 1D'!$B$4:$B$14</c:f>
              <c:numCache>
                <c:formatCode>General</c:formatCode>
                <c:ptCount val="11"/>
                <c:pt idx="0">
                  <c:v>330</c:v>
                </c:pt>
                <c:pt idx="1">
                  <c:v>220</c:v>
                </c:pt>
                <c:pt idx="2">
                  <c:v>450</c:v>
                </c:pt>
                <c:pt idx="3">
                  <c:v>310</c:v>
                </c:pt>
                <c:pt idx="4">
                  <c:v>270</c:v>
                </c:pt>
                <c:pt idx="5">
                  <c:v>320</c:v>
                </c:pt>
                <c:pt idx="6">
                  <c:v>350</c:v>
                </c:pt>
                <c:pt idx="7">
                  <c:v>405</c:v>
                </c:pt>
                <c:pt idx="8">
                  <c:v>208</c:v>
                </c:pt>
                <c:pt idx="9">
                  <c:v>370</c:v>
                </c:pt>
                <c:pt idx="10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2-4F38-992B-706A12D5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91103"/>
        <c:axId val="813692063"/>
      </c:scatterChart>
      <c:valAx>
        <c:axId val="813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3692063"/>
        <c:crosses val="autoZero"/>
        <c:crossBetween val="midCat"/>
      </c:valAx>
      <c:valAx>
        <c:axId val="8136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36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Inyección</a:t>
            </a:r>
            <a:r>
              <a:rPr lang="es-MX" baseline="0"/>
              <a:t> de Energía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'ANÁLISIS 1D'!$B$4:$B$14</c:f>
              <c:numCache>
                <c:formatCode>General</c:formatCode>
                <c:ptCount val="11"/>
                <c:pt idx="0">
                  <c:v>330</c:v>
                </c:pt>
                <c:pt idx="1">
                  <c:v>220</c:v>
                </c:pt>
                <c:pt idx="2">
                  <c:v>450</c:v>
                </c:pt>
                <c:pt idx="3">
                  <c:v>310</c:v>
                </c:pt>
                <c:pt idx="4">
                  <c:v>270</c:v>
                </c:pt>
                <c:pt idx="5">
                  <c:v>320</c:v>
                </c:pt>
                <c:pt idx="6">
                  <c:v>350</c:v>
                </c:pt>
                <c:pt idx="7">
                  <c:v>405</c:v>
                </c:pt>
                <c:pt idx="8">
                  <c:v>208</c:v>
                </c:pt>
                <c:pt idx="9">
                  <c:v>370</c:v>
                </c:pt>
                <c:pt idx="10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E-4EF7-919D-7D474C7E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87967"/>
        <c:axId val="961288447"/>
      </c:scatterChart>
      <c:valAx>
        <c:axId val="961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1288447"/>
        <c:crosses val="autoZero"/>
        <c:crossBetween val="midCat"/>
      </c:valAx>
      <c:valAx>
        <c:axId val="9612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1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Histograma de las </a:t>
            </a:r>
          </a:p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Inyecciones de Energía</a:t>
            </a:r>
          </a:p>
        </cx:rich>
      </cx:tx>
    </cx:title>
    <cx:plotArea>
      <cx:plotAreaRegion>
        <cx:series layoutId="clusteredColumn" uniqueId="{A03D9B88-AE77-4923-BB0A-BC56099D12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Caja Estadística de las</a:t>
            </a:r>
          </a:p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Inyecciones de Energía</a:t>
            </a:r>
          </a:p>
        </cx:rich>
      </cx:tx>
    </cx:title>
    <cx:plotArea>
      <cx:plotAreaRegion>
        <cx:series layoutId="boxWhisker" uniqueId="{0AFE3895-4112-453B-8EA0-0E9D753FEB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SESGO A LA IZQ EN EL </a:t>
            </a:r>
          </a:p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DINERO EN LA CARTERA DE LAS PERSONAS</a:t>
            </a:r>
          </a:p>
        </cx:rich>
      </cx:tx>
    </cx:title>
    <cx:plotArea>
      <cx:plotAreaRegion>
        <cx:series layoutId="clusteredColumn" uniqueId="{2522ED59-3BBB-434F-AB26-5EA36C943699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1.0700000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DISTRIBUCIÓN NORMAL </a:t>
            </a:r>
          </a:p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EN EL DESAYUNO DE LAS PERSONAS</a:t>
            </a:r>
          </a:p>
        </cx:rich>
      </cx:tx>
    </cx:title>
    <cx:plotArea>
      <cx:plotAreaRegion>
        <cx:series layoutId="clusteredColumn" uniqueId="{8C733466-57F2-4994-A20B-3EFE89BDE1B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SESGO A LA DERECHA EN LA HORA DE DORMIR DE LAS PERSONAS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SESGO A LA DERECHA EN LA HORA DE DORMIR DE LAS PERSONAS</a:t>
          </a:r>
        </a:p>
      </cx:txPr>
    </cx:title>
    <cx:plotArea>
      <cx:plotAreaRegion>
        <cx:series layoutId="clusteredColumn" uniqueId="{2CF82D35-1A60-4606-B632-A0BFDA1987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413728</xdr:colOff>
      <xdr:row>3</xdr:row>
      <xdr:rowOff>26133</xdr:rowOff>
    </xdr:from>
    <xdr:to>
      <xdr:col>13</xdr:col>
      <xdr:colOff>566128</xdr:colOff>
      <xdr:row>12</xdr:row>
      <xdr:rowOff>159483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F5F6FD-25C8-989F-9CF5-0AA62ED8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381975</xdr:colOff>
      <xdr:row>13</xdr:row>
      <xdr:rowOff>60811</xdr:rowOff>
    </xdr:from>
    <xdr:to>
      <xdr:col>13</xdr:col>
      <xdr:colOff>630114</xdr:colOff>
      <xdr:row>23</xdr:row>
      <xdr:rowOff>61788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CC7DF7-D262-29BA-5CD9-FD0A03EFE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747346</xdr:colOff>
      <xdr:row>2</xdr:row>
      <xdr:rowOff>105751</xdr:rowOff>
    </xdr:from>
    <xdr:to>
      <xdr:col>7</xdr:col>
      <xdr:colOff>685555</xdr:colOff>
      <xdr:row>11</xdr:row>
      <xdr:rowOff>61545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BFBA374-539F-57BB-A9F3-35B33F15FB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3346" y="472097"/>
              <a:ext cx="2986209" cy="1604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750523</xdr:colOff>
      <xdr:row>12</xdr:row>
      <xdr:rowOff>10501</xdr:rowOff>
    </xdr:from>
    <xdr:to>
      <xdr:col>7</xdr:col>
      <xdr:colOff>714864</xdr:colOff>
      <xdr:row>25</xdr:row>
      <xdr:rowOff>51288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BA0A2DD-0D57-2296-EE85-C24D66ACAE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6523" y="2208578"/>
              <a:ext cx="3012341" cy="2422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506412</xdr:colOff>
      <xdr:row>4</xdr:row>
      <xdr:rowOff>87312</xdr:rowOff>
    </xdr:from>
    <xdr:to>
      <xdr:col>9</xdr:col>
      <xdr:colOff>506412</xdr:colOff>
      <xdr:row>19</xdr:row>
      <xdr:rowOff>122237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AD6BAF9-CC08-323F-363B-C3C82B5DBE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8762" y="811212"/>
              <a:ext cx="45720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468312</xdr:colOff>
      <xdr:row>5</xdr:row>
      <xdr:rowOff>20637</xdr:rowOff>
    </xdr:from>
    <xdr:to>
      <xdr:col>9</xdr:col>
      <xdr:colOff>468312</xdr:colOff>
      <xdr:row>20</xdr:row>
      <xdr:rowOff>55562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332105A-9AA3-31C9-A8BB-2E5DF845FC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8212" y="925512"/>
              <a:ext cx="45720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674687</xdr:colOff>
      <xdr:row>2</xdr:row>
      <xdr:rowOff>125412</xdr:rowOff>
    </xdr:from>
    <xdr:to>
      <xdr:col>9</xdr:col>
      <xdr:colOff>674687</xdr:colOff>
      <xdr:row>17</xdr:row>
      <xdr:rowOff>160337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572E045-1FE8-2D6A-1A3C-3C25AE4107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2212" y="487362"/>
              <a:ext cx="45720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B5D4-CDE2-4DE3-BB3D-901D854BBF26}">
  <dimension ref="A2:N31"/>
  <sheetViews>
    <sheetView tabSelected="1" zoomScale="130" zoomScaleNormal="130" workbookViewId="0">
      <selection activeCell="I7" sqref="I7"/>
    </sheetView>
  </sheetViews>
  <sheetFormatPr baseColWidth="10" defaultRowHeight="14.5" x14ac:dyDescent="0.35"/>
  <sheetData>
    <row r="2" spans="1:14" x14ac:dyDescent="0.35">
      <c r="E2" s="4" t="s">
        <v>3</v>
      </c>
      <c r="F2" s="4"/>
      <c r="G2" s="4"/>
      <c r="H2" s="4"/>
      <c r="J2" s="5" t="s">
        <v>2</v>
      </c>
      <c r="K2" s="5"/>
      <c r="L2" s="5"/>
      <c r="M2" s="5"/>
      <c r="N2" s="5"/>
    </row>
    <row r="3" spans="1:14" x14ac:dyDescent="0.35">
      <c r="B3" s="2" t="s">
        <v>0</v>
      </c>
    </row>
    <row r="4" spans="1:14" x14ac:dyDescent="0.35">
      <c r="B4" s="3">
        <v>330</v>
      </c>
    </row>
    <row r="5" spans="1:14" x14ac:dyDescent="0.35">
      <c r="B5" s="3">
        <v>220</v>
      </c>
      <c r="C5">
        <f>B5-B4</f>
        <v>-110</v>
      </c>
    </row>
    <row r="6" spans="1:14" x14ac:dyDescent="0.35">
      <c r="A6" t="s">
        <v>1</v>
      </c>
      <c r="B6" s="3">
        <v>450</v>
      </c>
      <c r="C6">
        <f t="shared" ref="C6:C14" si="0">B6-B5</f>
        <v>230</v>
      </c>
    </row>
    <row r="7" spans="1:14" x14ac:dyDescent="0.35">
      <c r="A7" t="s">
        <v>1</v>
      </c>
      <c r="B7" s="3">
        <v>310</v>
      </c>
      <c r="C7">
        <f t="shared" si="0"/>
        <v>-140</v>
      </c>
    </row>
    <row r="8" spans="1:14" x14ac:dyDescent="0.35">
      <c r="B8" s="3">
        <v>270</v>
      </c>
      <c r="C8">
        <f t="shared" si="0"/>
        <v>-40</v>
      </c>
    </row>
    <row r="9" spans="1:14" x14ac:dyDescent="0.35">
      <c r="B9" s="3">
        <v>320</v>
      </c>
      <c r="C9">
        <f t="shared" si="0"/>
        <v>50</v>
      </c>
    </row>
    <row r="10" spans="1:14" x14ac:dyDescent="0.35">
      <c r="B10" s="3">
        <v>350</v>
      </c>
      <c r="C10">
        <f t="shared" si="0"/>
        <v>30</v>
      </c>
    </row>
    <row r="11" spans="1:14" x14ac:dyDescent="0.35">
      <c r="B11" s="3">
        <v>405</v>
      </c>
      <c r="C11">
        <f t="shared" si="0"/>
        <v>55</v>
      </c>
    </row>
    <row r="12" spans="1:14" x14ac:dyDescent="0.35">
      <c r="A12" t="s">
        <v>1</v>
      </c>
      <c r="B12" s="3">
        <v>208</v>
      </c>
      <c r="C12">
        <f t="shared" si="0"/>
        <v>-197</v>
      </c>
    </row>
    <row r="13" spans="1:14" x14ac:dyDescent="0.35">
      <c r="A13" t="s">
        <v>1</v>
      </c>
      <c r="B13" s="3">
        <v>370</v>
      </c>
      <c r="C13">
        <f t="shared" si="0"/>
        <v>162</v>
      </c>
    </row>
    <row r="14" spans="1:14" x14ac:dyDescent="0.35">
      <c r="B14" s="3">
        <v>390</v>
      </c>
      <c r="C14">
        <f t="shared" si="0"/>
        <v>20</v>
      </c>
    </row>
    <row r="15" spans="1:14" x14ac:dyDescent="0.35">
      <c r="B15">
        <f>_xlfn.QUARTILE.INC(B4:B14,2)</f>
        <v>330</v>
      </c>
    </row>
    <row r="16" spans="1:14" x14ac:dyDescent="0.35">
      <c r="A16">
        <f>_xlfn.PERCENTILE.INC(B4:B14,0.95)</f>
        <v>427.5</v>
      </c>
      <c r="B16">
        <f>_xlfn.QUARTILE.INC(B4:B14,1)</f>
        <v>290</v>
      </c>
    </row>
    <row r="17" spans="1:14" x14ac:dyDescent="0.35">
      <c r="A17">
        <f>_xlfn.PERCENTILE.INC(B4:B14,0.05)</f>
        <v>214</v>
      </c>
      <c r="B17">
        <f>_xlfn.QUARTILE.INC(B4:B14,3)</f>
        <v>380</v>
      </c>
    </row>
    <row r="18" spans="1:14" x14ac:dyDescent="0.35">
      <c r="A18" s="9" t="s">
        <v>15</v>
      </c>
      <c r="B18" s="9"/>
      <c r="C18" s="9"/>
    </row>
    <row r="19" spans="1:14" x14ac:dyDescent="0.35">
      <c r="A19" s="9"/>
      <c r="B19" s="9"/>
      <c r="C19" s="9"/>
    </row>
    <row r="20" spans="1:14" x14ac:dyDescent="0.35">
      <c r="A20" s="9"/>
      <c r="B20" s="9"/>
      <c r="C20" s="9"/>
    </row>
    <row r="21" spans="1:14" x14ac:dyDescent="0.35">
      <c r="A21" s="9"/>
      <c r="B21" s="9"/>
      <c r="C21" s="9"/>
    </row>
    <row r="22" spans="1:14" x14ac:dyDescent="0.35">
      <c r="A22" s="9"/>
      <c r="B22" s="9"/>
      <c r="C22" s="9"/>
    </row>
    <row r="23" spans="1:14" x14ac:dyDescent="0.35">
      <c r="A23" s="9"/>
      <c r="B23" s="9"/>
      <c r="C23" s="9"/>
    </row>
    <row r="24" spans="1:14" x14ac:dyDescent="0.35">
      <c r="A24" s="9"/>
      <c r="B24" s="9"/>
      <c r="C24" s="9"/>
    </row>
    <row r="25" spans="1:14" x14ac:dyDescent="0.35">
      <c r="A25" s="9"/>
      <c r="B25" s="9"/>
      <c r="C25" s="9"/>
    </row>
    <row r="26" spans="1:14" x14ac:dyDescent="0.35">
      <c r="K26" s="9" t="s">
        <v>17</v>
      </c>
      <c r="L26" s="9"/>
      <c r="M26" s="9"/>
      <c r="N26" s="9"/>
    </row>
    <row r="27" spans="1:14" x14ac:dyDescent="0.35">
      <c r="A27" s="9" t="s">
        <v>16</v>
      </c>
      <c r="B27" s="9"/>
      <c r="C27" s="9"/>
      <c r="K27" s="9"/>
      <c r="L27" s="9"/>
      <c r="M27" s="9"/>
      <c r="N27" s="9"/>
    </row>
    <row r="28" spans="1:14" x14ac:dyDescent="0.35">
      <c r="A28" s="9"/>
      <c r="B28" s="9"/>
      <c r="C28" s="9"/>
      <c r="K28" s="9"/>
      <c r="L28" s="9"/>
      <c r="M28" s="9"/>
      <c r="N28" s="9"/>
    </row>
    <row r="29" spans="1:14" x14ac:dyDescent="0.35">
      <c r="A29" s="9"/>
      <c r="B29" s="9"/>
      <c r="C29" s="9"/>
      <c r="K29" s="9"/>
      <c r="L29" s="9"/>
      <c r="M29" s="9"/>
      <c r="N29" s="9"/>
    </row>
    <row r="30" spans="1:14" x14ac:dyDescent="0.35">
      <c r="A30" s="9"/>
      <c r="B30" s="9"/>
      <c r="C30" s="9"/>
      <c r="K30" s="9"/>
      <c r="L30" s="9"/>
      <c r="M30" s="9"/>
      <c r="N30" s="9"/>
    </row>
    <row r="31" spans="1:14" x14ac:dyDescent="0.35">
      <c r="A31" s="9"/>
      <c r="B31" s="9"/>
      <c r="C31" s="9"/>
    </row>
  </sheetData>
  <mergeCells count="5">
    <mergeCell ref="E2:H2"/>
    <mergeCell ref="J2:N2"/>
    <mergeCell ref="A18:C25"/>
    <mergeCell ref="A27:C31"/>
    <mergeCell ref="K26:N30"/>
  </mergeCells>
  <conditionalFormatting sqref="C5: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0524795-9627-460B-960B-B9C31B166B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C5:C14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9883-BFED-4BAE-8493-3E3A9396F17A}">
  <dimension ref="A3:N24"/>
  <sheetViews>
    <sheetView workbookViewId="0">
      <selection activeCell="N25" sqref="N25"/>
    </sheetView>
  </sheetViews>
  <sheetFormatPr baseColWidth="10" defaultRowHeight="14.5" x14ac:dyDescent="0.35"/>
  <cols>
    <col min="3" max="3" width="27.26953125" customWidth="1"/>
    <col min="5" max="5" width="26.1796875" customWidth="1"/>
  </cols>
  <sheetData>
    <row r="3" spans="2:7" x14ac:dyDescent="0.35">
      <c r="B3" s="2" t="s">
        <v>0</v>
      </c>
      <c r="C3" s="1" t="s">
        <v>4</v>
      </c>
      <c r="E3" t="s">
        <v>5</v>
      </c>
    </row>
    <row r="4" spans="2:7" x14ac:dyDescent="0.35">
      <c r="B4" s="3">
        <v>208</v>
      </c>
      <c r="C4">
        <f>(B4+B5)/2</f>
        <v>214</v>
      </c>
      <c r="D4" s="6">
        <v>0.1</v>
      </c>
      <c r="E4">
        <f>(B4+B5+B6)/3</f>
        <v>232.66666666666666</v>
      </c>
      <c r="F4" s="6">
        <v>0.25</v>
      </c>
      <c r="G4">
        <v>1</v>
      </c>
    </row>
    <row r="5" spans="2:7" x14ac:dyDescent="0.35">
      <c r="B5" s="3">
        <v>220</v>
      </c>
      <c r="C5">
        <f t="shared" ref="C5:C13" si="0">(B5+B6)/2</f>
        <v>245</v>
      </c>
      <c r="D5" s="6">
        <v>0.2</v>
      </c>
      <c r="E5">
        <f>(B7+B8+B9+B10)/4</f>
        <v>327.5</v>
      </c>
      <c r="F5" s="6">
        <v>0.5</v>
      </c>
      <c r="G5">
        <v>2</v>
      </c>
    </row>
    <row r="6" spans="2:7" x14ac:dyDescent="0.35">
      <c r="B6" s="3">
        <v>270</v>
      </c>
      <c r="C6">
        <f t="shared" si="0"/>
        <v>290</v>
      </c>
      <c r="D6" s="6">
        <v>0.3</v>
      </c>
      <c r="E6">
        <f>(B11+B12+B13+B14)/4</f>
        <v>403.75</v>
      </c>
      <c r="F6" s="6">
        <v>0.75</v>
      </c>
      <c r="G6">
        <v>3</v>
      </c>
    </row>
    <row r="7" spans="2:7" x14ac:dyDescent="0.35">
      <c r="B7" s="3">
        <v>310</v>
      </c>
      <c r="C7">
        <f t="shared" si="0"/>
        <v>315</v>
      </c>
      <c r="D7" s="6">
        <v>0.4</v>
      </c>
    </row>
    <row r="8" spans="2:7" x14ac:dyDescent="0.35">
      <c r="B8" s="3">
        <v>320</v>
      </c>
      <c r="C8">
        <f t="shared" si="0"/>
        <v>325</v>
      </c>
      <c r="D8" s="6">
        <v>0.5</v>
      </c>
    </row>
    <row r="9" spans="2:7" x14ac:dyDescent="0.35">
      <c r="B9" s="3">
        <v>330</v>
      </c>
      <c r="C9">
        <f t="shared" si="0"/>
        <v>340</v>
      </c>
      <c r="D9" s="6">
        <v>0.6</v>
      </c>
    </row>
    <row r="10" spans="2:7" x14ac:dyDescent="0.35">
      <c r="B10" s="3">
        <v>350</v>
      </c>
      <c r="C10">
        <f t="shared" si="0"/>
        <v>360</v>
      </c>
      <c r="D10" s="6">
        <v>0.7</v>
      </c>
    </row>
    <row r="11" spans="2:7" x14ac:dyDescent="0.35">
      <c r="B11" s="3">
        <v>370</v>
      </c>
      <c r="C11">
        <f t="shared" si="0"/>
        <v>380</v>
      </c>
      <c r="D11" s="6">
        <v>0.8</v>
      </c>
    </row>
    <row r="12" spans="2:7" x14ac:dyDescent="0.35">
      <c r="B12" s="3">
        <v>390</v>
      </c>
      <c r="C12">
        <f t="shared" si="0"/>
        <v>397.5</v>
      </c>
      <c r="D12" s="6">
        <v>0.9</v>
      </c>
    </row>
    <row r="13" spans="2:7" x14ac:dyDescent="0.35">
      <c r="B13" s="3">
        <v>405</v>
      </c>
      <c r="C13">
        <f t="shared" si="0"/>
        <v>427.5</v>
      </c>
      <c r="D13" s="6">
        <v>1</v>
      </c>
    </row>
    <row r="14" spans="2:7" x14ac:dyDescent="0.35">
      <c r="B14" s="3">
        <v>450</v>
      </c>
    </row>
    <row r="16" spans="2:7" x14ac:dyDescent="0.35">
      <c r="B16">
        <f>AVERAGE(B4:B14)</f>
        <v>329.36363636363637</v>
      </c>
    </row>
    <row r="17" spans="1:14" x14ac:dyDescent="0.35">
      <c r="B17" s="7">
        <f>MEDIAN(B4:B14)</f>
        <v>330</v>
      </c>
      <c r="D17">
        <f>11/4</f>
        <v>2.75</v>
      </c>
    </row>
    <row r="18" spans="1:14" x14ac:dyDescent="0.35">
      <c r="A18" t="s">
        <v>6</v>
      </c>
      <c r="B18">
        <f>_xlfn.QUARTILE.INC(B4:B14,1)</f>
        <v>290</v>
      </c>
    </row>
    <row r="19" spans="1:14" x14ac:dyDescent="0.35">
      <c r="A19" t="s">
        <v>7</v>
      </c>
      <c r="B19">
        <f>_xlfn.QUARTILE.INC(B4:B14,2)</f>
        <v>330</v>
      </c>
      <c r="D19" s="7">
        <f>3/11</f>
        <v>0.27272727272727271</v>
      </c>
    </row>
    <row r="20" spans="1:14" x14ac:dyDescent="0.35">
      <c r="A20" t="s">
        <v>8</v>
      </c>
      <c r="B20">
        <f>_xlfn.QUARTILE.INC(B4:B14,3)</f>
        <v>380</v>
      </c>
    </row>
    <row r="22" spans="1:14" x14ac:dyDescent="0.35">
      <c r="A22" t="s">
        <v>9</v>
      </c>
      <c r="B22">
        <f>PERCENTILE(B4:B14,0.25)</f>
        <v>290</v>
      </c>
    </row>
    <row r="23" spans="1:14" x14ac:dyDescent="0.35">
      <c r="A23" t="s">
        <v>10</v>
      </c>
      <c r="B23">
        <f>PERCENTILE(B4:B14,0.5)</f>
        <v>330</v>
      </c>
    </row>
    <row r="24" spans="1:14" x14ac:dyDescent="0.35">
      <c r="A24" t="s">
        <v>11</v>
      </c>
      <c r="B24">
        <f>PERCENTILE(B4:B14,0.75)</f>
        <v>380</v>
      </c>
      <c r="N24">
        <f>12/53</f>
        <v>0.22641509433962265</v>
      </c>
    </row>
  </sheetData>
  <autoFilter ref="B3:B14" xr:uid="{58EC9883-BFED-4BAE-8493-3E3A9396F17A}">
    <sortState xmlns:xlrd2="http://schemas.microsoft.com/office/spreadsheetml/2017/richdata2" ref="B4:B14">
      <sortCondition ref="B3:B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1490-C939-47A6-A738-4E0C2C29D0B6}">
  <dimension ref="C4:C28"/>
  <sheetViews>
    <sheetView workbookViewId="0">
      <selection activeCell="I28" sqref="I28"/>
    </sheetView>
  </sheetViews>
  <sheetFormatPr baseColWidth="10" defaultRowHeight="14.5" x14ac:dyDescent="0.35"/>
  <cols>
    <col min="3" max="3" width="29.1796875" customWidth="1"/>
  </cols>
  <sheetData>
    <row r="4" spans="3:3" x14ac:dyDescent="0.35">
      <c r="C4" s="2" t="s">
        <v>12</v>
      </c>
    </row>
    <row r="5" spans="3:3" x14ac:dyDescent="0.35">
      <c r="C5" s="1">
        <v>50</v>
      </c>
    </row>
    <row r="6" spans="3:3" x14ac:dyDescent="0.35">
      <c r="C6" s="1">
        <v>20</v>
      </c>
    </row>
    <row r="7" spans="3:3" x14ac:dyDescent="0.35">
      <c r="C7" s="1">
        <v>100</v>
      </c>
    </row>
    <row r="8" spans="3:3" x14ac:dyDescent="0.35">
      <c r="C8" s="1">
        <v>200</v>
      </c>
    </row>
    <row r="9" spans="3:3" x14ac:dyDescent="0.35">
      <c r="C9" s="1">
        <v>500</v>
      </c>
    </row>
    <row r="10" spans="3:3" x14ac:dyDescent="0.35">
      <c r="C10" s="1">
        <v>200</v>
      </c>
    </row>
    <row r="11" spans="3:3" x14ac:dyDescent="0.35">
      <c r="C11" s="1">
        <v>100</v>
      </c>
    </row>
    <row r="12" spans="3:3" x14ac:dyDescent="0.35">
      <c r="C12" s="1">
        <v>0</v>
      </c>
    </row>
    <row r="13" spans="3:3" x14ac:dyDescent="0.35">
      <c r="C13" s="1">
        <v>0</v>
      </c>
    </row>
    <row r="14" spans="3:3" x14ac:dyDescent="0.35">
      <c r="C14" s="1">
        <v>50</v>
      </c>
    </row>
    <row r="15" spans="3:3" x14ac:dyDescent="0.35">
      <c r="C15" s="1">
        <v>100</v>
      </c>
    </row>
    <row r="16" spans="3:3" x14ac:dyDescent="0.35">
      <c r="C16" s="1">
        <v>200</v>
      </c>
    </row>
    <row r="17" spans="3:3" x14ac:dyDescent="0.35">
      <c r="C17" s="1">
        <v>500</v>
      </c>
    </row>
    <row r="18" spans="3:3" x14ac:dyDescent="0.35">
      <c r="C18" s="1">
        <v>1000</v>
      </c>
    </row>
    <row r="19" spans="3:3" x14ac:dyDescent="0.35">
      <c r="C19" s="1">
        <v>100</v>
      </c>
    </row>
    <row r="20" spans="3:3" x14ac:dyDescent="0.35">
      <c r="C20" s="1">
        <v>200</v>
      </c>
    </row>
    <row r="21" spans="3:3" x14ac:dyDescent="0.35">
      <c r="C21" s="1">
        <v>50</v>
      </c>
    </row>
    <row r="22" spans="3:3" x14ac:dyDescent="0.35">
      <c r="C22" s="1">
        <v>100</v>
      </c>
    </row>
    <row r="23" spans="3:3" x14ac:dyDescent="0.35">
      <c r="C23" s="1">
        <v>200</v>
      </c>
    </row>
    <row r="24" spans="3:3" x14ac:dyDescent="0.35">
      <c r="C24" s="1">
        <v>500</v>
      </c>
    </row>
    <row r="25" spans="3:3" x14ac:dyDescent="0.35">
      <c r="C25" s="1">
        <v>100</v>
      </c>
    </row>
    <row r="26" spans="3:3" x14ac:dyDescent="0.35">
      <c r="C26" s="1">
        <v>200</v>
      </c>
    </row>
    <row r="27" spans="3:3" x14ac:dyDescent="0.35">
      <c r="C27" s="1">
        <v>50</v>
      </c>
    </row>
    <row r="28" spans="3:3" x14ac:dyDescent="0.35">
      <c r="C28" s="1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6416-51E0-411E-BB00-8331DD6AF8A8}">
  <dimension ref="C3:C24"/>
  <sheetViews>
    <sheetView workbookViewId="0">
      <selection activeCell="M19" sqref="M19"/>
    </sheetView>
  </sheetViews>
  <sheetFormatPr baseColWidth="10" defaultRowHeight="14.5" x14ac:dyDescent="0.35"/>
  <cols>
    <col min="3" max="3" width="21.26953125" customWidth="1"/>
  </cols>
  <sheetData>
    <row r="3" spans="3:3" x14ac:dyDescent="0.35">
      <c r="C3" s="2" t="s">
        <v>13</v>
      </c>
    </row>
    <row r="4" spans="3:3" x14ac:dyDescent="0.35">
      <c r="C4" s="8">
        <v>0.25</v>
      </c>
    </row>
    <row r="5" spans="3:3" x14ac:dyDescent="0.35">
      <c r="C5" s="8">
        <v>0.22916666666666666</v>
      </c>
    </row>
    <row r="6" spans="3:3" x14ac:dyDescent="0.35">
      <c r="C6" s="8">
        <v>0.1875</v>
      </c>
    </row>
    <row r="7" spans="3:3" x14ac:dyDescent="0.35">
      <c r="C7" s="8">
        <v>0.25694444444444442</v>
      </c>
    </row>
    <row r="8" spans="3:3" x14ac:dyDescent="0.35">
      <c r="C8" s="8">
        <v>0.26041666666666669</v>
      </c>
    </row>
    <row r="9" spans="3:3" x14ac:dyDescent="0.35">
      <c r="C9" s="8">
        <v>0.3125</v>
      </c>
    </row>
    <row r="10" spans="3:3" x14ac:dyDescent="0.35">
      <c r="C10" s="8">
        <v>0.35416666666666669</v>
      </c>
    </row>
    <row r="11" spans="3:3" x14ac:dyDescent="0.35">
      <c r="C11" s="8">
        <v>0.2986111111111111</v>
      </c>
    </row>
    <row r="12" spans="3:3" x14ac:dyDescent="0.35">
      <c r="C12" s="8">
        <v>0.30555555555555558</v>
      </c>
    </row>
    <row r="13" spans="3:3" x14ac:dyDescent="0.35">
      <c r="C13" s="8">
        <v>0.27777777777777779</v>
      </c>
    </row>
    <row r="14" spans="3:3" x14ac:dyDescent="0.35">
      <c r="C14" s="8">
        <v>0.27083333333333331</v>
      </c>
    </row>
    <row r="15" spans="3:3" x14ac:dyDescent="0.35">
      <c r="C15" s="8">
        <v>0.25</v>
      </c>
    </row>
    <row r="16" spans="3:3" x14ac:dyDescent="0.35">
      <c r="C16" s="8">
        <v>0.375</v>
      </c>
    </row>
    <row r="17" spans="3:3" x14ac:dyDescent="0.35">
      <c r="C17" s="8">
        <v>0.45833333333333331</v>
      </c>
    </row>
    <row r="18" spans="3:3" x14ac:dyDescent="0.35">
      <c r="C18" s="8">
        <v>0.3125</v>
      </c>
    </row>
    <row r="19" spans="3:3" x14ac:dyDescent="0.35">
      <c r="C19" s="8">
        <v>0.29166666666666669</v>
      </c>
    </row>
    <row r="20" spans="3:3" x14ac:dyDescent="0.35">
      <c r="C20" s="8">
        <v>0.30902777777777779</v>
      </c>
    </row>
    <row r="21" spans="3:3" x14ac:dyDescent="0.35">
      <c r="C21" s="8">
        <v>0.28472222222222221</v>
      </c>
    </row>
    <row r="22" spans="3:3" x14ac:dyDescent="0.35">
      <c r="C22" s="8">
        <v>0.29166666666666669</v>
      </c>
    </row>
    <row r="23" spans="3:3" x14ac:dyDescent="0.35">
      <c r="C23" s="8">
        <v>0.2986111111111111</v>
      </c>
    </row>
    <row r="24" spans="3:3" x14ac:dyDescent="0.35">
      <c r="C24" s="8">
        <v>0.31944444444444442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6DF-DACF-4647-9683-1FD6DF7E4631}">
  <dimension ref="C4:C16"/>
  <sheetViews>
    <sheetView workbookViewId="0">
      <selection activeCell="G22" sqref="G22"/>
    </sheetView>
  </sheetViews>
  <sheetFormatPr baseColWidth="10" defaultRowHeight="14.5" x14ac:dyDescent="0.35"/>
  <cols>
    <col min="3" max="3" width="21.90625" customWidth="1"/>
  </cols>
  <sheetData>
    <row r="4" spans="3:3" x14ac:dyDescent="0.35">
      <c r="C4" s="2" t="s">
        <v>14</v>
      </c>
    </row>
    <row r="5" spans="3:3" x14ac:dyDescent="0.35">
      <c r="C5" s="8">
        <v>0.83333333333333337</v>
      </c>
    </row>
    <row r="6" spans="3:3" x14ac:dyDescent="0.35">
      <c r="C6" s="8">
        <v>0.91666666666666663</v>
      </c>
    </row>
    <row r="7" spans="3:3" x14ac:dyDescent="0.35">
      <c r="C7" s="8">
        <v>0.9375</v>
      </c>
    </row>
    <row r="8" spans="3:3" x14ac:dyDescent="0.35">
      <c r="C8" s="8">
        <v>0.45833333333333331</v>
      </c>
    </row>
    <row r="9" spans="3:3" x14ac:dyDescent="0.35">
      <c r="C9" s="8">
        <v>0.46527777777777779</v>
      </c>
    </row>
    <row r="10" spans="3:3" x14ac:dyDescent="0.35">
      <c r="C10" s="8">
        <v>0.4513888888888889</v>
      </c>
    </row>
    <row r="11" spans="3:3" x14ac:dyDescent="0.35">
      <c r="C11" s="8">
        <v>0.875</v>
      </c>
    </row>
    <row r="12" spans="3:3" x14ac:dyDescent="0.35">
      <c r="C12" s="8">
        <v>0.99930555555555556</v>
      </c>
    </row>
    <row r="13" spans="3:3" x14ac:dyDescent="0.35">
      <c r="C13" s="8">
        <v>0.97222222222222221</v>
      </c>
    </row>
    <row r="14" spans="3:3" x14ac:dyDescent="0.35">
      <c r="C14" s="8">
        <v>0.88888888888888884</v>
      </c>
    </row>
    <row r="15" spans="3:3" x14ac:dyDescent="0.35">
      <c r="C15" s="8">
        <v>0.94444444444444442</v>
      </c>
    </row>
    <row r="16" spans="3:3" x14ac:dyDescent="0.35">
      <c r="C16" s="8">
        <v>0.97916666666666663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ANÁLISIS 1D</vt:lpstr>
      <vt:lpstr>CUARTILES</vt:lpstr>
      <vt:lpstr>HIST SESGO IZQ</vt:lpstr>
      <vt:lpstr>HIST NORMAL</vt:lpstr>
      <vt:lpstr>HIST SESGO 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2024-06-11T14:52:38Z</dcterms:created>
  <dcterms:modified xsi:type="dcterms:W3CDTF">2024-06-11T16:02:55Z</dcterms:modified>
</cp:coreProperties>
</file>