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atascience-basic-cenace-2024\datasets\"/>
    </mc:Choice>
  </mc:AlternateContent>
  <xr:revisionPtr revIDLastSave="0" documentId="13_ncr:1_{738A4AE6-774A-4D2C-AD05-6C9143B23912}" xr6:coauthVersionLast="47" xr6:coauthVersionMax="47" xr10:uidLastSave="{00000000-0000-0000-0000-000000000000}"/>
  <bookViews>
    <workbookView xWindow="37680" yWindow="4005" windowWidth="29040" windowHeight="15720" activeTab="1" xr2:uid="{8F9F41E3-E042-404E-8D9F-6A94EEE4BDBC}"/>
  </bookViews>
  <sheets>
    <sheet name="Hoja6" sheetId="2" r:id="rId1"/>
    <sheet name="Precios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3" l="1"/>
  <c r="F71" i="3" s="1"/>
  <c r="E31" i="3"/>
  <c r="F31" i="3" s="1"/>
  <c r="E101" i="3"/>
  <c r="F101" i="3" s="1"/>
  <c r="E121" i="3"/>
  <c r="F121" i="3" s="1"/>
  <c r="E41" i="3"/>
  <c r="F41" i="3" s="1"/>
  <c r="E81" i="3"/>
  <c r="F81" i="3" s="1"/>
  <c r="E91" i="3"/>
  <c r="F91" i="3" s="1"/>
  <c r="E61" i="3"/>
  <c r="F61" i="3" s="1"/>
  <c r="E51" i="3"/>
  <c r="F51" i="3" s="1"/>
  <c r="E111" i="3"/>
  <c r="F111" i="3" s="1"/>
  <c r="E11" i="3"/>
  <c r="F11" i="3" s="1"/>
  <c r="E19" i="3"/>
  <c r="F19" i="3" s="1"/>
  <c r="E69" i="3"/>
  <c r="F69" i="3" s="1"/>
  <c r="E29" i="3"/>
  <c r="F29" i="3" s="1"/>
  <c r="E99" i="3"/>
  <c r="F99" i="3" s="1"/>
  <c r="E119" i="3"/>
  <c r="F119" i="3" s="1"/>
  <c r="E39" i="3"/>
  <c r="F39" i="3" s="1"/>
  <c r="E79" i="3"/>
  <c r="F79" i="3" s="1"/>
  <c r="E89" i="3"/>
  <c r="F89" i="3" s="1"/>
  <c r="E59" i="3"/>
  <c r="F59" i="3" s="1"/>
  <c r="E49" i="3"/>
  <c r="F49" i="3" s="1"/>
  <c r="E109" i="3"/>
  <c r="F109" i="3" s="1"/>
  <c r="E9" i="3"/>
  <c r="F9" i="3" s="1"/>
  <c r="E17" i="3"/>
  <c r="F17" i="3" s="1"/>
  <c r="E67" i="3"/>
  <c r="F67" i="3" s="1"/>
  <c r="E27" i="3"/>
  <c r="F27" i="3" s="1"/>
  <c r="E97" i="3"/>
  <c r="F97" i="3" s="1"/>
  <c r="E117" i="3"/>
  <c r="F117" i="3" s="1"/>
  <c r="E37" i="3"/>
  <c r="F37" i="3" s="1"/>
  <c r="E77" i="3"/>
  <c r="F77" i="3" s="1"/>
  <c r="E87" i="3"/>
  <c r="F87" i="3" s="1"/>
  <c r="E57" i="3"/>
  <c r="F57" i="3" s="1"/>
  <c r="E47" i="3"/>
  <c r="F47" i="3" s="1"/>
  <c r="E107" i="3"/>
  <c r="F107" i="3" s="1"/>
  <c r="E7" i="3"/>
  <c r="F7" i="3" s="1"/>
  <c r="E20" i="3"/>
  <c r="F20" i="3" s="1"/>
  <c r="E70" i="3"/>
  <c r="F70" i="3" s="1"/>
  <c r="E30" i="3"/>
  <c r="F30" i="3" s="1"/>
  <c r="E100" i="3"/>
  <c r="F100" i="3" s="1"/>
  <c r="E120" i="3"/>
  <c r="F120" i="3" s="1"/>
  <c r="E40" i="3"/>
  <c r="F40" i="3" s="1"/>
  <c r="E80" i="3"/>
  <c r="F80" i="3" s="1"/>
  <c r="E90" i="3"/>
  <c r="F90" i="3" s="1"/>
  <c r="E60" i="3"/>
  <c r="F60" i="3" s="1"/>
  <c r="E50" i="3"/>
  <c r="F50" i="3" s="1"/>
  <c r="E110" i="3"/>
  <c r="F110" i="3" s="1"/>
  <c r="E10" i="3"/>
  <c r="F10" i="3" s="1"/>
  <c r="E14" i="3"/>
  <c r="F14" i="3" s="1"/>
  <c r="E64" i="3"/>
  <c r="F64" i="3" s="1"/>
  <c r="E24" i="3"/>
  <c r="F24" i="3" s="1"/>
  <c r="E94" i="3"/>
  <c r="F94" i="3" s="1"/>
  <c r="E114" i="3"/>
  <c r="F114" i="3" s="1"/>
  <c r="E34" i="3"/>
  <c r="F34" i="3" s="1"/>
  <c r="E74" i="3"/>
  <c r="F74" i="3" s="1"/>
  <c r="E84" i="3"/>
  <c r="F84" i="3" s="1"/>
  <c r="E54" i="3"/>
  <c r="F54" i="3" s="1"/>
  <c r="E44" i="3"/>
  <c r="F44" i="3" s="1"/>
  <c r="E104" i="3"/>
  <c r="F104" i="3" s="1"/>
  <c r="E4" i="3"/>
  <c r="F4" i="3" s="1"/>
  <c r="E12" i="3"/>
  <c r="F12" i="3" s="1"/>
  <c r="E62" i="3"/>
  <c r="F62" i="3" s="1"/>
  <c r="E22" i="3"/>
  <c r="F22" i="3" s="1"/>
  <c r="E92" i="3"/>
  <c r="F92" i="3" s="1"/>
  <c r="E112" i="3"/>
  <c r="F112" i="3" s="1"/>
  <c r="E32" i="3"/>
  <c r="F32" i="3" s="1"/>
  <c r="E72" i="3"/>
  <c r="F72" i="3" s="1"/>
  <c r="E82" i="3"/>
  <c r="F82" i="3" s="1"/>
  <c r="E52" i="3"/>
  <c r="F52" i="3" s="1"/>
  <c r="E42" i="3"/>
  <c r="F42" i="3" s="1"/>
  <c r="E102" i="3"/>
  <c r="F102" i="3" s="1"/>
  <c r="E2" i="3"/>
  <c r="F2" i="3" s="1"/>
  <c r="E13" i="3"/>
  <c r="F13" i="3" s="1"/>
  <c r="E63" i="3"/>
  <c r="F63" i="3" s="1"/>
  <c r="E23" i="3"/>
  <c r="F23" i="3" s="1"/>
  <c r="E93" i="3"/>
  <c r="F93" i="3" s="1"/>
  <c r="E113" i="3"/>
  <c r="F113" i="3" s="1"/>
  <c r="E33" i="3"/>
  <c r="F33" i="3" s="1"/>
  <c r="E73" i="3"/>
  <c r="F73" i="3" s="1"/>
  <c r="E83" i="3"/>
  <c r="F83" i="3" s="1"/>
  <c r="E53" i="3"/>
  <c r="F53" i="3" s="1"/>
  <c r="E43" i="3"/>
  <c r="F43" i="3" s="1"/>
  <c r="E103" i="3"/>
  <c r="F103" i="3" s="1"/>
  <c r="E3" i="3"/>
  <c r="F3" i="3" s="1"/>
  <c r="E16" i="3"/>
  <c r="F16" i="3" s="1"/>
  <c r="E66" i="3"/>
  <c r="F66" i="3" s="1"/>
  <c r="E26" i="3"/>
  <c r="F26" i="3" s="1"/>
  <c r="E96" i="3"/>
  <c r="F96" i="3" s="1"/>
  <c r="E116" i="3"/>
  <c r="F116" i="3" s="1"/>
  <c r="E36" i="3"/>
  <c r="F36" i="3" s="1"/>
  <c r="E76" i="3"/>
  <c r="F76" i="3" s="1"/>
  <c r="E86" i="3"/>
  <c r="F86" i="3" s="1"/>
  <c r="E56" i="3"/>
  <c r="F56" i="3" s="1"/>
  <c r="E46" i="3"/>
  <c r="F46" i="3" s="1"/>
  <c r="E106" i="3"/>
  <c r="F106" i="3" s="1"/>
  <c r="E6" i="3"/>
  <c r="F6" i="3" s="1"/>
  <c r="E15" i="3"/>
  <c r="F15" i="3" s="1"/>
  <c r="E65" i="3"/>
  <c r="F65" i="3" s="1"/>
  <c r="E25" i="3"/>
  <c r="F25" i="3" s="1"/>
  <c r="E95" i="3"/>
  <c r="F95" i="3" s="1"/>
  <c r="E115" i="3"/>
  <c r="F115" i="3" s="1"/>
  <c r="E35" i="3"/>
  <c r="F35" i="3" s="1"/>
  <c r="E75" i="3"/>
  <c r="F75" i="3" s="1"/>
  <c r="E85" i="3"/>
  <c r="F85" i="3" s="1"/>
  <c r="E55" i="3"/>
  <c r="F55" i="3" s="1"/>
  <c r="E45" i="3"/>
  <c r="F45" i="3" s="1"/>
  <c r="E105" i="3"/>
  <c r="F105" i="3" s="1"/>
  <c r="E5" i="3"/>
  <c r="F5" i="3" s="1"/>
  <c r="E18" i="3"/>
  <c r="F18" i="3" s="1"/>
  <c r="E68" i="3"/>
  <c r="F68" i="3" s="1"/>
  <c r="E28" i="3"/>
  <c r="F28" i="3" s="1"/>
  <c r="E98" i="3"/>
  <c r="F98" i="3" s="1"/>
  <c r="E118" i="3"/>
  <c r="F118" i="3" s="1"/>
  <c r="E38" i="3"/>
  <c r="F38" i="3" s="1"/>
  <c r="E78" i="3"/>
  <c r="F78" i="3" s="1"/>
  <c r="E88" i="3"/>
  <c r="F88" i="3" s="1"/>
  <c r="E58" i="3"/>
  <c r="F58" i="3" s="1"/>
  <c r="E48" i="3"/>
  <c r="F48" i="3" s="1"/>
  <c r="E108" i="3"/>
  <c r="F108" i="3" s="1"/>
  <c r="E8" i="3"/>
  <c r="F8" i="3" s="1"/>
  <c r="E21" i="3"/>
  <c r="F21" i="3" s="1"/>
  <c r="D71" i="3"/>
  <c r="D31" i="3"/>
  <c r="D101" i="3"/>
  <c r="D121" i="3"/>
  <c r="D41" i="3"/>
  <c r="D81" i="3"/>
  <c r="D91" i="3"/>
  <c r="D61" i="3"/>
  <c r="D51" i="3"/>
  <c r="D111" i="3"/>
  <c r="D11" i="3"/>
  <c r="D19" i="3"/>
  <c r="D69" i="3"/>
  <c r="D29" i="3"/>
  <c r="D99" i="3"/>
  <c r="D119" i="3"/>
  <c r="D39" i="3"/>
  <c r="D79" i="3"/>
  <c r="D89" i="3"/>
  <c r="D59" i="3"/>
  <c r="D49" i="3"/>
  <c r="D109" i="3"/>
  <c r="D9" i="3"/>
  <c r="D17" i="3"/>
  <c r="D67" i="3"/>
  <c r="D27" i="3"/>
  <c r="D97" i="3"/>
  <c r="D117" i="3"/>
  <c r="D37" i="3"/>
  <c r="D77" i="3"/>
  <c r="D87" i="3"/>
  <c r="D57" i="3"/>
  <c r="D47" i="3"/>
  <c r="D107" i="3"/>
  <c r="D7" i="3"/>
  <c r="D20" i="3"/>
  <c r="D70" i="3"/>
  <c r="D30" i="3"/>
  <c r="D100" i="3"/>
  <c r="D120" i="3"/>
  <c r="D40" i="3"/>
  <c r="D80" i="3"/>
  <c r="D90" i="3"/>
  <c r="D60" i="3"/>
  <c r="D50" i="3"/>
  <c r="D110" i="3"/>
  <c r="D10" i="3"/>
  <c r="D14" i="3"/>
  <c r="D64" i="3"/>
  <c r="D24" i="3"/>
  <c r="D94" i="3"/>
  <c r="D114" i="3"/>
  <c r="D34" i="3"/>
  <c r="D74" i="3"/>
  <c r="D84" i="3"/>
  <c r="D54" i="3"/>
  <c r="D44" i="3"/>
  <c r="D104" i="3"/>
  <c r="D4" i="3"/>
  <c r="D12" i="3"/>
  <c r="D62" i="3"/>
  <c r="D22" i="3"/>
  <c r="D92" i="3"/>
  <c r="D112" i="3"/>
  <c r="D32" i="3"/>
  <c r="D72" i="3"/>
  <c r="D82" i="3"/>
  <c r="D52" i="3"/>
  <c r="D42" i="3"/>
  <c r="D102" i="3"/>
  <c r="D2" i="3"/>
  <c r="D13" i="3"/>
  <c r="D63" i="3"/>
  <c r="D23" i="3"/>
  <c r="D93" i="3"/>
  <c r="D113" i="3"/>
  <c r="D33" i="3"/>
  <c r="D73" i="3"/>
  <c r="D83" i="3"/>
  <c r="D53" i="3"/>
  <c r="D43" i="3"/>
  <c r="D103" i="3"/>
  <c r="D3" i="3"/>
  <c r="D16" i="3"/>
  <c r="D66" i="3"/>
  <c r="D26" i="3"/>
  <c r="D96" i="3"/>
  <c r="D116" i="3"/>
  <c r="D36" i="3"/>
  <c r="D76" i="3"/>
  <c r="D86" i="3"/>
  <c r="D56" i="3"/>
  <c r="D46" i="3"/>
  <c r="D106" i="3"/>
  <c r="D6" i="3"/>
  <c r="D15" i="3"/>
  <c r="D65" i="3"/>
  <c r="D25" i="3"/>
  <c r="D95" i="3"/>
  <c r="D115" i="3"/>
  <c r="D35" i="3"/>
  <c r="D75" i="3"/>
  <c r="D85" i="3"/>
  <c r="D55" i="3"/>
  <c r="D45" i="3"/>
  <c r="D105" i="3"/>
  <c r="D5" i="3"/>
  <c r="D18" i="3"/>
  <c r="D68" i="3"/>
  <c r="D28" i="3"/>
  <c r="D98" i="3"/>
  <c r="D118" i="3"/>
  <c r="D38" i="3"/>
  <c r="D78" i="3"/>
  <c r="D88" i="3"/>
  <c r="D58" i="3"/>
  <c r="D48" i="3"/>
  <c r="D108" i="3"/>
  <c r="D8" i="3"/>
  <c r="D21" i="3"/>
  <c r="D5" i="2"/>
  <c r="E5" i="2"/>
  <c r="D6" i="2"/>
  <c r="L6" i="2"/>
  <c r="D7" i="2"/>
  <c r="L7" i="2"/>
  <c r="E6" i="2" s="1"/>
  <c r="D8" i="2"/>
  <c r="L12" i="2"/>
  <c r="E115" i="2" s="1"/>
  <c r="D9" i="2"/>
  <c r="E9" i="2"/>
  <c r="L10" i="2"/>
  <c r="E44" i="2" s="1"/>
  <c r="D10" i="2"/>
  <c r="L13" i="2"/>
  <c r="D11" i="2"/>
  <c r="L17" i="2"/>
  <c r="E10" i="2" s="1"/>
  <c r="D12" i="2"/>
  <c r="L15" i="2"/>
  <c r="E23" i="2" s="1"/>
  <c r="D13" i="2"/>
  <c r="E13" i="2"/>
  <c r="L14" i="2"/>
  <c r="E60" i="2" s="1"/>
  <c r="D14" i="2"/>
  <c r="E14" i="2"/>
  <c r="L11" i="2"/>
  <c r="D15" i="2"/>
  <c r="L16" i="2"/>
  <c r="D16" i="2"/>
  <c r="L8" i="2"/>
  <c r="E15" i="2" s="1"/>
  <c r="D17" i="2"/>
  <c r="E17" i="2"/>
  <c r="L9" i="2"/>
  <c r="E124" i="2" s="1"/>
  <c r="D18" i="2"/>
  <c r="E18" i="2"/>
  <c r="D19" i="2"/>
  <c r="D20" i="2"/>
  <c r="D21" i="2"/>
  <c r="E21" i="2"/>
  <c r="D22" i="2"/>
  <c r="E22" i="2"/>
  <c r="D23" i="2"/>
  <c r="D24" i="2"/>
  <c r="D25" i="2"/>
  <c r="E25" i="2"/>
  <c r="D26" i="2"/>
  <c r="E26" i="2"/>
  <c r="D27" i="2"/>
  <c r="D28" i="2"/>
  <c r="C29" i="2"/>
  <c r="D29" i="2"/>
  <c r="E29" i="2"/>
  <c r="C30" i="2"/>
  <c r="D30" i="2"/>
  <c r="E30" i="2"/>
  <c r="C31" i="2"/>
  <c r="D31" i="2"/>
  <c r="C32" i="2"/>
  <c r="D32" i="2"/>
  <c r="C33" i="2"/>
  <c r="D33" i="2"/>
  <c r="E33" i="2"/>
  <c r="C34" i="2"/>
  <c r="D34" i="2"/>
  <c r="E34" i="2"/>
  <c r="C35" i="2"/>
  <c r="D35" i="2"/>
  <c r="C36" i="2"/>
  <c r="D36" i="2"/>
  <c r="C37" i="2"/>
  <c r="D37" i="2"/>
  <c r="E37" i="2"/>
  <c r="C38" i="2"/>
  <c r="D38" i="2"/>
  <c r="E38" i="2"/>
  <c r="C39" i="2"/>
  <c r="D39" i="2"/>
  <c r="C40" i="2"/>
  <c r="D40" i="2"/>
  <c r="D41" i="2"/>
  <c r="E41" i="2"/>
  <c r="D42" i="2"/>
  <c r="E42" i="2"/>
  <c r="D43" i="2"/>
  <c r="D44" i="2"/>
  <c r="D45" i="2"/>
  <c r="E45" i="2"/>
  <c r="D46" i="2"/>
  <c r="E46" i="2"/>
  <c r="D47" i="2"/>
  <c r="D48" i="2"/>
  <c r="D49" i="2"/>
  <c r="E49" i="2"/>
  <c r="D50" i="2"/>
  <c r="E50" i="2"/>
  <c r="D51" i="2"/>
  <c r="D52" i="2"/>
  <c r="E52" i="2"/>
  <c r="D53" i="2"/>
  <c r="E53" i="2"/>
  <c r="D54" i="2"/>
  <c r="D55" i="2"/>
  <c r="D56" i="2"/>
  <c r="D57" i="2"/>
  <c r="E57" i="2"/>
  <c r="D58" i="2"/>
  <c r="E58" i="2"/>
  <c r="D59" i="2"/>
  <c r="D60" i="2"/>
  <c r="D61" i="2"/>
  <c r="E61" i="2"/>
  <c r="D62" i="2"/>
  <c r="E62" i="2"/>
  <c r="D63" i="2"/>
  <c r="D64" i="2"/>
  <c r="D65" i="2"/>
  <c r="E65" i="2"/>
  <c r="D66" i="2"/>
  <c r="E66" i="2"/>
  <c r="D67" i="2"/>
  <c r="D68" i="2"/>
  <c r="D69" i="2"/>
  <c r="E69" i="2"/>
  <c r="D70" i="2"/>
  <c r="E70" i="2"/>
  <c r="D71" i="2"/>
  <c r="D72" i="2"/>
  <c r="D73" i="2"/>
  <c r="E73" i="2"/>
  <c r="D74" i="2"/>
  <c r="E74" i="2"/>
  <c r="D75" i="2"/>
  <c r="D76" i="2"/>
  <c r="D77" i="2"/>
  <c r="E77" i="2"/>
  <c r="D78" i="2"/>
  <c r="E78" i="2"/>
  <c r="D79" i="2"/>
  <c r="D80" i="2"/>
  <c r="E80" i="2"/>
  <c r="D81" i="2"/>
  <c r="E81" i="2"/>
  <c r="D82" i="2"/>
  <c r="D83" i="2"/>
  <c r="D84" i="2"/>
  <c r="D85" i="2"/>
  <c r="E85" i="2"/>
  <c r="D86" i="2"/>
  <c r="E86" i="2"/>
  <c r="D87" i="2"/>
  <c r="D88" i="2"/>
  <c r="D89" i="2"/>
  <c r="E89" i="2"/>
  <c r="D90" i="2"/>
  <c r="E90" i="2"/>
  <c r="D91" i="2"/>
  <c r="D92" i="2"/>
  <c r="D93" i="2"/>
  <c r="E93" i="2"/>
  <c r="D94" i="2"/>
  <c r="E94" i="2"/>
  <c r="D95" i="2"/>
  <c r="D96" i="2"/>
  <c r="D97" i="2"/>
  <c r="E97" i="2"/>
  <c r="D98" i="2"/>
  <c r="E98" i="2"/>
  <c r="D99" i="2"/>
  <c r="E99" i="2"/>
  <c r="D100" i="2"/>
  <c r="E100" i="2"/>
  <c r="C101" i="2"/>
  <c r="D101" i="2"/>
  <c r="E101" i="2"/>
  <c r="C102" i="2"/>
  <c r="D102" i="2"/>
  <c r="E102" i="2"/>
  <c r="C103" i="2"/>
  <c r="D103" i="2"/>
  <c r="C104" i="2"/>
  <c r="D104" i="2"/>
  <c r="E104" i="2"/>
  <c r="C105" i="2"/>
  <c r="D105" i="2"/>
  <c r="E105" i="2"/>
  <c r="C106" i="2"/>
  <c r="D106" i="2"/>
  <c r="E106" i="2"/>
  <c r="C107" i="2"/>
  <c r="D107" i="2"/>
  <c r="C108" i="2"/>
  <c r="D108" i="2"/>
  <c r="C109" i="2"/>
  <c r="D109" i="2"/>
  <c r="E109" i="2"/>
  <c r="C110" i="2"/>
  <c r="D110" i="2"/>
  <c r="E110" i="2"/>
  <c r="C111" i="2"/>
  <c r="D111" i="2"/>
  <c r="C112" i="2"/>
  <c r="D112" i="2"/>
  <c r="D113" i="2"/>
  <c r="E113" i="2"/>
  <c r="D114" i="2"/>
  <c r="E114" i="2"/>
  <c r="D115" i="2"/>
  <c r="D116" i="2"/>
  <c r="D117" i="2"/>
  <c r="E117" i="2"/>
  <c r="D118" i="2"/>
  <c r="E118" i="2"/>
  <c r="D119" i="2"/>
  <c r="D120" i="2"/>
  <c r="E120" i="2"/>
  <c r="D121" i="2"/>
  <c r="E121" i="2"/>
  <c r="D122" i="2"/>
  <c r="E122" i="2"/>
  <c r="D123" i="2"/>
  <c r="D124" i="2"/>
  <c r="E56" i="2" l="1"/>
  <c r="E28" i="2"/>
  <c r="E116" i="2"/>
  <c r="E96" i="2"/>
  <c r="E82" i="2"/>
  <c r="E48" i="2"/>
  <c r="E32" i="2"/>
  <c r="E72" i="2"/>
  <c r="E92" i="2"/>
  <c r="E76" i="2"/>
  <c r="E68" i="2"/>
  <c r="E54" i="2"/>
  <c r="E36" i="2"/>
  <c r="E20" i="2"/>
  <c r="E8" i="2"/>
  <c r="E84" i="2"/>
  <c r="E12" i="2"/>
  <c r="E16" i="2"/>
  <c r="E123" i="2"/>
  <c r="E88" i="2"/>
  <c r="E40" i="2"/>
  <c r="E108" i="2"/>
  <c r="E24" i="2"/>
  <c r="E112" i="2"/>
  <c r="E64" i="2"/>
  <c r="E87" i="2"/>
  <c r="E75" i="2"/>
  <c r="E63" i="2"/>
  <c r="E51" i="2"/>
  <c r="E27" i="2"/>
  <c r="E111" i="2"/>
  <c r="E39" i="2"/>
  <c r="E35" i="2"/>
  <c r="E31" i="2"/>
  <c r="E103" i="2"/>
  <c r="E107" i="2"/>
  <c r="E11" i="2"/>
  <c r="E7" i="2"/>
  <c r="E91" i="2"/>
  <c r="E79" i="2"/>
  <c r="E19" i="2"/>
  <c r="E67" i="2"/>
  <c r="E55" i="2"/>
  <c r="E43" i="2"/>
  <c r="E119" i="2"/>
  <c r="E95" i="2"/>
  <c r="E83" i="2"/>
  <c r="E71" i="2"/>
  <c r="E59" i="2"/>
  <c r="E47" i="2"/>
</calcChain>
</file>

<file path=xl/sharedStrings.xml><?xml version="1.0" encoding="utf-8"?>
<sst xmlns="http://schemas.openxmlformats.org/spreadsheetml/2006/main" count="554" uniqueCount="162">
  <si>
    <t>3L</t>
  </si>
  <si>
    <t>Ciel</t>
  </si>
  <si>
    <t>Topo-Chico</t>
  </si>
  <si>
    <t>Manzanita</t>
  </si>
  <si>
    <t>Mundet</t>
  </si>
  <si>
    <t>Sidral</t>
  </si>
  <si>
    <t>Sangía</t>
  </si>
  <si>
    <t>Jarrito</t>
  </si>
  <si>
    <t>Yoli</t>
  </si>
  <si>
    <t>Squirt</t>
  </si>
  <si>
    <t>Fanta</t>
  </si>
  <si>
    <t>Pepsi</t>
  </si>
  <si>
    <t>Coca-Cola</t>
  </si>
  <si>
    <t>2.5L</t>
  </si>
  <si>
    <t>2L</t>
  </si>
  <si>
    <t>1.5L</t>
  </si>
  <si>
    <t>1.2L</t>
  </si>
  <si>
    <t>1L</t>
  </si>
  <si>
    <t>500ml</t>
  </si>
  <si>
    <t>350ml</t>
  </si>
  <si>
    <t>400ml</t>
  </si>
  <si>
    <t>600ml</t>
  </si>
  <si>
    <t>Precio (ml)</t>
  </si>
  <si>
    <t>Unidades</t>
  </si>
  <si>
    <t>Precio Unitario</t>
  </si>
  <si>
    <t>Producto</t>
  </si>
  <si>
    <t>Precio</t>
  </si>
  <si>
    <t>Nombre</t>
  </si>
  <si>
    <t>Cantidad (ml)</t>
  </si>
  <si>
    <t>Cantidad</t>
  </si>
  <si>
    <t>Ciel (3L)</t>
  </si>
  <si>
    <t>Topo-Chico (3L)</t>
  </si>
  <si>
    <t>Manzanita (3L)</t>
  </si>
  <si>
    <t>Mundet (3L)</t>
  </si>
  <si>
    <t>Sidral (3L)</t>
  </si>
  <si>
    <t>Sangía (3L)</t>
  </si>
  <si>
    <t>Jarrito (3L)</t>
  </si>
  <si>
    <t>Yoli (3L)</t>
  </si>
  <si>
    <t>Squirt (3L)</t>
  </si>
  <si>
    <t>Fanta (3L)</t>
  </si>
  <si>
    <t>Pepsi (3L)</t>
  </si>
  <si>
    <t>Coca-Cola (3L)</t>
  </si>
  <si>
    <t>Ciel (2.5L)</t>
  </si>
  <si>
    <t>Topo-Chico (2.5L)</t>
  </si>
  <si>
    <t>Manzanita (2.5L)</t>
  </si>
  <si>
    <t>Mundet (2.5L)</t>
  </si>
  <si>
    <t>Sidral (2.5L)</t>
  </si>
  <si>
    <t>Sangía (2.5L)</t>
  </si>
  <si>
    <t>Jarrito (2.5L)</t>
  </si>
  <si>
    <t>Yoli (2.5L)</t>
  </si>
  <si>
    <t>Squirt (2.5L)</t>
  </si>
  <si>
    <t>Fanta (2.5L)</t>
  </si>
  <si>
    <t>Pepsi (2.5L)</t>
  </si>
  <si>
    <t>Coca-Cola (2.5L)</t>
  </si>
  <si>
    <t>Ciel (2L)</t>
  </si>
  <si>
    <t>Topo-Chico (2L)</t>
  </si>
  <si>
    <t>Manzanita (2L)</t>
  </si>
  <si>
    <t>Mundet (2L)</t>
  </si>
  <si>
    <t>Sidral (2L)</t>
  </si>
  <si>
    <t>Sangía (2L)</t>
  </si>
  <si>
    <t>Jarrito (2L)</t>
  </si>
  <si>
    <t>Yoli (2L)</t>
  </si>
  <si>
    <t>Squirt (2L)</t>
  </si>
  <si>
    <t>Fanta (2L)</t>
  </si>
  <si>
    <t>Pepsi (2L)</t>
  </si>
  <si>
    <t>Coca-Cola (2L)</t>
  </si>
  <si>
    <t>Ciel (1.5L)</t>
  </si>
  <si>
    <t>Topo-Chico (1.5L)</t>
  </si>
  <si>
    <t>Manzanita (1.5L)</t>
  </si>
  <si>
    <t>Mundet (1.5L)</t>
  </si>
  <si>
    <t>Sidral (1.5L)</t>
  </si>
  <si>
    <t>Sangía (1.5L)</t>
  </si>
  <si>
    <t>Jarrito (1.5L)</t>
  </si>
  <si>
    <t>Yoli (1.5L)</t>
  </si>
  <si>
    <t>Squirt (1.5L)</t>
  </si>
  <si>
    <t>Fanta (1.5L)</t>
  </si>
  <si>
    <t>Pepsi (1.5L)</t>
  </si>
  <si>
    <t>Coca-Cola (1.5L)</t>
  </si>
  <si>
    <t>Ciel (1.2L)</t>
  </si>
  <si>
    <t>Topo-Chico (1.2L)</t>
  </si>
  <si>
    <t>Manzanita (1.2L)</t>
  </si>
  <si>
    <t>Mundet (1.2L)</t>
  </si>
  <si>
    <t>Sidral (1.2L)</t>
  </si>
  <si>
    <t>Sangía (1.2L)</t>
  </si>
  <si>
    <t>Jarrito (1.2L)</t>
  </si>
  <si>
    <t>Yoli (1.2L)</t>
  </si>
  <si>
    <t>Squirt (1.2L)</t>
  </si>
  <si>
    <t>Fanta (1.2L)</t>
  </si>
  <si>
    <t>Pepsi (1.2L)</t>
  </si>
  <si>
    <t>Coca-Cola (1.2L)</t>
  </si>
  <si>
    <t>Ciel (1L)</t>
  </si>
  <si>
    <t>Topo-Chico (1L)</t>
  </si>
  <si>
    <t>Manzanita (1L)</t>
  </si>
  <si>
    <t>Mundet (1L)</t>
  </si>
  <si>
    <t>Sidral (1L)</t>
  </si>
  <si>
    <t>Sangía (1L)</t>
  </si>
  <si>
    <t>Jarrito (1L)</t>
  </si>
  <si>
    <t>Yoli (1L)</t>
  </si>
  <si>
    <t>Squirt (1L)</t>
  </si>
  <si>
    <t>Fanta (1L)</t>
  </si>
  <si>
    <t>Pepsi (1L)</t>
  </si>
  <si>
    <t>Coca-Cola (1L)</t>
  </si>
  <si>
    <t>Ciel (500ml)</t>
  </si>
  <si>
    <t>Topo-Chico (500ml)</t>
  </si>
  <si>
    <t>Manzanita (500ml)</t>
  </si>
  <si>
    <t>Mundet (500ml)</t>
  </si>
  <si>
    <t>Sidral (500ml)</t>
  </si>
  <si>
    <t>Sangía (500ml)</t>
  </si>
  <si>
    <t>Jarrito (500ml)</t>
  </si>
  <si>
    <t>Yoli (500ml)</t>
  </si>
  <si>
    <t>Squirt (500ml)</t>
  </si>
  <si>
    <t>Fanta (500ml)</t>
  </si>
  <si>
    <t>Pepsi (500ml)</t>
  </si>
  <si>
    <t>Coca-Cola (500ml)</t>
  </si>
  <si>
    <t>Ciel (350ml)</t>
  </si>
  <si>
    <t>Topo-Chico (350ml)</t>
  </si>
  <si>
    <t>Manzanita (350ml)</t>
  </si>
  <si>
    <t>Mundet (350ml)</t>
  </si>
  <si>
    <t>Sidral (350ml)</t>
  </si>
  <si>
    <t>Sangía (350ml)</t>
  </si>
  <si>
    <t>Jarrito (350ml)</t>
  </si>
  <si>
    <t>Yoli (350ml)</t>
  </si>
  <si>
    <t>Squirt (350ml)</t>
  </si>
  <si>
    <t>Fanta (350ml)</t>
  </si>
  <si>
    <t>Pepsi (350ml)</t>
  </si>
  <si>
    <t>Coca-Cola (350ml)</t>
  </si>
  <si>
    <t>Ciel (400ml)</t>
  </si>
  <si>
    <t>Topo-Chico (400ml)</t>
  </si>
  <si>
    <t>Manzanita (400ml)</t>
  </si>
  <si>
    <t>Mundet (400ml)</t>
  </si>
  <si>
    <t>Sidral (400ml)</t>
  </si>
  <si>
    <t>Sangía (400ml)</t>
  </si>
  <si>
    <t>Jarrito (400ml)</t>
  </si>
  <si>
    <t>Yoli (400ml)</t>
  </si>
  <si>
    <t>Squirt (400ml)</t>
  </si>
  <si>
    <t>Fanta (400ml)</t>
  </si>
  <si>
    <t>Pepsi (400ml)</t>
  </si>
  <si>
    <t>Coca-Cola (400ml)</t>
  </si>
  <si>
    <t>Ciel (600ml)</t>
  </si>
  <si>
    <t>Topo-Chico (600ml)</t>
  </si>
  <si>
    <t>Manzanita (600ml)</t>
  </si>
  <si>
    <t>Mundet (600ml)</t>
  </si>
  <si>
    <t>Sidral (600ml)</t>
  </si>
  <si>
    <t>Sangía (600ml)</t>
  </si>
  <si>
    <t>Jarrito (600ml)</t>
  </si>
  <si>
    <t>Yoli (600ml)</t>
  </si>
  <si>
    <t>Squirt (600ml)</t>
  </si>
  <si>
    <t>Fanta (600ml)</t>
  </si>
  <si>
    <t>Pepsi (600ml)</t>
  </si>
  <si>
    <t>Coca-Cola (600ml)</t>
  </si>
  <si>
    <t>Categoría</t>
  </si>
  <si>
    <t>Existencias</t>
  </si>
  <si>
    <t>A</t>
  </si>
  <si>
    <t>B</t>
  </si>
  <si>
    <t>C</t>
  </si>
  <si>
    <t>D</t>
  </si>
  <si>
    <t>E</t>
  </si>
  <si>
    <t>Categoria</t>
  </si>
  <si>
    <t>Inversión</t>
  </si>
  <si>
    <t>Etiquetas de fila</t>
  </si>
  <si>
    <t>Total general</t>
  </si>
  <si>
    <t>Suma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</si>
</sst>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[precios.xlsx]Precios!TablaDinámica1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Precios!$I$20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Precios!$H$21:$H$38</c:f>
              <c:multiLvlStrCache>
                <c:ptCount val="12"/>
                <c:lvl>
                  <c:pt idx="0">
                    <c:v>Coca-Cola</c:v>
                  </c:pt>
                  <c:pt idx="1">
                    <c:v>Pepsi</c:v>
                  </c:pt>
                  <c:pt idx="2">
                    <c:v>Fanta</c:v>
                  </c:pt>
                  <c:pt idx="3">
                    <c:v>Squirt</c:v>
                  </c:pt>
                  <c:pt idx="4">
                    <c:v>Jarrito</c:v>
                  </c:pt>
                  <c:pt idx="5">
                    <c:v>Yoli</c:v>
                  </c:pt>
                  <c:pt idx="6">
                    <c:v>Manzanita</c:v>
                  </c:pt>
                  <c:pt idx="7">
                    <c:v>Mundet</c:v>
                  </c:pt>
                  <c:pt idx="8">
                    <c:v>Sangía</c:v>
                  </c:pt>
                  <c:pt idx="9">
                    <c:v>Sidral</c:v>
                  </c:pt>
                  <c:pt idx="10">
                    <c:v>Ciel</c:v>
                  </c:pt>
                  <c:pt idx="11">
                    <c:v>Topo-Chico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  <c:pt idx="6">
                    <c:v>D</c:v>
                  </c:pt>
                  <c:pt idx="10">
                    <c:v>E</c:v>
                  </c:pt>
                </c:lvl>
              </c:multiLvlStrCache>
            </c:multiLvlStrRef>
          </c:cat>
          <c:val>
            <c:numRef>
              <c:f>Precios!$I$21:$I$38</c:f>
              <c:numCache>
                <c:formatCode>General</c:formatCode>
                <c:ptCount val="12"/>
                <c:pt idx="0">
                  <c:v>56115</c:v>
                </c:pt>
                <c:pt idx="1">
                  <c:v>76342.5</c:v>
                </c:pt>
                <c:pt idx="2">
                  <c:v>19575</c:v>
                </c:pt>
                <c:pt idx="3">
                  <c:v>27840</c:v>
                </c:pt>
                <c:pt idx="4">
                  <c:v>10179</c:v>
                </c:pt>
                <c:pt idx="5">
                  <c:v>7830</c:v>
                </c:pt>
                <c:pt idx="6">
                  <c:v>70470</c:v>
                </c:pt>
                <c:pt idx="7">
                  <c:v>7753.875</c:v>
                </c:pt>
                <c:pt idx="8">
                  <c:v>15855.75</c:v>
                </c:pt>
                <c:pt idx="9">
                  <c:v>31852.875</c:v>
                </c:pt>
                <c:pt idx="10">
                  <c:v>184875</c:v>
                </c:pt>
                <c:pt idx="11">
                  <c:v>117450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4F24-BC2B-6F87C0BD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854704"/>
        <c:axId val="1722855664"/>
      </c:barChart>
      <c:catAx>
        <c:axId val="17228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855664"/>
        <c:crosses val="autoZero"/>
        <c:auto val="1"/>
        <c:lblAlgn val="ctr"/>
        <c:lblOffset val="100"/>
        <c:noMultiLvlLbl val="0"/>
      </c:catAx>
      <c:valAx>
        <c:axId val="1722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8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39</xdr:row>
      <xdr:rowOff>134936</xdr:rowOff>
    </xdr:from>
    <xdr:to>
      <xdr:col>12</xdr:col>
      <xdr:colOff>752475</xdr:colOff>
      <xdr:row>60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C47C7A-381D-49DC-47AF-E237A682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456.583966203703" createdVersion="8" refreshedVersion="8" minRefreshableVersion="3" recordCount="120" xr:uid="{92DC31C4-C085-41BF-8A2A-FF563BF50239}">
  <cacheSource type="worksheet">
    <worksheetSource name="Tabla3"/>
  </cacheSource>
  <cacheFields count="6">
    <cacheField name="Nombre" numFmtId="0">
      <sharedItems/>
    </cacheField>
    <cacheField name="Producto" numFmtId="0">
      <sharedItems count="12">
        <s v="Coca-Cola"/>
        <s v="Pepsi"/>
        <s v="Fanta"/>
        <s v="Squirt"/>
        <s v="Yoli"/>
        <s v="Jarrito"/>
        <s v="Sangía"/>
        <s v="Sidral"/>
        <s v="Mundet"/>
        <s v="Manzanita"/>
        <s v="Topo-Chico"/>
        <s v="Ciel"/>
      </sharedItems>
    </cacheField>
    <cacheField name="Precio" numFmtId="164">
      <sharedItems containsSemiMixedTypes="0" containsString="0" containsNumber="1" minValue="7.5833333333333339" maxValue="107.5" count="93">
        <n v="21.5"/>
        <n v="19.5"/>
        <n v="15"/>
        <n v="16"/>
        <n v="13"/>
        <n v="13.5"/>
        <n v="14.5"/>
        <n v="15.5"/>
        <n v="18"/>
        <n v="17"/>
        <n v="14.333333333333334"/>
        <n v="10"/>
        <n v="10.666666666666668"/>
        <n v="8.6666666666666679"/>
        <n v="9"/>
        <n v="9.6666666666666661"/>
        <n v="10.333333333333334"/>
        <n v="12"/>
        <n v="11.333333333333332"/>
        <n v="12.541666666666668"/>
        <n v="11.375"/>
        <n v="8.75"/>
        <n v="9.3333333333333339"/>
        <n v="7.5833333333333339"/>
        <n v="7.875"/>
        <n v="8.4583333333333339"/>
        <n v="9.0416666666666661"/>
        <n v="10.5"/>
        <n v="9.9166666666666661"/>
        <n v="17.916666666666668"/>
        <n v="16.25"/>
        <n v="12.5"/>
        <n v="13.333333333333334"/>
        <n v="10.833333333333334"/>
        <n v="11.25"/>
        <n v="12.083333333333334"/>
        <n v="12.916666666666666"/>
        <n v="14.166666666666666"/>
        <n v="35.833333333333336"/>
        <n v="32.5"/>
        <n v="25"/>
        <n v="26.666666666666668"/>
        <n v="21.666666666666668"/>
        <n v="22.5"/>
        <n v="24.166666666666668"/>
        <n v="25.833333333333332"/>
        <n v="30"/>
        <n v="28.333333333333332"/>
        <n v="43"/>
        <n v="39"/>
        <n v="32"/>
        <n v="26"/>
        <n v="27"/>
        <n v="29"/>
        <n v="31"/>
        <n v="36"/>
        <n v="34"/>
        <n v="53.75"/>
        <n v="48.75"/>
        <n v="37.5"/>
        <n v="40"/>
        <n v="33.75"/>
        <n v="36.25"/>
        <n v="38.75"/>
        <n v="45"/>
        <n v="42.5"/>
        <n v="71.666666666666671"/>
        <n v="65"/>
        <n v="50"/>
        <n v="53.333333333333336"/>
        <n v="43.333333333333336"/>
        <n v="48.333333333333336"/>
        <n v="51.666666666666664"/>
        <n v="60"/>
        <n v="56.666666666666664"/>
        <n v="89.583333333333343"/>
        <n v="81.25"/>
        <n v="62.5"/>
        <n v="66.666666666666671"/>
        <n v="54.166666666666671"/>
        <n v="56.25"/>
        <n v="60.416666666666664"/>
        <n v="64.583333333333329"/>
        <n v="75"/>
        <n v="70.833333333333329"/>
        <n v="107.5"/>
        <n v="97.5"/>
        <n v="80"/>
        <n v="67.5"/>
        <n v="72.5"/>
        <n v="77.5"/>
        <n v="90"/>
        <n v="85"/>
      </sharedItems>
    </cacheField>
    <cacheField name="Categoria" numFmtId="0">
      <sharedItems count="5">
        <s v="A"/>
        <s v="B"/>
        <s v="C"/>
        <s v="D"/>
        <s v="E"/>
      </sharedItems>
    </cacheField>
    <cacheField name="Existencias" numFmtId="0">
      <sharedItems containsSemiMixedTypes="0" containsString="0" containsNumber="1" containsInteger="1" minValue="23" maxValue="500"/>
    </cacheField>
    <cacheField name="Inversión" numFmtId="164">
      <sharedItems containsSemiMixedTypes="0" containsString="0" containsNumber="1" minValue="207.95833333333331" maxValue="4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Coca-Cola (600ml)"/>
    <x v="0"/>
    <x v="0"/>
    <x v="0"/>
    <n v="120"/>
    <n v="2580"/>
  </r>
  <r>
    <s v="Pepsi (600ml)"/>
    <x v="1"/>
    <x v="1"/>
    <x v="0"/>
    <n v="180"/>
    <n v="3510"/>
  </r>
  <r>
    <s v="Fanta (600ml)"/>
    <x v="2"/>
    <x v="2"/>
    <x v="1"/>
    <n v="60"/>
    <n v="900"/>
  </r>
  <r>
    <s v="Squirt (600ml)"/>
    <x v="3"/>
    <x v="3"/>
    <x v="1"/>
    <n v="80"/>
    <n v="1280"/>
  </r>
  <r>
    <s v="Yoli (600ml)"/>
    <x v="4"/>
    <x v="2"/>
    <x v="2"/>
    <n v="24"/>
    <n v="360"/>
  </r>
  <r>
    <s v="Jarrito (600ml)"/>
    <x v="5"/>
    <x v="4"/>
    <x v="2"/>
    <n v="36"/>
    <n v="468"/>
  </r>
  <r>
    <s v="Sangía (600ml)"/>
    <x v="6"/>
    <x v="5"/>
    <x v="3"/>
    <n v="54"/>
    <n v="729"/>
  </r>
  <r>
    <s v="Sidral (600ml)"/>
    <x v="7"/>
    <x v="6"/>
    <x v="3"/>
    <n v="101"/>
    <n v="1464.5"/>
  </r>
  <r>
    <s v="Mundet (600ml)"/>
    <x v="8"/>
    <x v="7"/>
    <x v="3"/>
    <n v="23"/>
    <n v="356.5"/>
  </r>
  <r>
    <s v="Manzanita (600ml)"/>
    <x v="9"/>
    <x v="5"/>
    <x v="3"/>
    <n v="240"/>
    <n v="3240"/>
  </r>
  <r>
    <s v="Topo-Chico (600ml)"/>
    <x v="10"/>
    <x v="8"/>
    <x v="4"/>
    <n v="300"/>
    <n v="5400"/>
  </r>
  <r>
    <s v="Ciel (600ml)"/>
    <x v="11"/>
    <x v="9"/>
    <x v="4"/>
    <n v="500"/>
    <n v="8500"/>
  </r>
  <r>
    <s v="Coca-Cola (400ml)"/>
    <x v="0"/>
    <x v="10"/>
    <x v="0"/>
    <n v="120"/>
    <n v="1720"/>
  </r>
  <r>
    <s v="Pepsi (400ml)"/>
    <x v="1"/>
    <x v="4"/>
    <x v="0"/>
    <n v="180"/>
    <n v="2340"/>
  </r>
  <r>
    <s v="Fanta (400ml)"/>
    <x v="2"/>
    <x v="11"/>
    <x v="1"/>
    <n v="60"/>
    <n v="600"/>
  </r>
  <r>
    <s v="Squirt (400ml)"/>
    <x v="3"/>
    <x v="12"/>
    <x v="1"/>
    <n v="80"/>
    <n v="853.33333333333348"/>
  </r>
  <r>
    <s v="Yoli (400ml)"/>
    <x v="4"/>
    <x v="11"/>
    <x v="2"/>
    <n v="24"/>
    <n v="240"/>
  </r>
  <r>
    <s v="Jarrito (400ml)"/>
    <x v="5"/>
    <x v="13"/>
    <x v="2"/>
    <n v="36"/>
    <n v="312.00000000000006"/>
  </r>
  <r>
    <s v="Sangía (400ml)"/>
    <x v="6"/>
    <x v="14"/>
    <x v="3"/>
    <n v="54"/>
    <n v="486"/>
  </r>
  <r>
    <s v="Sidral (400ml)"/>
    <x v="7"/>
    <x v="15"/>
    <x v="3"/>
    <n v="101"/>
    <n v="976.33333333333326"/>
  </r>
  <r>
    <s v="Mundet (400ml)"/>
    <x v="8"/>
    <x v="16"/>
    <x v="3"/>
    <n v="23"/>
    <n v="237.66666666666669"/>
  </r>
  <r>
    <s v="Manzanita (400ml)"/>
    <x v="9"/>
    <x v="14"/>
    <x v="3"/>
    <n v="240"/>
    <n v="2160"/>
  </r>
  <r>
    <s v="Topo-Chico (400ml)"/>
    <x v="10"/>
    <x v="17"/>
    <x v="4"/>
    <n v="300"/>
    <n v="3600"/>
  </r>
  <r>
    <s v="Ciel (400ml)"/>
    <x v="11"/>
    <x v="18"/>
    <x v="4"/>
    <n v="500"/>
    <n v="5666.6666666666661"/>
  </r>
  <r>
    <s v="Coca-Cola (350ml)"/>
    <x v="0"/>
    <x v="19"/>
    <x v="0"/>
    <n v="120"/>
    <n v="1505.0000000000002"/>
  </r>
  <r>
    <s v="Pepsi (350ml)"/>
    <x v="1"/>
    <x v="20"/>
    <x v="0"/>
    <n v="180"/>
    <n v="2047.5"/>
  </r>
  <r>
    <s v="Fanta (350ml)"/>
    <x v="2"/>
    <x v="21"/>
    <x v="1"/>
    <n v="60"/>
    <n v="525"/>
  </r>
  <r>
    <s v="Squirt (350ml)"/>
    <x v="3"/>
    <x v="22"/>
    <x v="1"/>
    <n v="80"/>
    <n v="746.66666666666674"/>
  </r>
  <r>
    <s v="Yoli (350ml)"/>
    <x v="4"/>
    <x v="21"/>
    <x v="2"/>
    <n v="24"/>
    <n v="210"/>
  </r>
  <r>
    <s v="Jarrito (350ml)"/>
    <x v="5"/>
    <x v="23"/>
    <x v="2"/>
    <n v="36"/>
    <n v="273"/>
  </r>
  <r>
    <s v="Sangía (350ml)"/>
    <x v="6"/>
    <x v="24"/>
    <x v="3"/>
    <n v="54"/>
    <n v="425.25"/>
  </r>
  <r>
    <s v="Sidral (350ml)"/>
    <x v="7"/>
    <x v="25"/>
    <x v="3"/>
    <n v="101"/>
    <n v="854.29166666666674"/>
  </r>
  <r>
    <s v="Mundet (350ml)"/>
    <x v="8"/>
    <x v="26"/>
    <x v="3"/>
    <n v="23"/>
    <n v="207.95833333333331"/>
  </r>
  <r>
    <s v="Manzanita (350ml)"/>
    <x v="9"/>
    <x v="24"/>
    <x v="3"/>
    <n v="240"/>
    <n v="1890"/>
  </r>
  <r>
    <s v="Topo-Chico (350ml)"/>
    <x v="10"/>
    <x v="27"/>
    <x v="4"/>
    <n v="300"/>
    <n v="3150"/>
  </r>
  <r>
    <s v="Ciel (350ml)"/>
    <x v="11"/>
    <x v="28"/>
    <x v="4"/>
    <n v="500"/>
    <n v="4958.333333333333"/>
  </r>
  <r>
    <s v="Coca-Cola (500ml)"/>
    <x v="0"/>
    <x v="29"/>
    <x v="0"/>
    <n v="120"/>
    <n v="2150"/>
  </r>
  <r>
    <s v="Pepsi (500ml)"/>
    <x v="1"/>
    <x v="30"/>
    <x v="0"/>
    <n v="180"/>
    <n v="2925"/>
  </r>
  <r>
    <s v="Fanta (500ml)"/>
    <x v="2"/>
    <x v="31"/>
    <x v="1"/>
    <n v="60"/>
    <n v="750"/>
  </r>
  <r>
    <s v="Squirt (500ml)"/>
    <x v="3"/>
    <x v="32"/>
    <x v="1"/>
    <n v="80"/>
    <n v="1066.6666666666667"/>
  </r>
  <r>
    <s v="Yoli (500ml)"/>
    <x v="4"/>
    <x v="31"/>
    <x v="2"/>
    <n v="24"/>
    <n v="300"/>
  </r>
  <r>
    <s v="Jarrito (500ml)"/>
    <x v="5"/>
    <x v="33"/>
    <x v="2"/>
    <n v="36"/>
    <n v="390"/>
  </r>
  <r>
    <s v="Sangía (500ml)"/>
    <x v="6"/>
    <x v="34"/>
    <x v="3"/>
    <n v="54"/>
    <n v="607.5"/>
  </r>
  <r>
    <s v="Sidral (500ml)"/>
    <x v="7"/>
    <x v="35"/>
    <x v="3"/>
    <n v="101"/>
    <n v="1220.4166666666667"/>
  </r>
  <r>
    <s v="Mundet (500ml)"/>
    <x v="8"/>
    <x v="36"/>
    <x v="3"/>
    <n v="23"/>
    <n v="297.08333333333331"/>
  </r>
  <r>
    <s v="Manzanita (500ml)"/>
    <x v="9"/>
    <x v="34"/>
    <x v="3"/>
    <n v="240"/>
    <n v="2700"/>
  </r>
  <r>
    <s v="Topo-Chico (500ml)"/>
    <x v="10"/>
    <x v="2"/>
    <x v="4"/>
    <n v="300"/>
    <n v="4500"/>
  </r>
  <r>
    <s v="Ciel (500ml)"/>
    <x v="11"/>
    <x v="37"/>
    <x v="4"/>
    <n v="500"/>
    <n v="7083.333333333333"/>
  </r>
  <r>
    <s v="Coca-Cola (1L)"/>
    <x v="0"/>
    <x v="38"/>
    <x v="0"/>
    <n v="120"/>
    <n v="4300"/>
  </r>
  <r>
    <s v="Pepsi (1L)"/>
    <x v="1"/>
    <x v="39"/>
    <x v="0"/>
    <n v="180"/>
    <n v="5850"/>
  </r>
  <r>
    <s v="Fanta (1L)"/>
    <x v="2"/>
    <x v="40"/>
    <x v="1"/>
    <n v="60"/>
    <n v="1500"/>
  </r>
  <r>
    <s v="Squirt (1L)"/>
    <x v="3"/>
    <x v="41"/>
    <x v="1"/>
    <n v="80"/>
    <n v="2133.3333333333335"/>
  </r>
  <r>
    <s v="Yoli (1L)"/>
    <x v="4"/>
    <x v="40"/>
    <x v="2"/>
    <n v="24"/>
    <n v="600"/>
  </r>
  <r>
    <s v="Jarrito (1L)"/>
    <x v="5"/>
    <x v="42"/>
    <x v="2"/>
    <n v="36"/>
    <n v="780"/>
  </r>
  <r>
    <s v="Sangía (1L)"/>
    <x v="6"/>
    <x v="43"/>
    <x v="3"/>
    <n v="54"/>
    <n v="1215"/>
  </r>
  <r>
    <s v="Sidral (1L)"/>
    <x v="7"/>
    <x v="44"/>
    <x v="3"/>
    <n v="101"/>
    <n v="2440.8333333333335"/>
  </r>
  <r>
    <s v="Mundet (1L)"/>
    <x v="8"/>
    <x v="45"/>
    <x v="3"/>
    <n v="23"/>
    <n v="594.16666666666663"/>
  </r>
  <r>
    <s v="Manzanita (1L)"/>
    <x v="9"/>
    <x v="43"/>
    <x v="3"/>
    <n v="240"/>
    <n v="5400"/>
  </r>
  <r>
    <s v="Topo-Chico (1L)"/>
    <x v="10"/>
    <x v="46"/>
    <x v="4"/>
    <n v="300"/>
    <n v="9000"/>
  </r>
  <r>
    <s v="Ciel (1L)"/>
    <x v="11"/>
    <x v="47"/>
    <x v="4"/>
    <n v="500"/>
    <n v="14166.666666666666"/>
  </r>
  <r>
    <s v="Coca-Cola (1.2L)"/>
    <x v="0"/>
    <x v="48"/>
    <x v="0"/>
    <n v="120"/>
    <n v="5160"/>
  </r>
  <r>
    <s v="Pepsi (1.2L)"/>
    <x v="1"/>
    <x v="49"/>
    <x v="0"/>
    <n v="180"/>
    <n v="7020"/>
  </r>
  <r>
    <s v="Fanta (1.2L)"/>
    <x v="2"/>
    <x v="46"/>
    <x v="1"/>
    <n v="60"/>
    <n v="1800"/>
  </r>
  <r>
    <s v="Squirt (1.2L)"/>
    <x v="3"/>
    <x v="50"/>
    <x v="1"/>
    <n v="80"/>
    <n v="2560"/>
  </r>
  <r>
    <s v="Yoli (1.2L)"/>
    <x v="4"/>
    <x v="46"/>
    <x v="2"/>
    <n v="24"/>
    <n v="720"/>
  </r>
  <r>
    <s v="Jarrito (1.2L)"/>
    <x v="5"/>
    <x v="51"/>
    <x v="2"/>
    <n v="36"/>
    <n v="936"/>
  </r>
  <r>
    <s v="Sangía (1.2L)"/>
    <x v="6"/>
    <x v="52"/>
    <x v="3"/>
    <n v="54"/>
    <n v="1458"/>
  </r>
  <r>
    <s v="Sidral (1.2L)"/>
    <x v="7"/>
    <x v="53"/>
    <x v="3"/>
    <n v="101"/>
    <n v="2929"/>
  </r>
  <r>
    <s v="Mundet (1.2L)"/>
    <x v="8"/>
    <x v="54"/>
    <x v="3"/>
    <n v="23"/>
    <n v="713"/>
  </r>
  <r>
    <s v="Manzanita (1.2L)"/>
    <x v="9"/>
    <x v="52"/>
    <x v="3"/>
    <n v="240"/>
    <n v="6480"/>
  </r>
  <r>
    <s v="Topo-Chico (1.2L)"/>
    <x v="10"/>
    <x v="55"/>
    <x v="4"/>
    <n v="300"/>
    <n v="10800"/>
  </r>
  <r>
    <s v="Ciel (1.2L)"/>
    <x v="11"/>
    <x v="56"/>
    <x v="4"/>
    <n v="500"/>
    <n v="17000"/>
  </r>
  <r>
    <s v="Coca-Cola (1.5L)"/>
    <x v="0"/>
    <x v="57"/>
    <x v="0"/>
    <n v="120"/>
    <n v="6450"/>
  </r>
  <r>
    <s v="Pepsi (1.5L)"/>
    <x v="1"/>
    <x v="58"/>
    <x v="0"/>
    <n v="180"/>
    <n v="8775"/>
  </r>
  <r>
    <s v="Fanta (1.5L)"/>
    <x v="2"/>
    <x v="59"/>
    <x v="1"/>
    <n v="60"/>
    <n v="2250"/>
  </r>
  <r>
    <s v="Squirt (1.5L)"/>
    <x v="3"/>
    <x v="60"/>
    <x v="1"/>
    <n v="80"/>
    <n v="3200"/>
  </r>
  <r>
    <s v="Yoli (1.5L)"/>
    <x v="4"/>
    <x v="59"/>
    <x v="2"/>
    <n v="24"/>
    <n v="900"/>
  </r>
  <r>
    <s v="Jarrito (1.5L)"/>
    <x v="5"/>
    <x v="39"/>
    <x v="2"/>
    <n v="36"/>
    <n v="1170"/>
  </r>
  <r>
    <s v="Sangía (1.5L)"/>
    <x v="6"/>
    <x v="61"/>
    <x v="3"/>
    <n v="54"/>
    <n v="1822.5"/>
  </r>
  <r>
    <s v="Sidral (1.5L)"/>
    <x v="7"/>
    <x v="62"/>
    <x v="3"/>
    <n v="101"/>
    <n v="3661.25"/>
  </r>
  <r>
    <s v="Mundet (1.5L)"/>
    <x v="8"/>
    <x v="63"/>
    <x v="3"/>
    <n v="23"/>
    <n v="891.25"/>
  </r>
  <r>
    <s v="Manzanita (1.5L)"/>
    <x v="9"/>
    <x v="61"/>
    <x v="3"/>
    <n v="240"/>
    <n v="8100"/>
  </r>
  <r>
    <s v="Topo-Chico (1.5L)"/>
    <x v="10"/>
    <x v="64"/>
    <x v="4"/>
    <n v="300"/>
    <n v="13500"/>
  </r>
  <r>
    <s v="Ciel (1.5L)"/>
    <x v="11"/>
    <x v="65"/>
    <x v="4"/>
    <n v="500"/>
    <n v="21250"/>
  </r>
  <r>
    <s v="Coca-Cola (2L)"/>
    <x v="0"/>
    <x v="66"/>
    <x v="0"/>
    <n v="120"/>
    <n v="8600"/>
  </r>
  <r>
    <s v="Pepsi (2L)"/>
    <x v="1"/>
    <x v="67"/>
    <x v="0"/>
    <n v="180"/>
    <n v="11700"/>
  </r>
  <r>
    <s v="Fanta (2L)"/>
    <x v="2"/>
    <x v="68"/>
    <x v="1"/>
    <n v="60"/>
    <n v="3000"/>
  </r>
  <r>
    <s v="Squirt (2L)"/>
    <x v="3"/>
    <x v="69"/>
    <x v="1"/>
    <n v="80"/>
    <n v="4266.666666666667"/>
  </r>
  <r>
    <s v="Yoli (2L)"/>
    <x v="4"/>
    <x v="68"/>
    <x v="2"/>
    <n v="24"/>
    <n v="1200"/>
  </r>
  <r>
    <s v="Jarrito (2L)"/>
    <x v="5"/>
    <x v="70"/>
    <x v="2"/>
    <n v="36"/>
    <n v="1560"/>
  </r>
  <r>
    <s v="Sangía (2L)"/>
    <x v="6"/>
    <x v="64"/>
    <x v="3"/>
    <n v="54"/>
    <n v="2430"/>
  </r>
  <r>
    <s v="Sidral (2L)"/>
    <x v="7"/>
    <x v="71"/>
    <x v="3"/>
    <n v="101"/>
    <n v="4881.666666666667"/>
  </r>
  <r>
    <s v="Mundet (2L)"/>
    <x v="8"/>
    <x v="72"/>
    <x v="3"/>
    <n v="23"/>
    <n v="1188.3333333333333"/>
  </r>
  <r>
    <s v="Manzanita (2L)"/>
    <x v="9"/>
    <x v="64"/>
    <x v="3"/>
    <n v="240"/>
    <n v="10800"/>
  </r>
  <r>
    <s v="Topo-Chico (2L)"/>
    <x v="10"/>
    <x v="73"/>
    <x v="4"/>
    <n v="300"/>
    <n v="18000"/>
  </r>
  <r>
    <s v="Ciel (2L)"/>
    <x v="11"/>
    <x v="74"/>
    <x v="4"/>
    <n v="500"/>
    <n v="28333.333333333332"/>
  </r>
  <r>
    <s v="Coca-Cola (2.5L)"/>
    <x v="0"/>
    <x v="75"/>
    <x v="0"/>
    <n v="120"/>
    <n v="10750.000000000002"/>
  </r>
  <r>
    <s v="Pepsi (2.5L)"/>
    <x v="1"/>
    <x v="76"/>
    <x v="0"/>
    <n v="180"/>
    <n v="14625"/>
  </r>
  <r>
    <s v="Fanta (2.5L)"/>
    <x v="2"/>
    <x v="77"/>
    <x v="1"/>
    <n v="60"/>
    <n v="3750"/>
  </r>
  <r>
    <s v="Squirt (2.5L)"/>
    <x v="3"/>
    <x v="78"/>
    <x v="1"/>
    <n v="80"/>
    <n v="5333.3333333333339"/>
  </r>
  <r>
    <s v="Yoli (2.5L)"/>
    <x v="4"/>
    <x v="77"/>
    <x v="2"/>
    <n v="24"/>
    <n v="1500"/>
  </r>
  <r>
    <s v="Jarrito (2.5L)"/>
    <x v="5"/>
    <x v="79"/>
    <x v="2"/>
    <n v="36"/>
    <n v="1950.0000000000002"/>
  </r>
  <r>
    <s v="Sangía (2.5L)"/>
    <x v="6"/>
    <x v="80"/>
    <x v="3"/>
    <n v="54"/>
    <n v="3037.5"/>
  </r>
  <r>
    <s v="Sidral (2.5L)"/>
    <x v="7"/>
    <x v="81"/>
    <x v="3"/>
    <n v="101"/>
    <n v="6102.083333333333"/>
  </r>
  <r>
    <s v="Mundet (2.5L)"/>
    <x v="8"/>
    <x v="82"/>
    <x v="3"/>
    <n v="23"/>
    <n v="1485.4166666666665"/>
  </r>
  <r>
    <s v="Manzanita (2.5L)"/>
    <x v="9"/>
    <x v="80"/>
    <x v="3"/>
    <n v="240"/>
    <n v="13500"/>
  </r>
  <r>
    <s v="Topo-Chico (2.5L)"/>
    <x v="10"/>
    <x v="83"/>
    <x v="4"/>
    <n v="300"/>
    <n v="22500"/>
  </r>
  <r>
    <s v="Ciel (2.5L)"/>
    <x v="11"/>
    <x v="84"/>
    <x v="4"/>
    <n v="500"/>
    <n v="35416.666666666664"/>
  </r>
  <r>
    <s v="Coca-Cola (3L)"/>
    <x v="0"/>
    <x v="85"/>
    <x v="0"/>
    <n v="120"/>
    <n v="12900"/>
  </r>
  <r>
    <s v="Pepsi (3L)"/>
    <x v="1"/>
    <x v="86"/>
    <x v="0"/>
    <n v="180"/>
    <n v="17550"/>
  </r>
  <r>
    <s v="Fanta (3L)"/>
    <x v="2"/>
    <x v="83"/>
    <x v="1"/>
    <n v="60"/>
    <n v="4500"/>
  </r>
  <r>
    <s v="Squirt (3L)"/>
    <x v="3"/>
    <x v="87"/>
    <x v="1"/>
    <n v="80"/>
    <n v="6400"/>
  </r>
  <r>
    <s v="Yoli (3L)"/>
    <x v="4"/>
    <x v="83"/>
    <x v="2"/>
    <n v="24"/>
    <n v="1800"/>
  </r>
  <r>
    <s v="Jarrito (3L)"/>
    <x v="5"/>
    <x v="67"/>
    <x v="2"/>
    <n v="36"/>
    <n v="2340"/>
  </r>
  <r>
    <s v="Sangía (3L)"/>
    <x v="6"/>
    <x v="88"/>
    <x v="3"/>
    <n v="54"/>
    <n v="3645"/>
  </r>
  <r>
    <s v="Sidral (3L)"/>
    <x v="7"/>
    <x v="89"/>
    <x v="3"/>
    <n v="101"/>
    <n v="7322.5"/>
  </r>
  <r>
    <s v="Mundet (3L)"/>
    <x v="8"/>
    <x v="90"/>
    <x v="3"/>
    <n v="23"/>
    <n v="1782.5"/>
  </r>
  <r>
    <s v="Manzanita (3L)"/>
    <x v="9"/>
    <x v="88"/>
    <x v="3"/>
    <n v="240"/>
    <n v="16200"/>
  </r>
  <r>
    <s v="Topo-Chico (3L)"/>
    <x v="10"/>
    <x v="91"/>
    <x v="4"/>
    <n v="300"/>
    <n v="27000"/>
  </r>
  <r>
    <s v="Ciel (3L)"/>
    <x v="11"/>
    <x v="92"/>
    <x v="4"/>
    <n v="500"/>
    <n v="4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1FED8-CD41-42B9-9DA3-6D3E4602EB0B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20:I38" firstHeaderRow="1" firstDataRow="1" firstDataCol="1"/>
  <pivotFields count="6">
    <pivotField showAll="0"/>
    <pivotField axis="axisRow" showAll="0">
      <items count="13">
        <item x="11"/>
        <item x="0"/>
        <item x="2"/>
        <item x="5"/>
        <item x="9"/>
        <item x="8"/>
        <item x="1"/>
        <item x="6"/>
        <item x="7"/>
        <item x="3"/>
        <item x="10"/>
        <item x="4"/>
        <item t="default"/>
      </items>
    </pivotField>
    <pivotField numFmtId="164" showAll="0">
      <items count="94">
        <item x="23"/>
        <item x="24"/>
        <item x="25"/>
        <item x="13"/>
        <item x="21"/>
        <item x="14"/>
        <item x="26"/>
        <item x="22"/>
        <item x="15"/>
        <item x="28"/>
        <item x="11"/>
        <item x="16"/>
        <item x="27"/>
        <item x="12"/>
        <item x="33"/>
        <item x="34"/>
        <item x="18"/>
        <item x="20"/>
        <item x="17"/>
        <item x="35"/>
        <item x="31"/>
        <item x="19"/>
        <item x="36"/>
        <item x="4"/>
        <item x="32"/>
        <item x="5"/>
        <item x="37"/>
        <item x="10"/>
        <item x="6"/>
        <item x="2"/>
        <item x="7"/>
        <item x="3"/>
        <item x="30"/>
        <item x="9"/>
        <item x="29"/>
        <item x="8"/>
        <item x="1"/>
        <item x="0"/>
        <item x="42"/>
        <item x="43"/>
        <item x="44"/>
        <item x="40"/>
        <item x="45"/>
        <item x="51"/>
        <item x="41"/>
        <item x="52"/>
        <item x="47"/>
        <item x="53"/>
        <item x="46"/>
        <item x="54"/>
        <item x="50"/>
        <item x="39"/>
        <item x="61"/>
        <item x="56"/>
        <item x="38"/>
        <item x="55"/>
        <item x="62"/>
        <item x="59"/>
        <item x="63"/>
        <item x="49"/>
        <item x="60"/>
        <item x="65"/>
        <item x="48"/>
        <item x="70"/>
        <item x="64"/>
        <item x="71"/>
        <item x="58"/>
        <item x="68"/>
        <item x="72"/>
        <item x="69"/>
        <item x="57"/>
        <item x="79"/>
        <item x="80"/>
        <item x="74"/>
        <item x="73"/>
        <item x="81"/>
        <item x="77"/>
        <item x="82"/>
        <item x="67"/>
        <item x="78"/>
        <item x="88"/>
        <item x="84"/>
        <item x="66"/>
        <item x="89"/>
        <item x="83"/>
        <item x="90"/>
        <item x="87"/>
        <item x="76"/>
        <item x="92"/>
        <item x="75"/>
        <item x="91"/>
        <item x="86"/>
        <item x="8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64" showAll="0"/>
  </pivotFields>
  <rowFields count="2">
    <field x="3"/>
    <field x="1"/>
  </rowFields>
  <rowItems count="18">
    <i>
      <x/>
    </i>
    <i r="1">
      <x v="1"/>
    </i>
    <i r="1">
      <x v="6"/>
    </i>
    <i>
      <x v="1"/>
    </i>
    <i r="1">
      <x v="2"/>
    </i>
    <i r="1">
      <x v="9"/>
    </i>
    <i>
      <x v="2"/>
    </i>
    <i r="1">
      <x v="3"/>
    </i>
    <i r="1">
      <x v="11"/>
    </i>
    <i>
      <x v="3"/>
    </i>
    <i r="1">
      <x v="4"/>
    </i>
    <i r="1">
      <x v="5"/>
    </i>
    <i r="1">
      <x v="7"/>
    </i>
    <i r="1">
      <x v="8"/>
    </i>
    <i>
      <x v="4"/>
    </i>
    <i r="1">
      <x/>
    </i>
    <i r="1">
      <x v="10"/>
    </i>
    <i t="grand">
      <x/>
    </i>
  </rowItems>
  <colItems count="1">
    <i/>
  </colItems>
  <dataFields count="1">
    <dataField name="Suma de Inversión" fld="5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22583-A1DB-40B2-BEC6-0D558D941925}" name="TablaPrecioML" displayName="TablaPrecioML" ref="I5:L17" totalsRowShown="0">
  <autoFilter ref="I5:L17" xr:uid="{AFBC466C-10DC-4B39-9E0E-CEC242679E51}"/>
  <sortState xmlns:xlrd2="http://schemas.microsoft.com/office/spreadsheetml/2017/richdata2" ref="I6:L17">
    <sortCondition descending="1" ref="L5:L17"/>
  </sortState>
  <tableColumns count="4">
    <tableColumn id="1" xr3:uid="{118576DD-9B94-4C38-B22C-3282F40CBFC2}" name="Producto"/>
    <tableColumn id="3" xr3:uid="{5C373DE2-08AA-411E-BD34-5E9E0BA7CE8E}" name="Precio Unitario" dataDxfId="3"/>
    <tableColumn id="4" xr3:uid="{B1A2E09B-A692-405F-A038-4A4764ED9DF6}" name="Unidades"/>
    <tableColumn id="2" xr3:uid="{A50480BD-0452-49EF-BC79-E3E599769BC0}" name="Precio (ml)">
      <calculatedColumnFormula>TablaPrecioML[[#This Row],[Precio Unitario]]/TablaPrecioML[[#This Row],[Unidades]]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40CC4-1080-45A8-9A6B-7132C72D6A98}" name="TablaProductos" displayName="TablaProductos" ref="A4:E124" totalsRowShown="0">
  <autoFilter ref="A4:E124" xr:uid="{680A81DE-79E6-45CD-A465-EB25E37345D2}"/>
  <tableColumns count="5">
    <tableColumn id="1" xr3:uid="{373DB5D5-76FA-48A0-AF1F-9A14C5C6A49C}" name="Producto"/>
    <tableColumn id="2" xr3:uid="{E09CE2A5-9836-4E2C-AAAC-5B0AF4011861}" name="Cantidad"/>
    <tableColumn id="5" xr3:uid="{FACD1218-7ED4-4502-999B-B316F01D5F8E}" name="Cantidad (ml)"/>
    <tableColumn id="3" xr3:uid="{8B32E6E0-C66F-416B-B11B-DFFE3D9A81E2}" name="Nombre">
      <calculatedColumnFormula>_xlfn.CONCAT(A5," (",B5,")")</calculatedColumnFormula>
    </tableColumn>
    <tableColumn id="4" xr3:uid="{3595E1A8-20A2-43B2-AE21-55720E387A9D}" name="Precio" dataDxfId="2">
      <calculatedColumnFormula>_xlfn.XLOOKUP(TablaProductos[[#This Row],[Producto]],TablaPrecioML[Producto],TablaPrecioML[Precio (ml)])*TablaProductos[[#This Row],[Cantidad (ml)]]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0957DC-8C92-4355-9BDC-B5E3C9204400}" name="Tabla3" displayName="Tabla3" ref="A1:F121" totalsRowShown="0">
  <autoFilter ref="A1:F121" xr:uid="{330957DC-8C92-4355-9BDC-B5E3C9204400}"/>
  <sortState xmlns:xlrd2="http://schemas.microsoft.com/office/spreadsheetml/2017/richdata2" ref="A2:F121">
    <sortCondition ref="A1:A121"/>
  </sortState>
  <tableColumns count="6">
    <tableColumn id="1" xr3:uid="{7A80D79C-D0C5-4AA8-988B-7B1A4241E22F}" name="Nombre"/>
    <tableColumn id="2" xr3:uid="{B42D2E93-8626-4F33-87DE-89A0B1CC47A4}" name="Producto"/>
    <tableColumn id="3" xr3:uid="{72A9B6BC-F35E-4DCC-A981-F9154F86F87D}" name="Precio" dataDxfId="1"/>
    <tableColumn id="4" xr3:uid="{A547E18D-ABBC-4444-B295-F83A1EB958A5}" name="Categoria">
      <calculatedColumnFormula>_xlfn.XLOOKUP(B2,$H$6:$H$17,$I$6:$I$17)</calculatedColumnFormula>
    </tableColumn>
    <tableColumn id="5" xr3:uid="{B8FB1E37-5A5E-4F11-8833-374FA0A37456}" name="Existencias">
      <calculatedColumnFormula>_xlfn.XLOOKUP(B2,$H$6:$H$17,$J$6:$J$17)</calculatedColumnFormula>
    </tableColumn>
    <tableColumn id="6" xr3:uid="{3E884F40-1F85-4D4E-8C33-CD7E35ACF20F}" name="Inversión" dataDxfId="0">
      <calculatedColumnFormula>C2*E2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AB26-BBA8-4656-AEAB-AFF8D2F09B89}">
  <dimension ref="A4:L124"/>
  <sheetViews>
    <sheetView topLeftCell="A115" zoomScale="115" zoomScaleNormal="115" workbookViewId="0">
      <selection activeCell="A5" sqref="A5:A124"/>
    </sheetView>
  </sheetViews>
  <sheetFormatPr baseColWidth="10" defaultRowHeight="14.5" x14ac:dyDescent="0.35"/>
  <cols>
    <col min="3" max="3" width="17.36328125" customWidth="1"/>
    <col min="4" max="4" width="17.6328125" customWidth="1"/>
    <col min="9" max="9" width="15.453125" customWidth="1"/>
    <col min="10" max="10" width="15.26953125" customWidth="1"/>
    <col min="11" max="11" width="17.90625" customWidth="1"/>
  </cols>
  <sheetData>
    <row r="4" spans="1:12" x14ac:dyDescent="0.35">
      <c r="A4" t="s">
        <v>25</v>
      </c>
      <c r="B4" t="s">
        <v>29</v>
      </c>
      <c r="C4" t="s">
        <v>28</v>
      </c>
      <c r="D4" t="s">
        <v>27</v>
      </c>
      <c r="E4" t="s">
        <v>26</v>
      </c>
    </row>
    <row r="5" spans="1:12" x14ac:dyDescent="0.35">
      <c r="A5" t="s">
        <v>12</v>
      </c>
      <c r="B5" t="s">
        <v>21</v>
      </c>
      <c r="C5">
        <v>600</v>
      </c>
      <c r="D5" t="str">
        <f>_xlfn.CONCAT(A5," (",B5,")")</f>
        <v>Coca-Cola (600ml)</v>
      </c>
      <c r="E5" s="1">
        <f>_xlfn.XLOOKUP(TablaProductos[[#This Row],[Producto]],TablaPrecioML[Producto],TablaPrecioML[Precio (ml)])*TablaProductos[[#This Row],[Cantidad (ml)]]</f>
        <v>21.5</v>
      </c>
      <c r="I5" t="s">
        <v>25</v>
      </c>
      <c r="J5" t="s">
        <v>24</v>
      </c>
      <c r="K5" t="s">
        <v>23</v>
      </c>
      <c r="L5" t="s">
        <v>22</v>
      </c>
    </row>
    <row r="6" spans="1:12" x14ac:dyDescent="0.35">
      <c r="A6" t="s">
        <v>11</v>
      </c>
      <c r="B6" t="s">
        <v>21</v>
      </c>
      <c r="C6">
        <v>600</v>
      </c>
      <c r="D6" t="str">
        <f>_xlfn.CONCAT(A6," (",B6,")")</f>
        <v>Pepsi (600ml)</v>
      </c>
      <c r="E6" s="1">
        <f>_xlfn.XLOOKUP(TablaProductos[[#This Row],[Producto]],TablaPrecioML[Producto],TablaPrecioML[Precio (ml)])*TablaProductos[[#This Row],[Cantidad (ml)]]</f>
        <v>19.5</v>
      </c>
      <c r="I6" t="s">
        <v>12</v>
      </c>
      <c r="J6">
        <v>21.5</v>
      </c>
      <c r="K6">
        <v>600</v>
      </c>
      <c r="L6">
        <f>TablaPrecioML[[#This Row],[Precio Unitario]]/TablaPrecioML[[#This Row],[Unidades]]</f>
        <v>3.5833333333333335E-2</v>
      </c>
    </row>
    <row r="7" spans="1:12" x14ac:dyDescent="0.35">
      <c r="A7" t="s">
        <v>10</v>
      </c>
      <c r="B7" t="s">
        <v>21</v>
      </c>
      <c r="C7">
        <v>600</v>
      </c>
      <c r="D7" t="str">
        <f>_xlfn.CONCAT(A7," (",B7,")")</f>
        <v>Fanta (600ml)</v>
      </c>
      <c r="E7" s="1">
        <f>_xlfn.XLOOKUP(TablaProductos[[#This Row],[Producto]],TablaPrecioML[Producto],TablaPrecioML[Precio (ml)])*TablaProductos[[#This Row],[Cantidad (ml)]]</f>
        <v>15</v>
      </c>
      <c r="I7" t="s">
        <v>11</v>
      </c>
      <c r="J7">
        <v>19.5</v>
      </c>
      <c r="K7">
        <v>600</v>
      </c>
      <c r="L7">
        <f>TablaPrecioML[[#This Row],[Precio Unitario]]/TablaPrecioML[[#This Row],[Unidades]]</f>
        <v>3.2500000000000001E-2</v>
      </c>
    </row>
    <row r="8" spans="1:12" x14ac:dyDescent="0.35">
      <c r="A8" t="s">
        <v>9</v>
      </c>
      <c r="B8" t="s">
        <v>21</v>
      </c>
      <c r="C8">
        <v>600</v>
      </c>
      <c r="D8" t="str">
        <f>_xlfn.CONCAT(A8," (",B8,")")</f>
        <v>Squirt (600ml)</v>
      </c>
      <c r="E8" s="1">
        <f>_xlfn.XLOOKUP(TablaProductos[[#This Row],[Producto]],TablaPrecioML[Producto],TablaPrecioML[Precio (ml)])*TablaProductos[[#This Row],[Cantidad (ml)]]</f>
        <v>16</v>
      </c>
      <c r="I8" t="s">
        <v>2</v>
      </c>
      <c r="J8">
        <v>18</v>
      </c>
      <c r="K8">
        <v>600</v>
      </c>
      <c r="L8">
        <f>TablaPrecioML[[#This Row],[Precio Unitario]]/TablaPrecioML[[#This Row],[Unidades]]</f>
        <v>0.03</v>
      </c>
    </row>
    <row r="9" spans="1:12" x14ac:dyDescent="0.35">
      <c r="A9" t="s">
        <v>8</v>
      </c>
      <c r="B9" t="s">
        <v>21</v>
      </c>
      <c r="C9">
        <v>600</v>
      </c>
      <c r="D9" t="str">
        <f>_xlfn.CONCAT(A9," (",B9,")")</f>
        <v>Yoli (600ml)</v>
      </c>
      <c r="E9" s="1">
        <f>_xlfn.XLOOKUP(TablaProductos[[#This Row],[Producto]],TablaPrecioML[Producto],TablaPrecioML[Precio (ml)])*TablaProductos[[#This Row],[Cantidad (ml)]]</f>
        <v>15</v>
      </c>
      <c r="I9" t="s">
        <v>1</v>
      </c>
      <c r="J9">
        <v>17</v>
      </c>
      <c r="K9">
        <v>600</v>
      </c>
      <c r="L9">
        <f>TablaPrecioML[[#This Row],[Precio Unitario]]/TablaPrecioML[[#This Row],[Unidades]]</f>
        <v>2.8333333333333332E-2</v>
      </c>
    </row>
    <row r="10" spans="1:12" x14ac:dyDescent="0.35">
      <c r="A10" t="s">
        <v>7</v>
      </c>
      <c r="B10" t="s">
        <v>21</v>
      </c>
      <c r="C10">
        <v>600</v>
      </c>
      <c r="D10" t="str">
        <f>_xlfn.CONCAT(A10," (",B10,")")</f>
        <v>Jarrito (600ml)</v>
      </c>
      <c r="E10" s="1">
        <f>_xlfn.XLOOKUP(TablaProductos[[#This Row],[Producto]],TablaPrecioML[Producto],TablaPrecioML[Precio (ml)])*TablaProductos[[#This Row],[Cantidad (ml)]]</f>
        <v>13</v>
      </c>
      <c r="I10" t="s">
        <v>9</v>
      </c>
      <c r="J10">
        <v>16</v>
      </c>
      <c r="K10">
        <v>600</v>
      </c>
      <c r="L10">
        <f>TablaPrecioML[[#This Row],[Precio Unitario]]/TablaPrecioML[[#This Row],[Unidades]]</f>
        <v>2.6666666666666668E-2</v>
      </c>
    </row>
    <row r="11" spans="1:12" x14ac:dyDescent="0.35">
      <c r="A11" t="s">
        <v>6</v>
      </c>
      <c r="B11" t="s">
        <v>21</v>
      </c>
      <c r="C11">
        <v>600</v>
      </c>
      <c r="D11" t="str">
        <f>_xlfn.CONCAT(A11," (",B11,")")</f>
        <v>Sangía (600ml)</v>
      </c>
      <c r="E11" s="1">
        <f>_xlfn.XLOOKUP(TablaProductos[[#This Row],[Producto]],TablaPrecioML[Producto],TablaPrecioML[Precio (ml)])*TablaProductos[[#This Row],[Cantidad (ml)]]</f>
        <v>13.5</v>
      </c>
      <c r="I11" t="s">
        <v>4</v>
      </c>
      <c r="J11">
        <v>15.5</v>
      </c>
      <c r="K11">
        <v>600</v>
      </c>
      <c r="L11">
        <f>TablaPrecioML[[#This Row],[Precio Unitario]]/TablaPrecioML[[#This Row],[Unidades]]</f>
        <v>2.5833333333333333E-2</v>
      </c>
    </row>
    <row r="12" spans="1:12" x14ac:dyDescent="0.35">
      <c r="A12" t="s">
        <v>5</v>
      </c>
      <c r="B12" t="s">
        <v>21</v>
      </c>
      <c r="C12">
        <v>600</v>
      </c>
      <c r="D12" t="str">
        <f>_xlfn.CONCAT(A12," (",B12,")")</f>
        <v>Sidral (600ml)</v>
      </c>
      <c r="E12" s="1">
        <f>_xlfn.XLOOKUP(TablaProductos[[#This Row],[Producto]],TablaPrecioML[Producto],TablaPrecioML[Precio (ml)])*TablaProductos[[#This Row],[Cantidad (ml)]]</f>
        <v>14.5</v>
      </c>
      <c r="I12" t="s">
        <v>10</v>
      </c>
      <c r="J12">
        <v>15</v>
      </c>
      <c r="K12">
        <v>600</v>
      </c>
      <c r="L12">
        <f>TablaPrecioML[[#This Row],[Precio Unitario]]/TablaPrecioML[[#This Row],[Unidades]]</f>
        <v>2.5000000000000001E-2</v>
      </c>
    </row>
    <row r="13" spans="1:12" x14ac:dyDescent="0.35">
      <c r="A13" t="s">
        <v>4</v>
      </c>
      <c r="B13" t="s">
        <v>21</v>
      </c>
      <c r="C13">
        <v>600</v>
      </c>
      <c r="D13" t="str">
        <f>_xlfn.CONCAT(A13," (",B13,")")</f>
        <v>Mundet (600ml)</v>
      </c>
      <c r="E13" s="1">
        <f>_xlfn.XLOOKUP(TablaProductos[[#This Row],[Producto]],TablaPrecioML[Producto],TablaPrecioML[Precio (ml)])*TablaProductos[[#This Row],[Cantidad (ml)]]</f>
        <v>15.5</v>
      </c>
      <c r="I13" t="s">
        <v>8</v>
      </c>
      <c r="J13">
        <v>15</v>
      </c>
      <c r="K13">
        <v>600</v>
      </c>
      <c r="L13">
        <f>TablaPrecioML[[#This Row],[Precio Unitario]]/TablaPrecioML[[#This Row],[Unidades]]</f>
        <v>2.5000000000000001E-2</v>
      </c>
    </row>
    <row r="14" spans="1:12" x14ac:dyDescent="0.35">
      <c r="A14" t="s">
        <v>3</v>
      </c>
      <c r="B14" t="s">
        <v>21</v>
      </c>
      <c r="C14">
        <v>600</v>
      </c>
      <c r="D14" t="str">
        <f>_xlfn.CONCAT(A14," (",B14,")")</f>
        <v>Manzanita (600ml)</v>
      </c>
      <c r="E14" s="1">
        <f>_xlfn.XLOOKUP(TablaProductos[[#This Row],[Producto]],TablaPrecioML[Producto],TablaPrecioML[Precio (ml)])*TablaProductos[[#This Row],[Cantidad (ml)]]</f>
        <v>13.5</v>
      </c>
      <c r="I14" t="s">
        <v>5</v>
      </c>
      <c r="J14">
        <v>14.5</v>
      </c>
      <c r="K14">
        <v>600</v>
      </c>
      <c r="L14">
        <f>TablaPrecioML[[#This Row],[Precio Unitario]]/TablaPrecioML[[#This Row],[Unidades]]</f>
        <v>2.4166666666666666E-2</v>
      </c>
    </row>
    <row r="15" spans="1:12" x14ac:dyDescent="0.35">
      <c r="A15" t="s">
        <v>2</v>
      </c>
      <c r="B15" t="s">
        <v>21</v>
      </c>
      <c r="C15">
        <v>600</v>
      </c>
      <c r="D15" t="str">
        <f>_xlfn.CONCAT(A15," (",B15,")")</f>
        <v>Topo-Chico (600ml)</v>
      </c>
      <c r="E15" s="1">
        <f>_xlfn.XLOOKUP(TablaProductos[[#This Row],[Producto]],TablaPrecioML[Producto],TablaPrecioML[Precio (ml)])*TablaProductos[[#This Row],[Cantidad (ml)]]</f>
        <v>18</v>
      </c>
      <c r="I15" t="s">
        <v>6</v>
      </c>
      <c r="J15">
        <v>13.5</v>
      </c>
      <c r="K15">
        <v>600</v>
      </c>
      <c r="L15">
        <f>TablaPrecioML[[#This Row],[Precio Unitario]]/TablaPrecioML[[#This Row],[Unidades]]</f>
        <v>2.2499999999999999E-2</v>
      </c>
    </row>
    <row r="16" spans="1:12" x14ac:dyDescent="0.35">
      <c r="A16" t="s">
        <v>1</v>
      </c>
      <c r="B16" t="s">
        <v>21</v>
      </c>
      <c r="C16">
        <v>600</v>
      </c>
      <c r="D16" t="str">
        <f>_xlfn.CONCAT(A16," (",B16,")")</f>
        <v>Ciel (600ml)</v>
      </c>
      <c r="E16" s="1">
        <f>_xlfn.XLOOKUP(TablaProductos[[#This Row],[Producto]],TablaPrecioML[Producto],TablaPrecioML[Precio (ml)])*TablaProductos[[#This Row],[Cantidad (ml)]]</f>
        <v>17</v>
      </c>
      <c r="I16" t="s">
        <v>3</v>
      </c>
      <c r="J16">
        <v>13.5</v>
      </c>
      <c r="K16">
        <v>600</v>
      </c>
      <c r="L16">
        <f>TablaPrecioML[[#This Row],[Precio Unitario]]/TablaPrecioML[[#This Row],[Unidades]]</f>
        <v>2.2499999999999999E-2</v>
      </c>
    </row>
    <row r="17" spans="1:12" x14ac:dyDescent="0.35">
      <c r="A17" t="s">
        <v>12</v>
      </c>
      <c r="B17" t="s">
        <v>20</v>
      </c>
      <c r="C17">
        <v>400</v>
      </c>
      <c r="D17" t="str">
        <f>_xlfn.CONCAT(A17," (",B17,")")</f>
        <v>Coca-Cola (400ml)</v>
      </c>
      <c r="E17" s="1">
        <f>_xlfn.XLOOKUP(TablaProductos[[#This Row],[Producto]],TablaPrecioML[Producto],TablaPrecioML[Precio (ml)])*TablaProductos[[#This Row],[Cantidad (ml)]]</f>
        <v>14.333333333333334</v>
      </c>
      <c r="I17" t="s">
        <v>7</v>
      </c>
      <c r="J17">
        <v>13</v>
      </c>
      <c r="K17">
        <v>600</v>
      </c>
      <c r="L17">
        <f>TablaPrecioML[[#This Row],[Precio Unitario]]/TablaPrecioML[[#This Row],[Unidades]]</f>
        <v>2.1666666666666667E-2</v>
      </c>
    </row>
    <row r="18" spans="1:12" x14ac:dyDescent="0.35">
      <c r="A18" t="s">
        <v>11</v>
      </c>
      <c r="B18" t="s">
        <v>20</v>
      </c>
      <c r="C18">
        <v>400</v>
      </c>
      <c r="D18" t="str">
        <f>_xlfn.CONCAT(A18," (",B18,")")</f>
        <v>Pepsi (400ml)</v>
      </c>
      <c r="E18" s="1">
        <f>_xlfn.XLOOKUP(TablaProductos[[#This Row],[Producto]],TablaPrecioML[Producto],TablaPrecioML[Precio (ml)])*TablaProductos[[#This Row],[Cantidad (ml)]]</f>
        <v>13</v>
      </c>
    </row>
    <row r="19" spans="1:12" x14ac:dyDescent="0.35">
      <c r="A19" t="s">
        <v>10</v>
      </c>
      <c r="B19" t="s">
        <v>20</v>
      </c>
      <c r="C19">
        <v>400</v>
      </c>
      <c r="D19" t="str">
        <f>_xlfn.CONCAT(A19," (",B19,")")</f>
        <v>Fanta (400ml)</v>
      </c>
      <c r="E19" s="1">
        <f>_xlfn.XLOOKUP(TablaProductos[[#This Row],[Producto]],TablaPrecioML[Producto],TablaPrecioML[Precio (ml)])*TablaProductos[[#This Row],[Cantidad (ml)]]</f>
        <v>10</v>
      </c>
    </row>
    <row r="20" spans="1:12" x14ac:dyDescent="0.35">
      <c r="A20" t="s">
        <v>9</v>
      </c>
      <c r="B20" t="s">
        <v>20</v>
      </c>
      <c r="C20">
        <v>400</v>
      </c>
      <c r="D20" t="str">
        <f>_xlfn.CONCAT(A20," (",B20,")")</f>
        <v>Squirt (400ml)</v>
      </c>
      <c r="E20" s="1">
        <f>_xlfn.XLOOKUP(TablaProductos[[#This Row],[Producto]],TablaPrecioML[Producto],TablaPrecioML[Precio (ml)])*TablaProductos[[#This Row],[Cantidad (ml)]]</f>
        <v>10.666666666666668</v>
      </c>
    </row>
    <row r="21" spans="1:12" x14ac:dyDescent="0.35">
      <c r="A21" t="s">
        <v>8</v>
      </c>
      <c r="B21" t="s">
        <v>20</v>
      </c>
      <c r="C21">
        <v>400</v>
      </c>
      <c r="D21" t="str">
        <f>_xlfn.CONCAT(A21," (",B21,")")</f>
        <v>Yoli (400ml)</v>
      </c>
      <c r="E21" s="1">
        <f>_xlfn.XLOOKUP(TablaProductos[[#This Row],[Producto]],TablaPrecioML[Producto],TablaPrecioML[Precio (ml)])*TablaProductos[[#This Row],[Cantidad (ml)]]</f>
        <v>10</v>
      </c>
    </row>
    <row r="22" spans="1:12" x14ac:dyDescent="0.35">
      <c r="A22" t="s">
        <v>7</v>
      </c>
      <c r="B22" t="s">
        <v>20</v>
      </c>
      <c r="C22">
        <v>400</v>
      </c>
      <c r="D22" t="str">
        <f>_xlfn.CONCAT(A22," (",B22,")")</f>
        <v>Jarrito (400ml)</v>
      </c>
      <c r="E22" s="1">
        <f>_xlfn.XLOOKUP(TablaProductos[[#This Row],[Producto]],TablaPrecioML[Producto],TablaPrecioML[Precio (ml)])*TablaProductos[[#This Row],[Cantidad (ml)]]</f>
        <v>8.6666666666666679</v>
      </c>
    </row>
    <row r="23" spans="1:12" x14ac:dyDescent="0.35">
      <c r="A23" t="s">
        <v>6</v>
      </c>
      <c r="B23" t="s">
        <v>20</v>
      </c>
      <c r="C23">
        <v>400</v>
      </c>
      <c r="D23" t="str">
        <f>_xlfn.CONCAT(A23," (",B23,")")</f>
        <v>Sangía (400ml)</v>
      </c>
      <c r="E23" s="1">
        <f>_xlfn.XLOOKUP(TablaProductos[[#This Row],[Producto]],TablaPrecioML[Producto],TablaPrecioML[Precio (ml)])*TablaProductos[[#This Row],[Cantidad (ml)]]</f>
        <v>9</v>
      </c>
    </row>
    <row r="24" spans="1:12" x14ac:dyDescent="0.35">
      <c r="A24" t="s">
        <v>5</v>
      </c>
      <c r="B24" t="s">
        <v>20</v>
      </c>
      <c r="C24">
        <v>400</v>
      </c>
      <c r="D24" t="str">
        <f>_xlfn.CONCAT(A24," (",B24,")")</f>
        <v>Sidral (400ml)</v>
      </c>
      <c r="E24" s="1">
        <f>_xlfn.XLOOKUP(TablaProductos[[#This Row],[Producto]],TablaPrecioML[Producto],TablaPrecioML[Precio (ml)])*TablaProductos[[#This Row],[Cantidad (ml)]]</f>
        <v>9.6666666666666661</v>
      </c>
    </row>
    <row r="25" spans="1:12" x14ac:dyDescent="0.35">
      <c r="A25" t="s">
        <v>4</v>
      </c>
      <c r="B25" t="s">
        <v>20</v>
      </c>
      <c r="C25">
        <v>400</v>
      </c>
      <c r="D25" t="str">
        <f>_xlfn.CONCAT(A25," (",B25,")")</f>
        <v>Mundet (400ml)</v>
      </c>
      <c r="E25" s="1">
        <f>_xlfn.XLOOKUP(TablaProductos[[#This Row],[Producto]],TablaPrecioML[Producto],TablaPrecioML[Precio (ml)])*TablaProductos[[#This Row],[Cantidad (ml)]]</f>
        <v>10.333333333333334</v>
      </c>
    </row>
    <row r="26" spans="1:12" x14ac:dyDescent="0.35">
      <c r="A26" t="s">
        <v>3</v>
      </c>
      <c r="B26" t="s">
        <v>20</v>
      </c>
      <c r="C26">
        <v>400</v>
      </c>
      <c r="D26" t="str">
        <f>_xlfn.CONCAT(A26," (",B26,")")</f>
        <v>Manzanita (400ml)</v>
      </c>
      <c r="E26" s="1">
        <f>_xlfn.XLOOKUP(TablaProductos[[#This Row],[Producto]],TablaPrecioML[Producto],TablaPrecioML[Precio (ml)])*TablaProductos[[#This Row],[Cantidad (ml)]]</f>
        <v>9</v>
      </c>
    </row>
    <row r="27" spans="1:12" x14ac:dyDescent="0.35">
      <c r="A27" t="s">
        <v>2</v>
      </c>
      <c r="B27" t="s">
        <v>20</v>
      </c>
      <c r="C27">
        <v>400</v>
      </c>
      <c r="D27" t="str">
        <f>_xlfn.CONCAT(A27," (",B27,")")</f>
        <v>Topo-Chico (400ml)</v>
      </c>
      <c r="E27" s="1">
        <f>_xlfn.XLOOKUP(TablaProductos[[#This Row],[Producto]],TablaPrecioML[Producto],TablaPrecioML[Precio (ml)])*TablaProductos[[#This Row],[Cantidad (ml)]]</f>
        <v>12</v>
      </c>
    </row>
    <row r="28" spans="1:12" x14ac:dyDescent="0.35">
      <c r="A28" t="s">
        <v>1</v>
      </c>
      <c r="B28" t="s">
        <v>20</v>
      </c>
      <c r="C28">
        <v>400</v>
      </c>
      <c r="D28" t="str">
        <f>_xlfn.CONCAT(A28," (",B28,")")</f>
        <v>Ciel (400ml)</v>
      </c>
      <c r="E28" s="1">
        <f>_xlfn.XLOOKUP(TablaProductos[[#This Row],[Producto]],TablaPrecioML[Producto],TablaPrecioML[Precio (ml)])*TablaProductos[[#This Row],[Cantidad (ml)]]</f>
        <v>11.333333333333332</v>
      </c>
    </row>
    <row r="29" spans="1:12" x14ac:dyDescent="0.35">
      <c r="A29" t="s">
        <v>12</v>
      </c>
      <c r="B29" t="s">
        <v>19</v>
      </c>
      <c r="C29">
        <f>350</f>
        <v>350</v>
      </c>
      <c r="D29" t="str">
        <f>_xlfn.CONCAT(A29," (",B29,")")</f>
        <v>Coca-Cola (350ml)</v>
      </c>
      <c r="E29" s="1">
        <f>_xlfn.XLOOKUP(TablaProductos[[#This Row],[Producto]],TablaPrecioML[Producto],TablaPrecioML[Precio (ml)])*TablaProductos[[#This Row],[Cantidad (ml)]]</f>
        <v>12.541666666666668</v>
      </c>
    </row>
    <row r="30" spans="1:12" x14ac:dyDescent="0.35">
      <c r="A30" t="s">
        <v>11</v>
      </c>
      <c r="B30" t="s">
        <v>19</v>
      </c>
      <c r="C30">
        <f>350</f>
        <v>350</v>
      </c>
      <c r="D30" t="str">
        <f>_xlfn.CONCAT(A30," (",B30,")")</f>
        <v>Pepsi (350ml)</v>
      </c>
      <c r="E30" s="1">
        <f>_xlfn.XLOOKUP(TablaProductos[[#This Row],[Producto]],TablaPrecioML[Producto],TablaPrecioML[Precio (ml)])*TablaProductos[[#This Row],[Cantidad (ml)]]</f>
        <v>11.375</v>
      </c>
    </row>
    <row r="31" spans="1:12" x14ac:dyDescent="0.35">
      <c r="A31" t="s">
        <v>10</v>
      </c>
      <c r="B31" t="s">
        <v>19</v>
      </c>
      <c r="C31">
        <f>350</f>
        <v>350</v>
      </c>
      <c r="D31" t="str">
        <f>_xlfn.CONCAT(A31," (",B31,")")</f>
        <v>Fanta (350ml)</v>
      </c>
      <c r="E31" s="1">
        <f>_xlfn.XLOOKUP(TablaProductos[[#This Row],[Producto]],TablaPrecioML[Producto],TablaPrecioML[Precio (ml)])*TablaProductos[[#This Row],[Cantidad (ml)]]</f>
        <v>8.75</v>
      </c>
    </row>
    <row r="32" spans="1:12" x14ac:dyDescent="0.35">
      <c r="A32" t="s">
        <v>9</v>
      </c>
      <c r="B32" t="s">
        <v>19</v>
      </c>
      <c r="C32">
        <f>350</f>
        <v>350</v>
      </c>
      <c r="D32" t="str">
        <f>_xlfn.CONCAT(A32," (",B32,")")</f>
        <v>Squirt (350ml)</v>
      </c>
      <c r="E32" s="1">
        <f>_xlfn.XLOOKUP(TablaProductos[[#This Row],[Producto]],TablaPrecioML[Producto],TablaPrecioML[Precio (ml)])*TablaProductos[[#This Row],[Cantidad (ml)]]</f>
        <v>9.3333333333333339</v>
      </c>
    </row>
    <row r="33" spans="1:5" x14ac:dyDescent="0.35">
      <c r="A33" t="s">
        <v>8</v>
      </c>
      <c r="B33" t="s">
        <v>19</v>
      </c>
      <c r="C33">
        <f>350</f>
        <v>350</v>
      </c>
      <c r="D33" t="str">
        <f>_xlfn.CONCAT(A33," (",B33,")")</f>
        <v>Yoli (350ml)</v>
      </c>
      <c r="E33" s="1">
        <f>_xlfn.XLOOKUP(TablaProductos[[#This Row],[Producto]],TablaPrecioML[Producto],TablaPrecioML[Precio (ml)])*TablaProductos[[#This Row],[Cantidad (ml)]]</f>
        <v>8.75</v>
      </c>
    </row>
    <row r="34" spans="1:5" x14ac:dyDescent="0.35">
      <c r="A34" t="s">
        <v>7</v>
      </c>
      <c r="B34" t="s">
        <v>19</v>
      </c>
      <c r="C34">
        <f>350</f>
        <v>350</v>
      </c>
      <c r="D34" t="str">
        <f>_xlfn.CONCAT(A34," (",B34,")")</f>
        <v>Jarrito (350ml)</v>
      </c>
      <c r="E34" s="1">
        <f>_xlfn.XLOOKUP(TablaProductos[[#This Row],[Producto]],TablaPrecioML[Producto],TablaPrecioML[Precio (ml)])*TablaProductos[[#This Row],[Cantidad (ml)]]</f>
        <v>7.5833333333333339</v>
      </c>
    </row>
    <row r="35" spans="1:5" x14ac:dyDescent="0.35">
      <c r="A35" t="s">
        <v>6</v>
      </c>
      <c r="B35" t="s">
        <v>19</v>
      </c>
      <c r="C35">
        <f>350</f>
        <v>350</v>
      </c>
      <c r="D35" t="str">
        <f>_xlfn.CONCAT(A35," (",B35,")")</f>
        <v>Sangía (350ml)</v>
      </c>
      <c r="E35" s="1">
        <f>_xlfn.XLOOKUP(TablaProductos[[#This Row],[Producto]],TablaPrecioML[Producto],TablaPrecioML[Precio (ml)])*TablaProductos[[#This Row],[Cantidad (ml)]]</f>
        <v>7.875</v>
      </c>
    </row>
    <row r="36" spans="1:5" x14ac:dyDescent="0.35">
      <c r="A36" t="s">
        <v>5</v>
      </c>
      <c r="B36" t="s">
        <v>19</v>
      </c>
      <c r="C36">
        <f>350</f>
        <v>350</v>
      </c>
      <c r="D36" t="str">
        <f>_xlfn.CONCAT(A36," (",B36,")")</f>
        <v>Sidral (350ml)</v>
      </c>
      <c r="E36" s="1">
        <f>_xlfn.XLOOKUP(TablaProductos[[#This Row],[Producto]],TablaPrecioML[Producto],TablaPrecioML[Precio (ml)])*TablaProductos[[#This Row],[Cantidad (ml)]]</f>
        <v>8.4583333333333339</v>
      </c>
    </row>
    <row r="37" spans="1:5" x14ac:dyDescent="0.35">
      <c r="A37" t="s">
        <v>4</v>
      </c>
      <c r="B37" t="s">
        <v>19</v>
      </c>
      <c r="C37">
        <f>350</f>
        <v>350</v>
      </c>
      <c r="D37" t="str">
        <f>_xlfn.CONCAT(A37," (",B37,")")</f>
        <v>Mundet (350ml)</v>
      </c>
      <c r="E37" s="1">
        <f>_xlfn.XLOOKUP(TablaProductos[[#This Row],[Producto]],TablaPrecioML[Producto],TablaPrecioML[Precio (ml)])*TablaProductos[[#This Row],[Cantidad (ml)]]</f>
        <v>9.0416666666666661</v>
      </c>
    </row>
    <row r="38" spans="1:5" x14ac:dyDescent="0.35">
      <c r="A38" t="s">
        <v>3</v>
      </c>
      <c r="B38" t="s">
        <v>19</v>
      </c>
      <c r="C38">
        <f>350</f>
        <v>350</v>
      </c>
      <c r="D38" t="str">
        <f>_xlfn.CONCAT(A38," (",B38,")")</f>
        <v>Manzanita (350ml)</v>
      </c>
      <c r="E38" s="1">
        <f>_xlfn.XLOOKUP(TablaProductos[[#This Row],[Producto]],TablaPrecioML[Producto],TablaPrecioML[Precio (ml)])*TablaProductos[[#This Row],[Cantidad (ml)]]</f>
        <v>7.875</v>
      </c>
    </row>
    <row r="39" spans="1:5" x14ac:dyDescent="0.35">
      <c r="A39" t="s">
        <v>2</v>
      </c>
      <c r="B39" t="s">
        <v>19</v>
      </c>
      <c r="C39">
        <f>350</f>
        <v>350</v>
      </c>
      <c r="D39" t="str">
        <f>_xlfn.CONCAT(A39," (",B39,")")</f>
        <v>Topo-Chico (350ml)</v>
      </c>
      <c r="E39" s="1">
        <f>_xlfn.XLOOKUP(TablaProductos[[#This Row],[Producto]],TablaPrecioML[Producto],TablaPrecioML[Precio (ml)])*TablaProductos[[#This Row],[Cantidad (ml)]]</f>
        <v>10.5</v>
      </c>
    </row>
    <row r="40" spans="1:5" x14ac:dyDescent="0.35">
      <c r="A40" t="s">
        <v>1</v>
      </c>
      <c r="B40" t="s">
        <v>19</v>
      </c>
      <c r="C40">
        <f>350</f>
        <v>350</v>
      </c>
      <c r="D40" t="str">
        <f>_xlfn.CONCAT(A40," (",B40,")")</f>
        <v>Ciel (350ml)</v>
      </c>
      <c r="E40" s="1">
        <f>_xlfn.XLOOKUP(TablaProductos[[#This Row],[Producto]],TablaPrecioML[Producto],TablaPrecioML[Precio (ml)])*TablaProductos[[#This Row],[Cantidad (ml)]]</f>
        <v>9.9166666666666661</v>
      </c>
    </row>
    <row r="41" spans="1:5" x14ac:dyDescent="0.35">
      <c r="A41" t="s">
        <v>12</v>
      </c>
      <c r="B41" t="s">
        <v>18</v>
      </c>
      <c r="C41">
        <v>500</v>
      </c>
      <c r="D41" t="str">
        <f>_xlfn.CONCAT(A41," (",B41,")")</f>
        <v>Coca-Cola (500ml)</v>
      </c>
      <c r="E41" s="1">
        <f>_xlfn.XLOOKUP(TablaProductos[[#This Row],[Producto]],TablaPrecioML[Producto],TablaPrecioML[Precio (ml)])*TablaProductos[[#This Row],[Cantidad (ml)]]</f>
        <v>17.916666666666668</v>
      </c>
    </row>
    <row r="42" spans="1:5" x14ac:dyDescent="0.35">
      <c r="A42" t="s">
        <v>11</v>
      </c>
      <c r="B42" t="s">
        <v>18</v>
      </c>
      <c r="C42">
        <v>500</v>
      </c>
      <c r="D42" t="str">
        <f>_xlfn.CONCAT(A42," (",B42,")")</f>
        <v>Pepsi (500ml)</v>
      </c>
      <c r="E42" s="1">
        <f>_xlfn.XLOOKUP(TablaProductos[[#This Row],[Producto]],TablaPrecioML[Producto],TablaPrecioML[Precio (ml)])*TablaProductos[[#This Row],[Cantidad (ml)]]</f>
        <v>16.25</v>
      </c>
    </row>
    <row r="43" spans="1:5" x14ac:dyDescent="0.35">
      <c r="A43" t="s">
        <v>10</v>
      </c>
      <c r="B43" t="s">
        <v>18</v>
      </c>
      <c r="C43">
        <v>500</v>
      </c>
      <c r="D43" t="str">
        <f>_xlfn.CONCAT(A43," (",B43,")")</f>
        <v>Fanta (500ml)</v>
      </c>
      <c r="E43" s="1">
        <f>_xlfn.XLOOKUP(TablaProductos[[#This Row],[Producto]],TablaPrecioML[Producto],TablaPrecioML[Precio (ml)])*TablaProductos[[#This Row],[Cantidad (ml)]]</f>
        <v>12.5</v>
      </c>
    </row>
    <row r="44" spans="1:5" x14ac:dyDescent="0.35">
      <c r="A44" t="s">
        <v>9</v>
      </c>
      <c r="B44" t="s">
        <v>18</v>
      </c>
      <c r="C44">
        <v>500</v>
      </c>
      <c r="D44" t="str">
        <f>_xlfn.CONCAT(A44," (",B44,")")</f>
        <v>Squirt (500ml)</v>
      </c>
      <c r="E44" s="1">
        <f>_xlfn.XLOOKUP(TablaProductos[[#This Row],[Producto]],TablaPrecioML[Producto],TablaPrecioML[Precio (ml)])*TablaProductos[[#This Row],[Cantidad (ml)]]</f>
        <v>13.333333333333334</v>
      </c>
    </row>
    <row r="45" spans="1:5" x14ac:dyDescent="0.35">
      <c r="A45" t="s">
        <v>8</v>
      </c>
      <c r="B45" t="s">
        <v>18</v>
      </c>
      <c r="C45">
        <v>500</v>
      </c>
      <c r="D45" t="str">
        <f>_xlfn.CONCAT(A45," (",B45,")")</f>
        <v>Yoli (500ml)</v>
      </c>
      <c r="E45" s="1">
        <f>_xlfn.XLOOKUP(TablaProductos[[#This Row],[Producto]],TablaPrecioML[Producto],TablaPrecioML[Precio (ml)])*TablaProductos[[#This Row],[Cantidad (ml)]]</f>
        <v>12.5</v>
      </c>
    </row>
    <row r="46" spans="1:5" x14ac:dyDescent="0.35">
      <c r="A46" t="s">
        <v>7</v>
      </c>
      <c r="B46" t="s">
        <v>18</v>
      </c>
      <c r="C46">
        <v>500</v>
      </c>
      <c r="D46" t="str">
        <f>_xlfn.CONCAT(A46," (",B46,")")</f>
        <v>Jarrito (500ml)</v>
      </c>
      <c r="E46" s="1">
        <f>_xlfn.XLOOKUP(TablaProductos[[#This Row],[Producto]],TablaPrecioML[Producto],TablaPrecioML[Precio (ml)])*TablaProductos[[#This Row],[Cantidad (ml)]]</f>
        <v>10.833333333333334</v>
      </c>
    </row>
    <row r="47" spans="1:5" x14ac:dyDescent="0.35">
      <c r="A47" t="s">
        <v>6</v>
      </c>
      <c r="B47" t="s">
        <v>18</v>
      </c>
      <c r="C47">
        <v>500</v>
      </c>
      <c r="D47" t="str">
        <f>_xlfn.CONCAT(A47," (",B47,")")</f>
        <v>Sangía (500ml)</v>
      </c>
      <c r="E47" s="1">
        <f>_xlfn.XLOOKUP(TablaProductos[[#This Row],[Producto]],TablaPrecioML[Producto],TablaPrecioML[Precio (ml)])*TablaProductos[[#This Row],[Cantidad (ml)]]</f>
        <v>11.25</v>
      </c>
    </row>
    <row r="48" spans="1:5" x14ac:dyDescent="0.35">
      <c r="A48" t="s">
        <v>5</v>
      </c>
      <c r="B48" t="s">
        <v>18</v>
      </c>
      <c r="C48">
        <v>500</v>
      </c>
      <c r="D48" t="str">
        <f>_xlfn.CONCAT(A48," (",B48,")")</f>
        <v>Sidral (500ml)</v>
      </c>
      <c r="E48" s="1">
        <f>_xlfn.XLOOKUP(TablaProductos[[#This Row],[Producto]],TablaPrecioML[Producto],TablaPrecioML[Precio (ml)])*TablaProductos[[#This Row],[Cantidad (ml)]]</f>
        <v>12.083333333333334</v>
      </c>
    </row>
    <row r="49" spans="1:5" x14ac:dyDescent="0.35">
      <c r="A49" t="s">
        <v>4</v>
      </c>
      <c r="B49" t="s">
        <v>18</v>
      </c>
      <c r="C49">
        <v>500</v>
      </c>
      <c r="D49" t="str">
        <f>_xlfn.CONCAT(A49," (",B49,")")</f>
        <v>Mundet (500ml)</v>
      </c>
      <c r="E49" s="1">
        <f>_xlfn.XLOOKUP(TablaProductos[[#This Row],[Producto]],TablaPrecioML[Producto],TablaPrecioML[Precio (ml)])*TablaProductos[[#This Row],[Cantidad (ml)]]</f>
        <v>12.916666666666666</v>
      </c>
    </row>
    <row r="50" spans="1:5" x14ac:dyDescent="0.35">
      <c r="A50" t="s">
        <v>3</v>
      </c>
      <c r="B50" t="s">
        <v>18</v>
      </c>
      <c r="C50">
        <v>500</v>
      </c>
      <c r="D50" t="str">
        <f>_xlfn.CONCAT(A50," (",B50,")")</f>
        <v>Manzanita (500ml)</v>
      </c>
      <c r="E50" s="1">
        <f>_xlfn.XLOOKUP(TablaProductos[[#This Row],[Producto]],TablaPrecioML[Producto],TablaPrecioML[Precio (ml)])*TablaProductos[[#This Row],[Cantidad (ml)]]</f>
        <v>11.25</v>
      </c>
    </row>
    <row r="51" spans="1:5" x14ac:dyDescent="0.35">
      <c r="A51" t="s">
        <v>2</v>
      </c>
      <c r="B51" t="s">
        <v>18</v>
      </c>
      <c r="C51">
        <v>500</v>
      </c>
      <c r="D51" t="str">
        <f>_xlfn.CONCAT(A51," (",B51,")")</f>
        <v>Topo-Chico (500ml)</v>
      </c>
      <c r="E51" s="1">
        <f>_xlfn.XLOOKUP(TablaProductos[[#This Row],[Producto]],TablaPrecioML[Producto],TablaPrecioML[Precio (ml)])*TablaProductos[[#This Row],[Cantidad (ml)]]</f>
        <v>15</v>
      </c>
    </row>
    <row r="52" spans="1:5" x14ac:dyDescent="0.35">
      <c r="A52" t="s">
        <v>1</v>
      </c>
      <c r="B52" t="s">
        <v>18</v>
      </c>
      <c r="C52">
        <v>500</v>
      </c>
      <c r="D52" t="str">
        <f>_xlfn.CONCAT(A52," (",B52,")")</f>
        <v>Ciel (500ml)</v>
      </c>
      <c r="E52" s="1">
        <f>_xlfn.XLOOKUP(TablaProductos[[#This Row],[Producto]],TablaPrecioML[Producto],TablaPrecioML[Precio (ml)])*TablaProductos[[#This Row],[Cantidad (ml)]]</f>
        <v>14.166666666666666</v>
      </c>
    </row>
    <row r="53" spans="1:5" x14ac:dyDescent="0.35">
      <c r="A53" t="s">
        <v>12</v>
      </c>
      <c r="B53" t="s">
        <v>17</v>
      </c>
      <c r="C53">
        <v>1000</v>
      </c>
      <c r="D53" t="str">
        <f>_xlfn.CONCAT(A53," (",B53,")")</f>
        <v>Coca-Cola (1L)</v>
      </c>
      <c r="E53" s="1">
        <f>_xlfn.XLOOKUP(TablaProductos[[#This Row],[Producto]],TablaPrecioML[Producto],TablaPrecioML[Precio (ml)])*TablaProductos[[#This Row],[Cantidad (ml)]]</f>
        <v>35.833333333333336</v>
      </c>
    </row>
    <row r="54" spans="1:5" x14ac:dyDescent="0.35">
      <c r="A54" t="s">
        <v>11</v>
      </c>
      <c r="B54" t="s">
        <v>17</v>
      </c>
      <c r="C54">
        <v>1000</v>
      </c>
      <c r="D54" t="str">
        <f>_xlfn.CONCAT(A54," (",B54,")")</f>
        <v>Pepsi (1L)</v>
      </c>
      <c r="E54" s="1">
        <f>_xlfn.XLOOKUP(TablaProductos[[#This Row],[Producto]],TablaPrecioML[Producto],TablaPrecioML[Precio (ml)])*TablaProductos[[#This Row],[Cantidad (ml)]]</f>
        <v>32.5</v>
      </c>
    </row>
    <row r="55" spans="1:5" x14ac:dyDescent="0.35">
      <c r="A55" t="s">
        <v>10</v>
      </c>
      <c r="B55" t="s">
        <v>17</v>
      </c>
      <c r="C55">
        <v>1000</v>
      </c>
      <c r="D55" t="str">
        <f>_xlfn.CONCAT(A55," (",B55,")")</f>
        <v>Fanta (1L)</v>
      </c>
      <c r="E55" s="1">
        <f>_xlfn.XLOOKUP(TablaProductos[[#This Row],[Producto]],TablaPrecioML[Producto],TablaPrecioML[Precio (ml)])*TablaProductos[[#This Row],[Cantidad (ml)]]</f>
        <v>25</v>
      </c>
    </row>
    <row r="56" spans="1:5" x14ac:dyDescent="0.35">
      <c r="A56" t="s">
        <v>9</v>
      </c>
      <c r="B56" t="s">
        <v>17</v>
      </c>
      <c r="C56">
        <v>1000</v>
      </c>
      <c r="D56" t="str">
        <f>_xlfn.CONCAT(A56," (",B56,")")</f>
        <v>Squirt (1L)</v>
      </c>
      <c r="E56" s="1">
        <f>_xlfn.XLOOKUP(TablaProductos[[#This Row],[Producto]],TablaPrecioML[Producto],TablaPrecioML[Precio (ml)])*TablaProductos[[#This Row],[Cantidad (ml)]]</f>
        <v>26.666666666666668</v>
      </c>
    </row>
    <row r="57" spans="1:5" x14ac:dyDescent="0.35">
      <c r="A57" t="s">
        <v>8</v>
      </c>
      <c r="B57" t="s">
        <v>17</v>
      </c>
      <c r="C57">
        <v>1000</v>
      </c>
      <c r="D57" t="str">
        <f>_xlfn.CONCAT(A57," (",B57,")")</f>
        <v>Yoli (1L)</v>
      </c>
      <c r="E57" s="1">
        <f>_xlfn.XLOOKUP(TablaProductos[[#This Row],[Producto]],TablaPrecioML[Producto],TablaPrecioML[Precio (ml)])*TablaProductos[[#This Row],[Cantidad (ml)]]</f>
        <v>25</v>
      </c>
    </row>
    <row r="58" spans="1:5" x14ac:dyDescent="0.35">
      <c r="A58" t="s">
        <v>7</v>
      </c>
      <c r="B58" t="s">
        <v>17</v>
      </c>
      <c r="C58">
        <v>1000</v>
      </c>
      <c r="D58" t="str">
        <f>_xlfn.CONCAT(A58," (",B58,")")</f>
        <v>Jarrito (1L)</v>
      </c>
      <c r="E58" s="1">
        <f>_xlfn.XLOOKUP(TablaProductos[[#This Row],[Producto]],TablaPrecioML[Producto],TablaPrecioML[Precio (ml)])*TablaProductos[[#This Row],[Cantidad (ml)]]</f>
        <v>21.666666666666668</v>
      </c>
    </row>
    <row r="59" spans="1:5" x14ac:dyDescent="0.35">
      <c r="A59" t="s">
        <v>6</v>
      </c>
      <c r="B59" t="s">
        <v>17</v>
      </c>
      <c r="C59">
        <v>1000</v>
      </c>
      <c r="D59" t="str">
        <f>_xlfn.CONCAT(A59," (",B59,")")</f>
        <v>Sangía (1L)</v>
      </c>
      <c r="E59" s="1">
        <f>_xlfn.XLOOKUP(TablaProductos[[#This Row],[Producto]],TablaPrecioML[Producto],TablaPrecioML[Precio (ml)])*TablaProductos[[#This Row],[Cantidad (ml)]]</f>
        <v>22.5</v>
      </c>
    </row>
    <row r="60" spans="1:5" x14ac:dyDescent="0.35">
      <c r="A60" t="s">
        <v>5</v>
      </c>
      <c r="B60" t="s">
        <v>17</v>
      </c>
      <c r="C60">
        <v>1000</v>
      </c>
      <c r="D60" t="str">
        <f>_xlfn.CONCAT(A60," (",B60,")")</f>
        <v>Sidral (1L)</v>
      </c>
      <c r="E60" s="1">
        <f>_xlfn.XLOOKUP(TablaProductos[[#This Row],[Producto]],TablaPrecioML[Producto],TablaPrecioML[Precio (ml)])*TablaProductos[[#This Row],[Cantidad (ml)]]</f>
        <v>24.166666666666668</v>
      </c>
    </row>
    <row r="61" spans="1:5" x14ac:dyDescent="0.35">
      <c r="A61" t="s">
        <v>4</v>
      </c>
      <c r="B61" t="s">
        <v>17</v>
      </c>
      <c r="C61">
        <v>1000</v>
      </c>
      <c r="D61" t="str">
        <f>_xlfn.CONCAT(A61," (",B61,")")</f>
        <v>Mundet (1L)</v>
      </c>
      <c r="E61" s="1">
        <f>_xlfn.XLOOKUP(TablaProductos[[#This Row],[Producto]],TablaPrecioML[Producto],TablaPrecioML[Precio (ml)])*TablaProductos[[#This Row],[Cantidad (ml)]]</f>
        <v>25.833333333333332</v>
      </c>
    </row>
    <row r="62" spans="1:5" x14ac:dyDescent="0.35">
      <c r="A62" t="s">
        <v>3</v>
      </c>
      <c r="B62" t="s">
        <v>17</v>
      </c>
      <c r="C62">
        <v>1000</v>
      </c>
      <c r="D62" t="str">
        <f>_xlfn.CONCAT(A62," (",B62,")")</f>
        <v>Manzanita (1L)</v>
      </c>
      <c r="E62" s="1">
        <f>_xlfn.XLOOKUP(TablaProductos[[#This Row],[Producto]],TablaPrecioML[Producto],TablaPrecioML[Precio (ml)])*TablaProductos[[#This Row],[Cantidad (ml)]]</f>
        <v>22.5</v>
      </c>
    </row>
    <row r="63" spans="1:5" x14ac:dyDescent="0.35">
      <c r="A63" t="s">
        <v>2</v>
      </c>
      <c r="B63" t="s">
        <v>17</v>
      </c>
      <c r="C63">
        <v>1000</v>
      </c>
      <c r="D63" t="str">
        <f>_xlfn.CONCAT(A63," (",B63,")")</f>
        <v>Topo-Chico (1L)</v>
      </c>
      <c r="E63" s="1">
        <f>_xlfn.XLOOKUP(TablaProductos[[#This Row],[Producto]],TablaPrecioML[Producto],TablaPrecioML[Precio (ml)])*TablaProductos[[#This Row],[Cantidad (ml)]]</f>
        <v>30</v>
      </c>
    </row>
    <row r="64" spans="1:5" x14ac:dyDescent="0.35">
      <c r="A64" t="s">
        <v>1</v>
      </c>
      <c r="B64" t="s">
        <v>17</v>
      </c>
      <c r="C64">
        <v>1000</v>
      </c>
      <c r="D64" t="str">
        <f>_xlfn.CONCAT(A64," (",B64,")")</f>
        <v>Ciel (1L)</v>
      </c>
      <c r="E64" s="1">
        <f>_xlfn.XLOOKUP(TablaProductos[[#This Row],[Producto]],TablaPrecioML[Producto],TablaPrecioML[Precio (ml)])*TablaProductos[[#This Row],[Cantidad (ml)]]</f>
        <v>28.333333333333332</v>
      </c>
    </row>
    <row r="65" spans="1:5" x14ac:dyDescent="0.35">
      <c r="A65" t="s">
        <v>12</v>
      </c>
      <c r="B65" t="s">
        <v>16</v>
      </c>
      <c r="C65">
        <v>1200</v>
      </c>
      <c r="D65" t="str">
        <f>_xlfn.CONCAT(A65," (",B65,")")</f>
        <v>Coca-Cola (1.2L)</v>
      </c>
      <c r="E65" s="1">
        <f>_xlfn.XLOOKUP(TablaProductos[[#This Row],[Producto]],TablaPrecioML[Producto],TablaPrecioML[Precio (ml)])*TablaProductos[[#This Row],[Cantidad (ml)]]</f>
        <v>43</v>
      </c>
    </row>
    <row r="66" spans="1:5" x14ac:dyDescent="0.35">
      <c r="A66" t="s">
        <v>11</v>
      </c>
      <c r="B66" t="s">
        <v>16</v>
      </c>
      <c r="C66">
        <v>1200</v>
      </c>
      <c r="D66" t="str">
        <f>_xlfn.CONCAT(A66," (",B66,")")</f>
        <v>Pepsi (1.2L)</v>
      </c>
      <c r="E66" s="1">
        <f>_xlfn.XLOOKUP(TablaProductos[[#This Row],[Producto]],TablaPrecioML[Producto],TablaPrecioML[Precio (ml)])*TablaProductos[[#This Row],[Cantidad (ml)]]</f>
        <v>39</v>
      </c>
    </row>
    <row r="67" spans="1:5" x14ac:dyDescent="0.35">
      <c r="A67" t="s">
        <v>10</v>
      </c>
      <c r="B67" t="s">
        <v>16</v>
      </c>
      <c r="C67">
        <v>1200</v>
      </c>
      <c r="D67" t="str">
        <f>_xlfn.CONCAT(A67," (",B67,")")</f>
        <v>Fanta (1.2L)</v>
      </c>
      <c r="E67" s="1">
        <f>_xlfn.XLOOKUP(TablaProductos[[#This Row],[Producto]],TablaPrecioML[Producto],TablaPrecioML[Precio (ml)])*TablaProductos[[#This Row],[Cantidad (ml)]]</f>
        <v>30</v>
      </c>
    </row>
    <row r="68" spans="1:5" x14ac:dyDescent="0.35">
      <c r="A68" t="s">
        <v>9</v>
      </c>
      <c r="B68" t="s">
        <v>16</v>
      </c>
      <c r="C68">
        <v>1200</v>
      </c>
      <c r="D68" t="str">
        <f>_xlfn.CONCAT(A68," (",B68,")")</f>
        <v>Squirt (1.2L)</v>
      </c>
      <c r="E68" s="1">
        <f>_xlfn.XLOOKUP(TablaProductos[[#This Row],[Producto]],TablaPrecioML[Producto],TablaPrecioML[Precio (ml)])*TablaProductos[[#This Row],[Cantidad (ml)]]</f>
        <v>32</v>
      </c>
    </row>
    <row r="69" spans="1:5" x14ac:dyDescent="0.35">
      <c r="A69" t="s">
        <v>8</v>
      </c>
      <c r="B69" t="s">
        <v>16</v>
      </c>
      <c r="C69">
        <v>1200</v>
      </c>
      <c r="D69" t="str">
        <f>_xlfn.CONCAT(A69," (",B69,")")</f>
        <v>Yoli (1.2L)</v>
      </c>
      <c r="E69" s="1">
        <f>_xlfn.XLOOKUP(TablaProductos[[#This Row],[Producto]],TablaPrecioML[Producto],TablaPrecioML[Precio (ml)])*TablaProductos[[#This Row],[Cantidad (ml)]]</f>
        <v>30</v>
      </c>
    </row>
    <row r="70" spans="1:5" x14ac:dyDescent="0.35">
      <c r="A70" t="s">
        <v>7</v>
      </c>
      <c r="B70" t="s">
        <v>16</v>
      </c>
      <c r="C70">
        <v>1200</v>
      </c>
      <c r="D70" t="str">
        <f>_xlfn.CONCAT(A70," (",B70,")")</f>
        <v>Jarrito (1.2L)</v>
      </c>
      <c r="E70" s="1">
        <f>_xlfn.XLOOKUP(TablaProductos[[#This Row],[Producto]],TablaPrecioML[Producto],TablaPrecioML[Precio (ml)])*TablaProductos[[#This Row],[Cantidad (ml)]]</f>
        <v>26</v>
      </c>
    </row>
    <row r="71" spans="1:5" x14ac:dyDescent="0.35">
      <c r="A71" t="s">
        <v>6</v>
      </c>
      <c r="B71" t="s">
        <v>16</v>
      </c>
      <c r="C71">
        <v>1200</v>
      </c>
      <c r="D71" t="str">
        <f>_xlfn.CONCAT(A71," (",B71,")")</f>
        <v>Sangía (1.2L)</v>
      </c>
      <c r="E71" s="1">
        <f>_xlfn.XLOOKUP(TablaProductos[[#This Row],[Producto]],TablaPrecioML[Producto],TablaPrecioML[Precio (ml)])*TablaProductos[[#This Row],[Cantidad (ml)]]</f>
        <v>27</v>
      </c>
    </row>
    <row r="72" spans="1:5" x14ac:dyDescent="0.35">
      <c r="A72" t="s">
        <v>5</v>
      </c>
      <c r="B72" t="s">
        <v>16</v>
      </c>
      <c r="C72">
        <v>1200</v>
      </c>
      <c r="D72" t="str">
        <f>_xlfn.CONCAT(A72," (",B72,")")</f>
        <v>Sidral (1.2L)</v>
      </c>
      <c r="E72" s="1">
        <f>_xlfn.XLOOKUP(TablaProductos[[#This Row],[Producto]],TablaPrecioML[Producto],TablaPrecioML[Precio (ml)])*TablaProductos[[#This Row],[Cantidad (ml)]]</f>
        <v>29</v>
      </c>
    </row>
    <row r="73" spans="1:5" x14ac:dyDescent="0.35">
      <c r="A73" t="s">
        <v>4</v>
      </c>
      <c r="B73" t="s">
        <v>16</v>
      </c>
      <c r="C73">
        <v>1200</v>
      </c>
      <c r="D73" t="str">
        <f>_xlfn.CONCAT(A73," (",B73,")")</f>
        <v>Mundet (1.2L)</v>
      </c>
      <c r="E73" s="1">
        <f>_xlfn.XLOOKUP(TablaProductos[[#This Row],[Producto]],TablaPrecioML[Producto],TablaPrecioML[Precio (ml)])*TablaProductos[[#This Row],[Cantidad (ml)]]</f>
        <v>31</v>
      </c>
    </row>
    <row r="74" spans="1:5" x14ac:dyDescent="0.35">
      <c r="A74" t="s">
        <v>3</v>
      </c>
      <c r="B74" t="s">
        <v>16</v>
      </c>
      <c r="C74">
        <v>1200</v>
      </c>
      <c r="D74" t="str">
        <f>_xlfn.CONCAT(A74," (",B74,")")</f>
        <v>Manzanita (1.2L)</v>
      </c>
      <c r="E74" s="1">
        <f>_xlfn.XLOOKUP(TablaProductos[[#This Row],[Producto]],TablaPrecioML[Producto],TablaPrecioML[Precio (ml)])*TablaProductos[[#This Row],[Cantidad (ml)]]</f>
        <v>27</v>
      </c>
    </row>
    <row r="75" spans="1:5" x14ac:dyDescent="0.35">
      <c r="A75" t="s">
        <v>2</v>
      </c>
      <c r="B75" t="s">
        <v>16</v>
      </c>
      <c r="C75">
        <v>1200</v>
      </c>
      <c r="D75" t="str">
        <f>_xlfn.CONCAT(A75," (",B75,")")</f>
        <v>Topo-Chico (1.2L)</v>
      </c>
      <c r="E75" s="1">
        <f>_xlfn.XLOOKUP(TablaProductos[[#This Row],[Producto]],TablaPrecioML[Producto],TablaPrecioML[Precio (ml)])*TablaProductos[[#This Row],[Cantidad (ml)]]</f>
        <v>36</v>
      </c>
    </row>
    <row r="76" spans="1:5" x14ac:dyDescent="0.35">
      <c r="A76" t="s">
        <v>1</v>
      </c>
      <c r="B76" t="s">
        <v>16</v>
      </c>
      <c r="C76">
        <v>1200</v>
      </c>
      <c r="D76" t="str">
        <f>_xlfn.CONCAT(A76," (",B76,")")</f>
        <v>Ciel (1.2L)</v>
      </c>
      <c r="E76" s="1">
        <f>_xlfn.XLOOKUP(TablaProductos[[#This Row],[Producto]],TablaPrecioML[Producto],TablaPrecioML[Precio (ml)])*TablaProductos[[#This Row],[Cantidad (ml)]]</f>
        <v>34</v>
      </c>
    </row>
    <row r="77" spans="1:5" x14ac:dyDescent="0.35">
      <c r="A77" t="s">
        <v>12</v>
      </c>
      <c r="B77" t="s">
        <v>15</v>
      </c>
      <c r="C77">
        <v>1500</v>
      </c>
      <c r="D77" t="str">
        <f>_xlfn.CONCAT(A77," (",B77,")")</f>
        <v>Coca-Cola (1.5L)</v>
      </c>
      <c r="E77" s="1">
        <f>_xlfn.XLOOKUP(TablaProductos[[#This Row],[Producto]],TablaPrecioML[Producto],TablaPrecioML[Precio (ml)])*TablaProductos[[#This Row],[Cantidad (ml)]]</f>
        <v>53.75</v>
      </c>
    </row>
    <row r="78" spans="1:5" x14ac:dyDescent="0.35">
      <c r="A78" t="s">
        <v>11</v>
      </c>
      <c r="B78" t="s">
        <v>15</v>
      </c>
      <c r="C78">
        <v>1500</v>
      </c>
      <c r="D78" t="str">
        <f>_xlfn.CONCAT(A78," (",B78,")")</f>
        <v>Pepsi (1.5L)</v>
      </c>
      <c r="E78" s="1">
        <f>_xlfn.XLOOKUP(TablaProductos[[#This Row],[Producto]],TablaPrecioML[Producto],TablaPrecioML[Precio (ml)])*TablaProductos[[#This Row],[Cantidad (ml)]]</f>
        <v>48.75</v>
      </c>
    </row>
    <row r="79" spans="1:5" x14ac:dyDescent="0.35">
      <c r="A79" t="s">
        <v>10</v>
      </c>
      <c r="B79" t="s">
        <v>15</v>
      </c>
      <c r="C79">
        <v>1500</v>
      </c>
      <c r="D79" t="str">
        <f>_xlfn.CONCAT(A79," (",B79,")")</f>
        <v>Fanta (1.5L)</v>
      </c>
      <c r="E79" s="1">
        <f>_xlfn.XLOOKUP(TablaProductos[[#This Row],[Producto]],TablaPrecioML[Producto],TablaPrecioML[Precio (ml)])*TablaProductos[[#This Row],[Cantidad (ml)]]</f>
        <v>37.5</v>
      </c>
    </row>
    <row r="80" spans="1:5" x14ac:dyDescent="0.35">
      <c r="A80" t="s">
        <v>9</v>
      </c>
      <c r="B80" t="s">
        <v>15</v>
      </c>
      <c r="C80">
        <v>1500</v>
      </c>
      <c r="D80" t="str">
        <f>_xlfn.CONCAT(A80," (",B80,")")</f>
        <v>Squirt (1.5L)</v>
      </c>
      <c r="E80" s="1">
        <f>_xlfn.XLOOKUP(TablaProductos[[#This Row],[Producto]],TablaPrecioML[Producto],TablaPrecioML[Precio (ml)])*TablaProductos[[#This Row],[Cantidad (ml)]]</f>
        <v>40</v>
      </c>
    </row>
    <row r="81" spans="1:5" x14ac:dyDescent="0.35">
      <c r="A81" t="s">
        <v>8</v>
      </c>
      <c r="B81" t="s">
        <v>15</v>
      </c>
      <c r="C81">
        <v>1500</v>
      </c>
      <c r="D81" t="str">
        <f>_xlfn.CONCAT(A81," (",B81,")")</f>
        <v>Yoli (1.5L)</v>
      </c>
      <c r="E81" s="1">
        <f>_xlfn.XLOOKUP(TablaProductos[[#This Row],[Producto]],TablaPrecioML[Producto],TablaPrecioML[Precio (ml)])*TablaProductos[[#This Row],[Cantidad (ml)]]</f>
        <v>37.5</v>
      </c>
    </row>
    <row r="82" spans="1:5" x14ac:dyDescent="0.35">
      <c r="A82" t="s">
        <v>7</v>
      </c>
      <c r="B82" t="s">
        <v>15</v>
      </c>
      <c r="C82">
        <v>1500</v>
      </c>
      <c r="D82" t="str">
        <f>_xlfn.CONCAT(A82," (",B82,")")</f>
        <v>Jarrito (1.5L)</v>
      </c>
      <c r="E82" s="1">
        <f>_xlfn.XLOOKUP(TablaProductos[[#This Row],[Producto]],TablaPrecioML[Producto],TablaPrecioML[Precio (ml)])*TablaProductos[[#This Row],[Cantidad (ml)]]</f>
        <v>32.5</v>
      </c>
    </row>
    <row r="83" spans="1:5" x14ac:dyDescent="0.35">
      <c r="A83" t="s">
        <v>6</v>
      </c>
      <c r="B83" t="s">
        <v>15</v>
      </c>
      <c r="C83">
        <v>1500</v>
      </c>
      <c r="D83" t="str">
        <f>_xlfn.CONCAT(A83," (",B83,")")</f>
        <v>Sangía (1.5L)</v>
      </c>
      <c r="E83" s="1">
        <f>_xlfn.XLOOKUP(TablaProductos[[#This Row],[Producto]],TablaPrecioML[Producto],TablaPrecioML[Precio (ml)])*TablaProductos[[#This Row],[Cantidad (ml)]]</f>
        <v>33.75</v>
      </c>
    </row>
    <row r="84" spans="1:5" x14ac:dyDescent="0.35">
      <c r="A84" t="s">
        <v>5</v>
      </c>
      <c r="B84" t="s">
        <v>15</v>
      </c>
      <c r="C84">
        <v>1500</v>
      </c>
      <c r="D84" t="str">
        <f>_xlfn.CONCAT(A84," (",B84,")")</f>
        <v>Sidral (1.5L)</v>
      </c>
      <c r="E84" s="1">
        <f>_xlfn.XLOOKUP(TablaProductos[[#This Row],[Producto]],TablaPrecioML[Producto],TablaPrecioML[Precio (ml)])*TablaProductos[[#This Row],[Cantidad (ml)]]</f>
        <v>36.25</v>
      </c>
    </row>
    <row r="85" spans="1:5" x14ac:dyDescent="0.35">
      <c r="A85" t="s">
        <v>4</v>
      </c>
      <c r="B85" t="s">
        <v>15</v>
      </c>
      <c r="C85">
        <v>1500</v>
      </c>
      <c r="D85" t="str">
        <f>_xlfn.CONCAT(A85," (",B85,")")</f>
        <v>Mundet (1.5L)</v>
      </c>
      <c r="E85" s="1">
        <f>_xlfn.XLOOKUP(TablaProductos[[#This Row],[Producto]],TablaPrecioML[Producto],TablaPrecioML[Precio (ml)])*TablaProductos[[#This Row],[Cantidad (ml)]]</f>
        <v>38.75</v>
      </c>
    </row>
    <row r="86" spans="1:5" x14ac:dyDescent="0.35">
      <c r="A86" t="s">
        <v>3</v>
      </c>
      <c r="B86" t="s">
        <v>15</v>
      </c>
      <c r="C86">
        <v>1500</v>
      </c>
      <c r="D86" t="str">
        <f>_xlfn.CONCAT(A86," (",B86,")")</f>
        <v>Manzanita (1.5L)</v>
      </c>
      <c r="E86" s="1">
        <f>_xlfn.XLOOKUP(TablaProductos[[#This Row],[Producto]],TablaPrecioML[Producto],TablaPrecioML[Precio (ml)])*TablaProductos[[#This Row],[Cantidad (ml)]]</f>
        <v>33.75</v>
      </c>
    </row>
    <row r="87" spans="1:5" x14ac:dyDescent="0.35">
      <c r="A87" t="s">
        <v>2</v>
      </c>
      <c r="B87" t="s">
        <v>15</v>
      </c>
      <c r="C87">
        <v>1500</v>
      </c>
      <c r="D87" t="str">
        <f>_xlfn.CONCAT(A87," (",B87,")")</f>
        <v>Topo-Chico (1.5L)</v>
      </c>
      <c r="E87" s="1">
        <f>_xlfn.XLOOKUP(TablaProductos[[#This Row],[Producto]],TablaPrecioML[Producto],TablaPrecioML[Precio (ml)])*TablaProductos[[#This Row],[Cantidad (ml)]]</f>
        <v>45</v>
      </c>
    </row>
    <row r="88" spans="1:5" x14ac:dyDescent="0.35">
      <c r="A88" t="s">
        <v>1</v>
      </c>
      <c r="B88" t="s">
        <v>15</v>
      </c>
      <c r="C88">
        <v>1500</v>
      </c>
      <c r="D88" t="str">
        <f>_xlfn.CONCAT(A88," (",B88,")")</f>
        <v>Ciel (1.5L)</v>
      </c>
      <c r="E88" s="1">
        <f>_xlfn.XLOOKUP(TablaProductos[[#This Row],[Producto]],TablaPrecioML[Producto],TablaPrecioML[Precio (ml)])*TablaProductos[[#This Row],[Cantidad (ml)]]</f>
        <v>42.5</v>
      </c>
    </row>
    <row r="89" spans="1:5" x14ac:dyDescent="0.35">
      <c r="A89" t="s">
        <v>12</v>
      </c>
      <c r="B89" t="s">
        <v>14</v>
      </c>
      <c r="C89">
        <v>2000</v>
      </c>
      <c r="D89" t="str">
        <f>_xlfn.CONCAT(A89," (",B89,")")</f>
        <v>Coca-Cola (2L)</v>
      </c>
      <c r="E89" s="1">
        <f>_xlfn.XLOOKUP(TablaProductos[[#This Row],[Producto]],TablaPrecioML[Producto],TablaPrecioML[Precio (ml)])*TablaProductos[[#This Row],[Cantidad (ml)]]</f>
        <v>71.666666666666671</v>
      </c>
    </row>
    <row r="90" spans="1:5" x14ac:dyDescent="0.35">
      <c r="A90" t="s">
        <v>11</v>
      </c>
      <c r="B90" t="s">
        <v>14</v>
      </c>
      <c r="C90">
        <v>2000</v>
      </c>
      <c r="D90" t="str">
        <f>_xlfn.CONCAT(A90," (",B90,")")</f>
        <v>Pepsi (2L)</v>
      </c>
      <c r="E90" s="1">
        <f>_xlfn.XLOOKUP(TablaProductos[[#This Row],[Producto]],TablaPrecioML[Producto],TablaPrecioML[Precio (ml)])*TablaProductos[[#This Row],[Cantidad (ml)]]</f>
        <v>65</v>
      </c>
    </row>
    <row r="91" spans="1:5" x14ac:dyDescent="0.35">
      <c r="A91" t="s">
        <v>10</v>
      </c>
      <c r="B91" t="s">
        <v>14</v>
      </c>
      <c r="C91">
        <v>2000</v>
      </c>
      <c r="D91" t="str">
        <f>_xlfn.CONCAT(A91," (",B91,")")</f>
        <v>Fanta (2L)</v>
      </c>
      <c r="E91" s="1">
        <f>_xlfn.XLOOKUP(TablaProductos[[#This Row],[Producto]],TablaPrecioML[Producto],TablaPrecioML[Precio (ml)])*TablaProductos[[#This Row],[Cantidad (ml)]]</f>
        <v>50</v>
      </c>
    </row>
    <row r="92" spans="1:5" x14ac:dyDescent="0.35">
      <c r="A92" t="s">
        <v>9</v>
      </c>
      <c r="B92" t="s">
        <v>14</v>
      </c>
      <c r="C92">
        <v>2000</v>
      </c>
      <c r="D92" t="str">
        <f>_xlfn.CONCAT(A92," (",B92,")")</f>
        <v>Squirt (2L)</v>
      </c>
      <c r="E92" s="1">
        <f>_xlfn.XLOOKUP(TablaProductos[[#This Row],[Producto]],TablaPrecioML[Producto],TablaPrecioML[Precio (ml)])*TablaProductos[[#This Row],[Cantidad (ml)]]</f>
        <v>53.333333333333336</v>
      </c>
    </row>
    <row r="93" spans="1:5" x14ac:dyDescent="0.35">
      <c r="A93" t="s">
        <v>8</v>
      </c>
      <c r="B93" t="s">
        <v>14</v>
      </c>
      <c r="C93">
        <v>2000</v>
      </c>
      <c r="D93" t="str">
        <f>_xlfn.CONCAT(A93," (",B93,")")</f>
        <v>Yoli (2L)</v>
      </c>
      <c r="E93" s="1">
        <f>_xlfn.XLOOKUP(TablaProductos[[#This Row],[Producto]],TablaPrecioML[Producto],TablaPrecioML[Precio (ml)])*TablaProductos[[#This Row],[Cantidad (ml)]]</f>
        <v>50</v>
      </c>
    </row>
    <row r="94" spans="1:5" x14ac:dyDescent="0.35">
      <c r="A94" t="s">
        <v>7</v>
      </c>
      <c r="B94" t="s">
        <v>14</v>
      </c>
      <c r="C94">
        <v>2000</v>
      </c>
      <c r="D94" t="str">
        <f>_xlfn.CONCAT(A94," (",B94,")")</f>
        <v>Jarrito (2L)</v>
      </c>
      <c r="E94" s="1">
        <f>_xlfn.XLOOKUP(TablaProductos[[#This Row],[Producto]],TablaPrecioML[Producto],TablaPrecioML[Precio (ml)])*TablaProductos[[#This Row],[Cantidad (ml)]]</f>
        <v>43.333333333333336</v>
      </c>
    </row>
    <row r="95" spans="1:5" x14ac:dyDescent="0.35">
      <c r="A95" t="s">
        <v>6</v>
      </c>
      <c r="B95" t="s">
        <v>14</v>
      </c>
      <c r="C95">
        <v>2000</v>
      </c>
      <c r="D95" t="str">
        <f>_xlfn.CONCAT(A95," (",B95,")")</f>
        <v>Sangía (2L)</v>
      </c>
      <c r="E95" s="1">
        <f>_xlfn.XLOOKUP(TablaProductos[[#This Row],[Producto]],TablaPrecioML[Producto],TablaPrecioML[Precio (ml)])*TablaProductos[[#This Row],[Cantidad (ml)]]</f>
        <v>45</v>
      </c>
    </row>
    <row r="96" spans="1:5" x14ac:dyDescent="0.35">
      <c r="A96" t="s">
        <v>5</v>
      </c>
      <c r="B96" t="s">
        <v>14</v>
      </c>
      <c r="C96">
        <v>2000</v>
      </c>
      <c r="D96" t="str">
        <f>_xlfn.CONCAT(A96," (",B96,")")</f>
        <v>Sidral (2L)</v>
      </c>
      <c r="E96" s="1">
        <f>_xlfn.XLOOKUP(TablaProductos[[#This Row],[Producto]],TablaPrecioML[Producto],TablaPrecioML[Precio (ml)])*TablaProductos[[#This Row],[Cantidad (ml)]]</f>
        <v>48.333333333333336</v>
      </c>
    </row>
    <row r="97" spans="1:5" x14ac:dyDescent="0.35">
      <c r="A97" t="s">
        <v>4</v>
      </c>
      <c r="B97" t="s">
        <v>14</v>
      </c>
      <c r="C97">
        <v>2000</v>
      </c>
      <c r="D97" t="str">
        <f>_xlfn.CONCAT(A97," (",B97,")")</f>
        <v>Mundet (2L)</v>
      </c>
      <c r="E97" s="1">
        <f>_xlfn.XLOOKUP(TablaProductos[[#This Row],[Producto]],TablaPrecioML[Producto],TablaPrecioML[Precio (ml)])*TablaProductos[[#This Row],[Cantidad (ml)]]</f>
        <v>51.666666666666664</v>
      </c>
    </row>
    <row r="98" spans="1:5" x14ac:dyDescent="0.35">
      <c r="A98" t="s">
        <v>3</v>
      </c>
      <c r="B98" t="s">
        <v>14</v>
      </c>
      <c r="C98">
        <v>2000</v>
      </c>
      <c r="D98" t="str">
        <f>_xlfn.CONCAT(A98," (",B98,")")</f>
        <v>Manzanita (2L)</v>
      </c>
      <c r="E98" s="1">
        <f>_xlfn.XLOOKUP(TablaProductos[[#This Row],[Producto]],TablaPrecioML[Producto],TablaPrecioML[Precio (ml)])*TablaProductos[[#This Row],[Cantidad (ml)]]</f>
        <v>45</v>
      </c>
    </row>
    <row r="99" spans="1:5" x14ac:dyDescent="0.35">
      <c r="A99" t="s">
        <v>2</v>
      </c>
      <c r="B99" t="s">
        <v>14</v>
      </c>
      <c r="C99">
        <v>2000</v>
      </c>
      <c r="D99" t="str">
        <f>_xlfn.CONCAT(A99," (",B99,")")</f>
        <v>Topo-Chico (2L)</v>
      </c>
      <c r="E99" s="1">
        <f>_xlfn.XLOOKUP(TablaProductos[[#This Row],[Producto]],TablaPrecioML[Producto],TablaPrecioML[Precio (ml)])*TablaProductos[[#This Row],[Cantidad (ml)]]</f>
        <v>60</v>
      </c>
    </row>
    <row r="100" spans="1:5" x14ac:dyDescent="0.35">
      <c r="A100" t="s">
        <v>1</v>
      </c>
      <c r="B100" t="s">
        <v>14</v>
      </c>
      <c r="C100">
        <v>2000</v>
      </c>
      <c r="D100" t="str">
        <f>_xlfn.CONCAT(A100," (",B100,")")</f>
        <v>Ciel (2L)</v>
      </c>
      <c r="E100" s="1">
        <f>_xlfn.XLOOKUP(TablaProductos[[#This Row],[Producto]],TablaPrecioML[Producto],TablaPrecioML[Precio (ml)])*TablaProductos[[#This Row],[Cantidad (ml)]]</f>
        <v>56.666666666666664</v>
      </c>
    </row>
    <row r="101" spans="1:5" x14ac:dyDescent="0.35">
      <c r="A101" t="s">
        <v>12</v>
      </c>
      <c r="B101" t="s">
        <v>13</v>
      </c>
      <c r="C101">
        <f>2500</f>
        <v>2500</v>
      </c>
      <c r="D101" t="str">
        <f>_xlfn.CONCAT(A101," (",B101,")")</f>
        <v>Coca-Cola (2.5L)</v>
      </c>
      <c r="E101" s="1">
        <f>_xlfn.XLOOKUP(TablaProductos[[#This Row],[Producto]],TablaPrecioML[Producto],TablaPrecioML[Precio (ml)])*TablaProductos[[#This Row],[Cantidad (ml)]]</f>
        <v>89.583333333333343</v>
      </c>
    </row>
    <row r="102" spans="1:5" x14ac:dyDescent="0.35">
      <c r="A102" t="s">
        <v>11</v>
      </c>
      <c r="B102" t="s">
        <v>13</v>
      </c>
      <c r="C102">
        <f>2500</f>
        <v>2500</v>
      </c>
      <c r="D102" t="str">
        <f>_xlfn.CONCAT(A102," (",B102,")")</f>
        <v>Pepsi (2.5L)</v>
      </c>
      <c r="E102" s="1">
        <f>_xlfn.XLOOKUP(TablaProductos[[#This Row],[Producto]],TablaPrecioML[Producto],TablaPrecioML[Precio (ml)])*TablaProductos[[#This Row],[Cantidad (ml)]]</f>
        <v>81.25</v>
      </c>
    </row>
    <row r="103" spans="1:5" x14ac:dyDescent="0.35">
      <c r="A103" t="s">
        <v>10</v>
      </c>
      <c r="B103" t="s">
        <v>13</v>
      </c>
      <c r="C103">
        <f>2500</f>
        <v>2500</v>
      </c>
      <c r="D103" t="str">
        <f>_xlfn.CONCAT(A103," (",B103,")")</f>
        <v>Fanta (2.5L)</v>
      </c>
      <c r="E103" s="1">
        <f>_xlfn.XLOOKUP(TablaProductos[[#This Row],[Producto]],TablaPrecioML[Producto],TablaPrecioML[Precio (ml)])*TablaProductos[[#This Row],[Cantidad (ml)]]</f>
        <v>62.5</v>
      </c>
    </row>
    <row r="104" spans="1:5" x14ac:dyDescent="0.35">
      <c r="A104" t="s">
        <v>9</v>
      </c>
      <c r="B104" t="s">
        <v>13</v>
      </c>
      <c r="C104">
        <f>2500</f>
        <v>2500</v>
      </c>
      <c r="D104" t="str">
        <f>_xlfn.CONCAT(A104," (",B104,")")</f>
        <v>Squirt (2.5L)</v>
      </c>
      <c r="E104" s="1">
        <f>_xlfn.XLOOKUP(TablaProductos[[#This Row],[Producto]],TablaPrecioML[Producto],TablaPrecioML[Precio (ml)])*TablaProductos[[#This Row],[Cantidad (ml)]]</f>
        <v>66.666666666666671</v>
      </c>
    </row>
    <row r="105" spans="1:5" x14ac:dyDescent="0.35">
      <c r="A105" t="s">
        <v>8</v>
      </c>
      <c r="B105" t="s">
        <v>13</v>
      </c>
      <c r="C105">
        <f>2500</f>
        <v>2500</v>
      </c>
      <c r="D105" t="str">
        <f>_xlfn.CONCAT(A105," (",B105,")")</f>
        <v>Yoli (2.5L)</v>
      </c>
      <c r="E105" s="1">
        <f>_xlfn.XLOOKUP(TablaProductos[[#This Row],[Producto]],TablaPrecioML[Producto],TablaPrecioML[Precio (ml)])*TablaProductos[[#This Row],[Cantidad (ml)]]</f>
        <v>62.5</v>
      </c>
    </row>
    <row r="106" spans="1:5" x14ac:dyDescent="0.35">
      <c r="A106" t="s">
        <v>7</v>
      </c>
      <c r="B106" t="s">
        <v>13</v>
      </c>
      <c r="C106">
        <f>2500</f>
        <v>2500</v>
      </c>
      <c r="D106" t="str">
        <f>_xlfn.CONCAT(A106," (",B106,")")</f>
        <v>Jarrito (2.5L)</v>
      </c>
      <c r="E106" s="1">
        <f>_xlfn.XLOOKUP(TablaProductos[[#This Row],[Producto]],TablaPrecioML[Producto],TablaPrecioML[Precio (ml)])*TablaProductos[[#This Row],[Cantidad (ml)]]</f>
        <v>54.166666666666671</v>
      </c>
    </row>
    <row r="107" spans="1:5" x14ac:dyDescent="0.35">
      <c r="A107" t="s">
        <v>6</v>
      </c>
      <c r="B107" t="s">
        <v>13</v>
      </c>
      <c r="C107">
        <f>2500</f>
        <v>2500</v>
      </c>
      <c r="D107" t="str">
        <f>_xlfn.CONCAT(A107," (",B107,")")</f>
        <v>Sangía (2.5L)</v>
      </c>
      <c r="E107" s="1">
        <f>_xlfn.XLOOKUP(TablaProductos[[#This Row],[Producto]],TablaPrecioML[Producto],TablaPrecioML[Precio (ml)])*TablaProductos[[#This Row],[Cantidad (ml)]]</f>
        <v>56.25</v>
      </c>
    </row>
    <row r="108" spans="1:5" x14ac:dyDescent="0.35">
      <c r="A108" t="s">
        <v>5</v>
      </c>
      <c r="B108" t="s">
        <v>13</v>
      </c>
      <c r="C108">
        <f>2500</f>
        <v>2500</v>
      </c>
      <c r="D108" t="str">
        <f>_xlfn.CONCAT(A108," (",B108,")")</f>
        <v>Sidral (2.5L)</v>
      </c>
      <c r="E108" s="1">
        <f>_xlfn.XLOOKUP(TablaProductos[[#This Row],[Producto]],TablaPrecioML[Producto],TablaPrecioML[Precio (ml)])*TablaProductos[[#This Row],[Cantidad (ml)]]</f>
        <v>60.416666666666664</v>
      </c>
    </row>
    <row r="109" spans="1:5" x14ac:dyDescent="0.35">
      <c r="A109" t="s">
        <v>4</v>
      </c>
      <c r="B109" t="s">
        <v>13</v>
      </c>
      <c r="C109">
        <f>2500</f>
        <v>2500</v>
      </c>
      <c r="D109" t="str">
        <f>_xlfn.CONCAT(A109," (",B109,")")</f>
        <v>Mundet (2.5L)</v>
      </c>
      <c r="E109" s="1">
        <f>_xlfn.XLOOKUP(TablaProductos[[#This Row],[Producto]],TablaPrecioML[Producto],TablaPrecioML[Precio (ml)])*TablaProductos[[#This Row],[Cantidad (ml)]]</f>
        <v>64.583333333333329</v>
      </c>
    </row>
    <row r="110" spans="1:5" x14ac:dyDescent="0.35">
      <c r="A110" t="s">
        <v>3</v>
      </c>
      <c r="B110" t="s">
        <v>13</v>
      </c>
      <c r="C110">
        <f>2500</f>
        <v>2500</v>
      </c>
      <c r="D110" t="str">
        <f>_xlfn.CONCAT(A110," (",B110,")")</f>
        <v>Manzanita (2.5L)</v>
      </c>
      <c r="E110" s="1">
        <f>_xlfn.XLOOKUP(TablaProductos[[#This Row],[Producto]],TablaPrecioML[Producto],TablaPrecioML[Precio (ml)])*TablaProductos[[#This Row],[Cantidad (ml)]]</f>
        <v>56.25</v>
      </c>
    </row>
    <row r="111" spans="1:5" x14ac:dyDescent="0.35">
      <c r="A111" t="s">
        <v>2</v>
      </c>
      <c r="B111" t="s">
        <v>13</v>
      </c>
      <c r="C111">
        <f>2500</f>
        <v>2500</v>
      </c>
      <c r="D111" t="str">
        <f>_xlfn.CONCAT(A111," (",B111,")")</f>
        <v>Topo-Chico (2.5L)</v>
      </c>
      <c r="E111" s="1">
        <f>_xlfn.XLOOKUP(TablaProductos[[#This Row],[Producto]],TablaPrecioML[Producto],TablaPrecioML[Precio (ml)])*TablaProductos[[#This Row],[Cantidad (ml)]]</f>
        <v>75</v>
      </c>
    </row>
    <row r="112" spans="1:5" x14ac:dyDescent="0.35">
      <c r="A112" t="s">
        <v>1</v>
      </c>
      <c r="B112" t="s">
        <v>13</v>
      </c>
      <c r="C112">
        <f>2500</f>
        <v>2500</v>
      </c>
      <c r="D112" t="str">
        <f>_xlfn.CONCAT(A112," (",B112,")")</f>
        <v>Ciel (2.5L)</v>
      </c>
      <c r="E112" s="1">
        <f>_xlfn.XLOOKUP(TablaProductos[[#This Row],[Producto]],TablaPrecioML[Producto],TablaPrecioML[Precio (ml)])*TablaProductos[[#This Row],[Cantidad (ml)]]</f>
        <v>70.833333333333329</v>
      </c>
    </row>
    <row r="113" spans="1:5" x14ac:dyDescent="0.35">
      <c r="A113" t="s">
        <v>12</v>
      </c>
      <c r="B113" t="s">
        <v>0</v>
      </c>
      <c r="C113">
        <v>3000</v>
      </c>
      <c r="D113" t="str">
        <f>_xlfn.CONCAT(A113," (",B113,")")</f>
        <v>Coca-Cola (3L)</v>
      </c>
      <c r="E113" s="1">
        <f>_xlfn.XLOOKUP(TablaProductos[[#This Row],[Producto]],TablaPrecioML[Producto],TablaPrecioML[Precio (ml)])*TablaProductos[[#This Row],[Cantidad (ml)]]</f>
        <v>107.5</v>
      </c>
    </row>
    <row r="114" spans="1:5" x14ac:dyDescent="0.35">
      <c r="A114" t="s">
        <v>11</v>
      </c>
      <c r="B114" t="s">
        <v>0</v>
      </c>
      <c r="C114">
        <v>3000</v>
      </c>
      <c r="D114" t="str">
        <f>_xlfn.CONCAT(A114," (",B114,")")</f>
        <v>Pepsi (3L)</v>
      </c>
      <c r="E114" s="1">
        <f>_xlfn.XLOOKUP(TablaProductos[[#This Row],[Producto]],TablaPrecioML[Producto],TablaPrecioML[Precio (ml)])*TablaProductos[[#This Row],[Cantidad (ml)]]</f>
        <v>97.5</v>
      </c>
    </row>
    <row r="115" spans="1:5" x14ac:dyDescent="0.35">
      <c r="A115" t="s">
        <v>10</v>
      </c>
      <c r="B115" t="s">
        <v>0</v>
      </c>
      <c r="C115">
        <v>3000</v>
      </c>
      <c r="D115" t="str">
        <f>_xlfn.CONCAT(A115," (",B115,")")</f>
        <v>Fanta (3L)</v>
      </c>
      <c r="E115" s="1">
        <f>_xlfn.XLOOKUP(TablaProductos[[#This Row],[Producto]],TablaPrecioML[Producto],TablaPrecioML[Precio (ml)])*TablaProductos[[#This Row],[Cantidad (ml)]]</f>
        <v>75</v>
      </c>
    </row>
    <row r="116" spans="1:5" x14ac:dyDescent="0.35">
      <c r="A116" t="s">
        <v>9</v>
      </c>
      <c r="B116" t="s">
        <v>0</v>
      </c>
      <c r="C116">
        <v>3000</v>
      </c>
      <c r="D116" t="str">
        <f>_xlfn.CONCAT(A116," (",B116,")")</f>
        <v>Squirt (3L)</v>
      </c>
      <c r="E116" s="1">
        <f>_xlfn.XLOOKUP(TablaProductos[[#This Row],[Producto]],TablaPrecioML[Producto],TablaPrecioML[Precio (ml)])*TablaProductos[[#This Row],[Cantidad (ml)]]</f>
        <v>80</v>
      </c>
    </row>
    <row r="117" spans="1:5" x14ac:dyDescent="0.35">
      <c r="A117" t="s">
        <v>8</v>
      </c>
      <c r="B117" t="s">
        <v>0</v>
      </c>
      <c r="C117">
        <v>3000</v>
      </c>
      <c r="D117" t="str">
        <f>_xlfn.CONCAT(A117," (",B117,")")</f>
        <v>Yoli (3L)</v>
      </c>
      <c r="E117" s="1">
        <f>_xlfn.XLOOKUP(TablaProductos[[#This Row],[Producto]],TablaPrecioML[Producto],TablaPrecioML[Precio (ml)])*TablaProductos[[#This Row],[Cantidad (ml)]]</f>
        <v>75</v>
      </c>
    </row>
    <row r="118" spans="1:5" x14ac:dyDescent="0.35">
      <c r="A118" t="s">
        <v>7</v>
      </c>
      <c r="B118" t="s">
        <v>0</v>
      </c>
      <c r="C118">
        <v>3000</v>
      </c>
      <c r="D118" t="str">
        <f>_xlfn.CONCAT(A118," (",B118,")")</f>
        <v>Jarrito (3L)</v>
      </c>
      <c r="E118" s="1">
        <f>_xlfn.XLOOKUP(TablaProductos[[#This Row],[Producto]],TablaPrecioML[Producto],TablaPrecioML[Precio (ml)])*TablaProductos[[#This Row],[Cantidad (ml)]]</f>
        <v>65</v>
      </c>
    </row>
    <row r="119" spans="1:5" x14ac:dyDescent="0.35">
      <c r="A119" t="s">
        <v>6</v>
      </c>
      <c r="B119" t="s">
        <v>0</v>
      </c>
      <c r="C119">
        <v>3000</v>
      </c>
      <c r="D119" t="str">
        <f>_xlfn.CONCAT(A119," (",B119,")")</f>
        <v>Sangía (3L)</v>
      </c>
      <c r="E119" s="1">
        <f>_xlfn.XLOOKUP(TablaProductos[[#This Row],[Producto]],TablaPrecioML[Producto],TablaPrecioML[Precio (ml)])*TablaProductos[[#This Row],[Cantidad (ml)]]</f>
        <v>67.5</v>
      </c>
    </row>
    <row r="120" spans="1:5" x14ac:dyDescent="0.35">
      <c r="A120" t="s">
        <v>5</v>
      </c>
      <c r="B120" t="s">
        <v>0</v>
      </c>
      <c r="C120">
        <v>3000</v>
      </c>
      <c r="D120" t="str">
        <f>_xlfn.CONCAT(A120," (",B120,")")</f>
        <v>Sidral (3L)</v>
      </c>
      <c r="E120" s="1">
        <f>_xlfn.XLOOKUP(TablaProductos[[#This Row],[Producto]],TablaPrecioML[Producto],TablaPrecioML[Precio (ml)])*TablaProductos[[#This Row],[Cantidad (ml)]]</f>
        <v>72.5</v>
      </c>
    </row>
    <row r="121" spans="1:5" x14ac:dyDescent="0.35">
      <c r="A121" t="s">
        <v>4</v>
      </c>
      <c r="B121" t="s">
        <v>0</v>
      </c>
      <c r="C121">
        <v>3000</v>
      </c>
      <c r="D121" t="str">
        <f>_xlfn.CONCAT(A121," (",B121,")")</f>
        <v>Mundet (3L)</v>
      </c>
      <c r="E121" s="1">
        <f>_xlfn.XLOOKUP(TablaProductos[[#This Row],[Producto]],TablaPrecioML[Producto],TablaPrecioML[Precio (ml)])*TablaProductos[[#This Row],[Cantidad (ml)]]</f>
        <v>77.5</v>
      </c>
    </row>
    <row r="122" spans="1:5" x14ac:dyDescent="0.35">
      <c r="A122" t="s">
        <v>3</v>
      </c>
      <c r="B122" t="s">
        <v>0</v>
      </c>
      <c r="C122">
        <v>3000</v>
      </c>
      <c r="D122" t="str">
        <f>_xlfn.CONCAT(A122," (",B122,")")</f>
        <v>Manzanita (3L)</v>
      </c>
      <c r="E122" s="1">
        <f>_xlfn.XLOOKUP(TablaProductos[[#This Row],[Producto]],TablaPrecioML[Producto],TablaPrecioML[Precio (ml)])*TablaProductos[[#This Row],[Cantidad (ml)]]</f>
        <v>67.5</v>
      </c>
    </row>
    <row r="123" spans="1:5" x14ac:dyDescent="0.35">
      <c r="A123" t="s">
        <v>2</v>
      </c>
      <c r="B123" t="s">
        <v>0</v>
      </c>
      <c r="C123">
        <v>3000</v>
      </c>
      <c r="D123" t="str">
        <f>_xlfn.CONCAT(A123," (",B123,")")</f>
        <v>Topo-Chico (3L)</v>
      </c>
      <c r="E123" s="1">
        <f>_xlfn.XLOOKUP(TablaProductos[[#This Row],[Producto]],TablaPrecioML[Producto],TablaPrecioML[Precio (ml)])*TablaProductos[[#This Row],[Cantidad (ml)]]</f>
        <v>90</v>
      </c>
    </row>
    <row r="124" spans="1:5" x14ac:dyDescent="0.35">
      <c r="A124" t="s">
        <v>1</v>
      </c>
      <c r="B124" t="s">
        <v>0</v>
      </c>
      <c r="C124">
        <v>3000</v>
      </c>
      <c r="D124" t="str">
        <f>_xlfn.CONCAT(A124," (",B124,")")</f>
        <v>Ciel (3L)</v>
      </c>
      <c r="E124" s="1">
        <f>_xlfn.XLOOKUP(TablaProductos[[#This Row],[Producto]],TablaPrecioML[Producto],TablaPrecioML[Precio (ml)])*TablaProductos[[#This Row],[Cantidad (ml)]]</f>
        <v>85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8018-CE56-4B1C-B330-B3B331F57BE0}">
  <dimension ref="A1:J121"/>
  <sheetViews>
    <sheetView tabSelected="1" workbookViewId="0">
      <selection activeCell="G9" sqref="G9"/>
    </sheetView>
  </sheetViews>
  <sheetFormatPr baseColWidth="10" defaultRowHeight="14.5" x14ac:dyDescent="0.35"/>
  <cols>
    <col min="1" max="2" width="28.26953125" customWidth="1"/>
    <col min="3" max="3" width="17.08984375" customWidth="1"/>
    <col min="4" max="4" width="11.1796875" customWidth="1"/>
    <col min="5" max="5" width="15.54296875" customWidth="1"/>
    <col min="6" max="6" width="15.81640625" customWidth="1"/>
    <col min="7" max="7" width="17.1796875" customWidth="1"/>
    <col min="8" max="8" width="17.1796875" bestFit="1" customWidth="1"/>
    <col min="9" max="11" width="16.90625" bestFit="1" customWidth="1"/>
  </cols>
  <sheetData>
    <row r="1" spans="1:10" x14ac:dyDescent="0.35">
      <c r="A1" t="s">
        <v>27</v>
      </c>
      <c r="B1" t="s">
        <v>25</v>
      </c>
      <c r="C1" t="s">
        <v>26</v>
      </c>
      <c r="D1" t="s">
        <v>157</v>
      </c>
      <c r="E1" t="s">
        <v>151</v>
      </c>
      <c r="F1" t="s">
        <v>158</v>
      </c>
    </row>
    <row r="2" spans="1:10" x14ac:dyDescent="0.35">
      <c r="A2" t="s">
        <v>78</v>
      </c>
      <c r="B2" t="s">
        <v>1</v>
      </c>
      <c r="C2" s="1">
        <v>34</v>
      </c>
      <c r="D2" t="str">
        <f>_xlfn.XLOOKUP(B2,$H$6:$H$17,$I$6:$I$17)</f>
        <v>E</v>
      </c>
      <c r="E2">
        <f>_xlfn.XLOOKUP(B2,$H$6:$H$17,$J$6:$J$17)</f>
        <v>500</v>
      </c>
      <c r="F2" s="1">
        <f>C2*E2</f>
        <v>17000</v>
      </c>
    </row>
    <row r="3" spans="1:10" x14ac:dyDescent="0.35">
      <c r="A3" t="s">
        <v>66</v>
      </c>
      <c r="B3" t="s">
        <v>1</v>
      </c>
      <c r="C3" s="1">
        <v>42.5</v>
      </c>
      <c r="D3" t="str">
        <f>_xlfn.XLOOKUP(B3,$H$6:$H$17,$I$6:$I$17)</f>
        <v>E</v>
      </c>
      <c r="E3">
        <f>_xlfn.XLOOKUP(B3,$H$6:$H$17,$J$6:$J$17)</f>
        <v>500</v>
      </c>
      <c r="F3" s="1">
        <f>C3*E3</f>
        <v>21250</v>
      </c>
    </row>
    <row r="4" spans="1:10" x14ac:dyDescent="0.35">
      <c r="A4" t="s">
        <v>90</v>
      </c>
      <c r="B4" t="s">
        <v>1</v>
      </c>
      <c r="C4" s="1">
        <v>28.333333333333332</v>
      </c>
      <c r="D4" t="str">
        <f>_xlfn.XLOOKUP(B4,$H$6:$H$17,$I$6:$I$17)</f>
        <v>E</v>
      </c>
      <c r="E4">
        <f>_xlfn.XLOOKUP(B4,$H$6:$H$17,$J$6:$J$17)</f>
        <v>500</v>
      </c>
      <c r="F4" s="1">
        <f>C4*E4</f>
        <v>14166.666666666666</v>
      </c>
    </row>
    <row r="5" spans="1:10" x14ac:dyDescent="0.35">
      <c r="A5" t="s">
        <v>42</v>
      </c>
      <c r="B5" t="s">
        <v>1</v>
      </c>
      <c r="C5" s="1">
        <v>70.833333333333329</v>
      </c>
      <c r="D5" t="str">
        <f>_xlfn.XLOOKUP(B5,$H$6:$H$17,$I$6:$I$17)</f>
        <v>E</v>
      </c>
      <c r="E5">
        <f>_xlfn.XLOOKUP(B5,$H$6:$H$17,$J$6:$J$17)</f>
        <v>500</v>
      </c>
      <c r="F5" s="1">
        <f>C5*E5</f>
        <v>35416.666666666664</v>
      </c>
      <c r="H5" t="s">
        <v>25</v>
      </c>
      <c r="I5" t="s">
        <v>150</v>
      </c>
      <c r="J5" t="s">
        <v>151</v>
      </c>
    </row>
    <row r="6" spans="1:10" x14ac:dyDescent="0.35">
      <c r="A6" t="s">
        <v>54</v>
      </c>
      <c r="B6" t="s">
        <v>1</v>
      </c>
      <c r="C6" s="1">
        <v>56.666666666666664</v>
      </c>
      <c r="D6" t="str">
        <f>_xlfn.XLOOKUP(B6,$H$6:$H$17,$I$6:$I$17)</f>
        <v>E</v>
      </c>
      <c r="E6">
        <f>_xlfn.XLOOKUP(B6,$H$6:$H$17,$J$6:$J$17)</f>
        <v>500</v>
      </c>
      <c r="F6" s="1">
        <f>C6*E6</f>
        <v>28333.333333333332</v>
      </c>
      <c r="H6" t="s">
        <v>12</v>
      </c>
      <c r="I6" t="s">
        <v>152</v>
      </c>
      <c r="J6">
        <v>120</v>
      </c>
    </row>
    <row r="7" spans="1:10" x14ac:dyDescent="0.35">
      <c r="A7" t="s">
        <v>114</v>
      </c>
      <c r="B7" t="s">
        <v>1</v>
      </c>
      <c r="C7" s="1">
        <v>9.9166666666666661</v>
      </c>
      <c r="D7" t="str">
        <f>_xlfn.XLOOKUP(B7,$H$6:$H$17,$I$6:$I$17)</f>
        <v>E</v>
      </c>
      <c r="E7">
        <f>_xlfn.XLOOKUP(B7,$H$6:$H$17,$J$6:$J$17)</f>
        <v>500</v>
      </c>
      <c r="F7" s="1">
        <f>C7*E7</f>
        <v>4958.333333333333</v>
      </c>
      <c r="H7" t="s">
        <v>11</v>
      </c>
      <c r="I7" t="s">
        <v>152</v>
      </c>
      <c r="J7">
        <v>180</v>
      </c>
    </row>
    <row r="8" spans="1:10" x14ac:dyDescent="0.35">
      <c r="A8" t="s">
        <v>30</v>
      </c>
      <c r="B8" t="s">
        <v>1</v>
      </c>
      <c r="C8" s="1">
        <v>85</v>
      </c>
      <c r="D8" t="str">
        <f>_xlfn.XLOOKUP(B8,$H$6:$H$17,$I$6:$I$17)</f>
        <v>E</v>
      </c>
      <c r="E8">
        <f>_xlfn.XLOOKUP(B8,$H$6:$H$17,$J$6:$J$17)</f>
        <v>500</v>
      </c>
      <c r="F8" s="1">
        <f>C8*E8</f>
        <v>42500</v>
      </c>
      <c r="H8" t="s">
        <v>10</v>
      </c>
      <c r="I8" t="s">
        <v>153</v>
      </c>
      <c r="J8">
        <v>60</v>
      </c>
    </row>
    <row r="9" spans="1:10" x14ac:dyDescent="0.35">
      <c r="A9" t="s">
        <v>126</v>
      </c>
      <c r="B9" t="s">
        <v>1</v>
      </c>
      <c r="C9" s="1">
        <v>11.333333333333332</v>
      </c>
      <c r="D9" t="str">
        <f>_xlfn.XLOOKUP(B9,$H$6:$H$17,$I$6:$I$17)</f>
        <v>E</v>
      </c>
      <c r="E9">
        <f>_xlfn.XLOOKUP(B9,$H$6:$H$17,$J$6:$J$17)</f>
        <v>500</v>
      </c>
      <c r="F9" s="1">
        <f>C9*E9</f>
        <v>5666.6666666666661</v>
      </c>
      <c r="H9" t="s">
        <v>9</v>
      </c>
      <c r="I9" t="s">
        <v>153</v>
      </c>
      <c r="J9">
        <v>80</v>
      </c>
    </row>
    <row r="10" spans="1:10" x14ac:dyDescent="0.35">
      <c r="A10" t="s">
        <v>102</v>
      </c>
      <c r="B10" t="s">
        <v>1</v>
      </c>
      <c r="C10" s="1">
        <v>14.166666666666666</v>
      </c>
      <c r="D10" t="str">
        <f>_xlfn.XLOOKUP(B10,$H$6:$H$17,$I$6:$I$17)</f>
        <v>E</v>
      </c>
      <c r="E10">
        <f>_xlfn.XLOOKUP(B10,$H$6:$H$17,$J$6:$J$17)</f>
        <v>500</v>
      </c>
      <c r="F10" s="1">
        <f>C10*E10</f>
        <v>7083.333333333333</v>
      </c>
      <c r="H10" t="s">
        <v>8</v>
      </c>
      <c r="I10" t="s">
        <v>154</v>
      </c>
      <c r="J10">
        <v>24</v>
      </c>
    </row>
    <row r="11" spans="1:10" x14ac:dyDescent="0.35">
      <c r="A11" t="s">
        <v>138</v>
      </c>
      <c r="B11" t="s">
        <v>1</v>
      </c>
      <c r="C11" s="1">
        <v>17</v>
      </c>
      <c r="D11" t="str">
        <f>_xlfn.XLOOKUP(B11,$H$6:$H$17,$I$6:$I$17)</f>
        <v>E</v>
      </c>
      <c r="E11">
        <f>_xlfn.XLOOKUP(B11,$H$6:$H$17,$J$6:$J$17)</f>
        <v>500</v>
      </c>
      <c r="F11" s="1">
        <f>C11*E11</f>
        <v>8500</v>
      </c>
      <c r="H11" t="s">
        <v>7</v>
      </c>
      <c r="I11" t="s">
        <v>154</v>
      </c>
      <c r="J11">
        <v>36</v>
      </c>
    </row>
    <row r="12" spans="1:10" x14ac:dyDescent="0.35">
      <c r="A12" t="s">
        <v>89</v>
      </c>
      <c r="B12" t="s">
        <v>12</v>
      </c>
      <c r="C12" s="1">
        <v>43</v>
      </c>
      <c r="D12" t="str">
        <f>_xlfn.XLOOKUP(B12,$H$6:$H$17,$I$6:$I$17)</f>
        <v>A</v>
      </c>
      <c r="E12">
        <f>_xlfn.XLOOKUP(B12,$H$6:$H$17,$J$6:$J$17)</f>
        <v>120</v>
      </c>
      <c r="F12" s="1">
        <f>C12*E12</f>
        <v>5160</v>
      </c>
      <c r="H12" t="s">
        <v>6</v>
      </c>
      <c r="I12" t="s">
        <v>155</v>
      </c>
      <c r="J12">
        <v>54</v>
      </c>
    </row>
    <row r="13" spans="1:10" x14ac:dyDescent="0.35">
      <c r="A13" t="s">
        <v>77</v>
      </c>
      <c r="B13" t="s">
        <v>12</v>
      </c>
      <c r="C13" s="1">
        <v>53.75</v>
      </c>
      <c r="D13" t="str">
        <f>_xlfn.XLOOKUP(B13,$H$6:$H$17,$I$6:$I$17)</f>
        <v>A</v>
      </c>
      <c r="E13">
        <f>_xlfn.XLOOKUP(B13,$H$6:$H$17,$J$6:$J$17)</f>
        <v>120</v>
      </c>
      <c r="F13" s="1">
        <f>C13*E13</f>
        <v>6450</v>
      </c>
      <c r="H13" t="s">
        <v>5</v>
      </c>
      <c r="I13" t="s">
        <v>155</v>
      </c>
      <c r="J13">
        <v>101</v>
      </c>
    </row>
    <row r="14" spans="1:10" x14ac:dyDescent="0.35">
      <c r="A14" t="s">
        <v>101</v>
      </c>
      <c r="B14" t="s">
        <v>12</v>
      </c>
      <c r="C14" s="1">
        <v>35.833333333333336</v>
      </c>
      <c r="D14" t="str">
        <f>_xlfn.XLOOKUP(B14,$H$6:$H$17,$I$6:$I$17)</f>
        <v>A</v>
      </c>
      <c r="E14">
        <f>_xlfn.XLOOKUP(B14,$H$6:$H$17,$J$6:$J$17)</f>
        <v>120</v>
      </c>
      <c r="F14" s="1">
        <f>C14*E14</f>
        <v>4300</v>
      </c>
      <c r="H14" t="s">
        <v>4</v>
      </c>
      <c r="I14" t="s">
        <v>155</v>
      </c>
      <c r="J14">
        <v>23</v>
      </c>
    </row>
    <row r="15" spans="1:10" x14ac:dyDescent="0.35">
      <c r="A15" t="s">
        <v>53</v>
      </c>
      <c r="B15" t="s">
        <v>12</v>
      </c>
      <c r="C15" s="1">
        <v>89.583333333333343</v>
      </c>
      <c r="D15" t="str">
        <f>_xlfn.XLOOKUP(B15,$H$6:$H$17,$I$6:$I$17)</f>
        <v>A</v>
      </c>
      <c r="E15">
        <f>_xlfn.XLOOKUP(B15,$H$6:$H$17,$J$6:$J$17)</f>
        <v>120</v>
      </c>
      <c r="F15" s="1">
        <f>C15*E15</f>
        <v>10750.000000000002</v>
      </c>
      <c r="H15" t="s">
        <v>3</v>
      </c>
      <c r="I15" t="s">
        <v>155</v>
      </c>
      <c r="J15">
        <v>240</v>
      </c>
    </row>
    <row r="16" spans="1:10" x14ac:dyDescent="0.35">
      <c r="A16" t="s">
        <v>65</v>
      </c>
      <c r="B16" t="s">
        <v>12</v>
      </c>
      <c r="C16" s="1">
        <v>71.666666666666671</v>
      </c>
      <c r="D16" t="str">
        <f>_xlfn.XLOOKUP(B16,$H$6:$H$17,$I$6:$I$17)</f>
        <v>A</v>
      </c>
      <c r="E16">
        <f>_xlfn.XLOOKUP(B16,$H$6:$H$17,$J$6:$J$17)</f>
        <v>120</v>
      </c>
      <c r="F16" s="1">
        <f>C16*E16</f>
        <v>8600</v>
      </c>
      <c r="H16" t="s">
        <v>2</v>
      </c>
      <c r="I16" t="s">
        <v>156</v>
      </c>
      <c r="J16">
        <v>300</v>
      </c>
    </row>
    <row r="17" spans="1:10" x14ac:dyDescent="0.35">
      <c r="A17" t="s">
        <v>125</v>
      </c>
      <c r="B17" t="s">
        <v>12</v>
      </c>
      <c r="C17" s="1">
        <v>12.541666666666668</v>
      </c>
      <c r="D17" t="str">
        <f>_xlfn.XLOOKUP(B17,$H$6:$H$17,$I$6:$I$17)</f>
        <v>A</v>
      </c>
      <c r="E17">
        <f>_xlfn.XLOOKUP(B17,$H$6:$H$17,$J$6:$J$17)</f>
        <v>120</v>
      </c>
      <c r="F17" s="1">
        <f>C17*E17</f>
        <v>1505.0000000000002</v>
      </c>
      <c r="H17" t="s">
        <v>1</v>
      </c>
      <c r="I17" t="s">
        <v>156</v>
      </c>
      <c r="J17">
        <v>500</v>
      </c>
    </row>
    <row r="18" spans="1:10" x14ac:dyDescent="0.35">
      <c r="A18" t="s">
        <v>41</v>
      </c>
      <c r="B18" t="s">
        <v>12</v>
      </c>
      <c r="C18" s="1">
        <v>107.5</v>
      </c>
      <c r="D18" t="str">
        <f>_xlfn.XLOOKUP(B18,$H$6:$H$17,$I$6:$I$17)</f>
        <v>A</v>
      </c>
      <c r="E18">
        <f>_xlfn.XLOOKUP(B18,$H$6:$H$17,$J$6:$J$17)</f>
        <v>120</v>
      </c>
      <c r="F18" s="1">
        <f>C18*E18</f>
        <v>12900</v>
      </c>
    </row>
    <row r="19" spans="1:10" x14ac:dyDescent="0.35">
      <c r="A19" t="s">
        <v>137</v>
      </c>
      <c r="B19" t="s">
        <v>12</v>
      </c>
      <c r="C19" s="1">
        <v>14.333333333333334</v>
      </c>
      <c r="D19" t="str">
        <f>_xlfn.XLOOKUP(B19,$H$6:$H$17,$I$6:$I$17)</f>
        <v>A</v>
      </c>
      <c r="E19">
        <f>_xlfn.XLOOKUP(B19,$H$6:$H$17,$J$6:$J$17)</f>
        <v>120</v>
      </c>
      <c r="F19" s="1">
        <f>C19*E19</f>
        <v>1720</v>
      </c>
    </row>
    <row r="20" spans="1:10" x14ac:dyDescent="0.35">
      <c r="A20" t="s">
        <v>113</v>
      </c>
      <c r="B20" t="s">
        <v>12</v>
      </c>
      <c r="C20" s="1">
        <v>17.916666666666668</v>
      </c>
      <c r="D20" t="str">
        <f>_xlfn.XLOOKUP(B20,$H$6:$H$17,$I$6:$I$17)</f>
        <v>A</v>
      </c>
      <c r="E20">
        <f>_xlfn.XLOOKUP(B20,$H$6:$H$17,$J$6:$J$17)</f>
        <v>120</v>
      </c>
      <c r="F20" s="1">
        <f>C20*E20</f>
        <v>2150</v>
      </c>
      <c r="H20" s="2" t="s">
        <v>159</v>
      </c>
      <c r="I20" t="s">
        <v>161</v>
      </c>
    </row>
    <row r="21" spans="1:10" x14ac:dyDescent="0.35">
      <c r="A21" t="s">
        <v>149</v>
      </c>
      <c r="B21" t="s">
        <v>12</v>
      </c>
      <c r="C21" s="1">
        <v>21.5</v>
      </c>
      <c r="D21" t="str">
        <f>_xlfn.XLOOKUP(B21,$H$6:$H$17,$I$6:$I$17)</f>
        <v>A</v>
      </c>
      <c r="E21">
        <f>_xlfn.XLOOKUP(B21,$H$6:$H$17,$J$6:$J$17)</f>
        <v>120</v>
      </c>
      <c r="F21" s="1">
        <f>C21*E21</f>
        <v>2580</v>
      </c>
      <c r="H21" s="4" t="s">
        <v>152</v>
      </c>
      <c r="I21" s="3">
        <v>132457.5</v>
      </c>
    </row>
    <row r="22" spans="1:10" x14ac:dyDescent="0.35">
      <c r="A22" t="s">
        <v>87</v>
      </c>
      <c r="B22" t="s">
        <v>10</v>
      </c>
      <c r="C22" s="1">
        <v>30</v>
      </c>
      <c r="D22" t="str">
        <f>_xlfn.XLOOKUP(B22,$H$6:$H$17,$I$6:$I$17)</f>
        <v>B</v>
      </c>
      <c r="E22">
        <f>_xlfn.XLOOKUP(B22,$H$6:$H$17,$J$6:$J$17)</f>
        <v>60</v>
      </c>
      <c r="F22" s="1">
        <f>C22*E22</f>
        <v>1800</v>
      </c>
      <c r="H22" s="5" t="s">
        <v>12</v>
      </c>
      <c r="I22" s="3">
        <v>56115</v>
      </c>
    </row>
    <row r="23" spans="1:10" x14ac:dyDescent="0.35">
      <c r="A23" t="s">
        <v>75</v>
      </c>
      <c r="B23" t="s">
        <v>10</v>
      </c>
      <c r="C23" s="1">
        <v>37.5</v>
      </c>
      <c r="D23" t="str">
        <f>_xlfn.XLOOKUP(B23,$H$6:$H$17,$I$6:$I$17)</f>
        <v>B</v>
      </c>
      <c r="E23">
        <f>_xlfn.XLOOKUP(B23,$H$6:$H$17,$J$6:$J$17)</f>
        <v>60</v>
      </c>
      <c r="F23" s="1">
        <f>C23*E23</f>
        <v>2250</v>
      </c>
      <c r="H23" s="5" t="s">
        <v>11</v>
      </c>
      <c r="I23" s="3">
        <v>76342.5</v>
      </c>
    </row>
    <row r="24" spans="1:10" x14ac:dyDescent="0.35">
      <c r="A24" t="s">
        <v>99</v>
      </c>
      <c r="B24" t="s">
        <v>10</v>
      </c>
      <c r="C24" s="1">
        <v>25</v>
      </c>
      <c r="D24" t="str">
        <f>_xlfn.XLOOKUP(B24,$H$6:$H$17,$I$6:$I$17)</f>
        <v>B</v>
      </c>
      <c r="E24">
        <f>_xlfn.XLOOKUP(B24,$H$6:$H$17,$J$6:$J$17)</f>
        <v>60</v>
      </c>
      <c r="F24" s="1">
        <f>C24*E24</f>
        <v>1500</v>
      </c>
      <c r="H24" s="4" t="s">
        <v>153</v>
      </c>
      <c r="I24" s="3">
        <v>47415</v>
      </c>
    </row>
    <row r="25" spans="1:10" x14ac:dyDescent="0.35">
      <c r="A25" t="s">
        <v>51</v>
      </c>
      <c r="B25" t="s">
        <v>10</v>
      </c>
      <c r="C25" s="1">
        <v>62.5</v>
      </c>
      <c r="D25" t="str">
        <f>_xlfn.XLOOKUP(B25,$H$6:$H$17,$I$6:$I$17)</f>
        <v>B</v>
      </c>
      <c r="E25">
        <f>_xlfn.XLOOKUP(B25,$H$6:$H$17,$J$6:$J$17)</f>
        <v>60</v>
      </c>
      <c r="F25" s="1">
        <f>C25*E25</f>
        <v>3750</v>
      </c>
      <c r="H25" s="5" t="s">
        <v>10</v>
      </c>
      <c r="I25" s="3">
        <v>19575</v>
      </c>
    </row>
    <row r="26" spans="1:10" x14ac:dyDescent="0.35">
      <c r="A26" t="s">
        <v>63</v>
      </c>
      <c r="B26" t="s">
        <v>10</v>
      </c>
      <c r="C26" s="1">
        <v>50</v>
      </c>
      <c r="D26" t="str">
        <f>_xlfn.XLOOKUP(B26,$H$6:$H$17,$I$6:$I$17)</f>
        <v>B</v>
      </c>
      <c r="E26">
        <f>_xlfn.XLOOKUP(B26,$H$6:$H$17,$J$6:$J$17)</f>
        <v>60</v>
      </c>
      <c r="F26" s="1">
        <f>C26*E26</f>
        <v>3000</v>
      </c>
      <c r="H26" s="5" t="s">
        <v>9</v>
      </c>
      <c r="I26" s="3">
        <v>27840</v>
      </c>
    </row>
    <row r="27" spans="1:10" x14ac:dyDescent="0.35">
      <c r="A27" t="s">
        <v>123</v>
      </c>
      <c r="B27" t="s">
        <v>10</v>
      </c>
      <c r="C27" s="1">
        <v>8.75</v>
      </c>
      <c r="D27" t="str">
        <f>_xlfn.XLOOKUP(B27,$H$6:$H$17,$I$6:$I$17)</f>
        <v>B</v>
      </c>
      <c r="E27">
        <f>_xlfn.XLOOKUP(B27,$H$6:$H$17,$J$6:$J$17)</f>
        <v>60</v>
      </c>
      <c r="F27" s="1">
        <f>C27*E27</f>
        <v>525</v>
      </c>
      <c r="H27" s="4" t="s">
        <v>154</v>
      </c>
      <c r="I27" s="3">
        <v>18009</v>
      </c>
    </row>
    <row r="28" spans="1:10" x14ac:dyDescent="0.35">
      <c r="A28" t="s">
        <v>39</v>
      </c>
      <c r="B28" t="s">
        <v>10</v>
      </c>
      <c r="C28" s="1">
        <v>75</v>
      </c>
      <c r="D28" t="str">
        <f>_xlfn.XLOOKUP(B28,$H$6:$H$17,$I$6:$I$17)</f>
        <v>B</v>
      </c>
      <c r="E28">
        <f>_xlfn.XLOOKUP(B28,$H$6:$H$17,$J$6:$J$17)</f>
        <v>60</v>
      </c>
      <c r="F28" s="1">
        <f>C28*E28</f>
        <v>4500</v>
      </c>
      <c r="H28" s="5" t="s">
        <v>7</v>
      </c>
      <c r="I28" s="3">
        <v>10179</v>
      </c>
    </row>
    <row r="29" spans="1:10" x14ac:dyDescent="0.35">
      <c r="A29" t="s">
        <v>135</v>
      </c>
      <c r="B29" t="s">
        <v>10</v>
      </c>
      <c r="C29" s="1">
        <v>10</v>
      </c>
      <c r="D29" t="str">
        <f>_xlfn.XLOOKUP(B29,$H$6:$H$17,$I$6:$I$17)</f>
        <v>B</v>
      </c>
      <c r="E29">
        <f>_xlfn.XLOOKUP(B29,$H$6:$H$17,$J$6:$J$17)</f>
        <v>60</v>
      </c>
      <c r="F29" s="1">
        <f>C29*E29</f>
        <v>600</v>
      </c>
      <c r="H29" s="5" t="s">
        <v>8</v>
      </c>
      <c r="I29" s="3">
        <v>7830</v>
      </c>
    </row>
    <row r="30" spans="1:10" x14ac:dyDescent="0.35">
      <c r="A30" t="s">
        <v>111</v>
      </c>
      <c r="B30" t="s">
        <v>10</v>
      </c>
      <c r="C30" s="1">
        <v>12.5</v>
      </c>
      <c r="D30" t="str">
        <f>_xlfn.XLOOKUP(B30,$H$6:$H$17,$I$6:$I$17)</f>
        <v>B</v>
      </c>
      <c r="E30">
        <f>_xlfn.XLOOKUP(B30,$H$6:$H$17,$J$6:$J$17)</f>
        <v>60</v>
      </c>
      <c r="F30" s="1">
        <f>C30*E30</f>
        <v>750</v>
      </c>
      <c r="H30" s="4" t="s">
        <v>155</v>
      </c>
      <c r="I30" s="3">
        <v>125932.5</v>
      </c>
    </row>
    <row r="31" spans="1:10" x14ac:dyDescent="0.35">
      <c r="A31" t="s">
        <v>147</v>
      </c>
      <c r="B31" t="s">
        <v>10</v>
      </c>
      <c r="C31" s="1">
        <v>15</v>
      </c>
      <c r="D31" t="str">
        <f>_xlfn.XLOOKUP(B31,$H$6:$H$17,$I$6:$I$17)</f>
        <v>B</v>
      </c>
      <c r="E31">
        <f>_xlfn.XLOOKUP(B31,$H$6:$H$17,$J$6:$J$17)</f>
        <v>60</v>
      </c>
      <c r="F31" s="1">
        <f>C31*E31</f>
        <v>900</v>
      </c>
      <c r="H31" s="5" t="s">
        <v>3</v>
      </c>
      <c r="I31" s="3">
        <v>70470</v>
      </c>
    </row>
    <row r="32" spans="1:10" x14ac:dyDescent="0.35">
      <c r="A32" t="s">
        <v>84</v>
      </c>
      <c r="B32" t="s">
        <v>7</v>
      </c>
      <c r="C32" s="1">
        <v>26</v>
      </c>
      <c r="D32" t="str">
        <f>_xlfn.XLOOKUP(B32,$H$6:$H$17,$I$6:$I$17)</f>
        <v>C</v>
      </c>
      <c r="E32">
        <f>_xlfn.XLOOKUP(B32,$H$6:$H$17,$J$6:$J$17)</f>
        <v>36</v>
      </c>
      <c r="F32" s="1">
        <f>C32*E32</f>
        <v>936</v>
      </c>
      <c r="H32" s="5" t="s">
        <v>4</v>
      </c>
      <c r="I32" s="3">
        <v>7753.875</v>
      </c>
    </row>
    <row r="33" spans="1:9" x14ac:dyDescent="0.35">
      <c r="A33" t="s">
        <v>72</v>
      </c>
      <c r="B33" t="s">
        <v>7</v>
      </c>
      <c r="C33" s="1">
        <v>32.5</v>
      </c>
      <c r="D33" t="str">
        <f>_xlfn.XLOOKUP(B33,$H$6:$H$17,$I$6:$I$17)</f>
        <v>C</v>
      </c>
      <c r="E33">
        <f>_xlfn.XLOOKUP(B33,$H$6:$H$17,$J$6:$J$17)</f>
        <v>36</v>
      </c>
      <c r="F33" s="1">
        <f>C33*E33</f>
        <v>1170</v>
      </c>
      <c r="H33" s="5" t="s">
        <v>6</v>
      </c>
      <c r="I33" s="3">
        <v>15855.75</v>
      </c>
    </row>
    <row r="34" spans="1:9" x14ac:dyDescent="0.35">
      <c r="A34" t="s">
        <v>96</v>
      </c>
      <c r="B34" t="s">
        <v>7</v>
      </c>
      <c r="C34" s="1">
        <v>21.666666666666668</v>
      </c>
      <c r="D34" t="str">
        <f>_xlfn.XLOOKUP(B34,$H$6:$H$17,$I$6:$I$17)</f>
        <v>C</v>
      </c>
      <c r="E34">
        <f>_xlfn.XLOOKUP(B34,$H$6:$H$17,$J$6:$J$17)</f>
        <v>36</v>
      </c>
      <c r="F34" s="1">
        <f>C34*E34</f>
        <v>780</v>
      </c>
      <c r="H34" s="5" t="s">
        <v>5</v>
      </c>
      <c r="I34" s="3">
        <v>31852.875</v>
      </c>
    </row>
    <row r="35" spans="1:9" x14ac:dyDescent="0.35">
      <c r="A35" t="s">
        <v>48</v>
      </c>
      <c r="B35" t="s">
        <v>7</v>
      </c>
      <c r="C35" s="1">
        <v>54.166666666666671</v>
      </c>
      <c r="D35" t="str">
        <f>_xlfn.XLOOKUP(B35,$H$6:$H$17,$I$6:$I$17)</f>
        <v>C</v>
      </c>
      <c r="E35">
        <f>_xlfn.XLOOKUP(B35,$H$6:$H$17,$J$6:$J$17)</f>
        <v>36</v>
      </c>
      <c r="F35" s="1">
        <f>C35*E35</f>
        <v>1950.0000000000002</v>
      </c>
      <c r="H35" s="4" t="s">
        <v>156</v>
      </c>
      <c r="I35" s="3">
        <v>302325</v>
      </c>
    </row>
    <row r="36" spans="1:9" x14ac:dyDescent="0.35">
      <c r="A36" t="s">
        <v>60</v>
      </c>
      <c r="B36" t="s">
        <v>7</v>
      </c>
      <c r="C36" s="1">
        <v>43.333333333333336</v>
      </c>
      <c r="D36" t="str">
        <f>_xlfn.XLOOKUP(B36,$H$6:$H$17,$I$6:$I$17)</f>
        <v>C</v>
      </c>
      <c r="E36">
        <f>_xlfn.XLOOKUP(B36,$H$6:$H$17,$J$6:$J$17)</f>
        <v>36</v>
      </c>
      <c r="F36" s="1">
        <f>C36*E36</f>
        <v>1560</v>
      </c>
      <c r="H36" s="5" t="s">
        <v>1</v>
      </c>
      <c r="I36" s="3">
        <v>184875</v>
      </c>
    </row>
    <row r="37" spans="1:9" x14ac:dyDescent="0.35">
      <c r="A37" t="s">
        <v>120</v>
      </c>
      <c r="B37" t="s">
        <v>7</v>
      </c>
      <c r="C37" s="1">
        <v>7.5833333333333339</v>
      </c>
      <c r="D37" t="str">
        <f>_xlfn.XLOOKUP(B37,$H$6:$H$17,$I$6:$I$17)</f>
        <v>C</v>
      </c>
      <c r="E37">
        <f>_xlfn.XLOOKUP(B37,$H$6:$H$17,$J$6:$J$17)</f>
        <v>36</v>
      </c>
      <c r="F37" s="1">
        <f>C37*E37</f>
        <v>273</v>
      </c>
      <c r="H37" s="5" t="s">
        <v>2</v>
      </c>
      <c r="I37" s="3">
        <v>117450</v>
      </c>
    </row>
    <row r="38" spans="1:9" x14ac:dyDescent="0.35">
      <c r="A38" t="s">
        <v>36</v>
      </c>
      <c r="B38" t="s">
        <v>7</v>
      </c>
      <c r="C38" s="1">
        <v>65</v>
      </c>
      <c r="D38" t="str">
        <f>_xlfn.XLOOKUP(B38,$H$6:$H$17,$I$6:$I$17)</f>
        <v>C</v>
      </c>
      <c r="E38">
        <f>_xlfn.XLOOKUP(B38,$H$6:$H$17,$J$6:$J$17)</f>
        <v>36</v>
      </c>
      <c r="F38" s="1">
        <f>C38*E38</f>
        <v>2340</v>
      </c>
      <c r="H38" s="4" t="s">
        <v>160</v>
      </c>
      <c r="I38" s="3">
        <v>626139</v>
      </c>
    </row>
    <row r="39" spans="1:9" x14ac:dyDescent="0.35">
      <c r="A39" t="s">
        <v>132</v>
      </c>
      <c r="B39" t="s">
        <v>7</v>
      </c>
      <c r="C39" s="1">
        <v>8.6666666666666679</v>
      </c>
      <c r="D39" t="str">
        <f>_xlfn.XLOOKUP(B39,$H$6:$H$17,$I$6:$I$17)</f>
        <v>C</v>
      </c>
      <c r="E39">
        <f>_xlfn.XLOOKUP(B39,$H$6:$H$17,$J$6:$J$17)</f>
        <v>36</v>
      </c>
      <c r="F39" s="1">
        <f>C39*E39</f>
        <v>312.00000000000006</v>
      </c>
    </row>
    <row r="40" spans="1:9" x14ac:dyDescent="0.35">
      <c r="A40" t="s">
        <v>108</v>
      </c>
      <c r="B40" t="s">
        <v>7</v>
      </c>
      <c r="C40" s="1">
        <v>10.833333333333334</v>
      </c>
      <c r="D40" t="str">
        <f>_xlfn.XLOOKUP(B40,$H$6:$H$17,$I$6:$I$17)</f>
        <v>C</v>
      </c>
      <c r="E40">
        <f>_xlfn.XLOOKUP(B40,$H$6:$H$17,$J$6:$J$17)</f>
        <v>36</v>
      </c>
      <c r="F40" s="1">
        <f>C40*E40</f>
        <v>390</v>
      </c>
    </row>
    <row r="41" spans="1:9" x14ac:dyDescent="0.35">
      <c r="A41" t="s">
        <v>144</v>
      </c>
      <c r="B41" t="s">
        <v>7</v>
      </c>
      <c r="C41" s="1">
        <v>13</v>
      </c>
      <c r="D41" t="str">
        <f>_xlfn.XLOOKUP(B41,$H$6:$H$17,$I$6:$I$17)</f>
        <v>C</v>
      </c>
      <c r="E41">
        <f>_xlfn.XLOOKUP(B41,$H$6:$H$17,$J$6:$J$17)</f>
        <v>36</v>
      </c>
      <c r="F41" s="1">
        <f>C41*E41</f>
        <v>468</v>
      </c>
    </row>
    <row r="42" spans="1:9" x14ac:dyDescent="0.35">
      <c r="A42" t="s">
        <v>80</v>
      </c>
      <c r="B42" t="s">
        <v>3</v>
      </c>
      <c r="C42" s="1">
        <v>27</v>
      </c>
      <c r="D42" t="str">
        <f>_xlfn.XLOOKUP(B42,$H$6:$H$17,$I$6:$I$17)</f>
        <v>D</v>
      </c>
      <c r="E42">
        <f>_xlfn.XLOOKUP(B42,$H$6:$H$17,$J$6:$J$17)</f>
        <v>240</v>
      </c>
      <c r="F42" s="1">
        <f>C42*E42</f>
        <v>6480</v>
      </c>
    </row>
    <row r="43" spans="1:9" x14ac:dyDescent="0.35">
      <c r="A43" t="s">
        <v>68</v>
      </c>
      <c r="B43" t="s">
        <v>3</v>
      </c>
      <c r="C43" s="1">
        <v>33.75</v>
      </c>
      <c r="D43" t="str">
        <f>_xlfn.XLOOKUP(B43,$H$6:$H$17,$I$6:$I$17)</f>
        <v>D</v>
      </c>
      <c r="E43">
        <f>_xlfn.XLOOKUP(B43,$H$6:$H$17,$J$6:$J$17)</f>
        <v>240</v>
      </c>
      <c r="F43" s="1">
        <f>C43*E43</f>
        <v>8100</v>
      </c>
    </row>
    <row r="44" spans="1:9" x14ac:dyDescent="0.35">
      <c r="A44" t="s">
        <v>92</v>
      </c>
      <c r="B44" t="s">
        <v>3</v>
      </c>
      <c r="C44" s="1">
        <v>22.5</v>
      </c>
      <c r="D44" t="str">
        <f>_xlfn.XLOOKUP(B44,$H$6:$H$17,$I$6:$I$17)</f>
        <v>D</v>
      </c>
      <c r="E44">
        <f>_xlfn.XLOOKUP(B44,$H$6:$H$17,$J$6:$J$17)</f>
        <v>240</v>
      </c>
      <c r="F44" s="1">
        <f>C44*E44</f>
        <v>5400</v>
      </c>
    </row>
    <row r="45" spans="1:9" x14ac:dyDescent="0.35">
      <c r="A45" t="s">
        <v>44</v>
      </c>
      <c r="B45" t="s">
        <v>3</v>
      </c>
      <c r="C45" s="1">
        <v>56.25</v>
      </c>
      <c r="D45" t="str">
        <f>_xlfn.XLOOKUP(B45,$H$6:$H$17,$I$6:$I$17)</f>
        <v>D</v>
      </c>
      <c r="E45">
        <f>_xlfn.XLOOKUP(B45,$H$6:$H$17,$J$6:$J$17)</f>
        <v>240</v>
      </c>
      <c r="F45" s="1">
        <f>C45*E45</f>
        <v>13500</v>
      </c>
    </row>
    <row r="46" spans="1:9" x14ac:dyDescent="0.35">
      <c r="A46" t="s">
        <v>56</v>
      </c>
      <c r="B46" t="s">
        <v>3</v>
      </c>
      <c r="C46" s="1">
        <v>45</v>
      </c>
      <c r="D46" t="str">
        <f>_xlfn.XLOOKUP(B46,$H$6:$H$17,$I$6:$I$17)</f>
        <v>D</v>
      </c>
      <c r="E46">
        <f>_xlfn.XLOOKUP(B46,$H$6:$H$17,$J$6:$J$17)</f>
        <v>240</v>
      </c>
      <c r="F46" s="1">
        <f>C46*E46</f>
        <v>10800</v>
      </c>
    </row>
    <row r="47" spans="1:9" x14ac:dyDescent="0.35">
      <c r="A47" t="s">
        <v>116</v>
      </c>
      <c r="B47" t="s">
        <v>3</v>
      </c>
      <c r="C47" s="1">
        <v>7.875</v>
      </c>
      <c r="D47" t="str">
        <f>_xlfn.XLOOKUP(B47,$H$6:$H$17,$I$6:$I$17)</f>
        <v>D</v>
      </c>
      <c r="E47">
        <f>_xlfn.XLOOKUP(B47,$H$6:$H$17,$J$6:$J$17)</f>
        <v>240</v>
      </c>
      <c r="F47" s="1">
        <f>C47*E47</f>
        <v>1890</v>
      </c>
    </row>
    <row r="48" spans="1:9" x14ac:dyDescent="0.35">
      <c r="A48" t="s">
        <v>32</v>
      </c>
      <c r="B48" t="s">
        <v>3</v>
      </c>
      <c r="C48" s="1">
        <v>67.5</v>
      </c>
      <c r="D48" t="str">
        <f>_xlfn.XLOOKUP(B48,$H$6:$H$17,$I$6:$I$17)</f>
        <v>D</v>
      </c>
      <c r="E48">
        <f>_xlfn.XLOOKUP(B48,$H$6:$H$17,$J$6:$J$17)</f>
        <v>240</v>
      </c>
      <c r="F48" s="1">
        <f>C48*E48</f>
        <v>16200</v>
      </c>
    </row>
    <row r="49" spans="1:6" x14ac:dyDescent="0.35">
      <c r="A49" t="s">
        <v>128</v>
      </c>
      <c r="B49" t="s">
        <v>3</v>
      </c>
      <c r="C49" s="1">
        <v>9</v>
      </c>
      <c r="D49" t="str">
        <f>_xlfn.XLOOKUP(B49,$H$6:$H$17,$I$6:$I$17)</f>
        <v>D</v>
      </c>
      <c r="E49">
        <f>_xlfn.XLOOKUP(B49,$H$6:$H$17,$J$6:$J$17)</f>
        <v>240</v>
      </c>
      <c r="F49" s="1">
        <f>C49*E49</f>
        <v>2160</v>
      </c>
    </row>
    <row r="50" spans="1:6" x14ac:dyDescent="0.35">
      <c r="A50" t="s">
        <v>104</v>
      </c>
      <c r="B50" t="s">
        <v>3</v>
      </c>
      <c r="C50" s="1">
        <v>11.25</v>
      </c>
      <c r="D50" t="str">
        <f>_xlfn.XLOOKUP(B50,$H$6:$H$17,$I$6:$I$17)</f>
        <v>D</v>
      </c>
      <c r="E50">
        <f>_xlfn.XLOOKUP(B50,$H$6:$H$17,$J$6:$J$17)</f>
        <v>240</v>
      </c>
      <c r="F50" s="1">
        <f>C50*E50</f>
        <v>2700</v>
      </c>
    </row>
    <row r="51" spans="1:6" x14ac:dyDescent="0.35">
      <c r="A51" t="s">
        <v>140</v>
      </c>
      <c r="B51" t="s">
        <v>3</v>
      </c>
      <c r="C51" s="1">
        <v>13.5</v>
      </c>
      <c r="D51" t="str">
        <f>_xlfn.XLOOKUP(B51,$H$6:$H$17,$I$6:$I$17)</f>
        <v>D</v>
      </c>
      <c r="E51">
        <f>_xlfn.XLOOKUP(B51,$H$6:$H$17,$J$6:$J$17)</f>
        <v>240</v>
      </c>
      <c r="F51" s="1">
        <f>C51*E51</f>
        <v>3240</v>
      </c>
    </row>
    <row r="52" spans="1:6" x14ac:dyDescent="0.35">
      <c r="A52" t="s">
        <v>81</v>
      </c>
      <c r="B52" t="s">
        <v>4</v>
      </c>
      <c r="C52" s="1">
        <v>31</v>
      </c>
      <c r="D52" t="str">
        <f>_xlfn.XLOOKUP(B52,$H$6:$H$17,$I$6:$I$17)</f>
        <v>D</v>
      </c>
      <c r="E52">
        <f>_xlfn.XLOOKUP(B52,$H$6:$H$17,$J$6:$J$17)</f>
        <v>23</v>
      </c>
      <c r="F52" s="1">
        <f>C52*E52</f>
        <v>713</v>
      </c>
    </row>
    <row r="53" spans="1:6" x14ac:dyDescent="0.35">
      <c r="A53" t="s">
        <v>69</v>
      </c>
      <c r="B53" t="s">
        <v>4</v>
      </c>
      <c r="C53" s="1">
        <v>38.75</v>
      </c>
      <c r="D53" t="str">
        <f>_xlfn.XLOOKUP(B53,$H$6:$H$17,$I$6:$I$17)</f>
        <v>D</v>
      </c>
      <c r="E53">
        <f>_xlfn.XLOOKUP(B53,$H$6:$H$17,$J$6:$J$17)</f>
        <v>23</v>
      </c>
      <c r="F53" s="1">
        <f>C53*E53</f>
        <v>891.25</v>
      </c>
    </row>
    <row r="54" spans="1:6" x14ac:dyDescent="0.35">
      <c r="A54" t="s">
        <v>93</v>
      </c>
      <c r="B54" t="s">
        <v>4</v>
      </c>
      <c r="C54" s="1">
        <v>25.833333333333332</v>
      </c>
      <c r="D54" t="str">
        <f>_xlfn.XLOOKUP(B54,$H$6:$H$17,$I$6:$I$17)</f>
        <v>D</v>
      </c>
      <c r="E54">
        <f>_xlfn.XLOOKUP(B54,$H$6:$H$17,$J$6:$J$17)</f>
        <v>23</v>
      </c>
      <c r="F54" s="1">
        <f>C54*E54</f>
        <v>594.16666666666663</v>
      </c>
    </row>
    <row r="55" spans="1:6" x14ac:dyDescent="0.35">
      <c r="A55" t="s">
        <v>45</v>
      </c>
      <c r="B55" t="s">
        <v>4</v>
      </c>
      <c r="C55" s="1">
        <v>64.583333333333329</v>
      </c>
      <c r="D55" t="str">
        <f>_xlfn.XLOOKUP(B55,$H$6:$H$17,$I$6:$I$17)</f>
        <v>D</v>
      </c>
      <c r="E55">
        <f>_xlfn.XLOOKUP(B55,$H$6:$H$17,$J$6:$J$17)</f>
        <v>23</v>
      </c>
      <c r="F55" s="1">
        <f>C55*E55</f>
        <v>1485.4166666666665</v>
      </c>
    </row>
    <row r="56" spans="1:6" x14ac:dyDescent="0.35">
      <c r="A56" t="s">
        <v>57</v>
      </c>
      <c r="B56" t="s">
        <v>4</v>
      </c>
      <c r="C56" s="1">
        <v>51.666666666666664</v>
      </c>
      <c r="D56" t="str">
        <f>_xlfn.XLOOKUP(B56,$H$6:$H$17,$I$6:$I$17)</f>
        <v>D</v>
      </c>
      <c r="E56">
        <f>_xlfn.XLOOKUP(B56,$H$6:$H$17,$J$6:$J$17)</f>
        <v>23</v>
      </c>
      <c r="F56" s="1">
        <f>C56*E56</f>
        <v>1188.3333333333333</v>
      </c>
    </row>
    <row r="57" spans="1:6" x14ac:dyDescent="0.35">
      <c r="A57" t="s">
        <v>117</v>
      </c>
      <c r="B57" t="s">
        <v>4</v>
      </c>
      <c r="C57" s="1">
        <v>9.0416666666666661</v>
      </c>
      <c r="D57" t="str">
        <f>_xlfn.XLOOKUP(B57,$H$6:$H$17,$I$6:$I$17)</f>
        <v>D</v>
      </c>
      <c r="E57">
        <f>_xlfn.XLOOKUP(B57,$H$6:$H$17,$J$6:$J$17)</f>
        <v>23</v>
      </c>
      <c r="F57" s="1">
        <f>C57*E57</f>
        <v>207.95833333333331</v>
      </c>
    </row>
    <row r="58" spans="1:6" x14ac:dyDescent="0.35">
      <c r="A58" t="s">
        <v>33</v>
      </c>
      <c r="B58" t="s">
        <v>4</v>
      </c>
      <c r="C58" s="1">
        <v>77.5</v>
      </c>
      <c r="D58" t="str">
        <f>_xlfn.XLOOKUP(B58,$H$6:$H$17,$I$6:$I$17)</f>
        <v>D</v>
      </c>
      <c r="E58">
        <f>_xlfn.XLOOKUP(B58,$H$6:$H$17,$J$6:$J$17)</f>
        <v>23</v>
      </c>
      <c r="F58" s="1">
        <f>C58*E58</f>
        <v>1782.5</v>
      </c>
    </row>
    <row r="59" spans="1:6" x14ac:dyDescent="0.35">
      <c r="A59" t="s">
        <v>129</v>
      </c>
      <c r="B59" t="s">
        <v>4</v>
      </c>
      <c r="C59" s="1">
        <v>10.333333333333334</v>
      </c>
      <c r="D59" t="str">
        <f>_xlfn.XLOOKUP(B59,$H$6:$H$17,$I$6:$I$17)</f>
        <v>D</v>
      </c>
      <c r="E59">
        <f>_xlfn.XLOOKUP(B59,$H$6:$H$17,$J$6:$J$17)</f>
        <v>23</v>
      </c>
      <c r="F59" s="1">
        <f>C59*E59</f>
        <v>237.66666666666669</v>
      </c>
    </row>
    <row r="60" spans="1:6" x14ac:dyDescent="0.35">
      <c r="A60" t="s">
        <v>105</v>
      </c>
      <c r="B60" t="s">
        <v>4</v>
      </c>
      <c r="C60" s="1">
        <v>12.916666666666666</v>
      </c>
      <c r="D60" t="str">
        <f>_xlfn.XLOOKUP(B60,$H$6:$H$17,$I$6:$I$17)</f>
        <v>D</v>
      </c>
      <c r="E60">
        <f>_xlfn.XLOOKUP(B60,$H$6:$H$17,$J$6:$J$17)</f>
        <v>23</v>
      </c>
      <c r="F60" s="1">
        <f>C60*E60</f>
        <v>297.08333333333331</v>
      </c>
    </row>
    <row r="61" spans="1:6" x14ac:dyDescent="0.35">
      <c r="A61" t="s">
        <v>141</v>
      </c>
      <c r="B61" t="s">
        <v>4</v>
      </c>
      <c r="C61" s="1">
        <v>15.5</v>
      </c>
      <c r="D61" t="str">
        <f>_xlfn.XLOOKUP(B61,$H$6:$H$17,$I$6:$I$17)</f>
        <v>D</v>
      </c>
      <c r="E61">
        <f>_xlfn.XLOOKUP(B61,$H$6:$H$17,$J$6:$J$17)</f>
        <v>23</v>
      </c>
      <c r="F61" s="1">
        <f>C61*E61</f>
        <v>356.5</v>
      </c>
    </row>
    <row r="62" spans="1:6" x14ac:dyDescent="0.35">
      <c r="A62" t="s">
        <v>88</v>
      </c>
      <c r="B62" t="s">
        <v>11</v>
      </c>
      <c r="C62" s="1">
        <v>39</v>
      </c>
      <c r="D62" t="str">
        <f>_xlfn.XLOOKUP(B62,$H$6:$H$17,$I$6:$I$17)</f>
        <v>A</v>
      </c>
      <c r="E62">
        <f>_xlfn.XLOOKUP(B62,$H$6:$H$17,$J$6:$J$17)</f>
        <v>180</v>
      </c>
      <c r="F62" s="1">
        <f>C62*E62</f>
        <v>7020</v>
      </c>
    </row>
    <row r="63" spans="1:6" x14ac:dyDescent="0.35">
      <c r="A63" t="s">
        <v>76</v>
      </c>
      <c r="B63" t="s">
        <v>11</v>
      </c>
      <c r="C63" s="1">
        <v>48.75</v>
      </c>
      <c r="D63" t="str">
        <f>_xlfn.XLOOKUP(B63,$H$6:$H$17,$I$6:$I$17)</f>
        <v>A</v>
      </c>
      <c r="E63">
        <f>_xlfn.XLOOKUP(B63,$H$6:$H$17,$J$6:$J$17)</f>
        <v>180</v>
      </c>
      <c r="F63" s="1">
        <f>C63*E63</f>
        <v>8775</v>
      </c>
    </row>
    <row r="64" spans="1:6" x14ac:dyDescent="0.35">
      <c r="A64" t="s">
        <v>100</v>
      </c>
      <c r="B64" t="s">
        <v>11</v>
      </c>
      <c r="C64" s="1">
        <v>32.5</v>
      </c>
      <c r="D64" t="str">
        <f>_xlfn.XLOOKUP(B64,$H$6:$H$17,$I$6:$I$17)</f>
        <v>A</v>
      </c>
      <c r="E64">
        <f>_xlfn.XLOOKUP(B64,$H$6:$H$17,$J$6:$J$17)</f>
        <v>180</v>
      </c>
      <c r="F64" s="1">
        <f>C64*E64</f>
        <v>5850</v>
      </c>
    </row>
    <row r="65" spans="1:6" x14ac:dyDescent="0.35">
      <c r="A65" t="s">
        <v>52</v>
      </c>
      <c r="B65" t="s">
        <v>11</v>
      </c>
      <c r="C65" s="1">
        <v>81.25</v>
      </c>
      <c r="D65" t="str">
        <f>_xlfn.XLOOKUP(B65,$H$6:$H$17,$I$6:$I$17)</f>
        <v>A</v>
      </c>
      <c r="E65">
        <f>_xlfn.XLOOKUP(B65,$H$6:$H$17,$J$6:$J$17)</f>
        <v>180</v>
      </c>
      <c r="F65" s="1">
        <f>C65*E65</f>
        <v>14625</v>
      </c>
    </row>
    <row r="66" spans="1:6" x14ac:dyDescent="0.35">
      <c r="A66" t="s">
        <v>64</v>
      </c>
      <c r="B66" t="s">
        <v>11</v>
      </c>
      <c r="C66" s="1">
        <v>65</v>
      </c>
      <c r="D66" t="str">
        <f>_xlfn.XLOOKUP(B66,$H$6:$H$17,$I$6:$I$17)</f>
        <v>A</v>
      </c>
      <c r="E66">
        <f>_xlfn.XLOOKUP(B66,$H$6:$H$17,$J$6:$J$17)</f>
        <v>180</v>
      </c>
      <c r="F66" s="1">
        <f>C66*E66</f>
        <v>11700</v>
      </c>
    </row>
    <row r="67" spans="1:6" x14ac:dyDescent="0.35">
      <c r="A67" t="s">
        <v>124</v>
      </c>
      <c r="B67" t="s">
        <v>11</v>
      </c>
      <c r="C67" s="1">
        <v>11.375</v>
      </c>
      <c r="D67" t="str">
        <f>_xlfn.XLOOKUP(B67,$H$6:$H$17,$I$6:$I$17)</f>
        <v>A</v>
      </c>
      <c r="E67">
        <f>_xlfn.XLOOKUP(B67,$H$6:$H$17,$J$6:$J$17)</f>
        <v>180</v>
      </c>
      <c r="F67" s="1">
        <f>C67*E67</f>
        <v>2047.5</v>
      </c>
    </row>
    <row r="68" spans="1:6" x14ac:dyDescent="0.35">
      <c r="A68" t="s">
        <v>40</v>
      </c>
      <c r="B68" t="s">
        <v>11</v>
      </c>
      <c r="C68" s="1">
        <v>97.5</v>
      </c>
      <c r="D68" t="str">
        <f>_xlfn.XLOOKUP(B68,$H$6:$H$17,$I$6:$I$17)</f>
        <v>A</v>
      </c>
      <c r="E68">
        <f>_xlfn.XLOOKUP(B68,$H$6:$H$17,$J$6:$J$17)</f>
        <v>180</v>
      </c>
      <c r="F68" s="1">
        <f>C68*E68</f>
        <v>17550</v>
      </c>
    </row>
    <row r="69" spans="1:6" x14ac:dyDescent="0.35">
      <c r="A69" t="s">
        <v>136</v>
      </c>
      <c r="B69" t="s">
        <v>11</v>
      </c>
      <c r="C69" s="1">
        <v>13</v>
      </c>
      <c r="D69" t="str">
        <f>_xlfn.XLOOKUP(B69,$H$6:$H$17,$I$6:$I$17)</f>
        <v>A</v>
      </c>
      <c r="E69">
        <f>_xlfn.XLOOKUP(B69,$H$6:$H$17,$J$6:$J$17)</f>
        <v>180</v>
      </c>
      <c r="F69" s="1">
        <f>C69*E69</f>
        <v>2340</v>
      </c>
    </row>
    <row r="70" spans="1:6" x14ac:dyDescent="0.35">
      <c r="A70" t="s">
        <v>112</v>
      </c>
      <c r="B70" t="s">
        <v>11</v>
      </c>
      <c r="C70" s="1">
        <v>16.25</v>
      </c>
      <c r="D70" t="str">
        <f>_xlfn.XLOOKUP(B70,$H$6:$H$17,$I$6:$I$17)</f>
        <v>A</v>
      </c>
      <c r="E70">
        <f>_xlfn.XLOOKUP(B70,$H$6:$H$17,$J$6:$J$17)</f>
        <v>180</v>
      </c>
      <c r="F70" s="1">
        <f>C70*E70</f>
        <v>2925</v>
      </c>
    </row>
    <row r="71" spans="1:6" x14ac:dyDescent="0.35">
      <c r="A71" t="s">
        <v>148</v>
      </c>
      <c r="B71" t="s">
        <v>11</v>
      </c>
      <c r="C71" s="1">
        <v>19.5</v>
      </c>
      <c r="D71" t="str">
        <f>_xlfn.XLOOKUP(B71,$H$6:$H$17,$I$6:$I$17)</f>
        <v>A</v>
      </c>
      <c r="E71">
        <f>_xlfn.XLOOKUP(B71,$H$6:$H$17,$J$6:$J$17)</f>
        <v>180</v>
      </c>
      <c r="F71" s="1">
        <f>C71*E71</f>
        <v>3510</v>
      </c>
    </row>
    <row r="72" spans="1:6" x14ac:dyDescent="0.35">
      <c r="A72" t="s">
        <v>83</v>
      </c>
      <c r="B72" t="s">
        <v>6</v>
      </c>
      <c r="C72" s="1">
        <v>27</v>
      </c>
      <c r="D72" t="str">
        <f>_xlfn.XLOOKUP(B72,$H$6:$H$17,$I$6:$I$17)</f>
        <v>D</v>
      </c>
      <c r="E72">
        <f>_xlfn.XLOOKUP(B72,$H$6:$H$17,$J$6:$J$17)</f>
        <v>54</v>
      </c>
      <c r="F72" s="1">
        <f>C72*E72</f>
        <v>1458</v>
      </c>
    </row>
    <row r="73" spans="1:6" x14ac:dyDescent="0.35">
      <c r="A73" t="s">
        <v>71</v>
      </c>
      <c r="B73" t="s">
        <v>6</v>
      </c>
      <c r="C73" s="1">
        <v>33.75</v>
      </c>
      <c r="D73" t="str">
        <f>_xlfn.XLOOKUP(B73,$H$6:$H$17,$I$6:$I$17)</f>
        <v>D</v>
      </c>
      <c r="E73">
        <f>_xlfn.XLOOKUP(B73,$H$6:$H$17,$J$6:$J$17)</f>
        <v>54</v>
      </c>
      <c r="F73" s="1">
        <f>C73*E73</f>
        <v>1822.5</v>
      </c>
    </row>
    <row r="74" spans="1:6" x14ac:dyDescent="0.35">
      <c r="A74" t="s">
        <v>95</v>
      </c>
      <c r="B74" t="s">
        <v>6</v>
      </c>
      <c r="C74" s="1">
        <v>22.5</v>
      </c>
      <c r="D74" t="str">
        <f>_xlfn.XLOOKUP(B74,$H$6:$H$17,$I$6:$I$17)</f>
        <v>D</v>
      </c>
      <c r="E74">
        <f>_xlfn.XLOOKUP(B74,$H$6:$H$17,$J$6:$J$17)</f>
        <v>54</v>
      </c>
      <c r="F74" s="1">
        <f>C74*E74</f>
        <v>1215</v>
      </c>
    </row>
    <row r="75" spans="1:6" x14ac:dyDescent="0.35">
      <c r="A75" t="s">
        <v>47</v>
      </c>
      <c r="B75" t="s">
        <v>6</v>
      </c>
      <c r="C75" s="1">
        <v>56.25</v>
      </c>
      <c r="D75" t="str">
        <f>_xlfn.XLOOKUP(B75,$H$6:$H$17,$I$6:$I$17)</f>
        <v>D</v>
      </c>
      <c r="E75">
        <f>_xlfn.XLOOKUP(B75,$H$6:$H$17,$J$6:$J$17)</f>
        <v>54</v>
      </c>
      <c r="F75" s="1">
        <f>C75*E75</f>
        <v>3037.5</v>
      </c>
    </row>
    <row r="76" spans="1:6" x14ac:dyDescent="0.35">
      <c r="A76" t="s">
        <v>59</v>
      </c>
      <c r="B76" t="s">
        <v>6</v>
      </c>
      <c r="C76" s="1">
        <v>45</v>
      </c>
      <c r="D76" t="str">
        <f>_xlfn.XLOOKUP(B76,$H$6:$H$17,$I$6:$I$17)</f>
        <v>D</v>
      </c>
      <c r="E76">
        <f>_xlfn.XLOOKUP(B76,$H$6:$H$17,$J$6:$J$17)</f>
        <v>54</v>
      </c>
      <c r="F76" s="1">
        <f>C76*E76</f>
        <v>2430</v>
      </c>
    </row>
    <row r="77" spans="1:6" x14ac:dyDescent="0.35">
      <c r="A77" t="s">
        <v>119</v>
      </c>
      <c r="B77" t="s">
        <v>6</v>
      </c>
      <c r="C77" s="1">
        <v>7.875</v>
      </c>
      <c r="D77" t="str">
        <f>_xlfn.XLOOKUP(B77,$H$6:$H$17,$I$6:$I$17)</f>
        <v>D</v>
      </c>
      <c r="E77">
        <f>_xlfn.XLOOKUP(B77,$H$6:$H$17,$J$6:$J$17)</f>
        <v>54</v>
      </c>
      <c r="F77" s="1">
        <f>C77*E77</f>
        <v>425.25</v>
      </c>
    </row>
    <row r="78" spans="1:6" x14ac:dyDescent="0.35">
      <c r="A78" t="s">
        <v>35</v>
      </c>
      <c r="B78" t="s">
        <v>6</v>
      </c>
      <c r="C78" s="1">
        <v>67.5</v>
      </c>
      <c r="D78" t="str">
        <f>_xlfn.XLOOKUP(B78,$H$6:$H$17,$I$6:$I$17)</f>
        <v>D</v>
      </c>
      <c r="E78">
        <f>_xlfn.XLOOKUP(B78,$H$6:$H$17,$J$6:$J$17)</f>
        <v>54</v>
      </c>
      <c r="F78" s="1">
        <f>C78*E78</f>
        <v>3645</v>
      </c>
    </row>
    <row r="79" spans="1:6" x14ac:dyDescent="0.35">
      <c r="A79" t="s">
        <v>131</v>
      </c>
      <c r="B79" t="s">
        <v>6</v>
      </c>
      <c r="C79" s="1">
        <v>9</v>
      </c>
      <c r="D79" t="str">
        <f>_xlfn.XLOOKUP(B79,$H$6:$H$17,$I$6:$I$17)</f>
        <v>D</v>
      </c>
      <c r="E79">
        <f>_xlfn.XLOOKUP(B79,$H$6:$H$17,$J$6:$J$17)</f>
        <v>54</v>
      </c>
      <c r="F79" s="1">
        <f>C79*E79</f>
        <v>486</v>
      </c>
    </row>
    <row r="80" spans="1:6" x14ac:dyDescent="0.35">
      <c r="A80" t="s">
        <v>107</v>
      </c>
      <c r="B80" t="s">
        <v>6</v>
      </c>
      <c r="C80" s="1">
        <v>11.25</v>
      </c>
      <c r="D80" t="str">
        <f>_xlfn.XLOOKUP(B80,$H$6:$H$17,$I$6:$I$17)</f>
        <v>D</v>
      </c>
      <c r="E80">
        <f>_xlfn.XLOOKUP(B80,$H$6:$H$17,$J$6:$J$17)</f>
        <v>54</v>
      </c>
      <c r="F80" s="1">
        <f>C80*E80</f>
        <v>607.5</v>
      </c>
    </row>
    <row r="81" spans="1:6" x14ac:dyDescent="0.35">
      <c r="A81" t="s">
        <v>143</v>
      </c>
      <c r="B81" t="s">
        <v>6</v>
      </c>
      <c r="C81" s="1">
        <v>13.5</v>
      </c>
      <c r="D81" t="str">
        <f>_xlfn.XLOOKUP(B81,$H$6:$H$17,$I$6:$I$17)</f>
        <v>D</v>
      </c>
      <c r="E81">
        <f>_xlfn.XLOOKUP(B81,$H$6:$H$17,$J$6:$J$17)</f>
        <v>54</v>
      </c>
      <c r="F81" s="1">
        <f>C81*E81</f>
        <v>729</v>
      </c>
    </row>
    <row r="82" spans="1:6" x14ac:dyDescent="0.35">
      <c r="A82" t="s">
        <v>82</v>
      </c>
      <c r="B82" t="s">
        <v>5</v>
      </c>
      <c r="C82" s="1">
        <v>29</v>
      </c>
      <c r="D82" t="str">
        <f>_xlfn.XLOOKUP(B82,$H$6:$H$17,$I$6:$I$17)</f>
        <v>D</v>
      </c>
      <c r="E82">
        <f>_xlfn.XLOOKUP(B82,$H$6:$H$17,$J$6:$J$17)</f>
        <v>101</v>
      </c>
      <c r="F82" s="1">
        <f>C82*E82</f>
        <v>2929</v>
      </c>
    </row>
    <row r="83" spans="1:6" x14ac:dyDescent="0.35">
      <c r="A83" t="s">
        <v>70</v>
      </c>
      <c r="B83" t="s">
        <v>5</v>
      </c>
      <c r="C83" s="1">
        <v>36.25</v>
      </c>
      <c r="D83" t="str">
        <f>_xlfn.XLOOKUP(B83,$H$6:$H$17,$I$6:$I$17)</f>
        <v>D</v>
      </c>
      <c r="E83">
        <f>_xlfn.XLOOKUP(B83,$H$6:$H$17,$J$6:$J$17)</f>
        <v>101</v>
      </c>
      <c r="F83" s="1">
        <f>C83*E83</f>
        <v>3661.25</v>
      </c>
    </row>
    <row r="84" spans="1:6" x14ac:dyDescent="0.35">
      <c r="A84" t="s">
        <v>94</v>
      </c>
      <c r="B84" t="s">
        <v>5</v>
      </c>
      <c r="C84" s="1">
        <v>24.166666666666668</v>
      </c>
      <c r="D84" t="str">
        <f>_xlfn.XLOOKUP(B84,$H$6:$H$17,$I$6:$I$17)</f>
        <v>D</v>
      </c>
      <c r="E84">
        <f>_xlfn.XLOOKUP(B84,$H$6:$H$17,$J$6:$J$17)</f>
        <v>101</v>
      </c>
      <c r="F84" s="1">
        <f>C84*E84</f>
        <v>2440.8333333333335</v>
      </c>
    </row>
    <row r="85" spans="1:6" x14ac:dyDescent="0.35">
      <c r="A85" t="s">
        <v>46</v>
      </c>
      <c r="B85" t="s">
        <v>5</v>
      </c>
      <c r="C85" s="1">
        <v>60.416666666666664</v>
      </c>
      <c r="D85" t="str">
        <f>_xlfn.XLOOKUP(B85,$H$6:$H$17,$I$6:$I$17)</f>
        <v>D</v>
      </c>
      <c r="E85">
        <f>_xlfn.XLOOKUP(B85,$H$6:$H$17,$J$6:$J$17)</f>
        <v>101</v>
      </c>
      <c r="F85" s="1">
        <f>C85*E85</f>
        <v>6102.083333333333</v>
      </c>
    </row>
    <row r="86" spans="1:6" x14ac:dyDescent="0.35">
      <c r="A86" t="s">
        <v>58</v>
      </c>
      <c r="B86" t="s">
        <v>5</v>
      </c>
      <c r="C86" s="1">
        <v>48.333333333333336</v>
      </c>
      <c r="D86" t="str">
        <f>_xlfn.XLOOKUP(B86,$H$6:$H$17,$I$6:$I$17)</f>
        <v>D</v>
      </c>
      <c r="E86">
        <f>_xlfn.XLOOKUP(B86,$H$6:$H$17,$J$6:$J$17)</f>
        <v>101</v>
      </c>
      <c r="F86" s="1">
        <f>C86*E86</f>
        <v>4881.666666666667</v>
      </c>
    </row>
    <row r="87" spans="1:6" x14ac:dyDescent="0.35">
      <c r="A87" t="s">
        <v>118</v>
      </c>
      <c r="B87" t="s">
        <v>5</v>
      </c>
      <c r="C87" s="1">
        <v>8.4583333333333339</v>
      </c>
      <c r="D87" t="str">
        <f>_xlfn.XLOOKUP(B87,$H$6:$H$17,$I$6:$I$17)</f>
        <v>D</v>
      </c>
      <c r="E87">
        <f>_xlfn.XLOOKUP(B87,$H$6:$H$17,$J$6:$J$17)</f>
        <v>101</v>
      </c>
      <c r="F87" s="1">
        <f>C87*E87</f>
        <v>854.29166666666674</v>
      </c>
    </row>
    <row r="88" spans="1:6" x14ac:dyDescent="0.35">
      <c r="A88" t="s">
        <v>34</v>
      </c>
      <c r="B88" t="s">
        <v>5</v>
      </c>
      <c r="C88" s="1">
        <v>72.5</v>
      </c>
      <c r="D88" t="str">
        <f>_xlfn.XLOOKUP(B88,$H$6:$H$17,$I$6:$I$17)</f>
        <v>D</v>
      </c>
      <c r="E88">
        <f>_xlfn.XLOOKUP(B88,$H$6:$H$17,$J$6:$J$17)</f>
        <v>101</v>
      </c>
      <c r="F88" s="1">
        <f>C88*E88</f>
        <v>7322.5</v>
      </c>
    </row>
    <row r="89" spans="1:6" x14ac:dyDescent="0.35">
      <c r="A89" t="s">
        <v>130</v>
      </c>
      <c r="B89" t="s">
        <v>5</v>
      </c>
      <c r="C89" s="1">
        <v>9.6666666666666661</v>
      </c>
      <c r="D89" t="str">
        <f>_xlfn.XLOOKUP(B89,$H$6:$H$17,$I$6:$I$17)</f>
        <v>D</v>
      </c>
      <c r="E89">
        <f>_xlfn.XLOOKUP(B89,$H$6:$H$17,$J$6:$J$17)</f>
        <v>101</v>
      </c>
      <c r="F89" s="1">
        <f>C89*E89</f>
        <v>976.33333333333326</v>
      </c>
    </row>
    <row r="90" spans="1:6" x14ac:dyDescent="0.35">
      <c r="A90" t="s">
        <v>106</v>
      </c>
      <c r="B90" t="s">
        <v>5</v>
      </c>
      <c r="C90" s="1">
        <v>12.083333333333334</v>
      </c>
      <c r="D90" t="str">
        <f>_xlfn.XLOOKUP(B90,$H$6:$H$17,$I$6:$I$17)</f>
        <v>D</v>
      </c>
      <c r="E90">
        <f>_xlfn.XLOOKUP(B90,$H$6:$H$17,$J$6:$J$17)</f>
        <v>101</v>
      </c>
      <c r="F90" s="1">
        <f>C90*E90</f>
        <v>1220.4166666666667</v>
      </c>
    </row>
    <row r="91" spans="1:6" x14ac:dyDescent="0.35">
      <c r="A91" t="s">
        <v>142</v>
      </c>
      <c r="B91" t="s">
        <v>5</v>
      </c>
      <c r="C91" s="1">
        <v>14.5</v>
      </c>
      <c r="D91" t="str">
        <f>_xlfn.XLOOKUP(B91,$H$6:$H$17,$I$6:$I$17)</f>
        <v>D</v>
      </c>
      <c r="E91">
        <f>_xlfn.XLOOKUP(B91,$H$6:$H$17,$J$6:$J$17)</f>
        <v>101</v>
      </c>
      <c r="F91" s="1">
        <f>C91*E91</f>
        <v>1464.5</v>
      </c>
    </row>
    <row r="92" spans="1:6" x14ac:dyDescent="0.35">
      <c r="A92" t="s">
        <v>86</v>
      </c>
      <c r="B92" t="s">
        <v>9</v>
      </c>
      <c r="C92" s="1">
        <v>32</v>
      </c>
      <c r="D92" t="str">
        <f>_xlfn.XLOOKUP(B92,$H$6:$H$17,$I$6:$I$17)</f>
        <v>B</v>
      </c>
      <c r="E92">
        <f>_xlfn.XLOOKUP(B92,$H$6:$H$17,$J$6:$J$17)</f>
        <v>80</v>
      </c>
      <c r="F92" s="1">
        <f>C92*E92</f>
        <v>2560</v>
      </c>
    </row>
    <row r="93" spans="1:6" x14ac:dyDescent="0.35">
      <c r="A93" t="s">
        <v>74</v>
      </c>
      <c r="B93" t="s">
        <v>9</v>
      </c>
      <c r="C93" s="1">
        <v>40</v>
      </c>
      <c r="D93" t="str">
        <f>_xlfn.XLOOKUP(B93,$H$6:$H$17,$I$6:$I$17)</f>
        <v>B</v>
      </c>
      <c r="E93">
        <f>_xlfn.XLOOKUP(B93,$H$6:$H$17,$J$6:$J$17)</f>
        <v>80</v>
      </c>
      <c r="F93" s="1">
        <f>C93*E93</f>
        <v>3200</v>
      </c>
    </row>
    <row r="94" spans="1:6" x14ac:dyDescent="0.35">
      <c r="A94" t="s">
        <v>98</v>
      </c>
      <c r="B94" t="s">
        <v>9</v>
      </c>
      <c r="C94" s="1">
        <v>26.666666666666668</v>
      </c>
      <c r="D94" t="str">
        <f>_xlfn.XLOOKUP(B94,$H$6:$H$17,$I$6:$I$17)</f>
        <v>B</v>
      </c>
      <c r="E94">
        <f>_xlfn.XLOOKUP(B94,$H$6:$H$17,$J$6:$J$17)</f>
        <v>80</v>
      </c>
      <c r="F94" s="1">
        <f>C94*E94</f>
        <v>2133.3333333333335</v>
      </c>
    </row>
    <row r="95" spans="1:6" x14ac:dyDescent="0.35">
      <c r="A95" t="s">
        <v>50</v>
      </c>
      <c r="B95" t="s">
        <v>9</v>
      </c>
      <c r="C95" s="1">
        <v>66.666666666666671</v>
      </c>
      <c r="D95" t="str">
        <f>_xlfn.XLOOKUP(B95,$H$6:$H$17,$I$6:$I$17)</f>
        <v>B</v>
      </c>
      <c r="E95">
        <f>_xlfn.XLOOKUP(B95,$H$6:$H$17,$J$6:$J$17)</f>
        <v>80</v>
      </c>
      <c r="F95" s="1">
        <f>C95*E95</f>
        <v>5333.3333333333339</v>
      </c>
    </row>
    <row r="96" spans="1:6" x14ac:dyDescent="0.35">
      <c r="A96" t="s">
        <v>62</v>
      </c>
      <c r="B96" t="s">
        <v>9</v>
      </c>
      <c r="C96" s="1">
        <v>53.333333333333336</v>
      </c>
      <c r="D96" t="str">
        <f>_xlfn.XLOOKUP(B96,$H$6:$H$17,$I$6:$I$17)</f>
        <v>B</v>
      </c>
      <c r="E96">
        <f>_xlfn.XLOOKUP(B96,$H$6:$H$17,$J$6:$J$17)</f>
        <v>80</v>
      </c>
      <c r="F96" s="1">
        <f>C96*E96</f>
        <v>4266.666666666667</v>
      </c>
    </row>
    <row r="97" spans="1:6" x14ac:dyDescent="0.35">
      <c r="A97" t="s">
        <v>122</v>
      </c>
      <c r="B97" t="s">
        <v>9</v>
      </c>
      <c r="C97" s="1">
        <v>9.3333333333333339</v>
      </c>
      <c r="D97" t="str">
        <f>_xlfn.XLOOKUP(B97,$H$6:$H$17,$I$6:$I$17)</f>
        <v>B</v>
      </c>
      <c r="E97">
        <f>_xlfn.XLOOKUP(B97,$H$6:$H$17,$J$6:$J$17)</f>
        <v>80</v>
      </c>
      <c r="F97" s="1">
        <f>C97*E97</f>
        <v>746.66666666666674</v>
      </c>
    </row>
    <row r="98" spans="1:6" x14ac:dyDescent="0.35">
      <c r="A98" t="s">
        <v>38</v>
      </c>
      <c r="B98" t="s">
        <v>9</v>
      </c>
      <c r="C98" s="1">
        <v>80</v>
      </c>
      <c r="D98" t="str">
        <f>_xlfn.XLOOKUP(B98,$H$6:$H$17,$I$6:$I$17)</f>
        <v>B</v>
      </c>
      <c r="E98">
        <f>_xlfn.XLOOKUP(B98,$H$6:$H$17,$J$6:$J$17)</f>
        <v>80</v>
      </c>
      <c r="F98" s="1">
        <f>C98*E98</f>
        <v>6400</v>
      </c>
    </row>
    <row r="99" spans="1:6" x14ac:dyDescent="0.35">
      <c r="A99" t="s">
        <v>134</v>
      </c>
      <c r="B99" t="s">
        <v>9</v>
      </c>
      <c r="C99" s="1">
        <v>10.666666666666668</v>
      </c>
      <c r="D99" t="str">
        <f>_xlfn.XLOOKUP(B99,$H$6:$H$17,$I$6:$I$17)</f>
        <v>B</v>
      </c>
      <c r="E99">
        <f>_xlfn.XLOOKUP(B99,$H$6:$H$17,$J$6:$J$17)</f>
        <v>80</v>
      </c>
      <c r="F99" s="1">
        <f>C99*E99</f>
        <v>853.33333333333348</v>
      </c>
    </row>
    <row r="100" spans="1:6" x14ac:dyDescent="0.35">
      <c r="A100" t="s">
        <v>110</v>
      </c>
      <c r="B100" t="s">
        <v>9</v>
      </c>
      <c r="C100" s="1">
        <v>13.333333333333334</v>
      </c>
      <c r="D100" t="str">
        <f>_xlfn.XLOOKUP(B100,$H$6:$H$17,$I$6:$I$17)</f>
        <v>B</v>
      </c>
      <c r="E100">
        <f>_xlfn.XLOOKUP(B100,$H$6:$H$17,$J$6:$J$17)</f>
        <v>80</v>
      </c>
      <c r="F100" s="1">
        <f>C100*E100</f>
        <v>1066.6666666666667</v>
      </c>
    </row>
    <row r="101" spans="1:6" x14ac:dyDescent="0.35">
      <c r="A101" t="s">
        <v>146</v>
      </c>
      <c r="B101" t="s">
        <v>9</v>
      </c>
      <c r="C101" s="1">
        <v>16</v>
      </c>
      <c r="D101" t="str">
        <f>_xlfn.XLOOKUP(B101,$H$6:$H$17,$I$6:$I$17)</f>
        <v>B</v>
      </c>
      <c r="E101">
        <f>_xlfn.XLOOKUP(B101,$H$6:$H$17,$J$6:$J$17)</f>
        <v>80</v>
      </c>
      <c r="F101" s="1">
        <f>C101*E101</f>
        <v>1280</v>
      </c>
    </row>
    <row r="102" spans="1:6" x14ac:dyDescent="0.35">
      <c r="A102" t="s">
        <v>79</v>
      </c>
      <c r="B102" t="s">
        <v>2</v>
      </c>
      <c r="C102" s="1">
        <v>36</v>
      </c>
      <c r="D102" t="str">
        <f>_xlfn.XLOOKUP(B102,$H$6:$H$17,$I$6:$I$17)</f>
        <v>E</v>
      </c>
      <c r="E102">
        <f>_xlfn.XLOOKUP(B102,$H$6:$H$17,$J$6:$J$17)</f>
        <v>300</v>
      </c>
      <c r="F102" s="1">
        <f>C102*E102</f>
        <v>10800</v>
      </c>
    </row>
    <row r="103" spans="1:6" x14ac:dyDescent="0.35">
      <c r="A103" t="s">
        <v>67</v>
      </c>
      <c r="B103" t="s">
        <v>2</v>
      </c>
      <c r="C103" s="1">
        <v>45</v>
      </c>
      <c r="D103" t="str">
        <f>_xlfn.XLOOKUP(B103,$H$6:$H$17,$I$6:$I$17)</f>
        <v>E</v>
      </c>
      <c r="E103">
        <f>_xlfn.XLOOKUP(B103,$H$6:$H$17,$J$6:$J$17)</f>
        <v>300</v>
      </c>
      <c r="F103" s="1">
        <f>C103*E103</f>
        <v>13500</v>
      </c>
    </row>
    <row r="104" spans="1:6" x14ac:dyDescent="0.35">
      <c r="A104" t="s">
        <v>91</v>
      </c>
      <c r="B104" t="s">
        <v>2</v>
      </c>
      <c r="C104" s="1">
        <v>30</v>
      </c>
      <c r="D104" t="str">
        <f>_xlfn.XLOOKUP(B104,$H$6:$H$17,$I$6:$I$17)</f>
        <v>E</v>
      </c>
      <c r="E104">
        <f>_xlfn.XLOOKUP(B104,$H$6:$H$17,$J$6:$J$17)</f>
        <v>300</v>
      </c>
      <c r="F104" s="1">
        <f>C104*E104</f>
        <v>9000</v>
      </c>
    </row>
    <row r="105" spans="1:6" x14ac:dyDescent="0.35">
      <c r="A105" t="s">
        <v>43</v>
      </c>
      <c r="B105" t="s">
        <v>2</v>
      </c>
      <c r="C105" s="1">
        <v>75</v>
      </c>
      <c r="D105" t="str">
        <f>_xlfn.XLOOKUP(B105,$H$6:$H$17,$I$6:$I$17)</f>
        <v>E</v>
      </c>
      <c r="E105">
        <f>_xlfn.XLOOKUP(B105,$H$6:$H$17,$J$6:$J$17)</f>
        <v>300</v>
      </c>
      <c r="F105" s="1">
        <f>C105*E105</f>
        <v>22500</v>
      </c>
    </row>
    <row r="106" spans="1:6" x14ac:dyDescent="0.35">
      <c r="A106" t="s">
        <v>55</v>
      </c>
      <c r="B106" t="s">
        <v>2</v>
      </c>
      <c r="C106" s="1">
        <v>60</v>
      </c>
      <c r="D106" t="str">
        <f>_xlfn.XLOOKUP(B106,$H$6:$H$17,$I$6:$I$17)</f>
        <v>E</v>
      </c>
      <c r="E106">
        <f>_xlfn.XLOOKUP(B106,$H$6:$H$17,$J$6:$J$17)</f>
        <v>300</v>
      </c>
      <c r="F106" s="1">
        <f>C106*E106</f>
        <v>18000</v>
      </c>
    </row>
    <row r="107" spans="1:6" x14ac:dyDescent="0.35">
      <c r="A107" t="s">
        <v>115</v>
      </c>
      <c r="B107" t="s">
        <v>2</v>
      </c>
      <c r="C107" s="1">
        <v>10.5</v>
      </c>
      <c r="D107" t="str">
        <f>_xlfn.XLOOKUP(B107,$H$6:$H$17,$I$6:$I$17)</f>
        <v>E</v>
      </c>
      <c r="E107">
        <f>_xlfn.XLOOKUP(B107,$H$6:$H$17,$J$6:$J$17)</f>
        <v>300</v>
      </c>
      <c r="F107" s="1">
        <f>C107*E107</f>
        <v>3150</v>
      </c>
    </row>
    <row r="108" spans="1:6" x14ac:dyDescent="0.35">
      <c r="A108" t="s">
        <v>31</v>
      </c>
      <c r="B108" t="s">
        <v>2</v>
      </c>
      <c r="C108" s="1">
        <v>90</v>
      </c>
      <c r="D108" t="str">
        <f>_xlfn.XLOOKUP(B108,$H$6:$H$17,$I$6:$I$17)</f>
        <v>E</v>
      </c>
      <c r="E108">
        <f>_xlfn.XLOOKUP(B108,$H$6:$H$17,$J$6:$J$17)</f>
        <v>300</v>
      </c>
      <c r="F108" s="1">
        <f>C108*E108</f>
        <v>27000</v>
      </c>
    </row>
    <row r="109" spans="1:6" x14ac:dyDescent="0.35">
      <c r="A109" t="s">
        <v>127</v>
      </c>
      <c r="B109" t="s">
        <v>2</v>
      </c>
      <c r="C109" s="1">
        <v>12</v>
      </c>
      <c r="D109" t="str">
        <f>_xlfn.XLOOKUP(B109,$H$6:$H$17,$I$6:$I$17)</f>
        <v>E</v>
      </c>
      <c r="E109">
        <f>_xlfn.XLOOKUP(B109,$H$6:$H$17,$J$6:$J$17)</f>
        <v>300</v>
      </c>
      <c r="F109" s="1">
        <f>C109*E109</f>
        <v>3600</v>
      </c>
    </row>
    <row r="110" spans="1:6" x14ac:dyDescent="0.35">
      <c r="A110" t="s">
        <v>103</v>
      </c>
      <c r="B110" t="s">
        <v>2</v>
      </c>
      <c r="C110" s="1">
        <v>15</v>
      </c>
      <c r="D110" t="str">
        <f>_xlfn.XLOOKUP(B110,$H$6:$H$17,$I$6:$I$17)</f>
        <v>E</v>
      </c>
      <c r="E110">
        <f>_xlfn.XLOOKUP(B110,$H$6:$H$17,$J$6:$J$17)</f>
        <v>300</v>
      </c>
      <c r="F110" s="1">
        <f>C110*E110</f>
        <v>4500</v>
      </c>
    </row>
    <row r="111" spans="1:6" x14ac:dyDescent="0.35">
      <c r="A111" t="s">
        <v>139</v>
      </c>
      <c r="B111" t="s">
        <v>2</v>
      </c>
      <c r="C111" s="1">
        <v>18</v>
      </c>
      <c r="D111" t="str">
        <f>_xlfn.XLOOKUP(B111,$H$6:$H$17,$I$6:$I$17)</f>
        <v>E</v>
      </c>
      <c r="E111">
        <f>_xlfn.XLOOKUP(B111,$H$6:$H$17,$J$6:$J$17)</f>
        <v>300</v>
      </c>
      <c r="F111" s="1">
        <f>C111*E111</f>
        <v>5400</v>
      </c>
    </row>
    <row r="112" spans="1:6" x14ac:dyDescent="0.35">
      <c r="A112" t="s">
        <v>85</v>
      </c>
      <c r="B112" t="s">
        <v>8</v>
      </c>
      <c r="C112" s="1">
        <v>30</v>
      </c>
      <c r="D112" t="str">
        <f>_xlfn.XLOOKUP(B112,$H$6:$H$17,$I$6:$I$17)</f>
        <v>C</v>
      </c>
      <c r="E112">
        <f>_xlfn.XLOOKUP(B112,$H$6:$H$17,$J$6:$J$17)</f>
        <v>24</v>
      </c>
      <c r="F112" s="1">
        <f>C112*E112</f>
        <v>720</v>
      </c>
    </row>
    <row r="113" spans="1:6" x14ac:dyDescent="0.35">
      <c r="A113" t="s">
        <v>73</v>
      </c>
      <c r="B113" t="s">
        <v>8</v>
      </c>
      <c r="C113" s="1">
        <v>37.5</v>
      </c>
      <c r="D113" t="str">
        <f>_xlfn.XLOOKUP(B113,$H$6:$H$17,$I$6:$I$17)</f>
        <v>C</v>
      </c>
      <c r="E113">
        <f>_xlfn.XLOOKUP(B113,$H$6:$H$17,$J$6:$J$17)</f>
        <v>24</v>
      </c>
      <c r="F113" s="1">
        <f>C113*E113</f>
        <v>900</v>
      </c>
    </row>
    <row r="114" spans="1:6" x14ac:dyDescent="0.35">
      <c r="A114" t="s">
        <v>97</v>
      </c>
      <c r="B114" t="s">
        <v>8</v>
      </c>
      <c r="C114" s="1">
        <v>25</v>
      </c>
      <c r="D114" t="str">
        <f>_xlfn.XLOOKUP(B114,$H$6:$H$17,$I$6:$I$17)</f>
        <v>C</v>
      </c>
      <c r="E114">
        <f>_xlfn.XLOOKUP(B114,$H$6:$H$17,$J$6:$J$17)</f>
        <v>24</v>
      </c>
      <c r="F114" s="1">
        <f>C114*E114</f>
        <v>600</v>
      </c>
    </row>
    <row r="115" spans="1:6" x14ac:dyDescent="0.35">
      <c r="A115" t="s">
        <v>49</v>
      </c>
      <c r="B115" t="s">
        <v>8</v>
      </c>
      <c r="C115" s="1">
        <v>62.5</v>
      </c>
      <c r="D115" t="str">
        <f>_xlfn.XLOOKUP(B115,$H$6:$H$17,$I$6:$I$17)</f>
        <v>C</v>
      </c>
      <c r="E115">
        <f>_xlfn.XLOOKUP(B115,$H$6:$H$17,$J$6:$J$17)</f>
        <v>24</v>
      </c>
      <c r="F115" s="1">
        <f>C115*E115</f>
        <v>1500</v>
      </c>
    </row>
    <row r="116" spans="1:6" x14ac:dyDescent="0.35">
      <c r="A116" t="s">
        <v>61</v>
      </c>
      <c r="B116" t="s">
        <v>8</v>
      </c>
      <c r="C116" s="1">
        <v>50</v>
      </c>
      <c r="D116" t="str">
        <f>_xlfn.XLOOKUP(B116,$H$6:$H$17,$I$6:$I$17)</f>
        <v>C</v>
      </c>
      <c r="E116">
        <f>_xlfn.XLOOKUP(B116,$H$6:$H$17,$J$6:$J$17)</f>
        <v>24</v>
      </c>
      <c r="F116" s="1">
        <f>C116*E116</f>
        <v>1200</v>
      </c>
    </row>
    <row r="117" spans="1:6" x14ac:dyDescent="0.35">
      <c r="A117" t="s">
        <v>121</v>
      </c>
      <c r="B117" t="s">
        <v>8</v>
      </c>
      <c r="C117" s="1">
        <v>8.75</v>
      </c>
      <c r="D117" t="str">
        <f>_xlfn.XLOOKUP(B117,$H$6:$H$17,$I$6:$I$17)</f>
        <v>C</v>
      </c>
      <c r="E117">
        <f>_xlfn.XLOOKUP(B117,$H$6:$H$17,$J$6:$J$17)</f>
        <v>24</v>
      </c>
      <c r="F117" s="1">
        <f>C117*E117</f>
        <v>210</v>
      </c>
    </row>
    <row r="118" spans="1:6" x14ac:dyDescent="0.35">
      <c r="A118" t="s">
        <v>37</v>
      </c>
      <c r="B118" t="s">
        <v>8</v>
      </c>
      <c r="C118" s="1">
        <v>75</v>
      </c>
      <c r="D118" t="str">
        <f>_xlfn.XLOOKUP(B118,$H$6:$H$17,$I$6:$I$17)</f>
        <v>C</v>
      </c>
      <c r="E118">
        <f>_xlfn.XLOOKUP(B118,$H$6:$H$17,$J$6:$J$17)</f>
        <v>24</v>
      </c>
      <c r="F118" s="1">
        <f>C118*E118</f>
        <v>1800</v>
      </c>
    </row>
    <row r="119" spans="1:6" x14ac:dyDescent="0.35">
      <c r="A119" t="s">
        <v>133</v>
      </c>
      <c r="B119" t="s">
        <v>8</v>
      </c>
      <c r="C119" s="1">
        <v>10</v>
      </c>
      <c r="D119" t="str">
        <f>_xlfn.XLOOKUP(B119,$H$6:$H$17,$I$6:$I$17)</f>
        <v>C</v>
      </c>
      <c r="E119">
        <f>_xlfn.XLOOKUP(B119,$H$6:$H$17,$J$6:$J$17)</f>
        <v>24</v>
      </c>
      <c r="F119" s="1">
        <f>C119*E119</f>
        <v>240</v>
      </c>
    </row>
    <row r="120" spans="1:6" x14ac:dyDescent="0.35">
      <c r="A120" t="s">
        <v>109</v>
      </c>
      <c r="B120" t="s">
        <v>8</v>
      </c>
      <c r="C120" s="1">
        <v>12.5</v>
      </c>
      <c r="D120" t="str">
        <f>_xlfn.XLOOKUP(B120,$H$6:$H$17,$I$6:$I$17)</f>
        <v>C</v>
      </c>
      <c r="E120">
        <f>_xlfn.XLOOKUP(B120,$H$6:$H$17,$J$6:$J$17)</f>
        <v>24</v>
      </c>
      <c r="F120" s="1">
        <f>C120*E120</f>
        <v>300</v>
      </c>
    </row>
    <row r="121" spans="1:6" x14ac:dyDescent="0.35">
      <c r="A121" t="s">
        <v>145</v>
      </c>
      <c r="B121" t="s">
        <v>8</v>
      </c>
      <c r="C121" s="1">
        <v>15</v>
      </c>
      <c r="D121" t="str">
        <f>_xlfn.XLOOKUP(B121,$H$6:$H$17,$I$6:$I$17)</f>
        <v>C</v>
      </c>
      <c r="E121">
        <f>_xlfn.XLOOKUP(B121,$H$6:$H$17,$J$6:$J$17)</f>
        <v>24</v>
      </c>
      <c r="F121" s="1">
        <f>C121*E121</f>
        <v>360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Hoja6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2024-06-13T19:09:41Z</dcterms:created>
  <dcterms:modified xsi:type="dcterms:W3CDTF">2024-06-13T20:03:28Z</dcterms:modified>
</cp:coreProperties>
</file>