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Sheet1!$A$1:$AK$63</definedName>
    <definedName name="_xlnm.Print_Titles" localSheetId="0">Sheet1!$1:$2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6" i="1" l="1"/>
  <c r="U55" i="1"/>
  <c r="V55" i="1"/>
  <c r="W55" i="1"/>
  <c r="U54" i="1"/>
  <c r="V54" i="1"/>
  <c r="W54" i="1"/>
  <c r="T55" i="1"/>
  <c r="T54" i="1"/>
  <c r="AB52" i="1"/>
  <c r="AB49" i="1"/>
  <c r="AB48" i="1"/>
  <c r="AB50" i="1"/>
  <c r="AB51" i="1"/>
  <c r="AB53" i="1"/>
  <c r="AB54" i="1"/>
  <c r="AB55" i="1"/>
  <c r="AB47" i="1"/>
  <c r="AB46" i="1"/>
  <c r="AB43" i="1"/>
  <c r="AB42" i="1"/>
  <c r="AB44" i="1"/>
  <c r="AB45" i="1"/>
  <c r="AB41" i="1"/>
  <c r="AB39" i="1"/>
  <c r="AB38" i="1"/>
  <c r="AB37" i="1"/>
  <c r="AB33" i="1"/>
  <c r="AB34" i="1"/>
  <c r="AB35" i="1"/>
  <c r="AB32" i="1"/>
  <c r="U28" i="1"/>
  <c r="V28" i="1"/>
  <c r="W28" i="1"/>
  <c r="U27" i="1"/>
  <c r="V27" i="1"/>
  <c r="W27" i="1"/>
  <c r="U26" i="1"/>
  <c r="V26" i="1"/>
  <c r="W26" i="1"/>
  <c r="U25" i="1"/>
  <c r="V25" i="1"/>
  <c r="W25" i="1"/>
  <c r="T28" i="1"/>
  <c r="T27" i="1"/>
  <c r="T26" i="1"/>
  <c r="T25" i="1"/>
  <c r="AB26" i="1"/>
  <c r="AB27" i="1"/>
  <c r="AB28" i="1"/>
  <c r="AB25" i="1"/>
  <c r="AB22" i="1"/>
  <c r="AB19" i="1"/>
  <c r="AB20" i="1"/>
  <c r="AB21" i="1"/>
  <c r="AB23" i="1"/>
  <c r="AB18" i="1"/>
  <c r="AB16" i="1"/>
  <c r="AB13" i="1"/>
  <c r="AB11" i="1"/>
  <c r="AB10" i="1"/>
  <c r="AB9" i="1"/>
  <c r="AB8" i="1"/>
  <c r="AB6" i="1"/>
  <c r="AB4" i="1"/>
  <c r="U56" i="1"/>
  <c r="V56" i="1"/>
  <c r="W56" i="1"/>
  <c r="T56" i="1"/>
  <c r="B6" i="2"/>
  <c r="C6" i="2"/>
  <c r="A6" i="2"/>
  <c r="U51" i="1"/>
  <c r="V51" i="1"/>
  <c r="W51" i="1"/>
  <c r="U52" i="1"/>
  <c r="V52" i="1"/>
  <c r="W52" i="1"/>
  <c r="U53" i="1"/>
  <c r="V53" i="1"/>
  <c r="W53" i="1"/>
  <c r="U48" i="1"/>
  <c r="V48" i="1"/>
  <c r="W48" i="1"/>
  <c r="U49" i="1"/>
  <c r="V49" i="1"/>
  <c r="W49" i="1"/>
  <c r="U50" i="1"/>
  <c r="V50" i="1"/>
  <c r="W50" i="1"/>
  <c r="W47" i="1"/>
  <c r="V47" i="1"/>
  <c r="U47" i="1"/>
  <c r="W46" i="1"/>
  <c r="V46" i="1"/>
  <c r="U46" i="1"/>
  <c r="W45" i="1"/>
  <c r="V45" i="1"/>
  <c r="U45" i="1"/>
  <c r="W44" i="1"/>
  <c r="V44" i="1"/>
  <c r="U44" i="1"/>
  <c r="W43" i="1"/>
  <c r="V43" i="1"/>
  <c r="U43" i="1"/>
  <c r="W42" i="1"/>
  <c r="V42" i="1"/>
  <c r="U42" i="1"/>
  <c r="U41" i="1"/>
  <c r="V41" i="1"/>
  <c r="W41" i="1"/>
  <c r="U39" i="1"/>
  <c r="V39" i="1"/>
  <c r="W39" i="1"/>
  <c r="U38" i="1"/>
  <c r="V38" i="1"/>
  <c r="W38" i="1"/>
  <c r="U37" i="1"/>
  <c r="V37" i="1"/>
  <c r="W37" i="1"/>
  <c r="U35" i="1"/>
  <c r="V35" i="1"/>
  <c r="W35" i="1"/>
  <c r="W34" i="1"/>
  <c r="U34" i="1"/>
  <c r="V34" i="1"/>
  <c r="U33" i="1"/>
  <c r="V33" i="1"/>
  <c r="W33" i="1"/>
  <c r="U32" i="1"/>
  <c r="V32" i="1"/>
  <c r="W32" i="1"/>
  <c r="U22" i="1"/>
  <c r="V22" i="1"/>
  <c r="W22" i="1"/>
  <c r="U21" i="1"/>
  <c r="V21" i="1"/>
  <c r="W21" i="1"/>
  <c r="U20" i="1"/>
  <c r="V20" i="1"/>
  <c r="W20" i="1"/>
  <c r="U19" i="1"/>
  <c r="V19" i="1"/>
  <c r="W19" i="1"/>
  <c r="U18" i="1"/>
  <c r="V18" i="1"/>
  <c r="W18" i="1"/>
  <c r="U23" i="1"/>
  <c r="V23" i="1"/>
  <c r="W23" i="1"/>
  <c r="U16" i="1"/>
  <c r="V16" i="1"/>
  <c r="W16" i="1"/>
  <c r="U13" i="1"/>
  <c r="V13" i="1"/>
  <c r="W13" i="1"/>
  <c r="W8" i="1"/>
  <c r="W6" i="1"/>
  <c r="U10" i="1"/>
  <c r="V10" i="1"/>
  <c r="W10" i="1"/>
  <c r="U11" i="1"/>
  <c r="V11" i="1"/>
  <c r="W11" i="1"/>
  <c r="U9" i="1"/>
  <c r="V9" i="1"/>
  <c r="W9" i="1"/>
  <c r="U8" i="1"/>
  <c r="V8" i="1"/>
  <c r="U6" i="1"/>
  <c r="V6" i="1"/>
  <c r="U4" i="1"/>
  <c r="V4" i="1"/>
  <c r="W4" i="1"/>
  <c r="T9" i="1"/>
  <c r="T10" i="1"/>
  <c r="T11" i="1"/>
  <c r="T18" i="1"/>
  <c r="T19" i="1"/>
  <c r="T20" i="1"/>
  <c r="T21" i="1"/>
  <c r="T22" i="1"/>
  <c r="T23" i="1"/>
  <c r="T34" i="1"/>
  <c r="T41" i="1"/>
  <c r="T45" i="1"/>
  <c r="T44" i="1"/>
  <c r="T49" i="1"/>
  <c r="T52" i="1"/>
  <c r="T53" i="1"/>
  <c r="T51" i="1"/>
  <c r="T50" i="1"/>
  <c r="T48" i="1"/>
  <c r="T47" i="1"/>
  <c r="T46" i="1"/>
  <c r="T43" i="1"/>
  <c r="T42" i="1"/>
  <c r="T39" i="1"/>
  <c r="T38" i="1"/>
  <c r="T37" i="1"/>
  <c r="T35" i="1"/>
  <c r="T33" i="1"/>
  <c r="T32" i="1"/>
  <c r="T16" i="1"/>
  <c r="T13" i="1"/>
  <c r="T8" i="1"/>
  <c r="T6" i="1"/>
  <c r="T4" i="1"/>
  <c r="AE41" i="1"/>
  <c r="AE39" i="1"/>
  <c r="Q36" i="1"/>
  <c r="Q29" i="1"/>
  <c r="Q17" i="1"/>
  <c r="Q7" i="1"/>
  <c r="Q3" i="1"/>
</calcChain>
</file>

<file path=xl/sharedStrings.xml><?xml version="1.0" encoding="utf-8"?>
<sst xmlns="http://schemas.openxmlformats.org/spreadsheetml/2006/main" count="707" uniqueCount="354">
  <si>
    <t>webapps-a</t>
  </si>
  <si>
    <t>webapps-c</t>
  </si>
  <si>
    <t>server name</t>
  </si>
  <si>
    <t>OS</t>
  </si>
  <si>
    <t>Service</t>
  </si>
  <si>
    <t>moodle-pp</t>
  </si>
  <si>
    <t>moodle-a</t>
  </si>
  <si>
    <t>moodle-b</t>
  </si>
  <si>
    <t>moodle-c</t>
  </si>
  <si>
    <t>moodledb-c</t>
  </si>
  <si>
    <t>moodledb-d</t>
  </si>
  <si>
    <t>mysql-c</t>
  </si>
  <si>
    <t>mysql-d</t>
  </si>
  <si>
    <t>production Wiki</t>
  </si>
  <si>
    <t>Additional Notes</t>
  </si>
  <si>
    <t>Ubuntu 6.06</t>
  </si>
  <si>
    <t>lcess1.uclw</t>
  </si>
  <si>
    <t>lcencode1.uclw</t>
  </si>
  <si>
    <t>lcencode2.uclw</t>
  </si>
  <si>
    <t>lcww1.uclw</t>
  </si>
  <si>
    <t>lcww2.uclw</t>
  </si>
  <si>
    <t>lcess2.uclw</t>
  </si>
  <si>
    <t>wwwa-a</t>
  </si>
  <si>
    <t>wwwa-b</t>
  </si>
  <si>
    <t>wwwa-c</t>
  </si>
  <si>
    <t>wwwa-d</t>
  </si>
  <si>
    <t>wwwa-e</t>
  </si>
  <si>
    <t>wwwa-f</t>
  </si>
  <si>
    <t>By Summer 2011</t>
  </si>
  <si>
    <t>By Summer 2012</t>
  </si>
  <si>
    <t>By Summer 2013</t>
  </si>
  <si>
    <t>production Opinio</t>
  </si>
  <si>
    <t>production Myportfolio</t>
  </si>
  <si>
    <t>300 Mb</t>
  </si>
  <si>
    <t>7 Gb</t>
  </si>
  <si>
    <t>10 Gb</t>
  </si>
  <si>
    <t>4 Gb</t>
  </si>
  <si>
    <t>100 Mb</t>
  </si>
  <si>
    <t>110 Gb</t>
  </si>
  <si>
    <t>130 Gb</t>
  </si>
  <si>
    <t>90 Gb</t>
  </si>
  <si>
    <t>fms-dev.uclw</t>
  </si>
  <si>
    <t>fms-a.uclw</t>
  </si>
  <si>
    <t>fms-b.uclw</t>
  </si>
  <si>
    <t>-</t>
  </si>
  <si>
    <t>Apache</t>
  </si>
  <si>
    <t xml:space="preserve">500 Mb </t>
  </si>
  <si>
    <t>Current server</t>
  </si>
  <si>
    <t>Apache
Tomcat</t>
  </si>
  <si>
    <t>Apache v...
PHP 5.2.9</t>
  </si>
  <si>
    <t>Apache v...
PHP 5.2.5</t>
  </si>
  <si>
    <t>MySQL 5.0.89</t>
  </si>
  <si>
    <t>CPU</t>
  </si>
  <si>
    <t>Memory</t>
  </si>
  <si>
    <t>Proposal for new virtual server</t>
  </si>
  <si>
    <t>immediate action needed to keep service running (before server virtualisation)</t>
  </si>
  <si>
    <t>Current method</t>
  </si>
  <si>
    <t>Proposed method</t>
  </si>
  <si>
    <t>Resilience</t>
  </si>
  <si>
    <t xml:space="preserve">Apache
PHP </t>
  </si>
  <si>
    <t>Application</t>
  </si>
  <si>
    <t>Atlassian Confluence 3.4.5</t>
  </si>
  <si>
    <t>ObjectPlanet Opinio 6.3</t>
  </si>
  <si>
    <t>(open source) Mahara 1.3.3</t>
  </si>
  <si>
    <t>Production Moodle</t>
  </si>
  <si>
    <t>Master MySQL server for Moodle, Myportfolio, Opinio</t>
  </si>
  <si>
    <t>Slave MySQL server for Moodle, Myportfolio, Opinio</t>
  </si>
  <si>
    <t>Master MySQL server for general services including wiki, lecturecast</t>
  </si>
  <si>
    <t>Slave MySQL server for general services including wiki, lecturecast</t>
  </si>
  <si>
    <t>Development streaming server</t>
  </si>
  <si>
    <t>Sawmill (streaming stats)</t>
  </si>
  <si>
    <t>physical</t>
  </si>
  <si>
    <t>virtual, but not on central stack</t>
  </si>
  <si>
    <t>Pre-production myportfolio</t>
  </si>
  <si>
    <t>moodle-test</t>
  </si>
  <si>
    <t>moodle-archive</t>
  </si>
  <si>
    <t>pre-production moodle</t>
  </si>
  <si>
    <t>at least 2 copies of Mahara: current live and next version for testing prior to roll out (application code and copy of user data stored locally on server).</t>
  </si>
  <si>
    <t>copy of current production Moodle, used (mainly by ISD Training and Knowledge team) for testing Moodle user content</t>
  </si>
  <si>
    <t>latest version of Moodle</t>
  </si>
  <si>
    <t>having 3 application servers under server load balancing (SLB), if one fails it drops out of the farm and the users are automatically redirected. Moodle-a is the 'master' server, running the cron job and holding the most up to date copy of the 'moodledata' user data, this data is rsync'd to the other 2 servers each houtr. If moodle-a failed manual intevention would be needed to switch (the NFS?) to one of the other servers</t>
  </si>
  <si>
    <t>Application Middleware</t>
  </si>
  <si>
    <t>Dell Poweredge 2950, 4 x 300GB disk, ~830GB total space</t>
  </si>
  <si>
    <t>EchoSystem Media Processor</t>
  </si>
  <si>
    <t>EchoSystem Server (ESS)
SFTP
Jetty</t>
  </si>
  <si>
    <t>IIS</t>
  </si>
  <si>
    <t>2 way replication of database between master/slave. If master fails manual intervention needed to change DNS so applications point to other server</t>
  </si>
  <si>
    <t>as above</t>
  </si>
  <si>
    <t>latest version of apache, tomcat (standard ISD build with using standard RPMs)</t>
  </si>
  <si>
    <t>latest version of apache, php (standard ISD build with using standard RPMs)</t>
  </si>
  <si>
    <t>no additional requirements on /data,  additional 1 Gb requirement on /tmp</t>
  </si>
  <si>
    <t>no additional requirements on /data,  additional 2 Gb requirement on /tmp</t>
  </si>
  <si>
    <t>additional 50 Gb additional on /data, additional 4 Gb requirement on /tmp</t>
  </si>
  <si>
    <t>no additional requirements on /data,  no additional requirements on /tmp</t>
  </si>
  <si>
    <t>additional 50 Gb additional on /data, no additional requirements on /tmp</t>
  </si>
  <si>
    <t>ideally 10 Gb additional on /data required, additional 3 Gb requirement on /tmp</t>
  </si>
  <si>
    <t>Note from Vivek: Please note that my guesstimates on the /tmp is based on the assumption that no major data load requirements into MySQL will come through this period. Also I have not taken into consideration the increase in the memory requirement as this will be known only if there is a change in the data access pattern and/or data load pattern. I will nevertheless intimate atleast 6 months in advance if there is a memory requirement on any of the servers.</t>
  </si>
  <si>
    <t>Ubuntu</t>
  </si>
  <si>
    <t>Apache, php, mysql</t>
  </si>
  <si>
    <t>2 x quad core Xeons</t>
  </si>
  <si>
    <t>8GB</t>
  </si>
  <si>
    <t>4GB</t>
  </si>
  <si>
    <t>2 x quad core Xeon X5570</t>
  </si>
  <si>
    <t>24GB</t>
  </si>
  <si>
    <t>2 x quad core Xeon @ 3.33GHz</t>
  </si>
  <si>
    <t>virtual</t>
  </si>
  <si>
    <t>RHEL5</t>
  </si>
  <si>
    <t>2 x 2GHz quad core</t>
  </si>
  <si>
    <t>streaming.ucl.ac.uk points at fms-a and fms-b, sending users to the server with least load.· streaming-upload.ucl.ac.uk points at fms-a unless fms-a fails, in which case it automatically fails over to fms-b· streaming-live.ucl.ac.uk points at fms-a unless fms-a fails, in which case it automatically fails over to fms-b · Note that the FMIS licence key from fms-a needs to be manually transferred to fms-b in the event of fms-a failing to keep the live streaming service running.  DFS replication of media files (in applications/vod/media folder) to keep fms-a and fms-b in sync</t>
  </si>
  <si>
    <t>Windows 2008 R2</t>
  </si>
  <si>
    <t>uclusers-la1.uclusers</t>
  </si>
  <si>
    <t>2 CPU's</t>
  </si>
  <si>
    <t>24 Free / 60Gb Total</t>
  </si>
  <si>
    <t>Windows 2008</t>
  </si>
  <si>
    <t>lcess1-uat.uclw</t>
  </si>
  <si>
    <t>lcencode1-uat.uclw</t>
  </si>
  <si>
    <t>lcww1-uat.uclw</t>
  </si>
  <si>
    <t>virtual dev stack</t>
  </si>
  <si>
    <t>lcess1-dev.uclw</t>
  </si>
  <si>
    <t>lcww1-dev.uclw</t>
  </si>
  <si>
    <t>lcencode1-dev.uclw</t>
  </si>
  <si>
    <t>EchoSystem Server (ESS), SFTP, Jetty</t>
  </si>
  <si>
    <t>2GB</t>
  </si>
  <si>
    <t>latest version of Moodle application code, moodledata should be on SAN and db should be on (new) mysql-pp server so that pp environment replicates production environment as closely as possible in order to make our testing as useful as possible</t>
  </si>
  <si>
    <t>Ease of Migration</t>
  </si>
  <si>
    <t>vmwebapps-a</t>
  </si>
  <si>
    <t>small</t>
  </si>
  <si>
    <t>RHEL6</t>
  </si>
  <si>
    <t>latest version of Atlassian Confluence and ObjectPlanet Opinio</t>
  </si>
  <si>
    <t>vmwebapps-b</t>
  </si>
  <si>
    <t>VMware resilience</t>
  </si>
  <si>
    <t>vmmoodle-uat</t>
  </si>
  <si>
    <t>vmmoodle-archive</t>
  </si>
  <si>
    <t>several instances of Moodle (one for each previous years up to 7 years)</t>
  </si>
  <si>
    <t>none</t>
  </si>
  <si>
    <t>vmmoodle-a</t>
  </si>
  <si>
    <t>vmmoodle-b</t>
  </si>
  <si>
    <t>vmmoodle-c</t>
  </si>
  <si>
    <t>latest version of open source Mahara</t>
  </si>
  <si>
    <t>medium</t>
  </si>
  <si>
    <t>?</t>
  </si>
  <si>
    <t>vmmoodledb-a</t>
  </si>
  <si>
    <t>vmmoodledb-b</t>
  </si>
  <si>
    <t>high importance</t>
  </si>
  <si>
    <t>HA</t>
  </si>
  <si>
    <t>vmmysql-a</t>
  </si>
  <si>
    <t>vmmysql-b</t>
  </si>
  <si>
    <t>MySQL</t>
  </si>
  <si>
    <t>Initially use DNS manual failover, may investigate other options</t>
  </si>
  <si>
    <t>the moodle database can be a bit of a bottleneck on Moodle performance so we’d need to carefully plan the spec and migration of these servers…  Migrate</t>
  </si>
  <si>
    <t>Migration Plan/ Testing needed</t>
  </si>
  <si>
    <t xml:space="preserve">we wouldn't want to virtualise Moodle until we were sure of the process, eg that wiki, opinio, myportfolio and moodle pre-production had moved across smoothly, also Moodle needs a large amount of storage space. </t>
  </si>
  <si>
    <t>migrate slave to vm, switch DNS, trial during advertised at risk period, switch back to physical server as master if problems, if no problems migrate other server to virtual</t>
  </si>
  <si>
    <t>IBM x345, 4 x 72GB disks, ~200GB total space</t>
  </si>
  <si>
    <t>virtual (but not on central stack)</t>
  </si>
  <si>
    <t>subversion needs local storage, does not work well if used via NFS
software database download files (NFS mounted from ifsp-unixfs6) 202Gb</t>
  </si>
  <si>
    <t>subversion needs local storage, does not work well if used via NFS
software database download files: 300Gb</t>
  </si>
  <si>
    <t>subversion needs local storage, does not work well if used via NFS
software database download files: 350Gb</t>
  </si>
  <si>
    <t>subversion needs local storage, does not work well if used via NFS
software database download files: from ifsp-unixfs6) 400Gb</t>
  </si>
  <si>
    <t>Production Lecturecast</t>
  </si>
  <si>
    <t>Production Streaming Server (used by Lecturecast, Lunch Hour Lectures live streaming etc)</t>
  </si>
  <si>
    <t>dev stack</t>
  </si>
  <si>
    <t>subversion needs local storage, not NFS</t>
  </si>
  <si>
    <t>swdb needs NFS mount</t>
  </si>
  <si>
    <r>
      <rPr>
        <b/>
        <sz val="9"/>
        <color theme="1"/>
        <rFont val="Calibri"/>
        <family val="2"/>
        <scheme val="minor"/>
      </rPr>
      <t>1.2 Gb</t>
    </r>
    <r>
      <rPr>
        <sz val="9"/>
        <color theme="1"/>
        <rFont val="Calibri"/>
        <family val="2"/>
        <scheme val="minor"/>
      </rPr>
      <t xml:space="preserve"> local data (users upload documents, images, pdfs, etc as part of their portfolio - potential to get very big as the service becomes more popular)</t>
    </r>
  </si>
  <si>
    <r>
      <rPr>
        <b/>
        <sz val="9"/>
        <color theme="1"/>
        <rFont val="Calibri"/>
        <family val="2"/>
        <scheme val="minor"/>
      </rPr>
      <t>40Mb</t>
    </r>
    <r>
      <rPr>
        <sz val="9"/>
        <color theme="1"/>
        <rFont val="Calibri"/>
        <family val="2"/>
        <scheme val="minor"/>
      </rPr>
      <t xml:space="preserve"> of user uploaded files for Opinio (CSS for small logos they may add to their surveys, likely to stay small)          </t>
    </r>
  </si>
  <si>
    <r>
      <rPr>
        <b/>
        <sz val="9"/>
        <color theme="1"/>
        <rFont val="Calibri"/>
        <family val="2"/>
        <scheme val="minor"/>
      </rPr>
      <t>~2.5 Gb</t>
    </r>
    <r>
      <rPr>
        <sz val="9"/>
        <color theme="1"/>
        <rFont val="Calibri"/>
        <family val="2"/>
        <scheme val="minor"/>
      </rPr>
      <t xml:space="preserve"> attachments stored at present locally on this phyical server that would need to be migrated</t>
    </r>
  </si>
  <si>
    <t>540 Gb Free
(830 Gb Total)</t>
  </si>
  <si>
    <t>200 Gb Free
(830 Gb Total)</t>
  </si>
  <si>
    <r>
      <rPr>
        <b/>
        <sz val="9"/>
        <color theme="1"/>
        <rFont val="Calibri"/>
        <family val="2"/>
        <scheme val="minor"/>
      </rPr>
      <t>wasdev-a</t>
    </r>
    <r>
      <rPr>
        <sz val="9"/>
        <color theme="1"/>
        <rFont val="Calibri"/>
        <family val="2"/>
        <scheme val="minor"/>
      </rPr>
      <t xml:space="preserve"> moodle-dev, myportfolio-dev, nagios</t>
    </r>
  </si>
  <si>
    <r>
      <rPr>
        <b/>
        <sz val="9"/>
        <color theme="1"/>
        <rFont val="Calibri"/>
        <family val="2"/>
        <scheme val="minor"/>
      </rPr>
      <t>wasdev-b</t>
    </r>
    <r>
      <rPr>
        <sz val="9"/>
        <color theme="1"/>
        <rFont val="Calibri"/>
        <family val="2"/>
        <scheme val="minor"/>
      </rPr>
      <t xml:space="preserve">  was subversion, now empty?</t>
    </r>
  </si>
  <si>
    <r>
      <rPr>
        <b/>
        <sz val="9"/>
        <color theme="1"/>
        <rFont val="Calibri"/>
        <family val="2"/>
        <scheme val="minor"/>
      </rPr>
      <t>wasdev-c</t>
    </r>
    <r>
      <rPr>
        <sz val="9"/>
        <color theme="1"/>
        <rFont val="Calibri"/>
        <family val="2"/>
        <scheme val="minor"/>
      </rPr>
      <t xml:space="preserve">   moodle-dev server (also mysql-dev at the moment)</t>
    </r>
  </si>
  <si>
    <t>40 Gb Free
(110 Gb Total)</t>
  </si>
  <si>
    <t>11 Gb Free
(136 Gb Total)</t>
  </si>
  <si>
    <t>7 Gb Free
(278 Gb Total)</t>
  </si>
  <si>
    <t>40 Gb Free
(557 Gb Total)</t>
  </si>
  <si>
    <t xml:space="preserve">203 GB Free  
(278Gb Total)
</t>
  </si>
  <si>
    <t>258 GB Free 
(278 Gb Total)</t>
  </si>
  <si>
    <t>243 GB Free 
(278 Gb Total)</t>
  </si>
  <si>
    <t>262 GB Free 
(278 Gb Total)</t>
  </si>
  <si>
    <t xml:space="preserve">44 GB Free 
(60 GB Total)
</t>
  </si>
  <si>
    <t>46 GB Free 
(60GB Total)</t>
  </si>
  <si>
    <t>30 GB Free 
(40 GB Total)</t>
  </si>
  <si>
    <t xml:space="preserve">vmmysql-dev </t>
  </si>
  <si>
    <t>vmmoodledb-uat</t>
  </si>
  <si>
    <t>MySQL Master/Slave for Production Moodle, Myportfolio and Opinio</t>
  </si>
  <si>
    <t>MySQL master/slave for general services including wiki, lecturecast</t>
  </si>
  <si>
    <t>mysql development server</t>
  </si>
  <si>
    <t>MySQL UAT for UAT Moodle, Myportfolio and Opinio</t>
  </si>
  <si>
    <t>Development Lecturecast</t>
  </si>
  <si>
    <r>
      <t>Production Web Server (</t>
    </r>
    <r>
      <rPr>
        <b/>
        <sz val="9"/>
        <color theme="1"/>
        <rFont val="Calibri"/>
        <family val="2"/>
        <scheme val="minor"/>
      </rPr>
      <t>wwwa-c</t>
    </r>
    <r>
      <rPr>
        <sz val="9"/>
        <color theme="1"/>
        <rFont val="Calibri"/>
        <family val="2"/>
        <scheme val="minor"/>
      </rPr>
      <t xml:space="preserve">)
</t>
    </r>
    <r>
      <rPr>
        <i/>
        <sz val="9"/>
        <color theme="1"/>
        <rFont val="Calibri"/>
        <family val="2"/>
        <scheme val="minor"/>
      </rPr>
      <t xml:space="preserve">AWC
Online Giving
IRIS 
Experts
iTunes 
HR STBS 
Slade Seascape project
QUIRC </t>
    </r>
  </si>
  <si>
    <r>
      <rPr>
        <b/>
        <sz val="9"/>
        <color theme="1"/>
        <rFont val="Calibri"/>
        <family val="2"/>
        <scheme val="minor"/>
      </rPr>
      <t xml:space="preserve">wwwa-b 
</t>
    </r>
    <r>
      <rPr>
        <sz val="9"/>
        <color theme="1"/>
        <rFont val="Calibri"/>
        <family val="2"/>
        <scheme val="minor"/>
      </rPr>
      <t>failover/dev for wwwa-a</t>
    </r>
  </si>
  <si>
    <r>
      <rPr>
        <b/>
        <sz val="9"/>
        <color theme="1"/>
        <rFont val="Calibri"/>
        <family val="2"/>
        <scheme val="minor"/>
      </rPr>
      <t xml:space="preserve">wwwa-a 
</t>
    </r>
    <r>
      <rPr>
        <sz val="9"/>
        <color theme="1"/>
        <rFont val="Calibri"/>
        <family val="2"/>
        <scheme val="minor"/>
      </rPr>
      <t>Production web Server</t>
    </r>
  </si>
  <si>
    <r>
      <rPr>
        <b/>
        <sz val="9"/>
        <color theme="1"/>
        <rFont val="Calibri"/>
        <family val="2"/>
        <scheme val="minor"/>
      </rPr>
      <t>wwwa-d</t>
    </r>
    <r>
      <rPr>
        <sz val="9"/>
        <color theme="1"/>
        <rFont val="Calibri"/>
        <family val="2"/>
        <scheme val="minor"/>
      </rPr>
      <t xml:space="preserve">
failover/dev for wwwa-c</t>
    </r>
  </si>
  <si>
    <r>
      <t>Production Web Server (</t>
    </r>
    <r>
      <rPr>
        <b/>
        <sz val="9"/>
        <color theme="1"/>
        <rFont val="Calibri"/>
        <family val="2"/>
        <scheme val="minor"/>
      </rPr>
      <t>wwwa-e</t>
    </r>
    <r>
      <rPr>
        <sz val="9"/>
        <color theme="1"/>
        <rFont val="Calibri"/>
        <family val="2"/>
        <scheme val="minor"/>
      </rPr>
      <t xml:space="preserve">) 
</t>
    </r>
    <r>
      <rPr>
        <i/>
        <sz val="9"/>
        <color theme="1"/>
        <rFont val="Calibri"/>
        <family val="2"/>
        <scheme val="minor"/>
      </rPr>
      <t>Software Database
blogs
Subversion, Trac 
SPS (Student Psychological Services)
Mediacast
email Dropbox 
Comprep tools
TARA
STACK (Moodle maths tool)</t>
    </r>
  </si>
  <si>
    <r>
      <rPr>
        <b/>
        <sz val="9"/>
        <color theme="1"/>
        <rFont val="Calibri"/>
        <family val="2"/>
        <scheme val="minor"/>
      </rPr>
      <t>wwwa-f</t>
    </r>
    <r>
      <rPr>
        <sz val="9"/>
        <color theme="1"/>
        <rFont val="Calibri"/>
        <family val="2"/>
        <scheme val="minor"/>
      </rPr>
      <t xml:space="preserve">
failover/dev for wwwa-e</t>
    </r>
  </si>
  <si>
    <t>vmitunes-a</t>
  </si>
  <si>
    <t>vmitunes-dev</t>
  </si>
  <si>
    <t>UAT (pre-production) Lecturecast</t>
  </si>
  <si>
    <t>dev stack?</t>
  </si>
  <si>
    <t>Multimedia Wowza server</t>
  </si>
  <si>
    <t>vmstreaming-a.uclw</t>
  </si>
  <si>
    <t>vmstreaming-b.uclw</t>
  </si>
  <si>
    <t>vmstreaming-dev.uclw</t>
  </si>
  <si>
    <t>wowza.mediares.ucl.ac.uk</t>
  </si>
  <si>
    <t>host has 2 x Xeons @ 3ghz</t>
  </si>
  <si>
    <t>4GB configured</t>
  </si>
  <si>
    <t>7GB Free       (10GB Total)</t>
  </si>
  <si>
    <t>MEDIA SERVERS</t>
  </si>
  <si>
    <t>MYSQL SERVERS</t>
  </si>
  <si>
    <t>MOODLE SERVERS</t>
  </si>
  <si>
    <t>700Gb</t>
  </si>
  <si>
    <t>vmmoodle-nfs</t>
  </si>
  <si>
    <t>ltss-team@ucl.ac.uk
isd-ats@ucl.ac.uk
is-webteam@ucl.ac.uk</t>
  </si>
  <si>
    <t>mysql-support@ucl.ac.uk
isd-ats@ucl.ac.uk
is-webteam@ucl.ac.uk</t>
  </si>
  <si>
    <t>isd-ats@ucl.ac.uk
is-webteam@ucl.ac.uk</t>
  </si>
  <si>
    <t>j.norton@ucl.ac.uk
is-windows@ucl.ac.uk
isd-ats@ucl.ac.uk
mm-productions@ucl.ac.uk</t>
  </si>
  <si>
    <t>j.norton@ucl.ac.uk
r.bartholomew@ucl.ac.uk
is-macosteam@ucl.ac.uk
isd-ats@ucl.ac.uk
mm-productions@ucl.ac.uk</t>
  </si>
  <si>
    <t>ucladvances-videoportal-support@ucl.ac.uk
k.macmillan@ucl.ac.uk</t>
  </si>
  <si>
    <t>WEB APPS SERVERS (WIKI, OPINIO, MYPORTFOLIO)</t>
  </si>
  <si>
    <t>physical
(Wolfson House)</t>
  </si>
  <si>
    <t>j.norton@ucl.ac.uk
ltss-team@ucl.ac.uk
is-windows@ucl.ac.uk
isd-ats@ucl.ac.uk</t>
  </si>
  <si>
    <t>physical
(Torrington Place)</t>
  </si>
  <si>
    <t>physical
(KLB)</t>
  </si>
  <si>
    <t>CENTRAL SECURE WEB SERVERS</t>
  </si>
  <si>
    <t>physical/
virtual</t>
  </si>
  <si>
    <t>ltss-team@ucl.ac.uk
isd-ats@ucl.ac.uk
is-webteam@ucl.ac.uk
mysql-support@ucl.ac.uk</t>
  </si>
  <si>
    <t>wasdev-a.ucl-0</t>
  </si>
  <si>
    <t>wasdev-b.ucl-0</t>
  </si>
  <si>
    <t>wasdev-c.ucl-0</t>
  </si>
  <si>
    <r>
      <t xml:space="preserve">previous versions of Moodle, available to users in read only form (application code only, </t>
    </r>
    <r>
      <rPr>
        <b/>
        <sz val="9"/>
        <color theme="1"/>
        <rFont val="Calibri"/>
        <family val="2"/>
        <scheme val="minor"/>
      </rPr>
      <t>user data is currently stored on</t>
    </r>
    <r>
      <rPr>
        <b/>
        <sz val="9"/>
        <color rgb="FFFF0000"/>
        <rFont val="Calibri"/>
        <family val="2"/>
        <scheme val="minor"/>
      </rPr>
      <t xml:space="preserve"> ifsp-unixfs5</t>
    </r>
    <r>
      <rPr>
        <sz val="9"/>
        <color theme="1"/>
        <rFont val="Calibri"/>
        <family val="2"/>
        <scheme val="minor"/>
      </rPr>
      <t>)</t>
    </r>
  </si>
  <si>
    <r>
      <rPr>
        <b/>
        <sz val="9"/>
        <color rgb="FFFF0000"/>
        <rFont val="Calibri"/>
        <family val="2"/>
        <scheme val="minor"/>
      </rPr>
      <t>none</t>
    </r>
    <r>
      <rPr>
        <sz val="9"/>
        <color theme="1"/>
        <rFont val="Calibri"/>
        <family val="2"/>
        <scheme val="minor"/>
      </rPr>
      <t>, single application server, no failover (although uses central mysql-server which has master/slave resilience)</t>
    </r>
  </si>
  <si>
    <r>
      <rPr>
        <b/>
        <sz val="9"/>
        <color rgb="FFFF0000"/>
        <rFont val="Calibri"/>
        <family val="2"/>
        <scheme val="minor"/>
      </rPr>
      <t>none</t>
    </r>
    <r>
      <rPr>
        <sz val="9"/>
        <color theme="1"/>
        <rFont val="Calibri"/>
        <family val="2"/>
        <scheme val="minor"/>
      </rPr>
      <t>, single application server, no failover (although uses moodledb mysql which has master/slave resilience)</t>
    </r>
  </si>
  <si>
    <t>ats-a.ucl-0</t>
  </si>
  <si>
    <r>
      <rPr>
        <b/>
        <sz val="9"/>
        <color theme="1"/>
        <rFont val="Calibri"/>
        <family val="2"/>
        <scheme val="minor"/>
      </rPr>
      <t>ats-a.ucl-0</t>
    </r>
    <r>
      <rPr>
        <sz val="9"/>
        <color theme="1"/>
        <rFont val="Calibri"/>
        <family val="2"/>
        <scheme val="minor"/>
      </rPr>
      <t xml:space="preserve">    wiki-dev</t>
    </r>
  </si>
  <si>
    <t>virtual, needs migrating to dev stack</t>
  </si>
  <si>
    <t>Production Myportfolio</t>
  </si>
  <si>
    <t>Wowza</t>
  </si>
  <si>
    <t>C: 22 GB Free 
(40 GB Total)
D: 1 TB Free  
(1.6TB Total)</t>
  </si>
  <si>
    <t>Adobe FMIS 3.5 (and in-house live streaming secure app)</t>
  </si>
  <si>
    <t xml:space="preserve">Adobe FMS 3.5 </t>
  </si>
  <si>
    <t>Adobe FMIS 3.5 (free development licence, max 10 concurrent users)</t>
  </si>
  <si>
    <t>Sawmill 
SQLite or similar?</t>
  </si>
  <si>
    <r>
      <t xml:space="preserve">UCL Advances video portal </t>
    </r>
    <r>
      <rPr>
        <sz val="9"/>
        <color theme="1"/>
        <rFont val="Calibri"/>
        <family val="2"/>
        <scheme val="minor"/>
      </rPr>
      <t>http://www.londonentrepreneurshiponline.com/</t>
    </r>
  </si>
  <si>
    <t>Predicted Storage Needs for application/user data</t>
  </si>
  <si>
    <t>depends on outcome of streaming evaluation</t>
  </si>
  <si>
    <t>none, and user data is on  'borrowed/temporary' space on ifsp-unixfs5 which is not guaranteed</t>
  </si>
  <si>
    <t>DEVELOPMENT SERVERS (FOR MOODLE, MYPORTFOLIO, WIKI, OPINIO)</t>
  </si>
  <si>
    <t>DEVELOPMENT SERVERS (FOR MOODLE, MYPORTFOLIO, WIKI, OPINIO, MYSQL)</t>
  </si>
  <si>
    <t>iTunes currently run on Apple Podcast Producer servers, PcP has known problems and needs frequent restarting</t>
  </si>
  <si>
    <r>
      <rPr>
        <b/>
        <sz val="9"/>
        <color theme="1"/>
        <rFont val="Calibri"/>
        <family val="2"/>
        <scheme val="minor"/>
      </rPr>
      <t>iTunes U</t>
    </r>
    <r>
      <rPr>
        <sz val="9"/>
        <color theme="1"/>
        <rFont val="Calibri"/>
        <family val="2"/>
        <scheme val="minor"/>
      </rPr>
      <t xml:space="preserve">
(would need to relocate to virtual linux webserver if/when we decomission Apple stack)</t>
    </r>
  </si>
  <si>
    <t>Production iTunes U</t>
  </si>
  <si>
    <t>Dev iTunes U</t>
  </si>
  <si>
    <t>late 2009 (VMware host)</t>
  </si>
  <si>
    <t>virtual (on Multimedia standalone box)</t>
  </si>
  <si>
    <r>
      <t xml:space="preserve">user data </t>
    </r>
    <r>
      <rPr>
        <b/>
        <sz val="9"/>
        <color theme="1"/>
        <rFont val="Calibri"/>
        <family val="2"/>
        <scheme val="minor"/>
      </rPr>
      <t>520 GB</t>
    </r>
    <r>
      <rPr>
        <sz val="9"/>
        <color theme="1"/>
        <rFont val="Calibri"/>
        <family val="2"/>
        <scheme val="minor"/>
      </rPr>
      <t xml:space="preserve"> (synced hourly between the 3 moodle-a, -b and -c application servers) and we expect this to grow … It seems to be going up at around ~20Gb a month</t>
    </r>
  </si>
  <si>
    <t>640 Gb</t>
  </si>
  <si>
    <t>880 Gb</t>
  </si>
  <si>
    <r>
      <rPr>
        <b/>
        <sz val="9"/>
        <color theme="1"/>
        <rFont val="Calibri"/>
        <family val="2"/>
        <scheme val="minor"/>
      </rPr>
      <t xml:space="preserve">Production Wiki </t>
    </r>
    <r>
      <rPr>
        <sz val="9"/>
        <color theme="1"/>
        <rFont val="Calibri"/>
        <family val="2"/>
        <scheme val="minor"/>
      </rPr>
      <t xml:space="preserve">and </t>
    </r>
    <r>
      <rPr>
        <b/>
        <sz val="9"/>
        <color theme="1"/>
        <rFont val="Calibri"/>
        <family val="2"/>
        <scheme val="minor"/>
      </rPr>
      <t>Production Opinio</t>
    </r>
  </si>
  <si>
    <t>(open source) Moodle 1.9.9 + (application code and copy of user data)</t>
  </si>
  <si>
    <t>500 Gb Free 
(1,117 Gb Total)</t>
  </si>
  <si>
    <t>1,120 Gb</t>
  </si>
  <si>
    <t>already virtual, could be moved to dev stack easily</t>
  </si>
  <si>
    <r>
      <t xml:space="preserve">moodle-archive is for end users so will need the full moodledata. </t>
    </r>
    <r>
      <rPr>
        <sz val="9"/>
        <color rgb="FFFF0000"/>
        <rFont val="Calibri"/>
        <family val="2"/>
        <scheme val="minor"/>
      </rPr>
      <t>~350 Gb user data is currently stored on ifsp-unixfs5.</t>
    </r>
    <r>
      <rPr>
        <sz val="9"/>
        <color theme="1"/>
        <rFont val="Calibri"/>
        <family val="2"/>
        <scheme val="minor"/>
      </rPr>
      <t xml:space="preserve"> The plan is to build up a read only user archive copy of Moodle each year and keep up to the last 5-7 years live for users to access</t>
    </r>
  </si>
  <si>
    <r>
      <t xml:space="preserve">user data is on  borrowed/temporary space on ifsp-unixfs5 which is not guaranteed, by summer 2011 we will need an </t>
    </r>
    <r>
      <rPr>
        <b/>
        <sz val="9"/>
        <color rgb="FFFF0000"/>
        <rFont val="Calibri"/>
        <family val="2"/>
        <scheme val="minor"/>
      </rPr>
      <t xml:space="preserve">additional 640Gb </t>
    </r>
    <r>
      <rPr>
        <sz val="9"/>
        <color rgb="FFFF0000"/>
        <rFont val="Calibri"/>
        <family val="2"/>
        <scheme val="minor"/>
      </rPr>
      <t>to hold the 2010/11 archive (</t>
    </r>
    <r>
      <rPr>
        <b/>
        <sz val="9"/>
        <color rgb="FFFF0000"/>
        <rFont val="Calibri"/>
        <family val="2"/>
        <scheme val="minor"/>
      </rPr>
      <t>on top of the ~350Gb</t>
    </r>
    <r>
      <rPr>
        <sz val="9"/>
        <color rgb="FFFF0000"/>
        <rFont val="Calibri"/>
        <family val="2"/>
        <scheme val="minor"/>
      </rPr>
      <t xml:space="preserve"> for the 2009/10 archive) </t>
    </r>
  </si>
  <si>
    <t>at least 2 copies of Moodle: current live and next version for testing Moodle functionality prior to roll out (application code and subset of user data stored locally on the server).</t>
  </si>
  <si>
    <t>1 copy of a subset of 'moodledata' (user data) per Moodle instance stored locally on the server.</t>
  </si>
  <si>
    <t>1 copy of a subset of the 'moodledata' (user data) per Moodle instance stored locally on the server.</t>
  </si>
  <si>
    <t>1 copy of a subset of the user data per myportfolio instance stored locally on the server.</t>
  </si>
  <si>
    <t>at least 2 copies of myportfolio: current live and next version for testing prior to roll out (application code and copy of user data stored locally on server).</t>
  </si>
  <si>
    <t>50 Gb</t>
  </si>
  <si>
    <t>70 Gb</t>
  </si>
  <si>
    <t>100 Gb</t>
  </si>
  <si>
    <r>
      <t xml:space="preserve">likely to run out of disk space by </t>
    </r>
    <r>
      <rPr>
        <b/>
        <sz val="9"/>
        <color rgb="FFFF0000"/>
        <rFont val="Calibri"/>
        <family val="2"/>
        <scheme val="minor"/>
      </rPr>
      <t>xxxx</t>
    </r>
  </si>
  <si>
    <r>
      <t xml:space="preserve">new internal hard disks need to be fitted in </t>
    </r>
    <r>
      <rPr>
        <b/>
        <sz val="9"/>
        <color rgb="FFFF0000"/>
        <rFont val="Calibri"/>
        <family val="2"/>
        <scheme val="minor"/>
      </rPr>
      <t>mysql-d</t>
    </r>
    <r>
      <rPr>
        <sz val="9"/>
        <color rgb="FFFF0000"/>
        <rFont val="Calibri"/>
        <family val="2"/>
        <scheme val="minor"/>
      </rPr>
      <t>, they are due to arrive at UCL the week of 14/02/2011</t>
    </r>
  </si>
  <si>
    <r>
      <t xml:space="preserve">we have </t>
    </r>
    <r>
      <rPr>
        <b/>
        <sz val="9"/>
        <color rgb="FFFF0000"/>
        <rFont val="Calibri"/>
        <family val="2"/>
        <scheme val="minor"/>
      </rPr>
      <t>no UAT MySQL</t>
    </r>
    <r>
      <rPr>
        <sz val="9"/>
        <color rgb="FFFF0000"/>
        <rFont val="Calibri"/>
        <family val="2"/>
        <scheme val="minor"/>
      </rPr>
      <t xml:space="preserve"> server for Moodle which prevents safe and thouorgh testing for services such as Moodle</t>
    </r>
  </si>
  <si>
    <r>
      <t xml:space="preserve">Pre-production (UAT) moodle
moodle-test </t>
    </r>
    <r>
      <rPr>
        <sz val="9"/>
        <color theme="1"/>
        <rFont val="Calibri"/>
        <family val="2"/>
        <scheme val="minor"/>
      </rPr>
      <t>(mainly by ISD Training and Knowledge team for testing Moodle user content)</t>
    </r>
    <r>
      <rPr>
        <b/>
        <sz val="9"/>
        <color theme="1"/>
        <rFont val="Calibri"/>
        <family val="2"/>
        <scheme val="minor"/>
      </rPr>
      <t xml:space="preserve">
Pre-production (UAT) myportfolio</t>
    </r>
  </si>
  <si>
    <t>large</t>
  </si>
  <si>
    <t>server size</t>
  </si>
  <si>
    <t>processor (core cycles)</t>
  </si>
  <si>
    <t>memory (GBs)</t>
  </si>
  <si>
    <t>storage (GBs)</t>
  </si>
  <si>
    <t>cost for a Dred VM server</t>
  </si>
  <si>
    <t>8 Gb</t>
  </si>
  <si>
    <t>RAM (Gb)</t>
  </si>
  <si>
    <t>16 Gb</t>
  </si>
  <si>
    <t>standard local server storage requirements (Gb)</t>
  </si>
  <si>
    <t>COST</t>
  </si>
  <si>
    <t>2,560 Gb</t>
  </si>
  <si>
    <r>
      <t>HA</t>
    </r>
    <r>
      <rPr>
        <sz val="9"/>
        <color rgb="FFFF0000"/>
        <rFont val="Calibri"/>
        <family val="2"/>
        <scheme val="minor"/>
      </rPr>
      <t>?</t>
    </r>
  </si>
  <si>
    <r>
      <t xml:space="preserve">HA </t>
    </r>
    <r>
      <rPr>
        <sz val="9"/>
        <color rgb="FFFF0000"/>
        <rFont val="Calibri"/>
        <family val="2"/>
        <scheme val="minor"/>
      </rPr>
      <t>?</t>
    </r>
  </si>
  <si>
    <r>
      <t xml:space="preserve">size of new VM </t>
    </r>
    <r>
      <rPr>
        <sz val="9"/>
        <color theme="1"/>
        <rFont val="Calibri"/>
        <family val="2"/>
        <scheme val="minor"/>
      </rPr>
      <t xml:space="preserve">
(small/
medium/
large)</t>
    </r>
  </si>
  <si>
    <r>
      <t xml:space="preserve">Priority for migration to VM stack </t>
    </r>
    <r>
      <rPr>
        <sz val="9"/>
        <color theme="1"/>
        <rFont val="Calibri"/>
        <family val="2"/>
        <scheme val="minor"/>
      </rPr>
      <t>(urgent/high/
medium/low)</t>
    </r>
  </si>
  <si>
    <r>
      <t xml:space="preserve">Which Stack? </t>
    </r>
    <r>
      <rPr>
        <sz val="9"/>
        <color theme="1"/>
        <rFont val="Calibri"/>
        <family val="2"/>
        <scheme val="minor"/>
      </rPr>
      <t>(High Availability/ Business Hours/ Development)</t>
    </r>
  </si>
  <si>
    <r>
      <t>vmwwwa-?</t>
    </r>
    <r>
      <rPr>
        <sz val="9"/>
        <color rgb="FFFF0000"/>
        <rFont val="Calibri"/>
        <family val="2"/>
        <scheme val="minor"/>
      </rPr>
      <t xml:space="preserve"> (for general purpose/departmetal apps?)</t>
    </r>
  </si>
  <si>
    <r>
      <t xml:space="preserve">vmwwwa-? </t>
    </r>
    <r>
      <rPr>
        <sz val="9"/>
        <color rgb="FFFF0000"/>
        <rFont val="Calibri"/>
        <family val="2"/>
        <scheme val="minor"/>
      </rPr>
      <t>(for ISD/HR apps?)</t>
    </r>
  </si>
  <si>
    <r>
      <t>service owner</t>
    </r>
    <r>
      <rPr>
        <sz val="9"/>
        <color theme="1"/>
        <rFont val="Calibri"/>
        <family val="2"/>
        <scheme val="minor"/>
      </rPr>
      <t xml:space="preserve"> - to be kept informed with any migration plans</t>
    </r>
  </si>
  <si>
    <r>
      <t xml:space="preserve">age of server </t>
    </r>
    <r>
      <rPr>
        <sz val="9"/>
        <color theme="1"/>
        <rFont val="Calibri"/>
        <family val="2"/>
        <scheme val="minor"/>
      </rPr>
      <t>(date it arrived at UCL)</t>
    </r>
  </si>
  <si>
    <t>local storage currently available (GB)</t>
  </si>
  <si>
    <r>
      <t>would we need multiple application servers? Perhaps for capacity but not for resilience as that would be taken care of by the VM software.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The </t>
    </r>
    <r>
      <rPr>
        <b/>
        <sz val="9"/>
        <color rgb="FFFF0000"/>
        <rFont val="Calibri"/>
        <family val="2"/>
        <scheme val="minor"/>
      </rPr>
      <t xml:space="preserve">'moodledata' would be on the new vmmoodle-nfs </t>
    </r>
    <r>
      <rPr>
        <sz val="9"/>
        <color theme="1"/>
        <rFont val="Calibri"/>
        <family val="2"/>
        <scheme val="minor"/>
      </rPr>
      <t xml:space="preserve">so the rsync method would no longer be needed, </t>
    </r>
    <r>
      <rPr>
        <b/>
        <sz val="9"/>
        <color rgb="FFFF0000"/>
        <rFont val="Calibri"/>
        <family val="2"/>
        <scheme val="minor"/>
      </rPr>
      <t xml:space="preserve">the vmmoodle-nfs server would need to be extra resilient as without if the moodle service would become unavailable </t>
    </r>
  </si>
  <si>
    <t>Migration plan: move moodledata to new vmmoodle-nfs server. Then add in new vmmoodle-a application server to the farm and test I/O with additional VM in SLB farm.</t>
  </si>
  <si>
    <t>1,229 Gb</t>
  </si>
  <si>
    <t>already virtual, could be moved to dev stack easily. This would let this server take advantage of VMware resilience</t>
  </si>
  <si>
    <r>
      <t xml:space="preserve">C: 
21 GB Free 
(40 GB Total)
D: 
</t>
    </r>
    <r>
      <rPr>
        <sz val="9"/>
        <color rgb="FFFF0000"/>
        <rFont val="Calibri"/>
        <family val="2"/>
        <scheme val="minor"/>
      </rPr>
      <t xml:space="preserve">645 Gb Free </t>
    </r>
    <r>
      <rPr>
        <sz val="9"/>
        <color theme="1"/>
        <rFont val="Calibri"/>
        <family val="2"/>
        <scheme val="minor"/>
      </rPr>
      <t xml:space="preserve">
(1637 Gb Total)</t>
    </r>
  </si>
  <si>
    <r>
      <t xml:space="preserve">C: 
23 GB Free 
(40 GB Total)
D: 
</t>
    </r>
    <r>
      <rPr>
        <sz val="9"/>
        <color rgb="FFFF0000"/>
        <rFont val="Calibri"/>
        <family val="2"/>
        <scheme val="minor"/>
      </rPr>
      <t xml:space="preserve">773 Gb Free </t>
    </r>
    <r>
      <rPr>
        <sz val="9"/>
        <color theme="1"/>
        <rFont val="Calibri"/>
        <family val="2"/>
        <scheme val="minor"/>
      </rPr>
      <t xml:space="preserve">
(1637 Gb Total)</t>
    </r>
  </si>
  <si>
    <r>
      <rPr>
        <b/>
        <sz val="9"/>
        <color rgb="FFFF0000"/>
        <rFont val="Calibri"/>
        <family val="2"/>
        <scheme val="minor"/>
      </rPr>
      <t>863 Gb</t>
    </r>
    <r>
      <rPr>
        <sz val="9"/>
        <color theme="1"/>
        <rFont val="Calibri"/>
        <family val="2"/>
        <scheme val="minor"/>
      </rPr>
      <t xml:space="preserve"> (53%) in use of existing physical storage on local D: already used (by Lecturecast and Multimedia + UCL Advances VOD uploads)</t>
    </r>
  </si>
  <si>
    <r>
      <rPr>
        <b/>
        <sz val="9"/>
        <color rgb="FFFF0000"/>
        <rFont val="Calibri"/>
        <family val="2"/>
        <scheme val="minor"/>
      </rPr>
      <t>991 Gb</t>
    </r>
    <r>
      <rPr>
        <sz val="9"/>
        <color theme="1"/>
        <rFont val="Calibri"/>
        <family val="2"/>
        <scheme val="minor"/>
      </rPr>
      <t xml:space="preserve"> (61%) in use of existing physical storage on local D: already used (by Lecturecast and Multimedia + UCL Advances VOD uploads)</t>
    </r>
  </si>
  <si>
    <r>
      <t>Lecturecast:</t>
    </r>
    <r>
      <rPr>
        <b/>
        <sz val="9"/>
        <color theme="1"/>
        <rFont val="Calibri"/>
        <family val="2"/>
        <scheme val="minor"/>
      </rPr>
      <t xml:space="preserve"> 1.1 Tb</t>
    </r>
    <r>
      <rPr>
        <sz val="9"/>
        <color theme="1"/>
        <rFont val="Calibri"/>
        <family val="2"/>
        <scheme val="minor"/>
      </rPr>
      <t xml:space="preserve">
Multimedia VOD + iTunes uploads: </t>
    </r>
    <r>
      <rPr>
        <b/>
        <sz val="9"/>
        <color theme="1"/>
        <rFont val="Calibri"/>
        <family val="2"/>
        <scheme val="minor"/>
      </rPr>
      <t>196 Gb</t>
    </r>
    <r>
      <rPr>
        <sz val="9"/>
        <color theme="1"/>
        <rFont val="Calibri"/>
        <family val="2"/>
        <scheme val="minor"/>
      </rPr>
      <t xml:space="preserve">
Multimedia HD + Dynamic Streaming: </t>
    </r>
    <r>
      <rPr>
        <b/>
        <sz val="9"/>
        <color theme="1"/>
        <rFont val="Calibri"/>
        <family val="2"/>
        <scheme val="minor"/>
      </rPr>
      <t xml:space="preserve">598 Gb </t>
    </r>
    <r>
      <rPr>
        <sz val="9"/>
        <color theme="1"/>
        <rFont val="Calibri"/>
        <family val="2"/>
        <scheme val="minor"/>
      </rPr>
      <t xml:space="preserve">
iTunes existing  content (migrated from XSAN): </t>
    </r>
    <r>
      <rPr>
        <b/>
        <sz val="9"/>
        <color theme="1"/>
        <rFont val="Calibri"/>
        <family val="2"/>
        <scheme val="minor"/>
      </rPr>
      <t>1772 GB</t>
    </r>
    <r>
      <rPr>
        <sz val="9"/>
        <color theme="1"/>
        <rFont val="Calibri"/>
        <family val="2"/>
        <scheme val="minor"/>
      </rPr>
      <t xml:space="preserve">
UCL Advances Video Portal: </t>
    </r>
    <r>
      <rPr>
        <b/>
        <sz val="9"/>
        <color theme="1"/>
        <rFont val="Calibri"/>
        <family val="2"/>
        <scheme val="minor"/>
      </rPr>
      <t>800 G</t>
    </r>
    <r>
      <rPr>
        <sz val="9"/>
        <color theme="1"/>
        <rFont val="Calibri"/>
        <family val="2"/>
        <scheme val="minor"/>
      </rPr>
      <t xml:space="preserve">b
Great Ormond Street: </t>
    </r>
    <r>
      <rPr>
        <b/>
        <sz val="9"/>
        <color theme="1"/>
        <rFont val="Calibri"/>
        <family val="2"/>
        <scheme val="minor"/>
      </rPr>
      <t>??</t>
    </r>
    <r>
      <rPr>
        <sz val="9"/>
        <color theme="1"/>
        <rFont val="Calibri"/>
        <family val="2"/>
        <scheme val="minor"/>
      </rPr>
      <t xml:space="preserve">
Mediacast (user generated content):</t>
    </r>
    <r>
      <rPr>
        <b/>
        <sz val="9"/>
        <color theme="1"/>
        <rFont val="Calibri"/>
        <family val="2"/>
        <scheme val="minor"/>
      </rPr>
      <t xml:space="preserve"> ?? 
TOTAL: 4,492 Gb</t>
    </r>
  </si>
  <si>
    <r>
      <t xml:space="preserve">Lecturecast: </t>
    </r>
    <r>
      <rPr>
        <b/>
        <sz val="9"/>
        <color theme="1"/>
        <rFont val="Calibri"/>
        <family val="2"/>
        <scheme val="minor"/>
      </rPr>
      <t>5.6 Tb</t>
    </r>
    <r>
      <rPr>
        <sz val="9"/>
        <color theme="1"/>
        <rFont val="Calibri"/>
        <family val="2"/>
        <scheme val="minor"/>
      </rPr>
      <t xml:space="preserve">
Multimedia VOD + iTunes uploads: </t>
    </r>
    <r>
      <rPr>
        <b/>
        <sz val="9"/>
        <color theme="1"/>
        <rFont val="Calibri"/>
        <family val="2"/>
        <scheme val="minor"/>
      </rPr>
      <t>416 Gb</t>
    </r>
    <r>
      <rPr>
        <sz val="9"/>
        <color theme="1"/>
        <rFont val="Calibri"/>
        <family val="2"/>
        <scheme val="minor"/>
      </rPr>
      <t xml:space="preserve">
Multimedia HD + Dynamic Streaming: </t>
    </r>
    <r>
      <rPr>
        <b/>
        <sz val="9"/>
        <color theme="1"/>
        <rFont val="Calibri"/>
        <family val="2"/>
        <scheme val="minor"/>
      </rPr>
      <t xml:space="preserve">1270 Gb </t>
    </r>
    <r>
      <rPr>
        <sz val="9"/>
        <color theme="1"/>
        <rFont val="Calibri"/>
        <family val="2"/>
        <scheme val="minor"/>
      </rPr>
      <t xml:space="preserve">
iTunes existing content (migrated from XSAN): </t>
    </r>
    <r>
      <rPr>
        <b/>
        <sz val="9"/>
        <color theme="1"/>
        <rFont val="Calibri"/>
        <family val="2"/>
        <scheme val="minor"/>
      </rPr>
      <t>1772 GB</t>
    </r>
    <r>
      <rPr>
        <sz val="9"/>
        <color theme="1"/>
        <rFont val="Calibri"/>
        <family val="2"/>
        <scheme val="minor"/>
      </rPr>
      <t xml:space="preserve">
UCL Advances Video Portal: </t>
    </r>
    <r>
      <rPr>
        <b/>
        <sz val="9"/>
        <color theme="1"/>
        <rFont val="Calibri"/>
        <family val="2"/>
        <scheme val="minor"/>
      </rPr>
      <t>1731 Gb</t>
    </r>
    <r>
      <rPr>
        <sz val="9"/>
        <color theme="1"/>
        <rFont val="Calibri"/>
        <family val="2"/>
        <scheme val="minor"/>
      </rPr>
      <t xml:space="preserve">
Great Ormond Street: </t>
    </r>
    <r>
      <rPr>
        <b/>
        <sz val="9"/>
        <color theme="1"/>
        <rFont val="Calibri"/>
        <family val="2"/>
        <scheme val="minor"/>
      </rPr>
      <t>??</t>
    </r>
    <r>
      <rPr>
        <sz val="9"/>
        <color theme="1"/>
        <rFont val="Calibri"/>
        <family val="2"/>
        <scheme val="minor"/>
      </rPr>
      <t xml:space="preserve">
Mediacast (user generated content): </t>
    </r>
    <r>
      <rPr>
        <b/>
        <sz val="9"/>
        <color theme="1"/>
        <rFont val="Calibri"/>
        <family val="2"/>
        <scheme val="minor"/>
      </rPr>
      <t>?? 
TOTAL: 10,923 Gb</t>
    </r>
  </si>
  <si>
    <r>
      <t xml:space="preserve">Lecturecast: </t>
    </r>
    <r>
      <rPr>
        <b/>
        <sz val="9"/>
        <color theme="1"/>
        <rFont val="Calibri"/>
        <family val="2"/>
        <scheme val="minor"/>
      </rPr>
      <t>9.2 Tb</t>
    </r>
    <r>
      <rPr>
        <sz val="9"/>
        <color theme="1"/>
        <rFont val="Calibri"/>
        <family val="2"/>
        <scheme val="minor"/>
      </rPr>
      <t xml:space="preserve">
Multimedia VOD + iTunes uploads:</t>
    </r>
    <r>
      <rPr>
        <b/>
        <sz val="9"/>
        <color theme="1"/>
        <rFont val="Calibri"/>
        <family val="2"/>
        <scheme val="minor"/>
      </rPr>
      <t xml:space="preserve"> 663 Gb</t>
    </r>
    <r>
      <rPr>
        <sz val="9"/>
        <color theme="1"/>
        <rFont val="Calibri"/>
        <family val="2"/>
        <scheme val="minor"/>
      </rPr>
      <t xml:space="preserve">
Multimedia HD + Dynamic Streaming: </t>
    </r>
    <r>
      <rPr>
        <b/>
        <sz val="9"/>
        <color theme="1"/>
        <rFont val="Calibri"/>
        <family val="2"/>
        <scheme val="minor"/>
      </rPr>
      <t xml:space="preserve">2027 Gb </t>
    </r>
    <r>
      <rPr>
        <sz val="9"/>
        <color theme="1"/>
        <rFont val="Calibri"/>
        <family val="2"/>
        <scheme val="minor"/>
      </rPr>
      <t xml:space="preserve">
iTunes existing content (migrated from XSAN): </t>
    </r>
    <r>
      <rPr>
        <b/>
        <sz val="9"/>
        <color theme="1"/>
        <rFont val="Calibri"/>
        <family val="2"/>
        <scheme val="minor"/>
      </rPr>
      <t>1772 GB</t>
    </r>
    <r>
      <rPr>
        <sz val="9"/>
        <color theme="1"/>
        <rFont val="Calibri"/>
        <family val="2"/>
        <scheme val="minor"/>
      </rPr>
      <t xml:space="preserve">
UCL Advances Video Portal: </t>
    </r>
    <r>
      <rPr>
        <b/>
        <sz val="9"/>
        <color theme="1"/>
        <rFont val="Calibri"/>
        <family val="2"/>
        <scheme val="minor"/>
      </rPr>
      <t>2795 Gb</t>
    </r>
    <r>
      <rPr>
        <sz val="9"/>
        <color theme="1"/>
        <rFont val="Calibri"/>
        <family val="2"/>
        <scheme val="minor"/>
      </rPr>
      <t xml:space="preserve">
Great Ormond Street: </t>
    </r>
    <r>
      <rPr>
        <b/>
        <sz val="9"/>
        <color theme="1"/>
        <rFont val="Calibri"/>
        <family val="2"/>
        <scheme val="minor"/>
      </rPr>
      <t>??</t>
    </r>
    <r>
      <rPr>
        <sz val="9"/>
        <color theme="1"/>
        <rFont val="Calibri"/>
        <family val="2"/>
        <scheme val="minor"/>
      </rPr>
      <t xml:space="preserve">
Mediacast (user generated content): </t>
    </r>
    <r>
      <rPr>
        <b/>
        <sz val="9"/>
        <color theme="1"/>
        <rFont val="Calibri"/>
        <family val="2"/>
        <scheme val="minor"/>
      </rPr>
      <t>?? 
TOTAL: 16,679 Gb</t>
    </r>
  </si>
  <si>
    <t>Now (Jan/Feb 2011)</t>
  </si>
  <si>
    <t>400 Gb on /data,  
4 Gb on /tmp</t>
  </si>
  <si>
    <t>500 Gb on /data,  
4 Gb on /tmp</t>
  </si>
  <si>
    <t>322 Gb on /data,  
3 Gb on /tmp</t>
  </si>
  <si>
    <t>155 Gb available on /data,  
3 Gb available on /tmp</t>
  </si>
  <si>
    <t>156 Gb available on /data,  
3 Gb available on /tmp</t>
  </si>
  <si>
    <r>
      <rPr>
        <sz val="9"/>
        <color rgb="FFFF0000"/>
        <rFont val="Calibri"/>
        <family val="2"/>
        <scheme val="minor"/>
      </rPr>
      <t>??</t>
    </r>
    <r>
      <rPr>
        <sz val="9"/>
        <rFont val="Calibri"/>
        <family val="2"/>
        <scheme val="minor"/>
      </rPr>
      <t xml:space="preserve"> Gb in use on /data</t>
    </r>
  </si>
  <si>
    <r>
      <rPr>
        <sz val="9"/>
        <color rgb="FFFF0000"/>
        <rFont val="Calibri"/>
        <family val="2"/>
        <scheme val="minor"/>
      </rPr>
      <t xml:space="preserve"> ??</t>
    </r>
    <r>
      <rPr>
        <sz val="9"/>
        <rFont val="Calibri"/>
        <family val="2"/>
        <scheme val="minor"/>
      </rPr>
      <t xml:space="preserve"> Gb in use on /data</t>
    </r>
  </si>
  <si>
    <t>311 Gb available on /data,  
850 Mb available on /tmp</t>
  </si>
  <si>
    <t>26 Gb available on /data, 
485 Mb available on /tmp</t>
  </si>
  <si>
    <t>Additional Tier 1 storage (per Gb)</t>
  </si>
  <si>
    <t>Additional Tier 2 storage (per Gb)</t>
  </si>
  <si>
    <t xml:space="preserve">Tier 1 Storage  </t>
  </si>
  <si>
    <t>RAID5, SVC Mirrored, Nightly backup to tape</t>
  </si>
  <si>
    <t>Operating SLA - 99.9% to 99.99% availability, Very high data integrity</t>
  </si>
  <si>
    <t>DR SLA - Recovery point objective (RPO) = 0 Seconds, Recovery Time Objective (RTO) = Sub seconds</t>
  </si>
  <si>
    <t>Tier 2 Storage</t>
  </si>
  <si>
    <t>RAID5, Nightly backup to tape</t>
  </si>
  <si>
    <t>Operating SLA - 99.8% availability, Good data integrity</t>
  </si>
  <si>
    <t>DR SLA - RPO = 24 Hours, RTO = 1 Month</t>
  </si>
  <si>
    <r>
      <t xml:space="preserve">additional local server storage requirements (Gb) - </t>
    </r>
    <r>
      <rPr>
        <b/>
        <sz val="9"/>
        <color rgb="FFFF0000"/>
        <rFont val="Calibri"/>
        <family val="2"/>
        <scheme val="minor"/>
      </rPr>
      <t>T1</t>
    </r>
  </si>
  <si>
    <r>
      <t xml:space="preserve">additional local server storage requirements (Gb) - </t>
    </r>
    <r>
      <rPr>
        <b/>
        <sz val="9"/>
        <color rgb="FFFF0000"/>
        <rFont val="Calibri"/>
        <family val="2"/>
        <scheme val="minor"/>
      </rPr>
      <t>T2</t>
    </r>
  </si>
  <si>
    <r>
      <t xml:space="preserve">storage on an NFS mount needed - </t>
    </r>
    <r>
      <rPr>
        <b/>
        <sz val="9"/>
        <color rgb="FFFF0000"/>
        <rFont val="Calibri"/>
        <family val="2"/>
        <scheme val="minor"/>
      </rPr>
      <t>T1</t>
    </r>
  </si>
  <si>
    <r>
      <t xml:space="preserve">storage on an NFS mount needed - </t>
    </r>
    <r>
      <rPr>
        <b/>
        <sz val="9"/>
        <color rgb="FFFF0000"/>
        <rFont val="Calibri"/>
        <family val="2"/>
        <scheme val="minor"/>
      </rPr>
      <t>T2</t>
    </r>
  </si>
  <si>
    <t>videoportal-a.uclw</t>
  </si>
  <si>
    <t>videoportal-b.uclw</t>
  </si>
  <si>
    <t>purchased 19/12/2007, warrenty expiry 18/12/2012</t>
  </si>
  <si>
    <t>2 x quad core Xeon x5450 @ 3 GHz  (8 cores)</t>
  </si>
  <si>
    <t>8 GB</t>
  </si>
  <si>
    <t xml:space="preserve">2 x 146 GB mirrored, so 146 GB usable:  99 GB free application </t>
  </si>
  <si>
    <t>Joomla based website</t>
  </si>
  <si>
    <t>apache</t>
  </si>
  <si>
    <t>1 core x Xeon x5450 @ 3 GHz</t>
  </si>
  <si>
    <t>1GB</t>
  </si>
  <si>
    <t>36 GB (30 GB free)</t>
  </si>
  <si>
    <t>RHEL5 x86_64  (Redhat Enterprise Linux v5, 64 bit)</t>
  </si>
  <si>
    <t>using network slb configured to failover on to videoportal-b upon videoportal-a failure</t>
  </si>
  <si>
    <t>it depends upon user requirements, but from the past experience with UCL Advances only asking for one server, I would say only one server needed and snapshots done before changes to are made to software.  being virtual on a stack means there are no concerns about hardware or site failure which is one of the main reasons for having two servers in the past</t>
  </si>
  <si>
    <t>BH</t>
  </si>
  <si>
    <t xml:space="preserve">RHEL5 x86_64  (Redhat Enterprise Linux v5, 64 bit) </t>
  </si>
  <si>
    <r>
      <rPr>
        <b/>
        <sz val="9"/>
        <color theme="1"/>
        <rFont val="Calibri"/>
        <family val="2"/>
        <scheme val="minor"/>
      </rPr>
      <t xml:space="preserve">Production Web Server </t>
    </r>
    <r>
      <rPr>
        <sz val="9"/>
        <color theme="1"/>
        <rFont val="Calibri"/>
        <family val="2"/>
        <scheme val="minor"/>
      </rPr>
      <t xml:space="preserve">(with some of the following apps:
</t>
    </r>
    <r>
      <rPr>
        <i/>
        <sz val="9"/>
        <color theme="1"/>
        <rFont val="Calibri"/>
        <family val="2"/>
        <scheme val="minor"/>
      </rPr>
      <t>AWC
Online Giving
IRIS 
Experts
iTunes 
HR STBS 
Slade Seascape project
QUIRC)</t>
    </r>
  </si>
  <si>
    <r>
      <rPr>
        <b/>
        <sz val="9"/>
        <color theme="1"/>
        <rFont val="Calibri"/>
        <family val="2"/>
        <scheme val="minor"/>
      </rPr>
      <t xml:space="preserve">Production Web Server </t>
    </r>
    <r>
      <rPr>
        <sz val="9"/>
        <color theme="1"/>
        <rFont val="Calibri"/>
        <family val="2"/>
        <scheme val="minor"/>
      </rPr>
      <t xml:space="preserve">(with some of the following apps:
</t>
    </r>
    <r>
      <rPr>
        <i/>
        <sz val="9"/>
        <color theme="1"/>
        <rFont val="Calibri"/>
        <family val="2"/>
        <scheme val="minor"/>
      </rPr>
      <t>Software Database
blogs
Subversion, Trac 
SPS (Student Psychological Services)
Mediacast
email Dropbox 
Comprep tools
TARA
STACK (Moodle maths tool))</t>
    </r>
  </si>
  <si>
    <t>do we still need to servers in the virtual world??</t>
  </si>
  <si>
    <r>
      <t xml:space="preserve">Sawmill (streaming stats) </t>
    </r>
    <r>
      <rPr>
        <i/>
        <sz val="9"/>
        <color rgb="FFFF0000"/>
        <rFont val="Calibri"/>
        <family val="2"/>
        <scheme val="minor"/>
      </rPr>
      <t>does this need its own server??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</si>
</sst>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"/>
    <numFmt numFmtId="165" formatCode="&quot;£&quot;#,##0.00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</font>
    <font>
      <b/>
      <sz val="11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10" xfId="0" applyNumberFormat="1" applyFont="1" applyBorder="1" applyAlignment="1">
      <alignment horizontal="left" vertical="center" wrapText="1"/>
    </xf>
    <xf numFmtId="14" fontId="1" fillId="0" borderId="5" xfId="0" applyNumberFormat="1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0" fillId="0" borderId="29" xfId="0" applyBorder="1" applyAlignment="1">
      <alignment wrapText="1"/>
    </xf>
    <xf numFmtId="0" fontId="0" fillId="0" borderId="39" xfId="0" applyBorder="1"/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14" fontId="1" fillId="0" borderId="19" xfId="0" applyNumberFormat="1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17" fontId="2" fillId="2" borderId="9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2" borderId="50" xfId="0" applyFont="1" applyFill="1" applyBorder="1" applyAlignment="1">
      <alignment horizontal="left" vertical="center" wrapText="1"/>
    </xf>
    <xf numFmtId="0" fontId="1" fillId="2" borderId="51" xfId="0" applyFont="1" applyFill="1" applyBorder="1" applyAlignment="1">
      <alignment horizontal="left" vertical="center" wrapText="1"/>
    </xf>
    <xf numFmtId="0" fontId="1" fillId="2" borderId="52" xfId="0" applyFont="1" applyFill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7" fillId="4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2" fillId="2" borderId="39" xfId="0" applyFont="1" applyFill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left" vertical="center" wrapText="1"/>
    </xf>
    <xf numFmtId="0" fontId="1" fillId="2" borderId="5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14" fontId="1" fillId="0" borderId="19" xfId="0" applyNumberFormat="1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left" vertical="center" wrapText="1"/>
    </xf>
    <xf numFmtId="0" fontId="1" fillId="2" borderId="5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29" xfId="0" applyBorder="1"/>
    <xf numFmtId="0" fontId="1" fillId="0" borderId="3" xfId="0" applyFont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49" xfId="0" applyFill="1" applyBorder="1" applyAlignment="1">
      <alignment vertical="center" wrapText="1"/>
    </xf>
    <xf numFmtId="0" fontId="0" fillId="0" borderId="50" xfId="0" applyFill="1" applyBorder="1" applyAlignment="1">
      <alignment vertical="center" wrapText="1"/>
    </xf>
    <xf numFmtId="0" fontId="0" fillId="0" borderId="51" xfId="0" applyFill="1" applyBorder="1" applyAlignment="1">
      <alignment vertical="center" wrapText="1"/>
    </xf>
    <xf numFmtId="0" fontId="2" fillId="2" borderId="49" xfId="0" applyFont="1" applyFill="1" applyBorder="1" applyAlignment="1">
      <alignment horizontal="left" vertical="center" wrapText="1"/>
    </xf>
    <xf numFmtId="0" fontId="2" fillId="2" borderId="65" xfId="0" applyFont="1" applyFill="1" applyBorder="1" applyAlignment="1">
      <alignment horizontal="left" vertical="center" wrapText="1"/>
    </xf>
    <xf numFmtId="0" fontId="2" fillId="2" borderId="66" xfId="0" applyFont="1" applyFill="1" applyBorder="1" applyAlignment="1">
      <alignment horizontal="left" vertical="center" wrapText="1"/>
    </xf>
    <xf numFmtId="0" fontId="2" fillId="2" borderId="50" xfId="0" applyFont="1" applyFill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2" fillId="2" borderId="51" xfId="0" applyFont="1" applyFill="1" applyBorder="1" applyAlignment="1">
      <alignment horizontal="left" vertical="center" wrapText="1"/>
    </xf>
    <xf numFmtId="0" fontId="2" fillId="2" borderId="46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left" vertical="center" wrapText="1"/>
    </xf>
    <xf numFmtId="0" fontId="1" fillId="0" borderId="53" xfId="0" applyFont="1" applyBorder="1" applyAlignment="1">
      <alignment horizontal="left" vertical="center" wrapText="1"/>
    </xf>
    <xf numFmtId="0" fontId="1" fillId="0" borderId="32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28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left" vertical="center"/>
    </xf>
    <xf numFmtId="0" fontId="1" fillId="0" borderId="4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4" fillId="0" borderId="53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3" fontId="4" fillId="0" borderId="31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1" fillId="2" borderId="52" xfId="0" applyFont="1" applyFill="1" applyBorder="1" applyAlignment="1">
      <alignment horizontal="center" vertical="center" wrapText="1"/>
    </xf>
    <xf numFmtId="164" fontId="4" fillId="0" borderId="4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left" vertical="center" wrapText="1"/>
    </xf>
    <xf numFmtId="0" fontId="3" fillId="0" borderId="57" xfId="0" applyFont="1" applyBorder="1" applyAlignment="1">
      <alignment vertical="center" wrapText="1"/>
    </xf>
    <xf numFmtId="0" fontId="4" fillId="0" borderId="52" xfId="0" applyFont="1" applyBorder="1" applyAlignment="1">
      <alignment horizontal="left" vertical="center" wrapText="1"/>
    </xf>
    <xf numFmtId="0" fontId="1" fillId="0" borderId="21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9" fillId="0" borderId="59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0" fontId="11" fillId="0" borderId="0" xfId="0" applyFont="1"/>
    <xf numFmtId="3" fontId="3" fillId="0" borderId="19" xfId="0" applyNumberFormat="1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2" fontId="1" fillId="5" borderId="1" xfId="0" applyNumberFormat="1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164" fontId="1" fillId="5" borderId="37" xfId="0" applyNumberFormat="1" applyFont="1" applyFill="1" applyBorder="1" applyAlignment="1">
      <alignment horizontal="left" vertical="center"/>
    </xf>
    <xf numFmtId="0" fontId="1" fillId="5" borderId="71" xfId="0" applyFont="1" applyFill="1" applyBorder="1" applyAlignment="1">
      <alignment horizontal="left" vertical="center"/>
    </xf>
    <xf numFmtId="0" fontId="1" fillId="5" borderId="7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2" fontId="1" fillId="5" borderId="10" xfId="0" applyNumberFormat="1" applyFont="1" applyFill="1" applyBorder="1" applyAlignment="1">
      <alignment horizontal="left" vertical="center"/>
    </xf>
    <xf numFmtId="0" fontId="1" fillId="5" borderId="35" xfId="0" applyFont="1" applyFill="1" applyBorder="1" applyAlignment="1">
      <alignment horizontal="left" vertical="center"/>
    </xf>
    <xf numFmtId="164" fontId="1" fillId="5" borderId="35" xfId="0" applyNumberFormat="1" applyFont="1" applyFill="1" applyBorder="1" applyAlignment="1">
      <alignment horizontal="left" vertical="center"/>
    </xf>
    <xf numFmtId="0" fontId="1" fillId="5" borderId="72" xfId="0" applyFont="1" applyFill="1" applyBorder="1" applyAlignment="1">
      <alignment horizontal="left" vertical="center"/>
    </xf>
    <xf numFmtId="165" fontId="1" fillId="5" borderId="22" xfId="0" applyNumberFormat="1" applyFont="1" applyFill="1" applyBorder="1" applyAlignment="1">
      <alignment horizontal="left" vertical="center"/>
    </xf>
    <xf numFmtId="165" fontId="1" fillId="5" borderId="11" xfId="0" applyNumberFormat="1" applyFont="1" applyFill="1" applyBorder="1" applyAlignment="1">
      <alignment horizontal="left" vertical="center"/>
    </xf>
    <xf numFmtId="0" fontId="2" fillId="5" borderId="73" xfId="0" applyFont="1" applyFill="1" applyBorder="1" applyAlignment="1">
      <alignment horizontal="left" vertical="center"/>
    </xf>
    <xf numFmtId="0" fontId="1" fillId="5" borderId="7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2" fillId="5" borderId="33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31" xfId="0" applyFont="1" applyFill="1" applyBorder="1" applyAlignment="1">
      <alignment horizontal="left" vertical="center"/>
    </xf>
    <xf numFmtId="0" fontId="1" fillId="5" borderId="30" xfId="0" applyFont="1" applyFill="1" applyBorder="1" applyAlignment="1">
      <alignment horizontal="left" vertical="center"/>
    </xf>
    <xf numFmtId="0" fontId="1" fillId="5" borderId="32" xfId="0" applyFont="1" applyFill="1" applyBorder="1" applyAlignment="1">
      <alignment horizontal="left" vertical="center"/>
    </xf>
    <xf numFmtId="0" fontId="1" fillId="5" borderId="6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1" fillId="0" borderId="4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2" borderId="53" xfId="0" applyFont="1" applyFill="1" applyBorder="1" applyAlignment="1">
      <alignment horizontal="left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6" fillId="2" borderId="65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6" fillId="2" borderId="69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left" vertical="center" wrapText="1"/>
    </xf>
    <xf numFmtId="0" fontId="2" fillId="2" borderId="51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59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left" vertical="center" wrapText="1"/>
    </xf>
    <xf numFmtId="0" fontId="8" fillId="3" borderId="34" xfId="0" applyFont="1" applyFill="1" applyBorder="1" applyAlignment="1">
      <alignment horizontal="left" vertical="center" wrapText="1"/>
    </xf>
    <xf numFmtId="0" fontId="8" fillId="3" borderId="62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25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17" fontId="1" fillId="0" borderId="2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left" vertical="center" wrapText="1"/>
    </xf>
    <xf numFmtId="0" fontId="1" fillId="0" borderId="56" xfId="0" applyFont="1" applyFill="1" applyBorder="1" applyAlignment="1">
      <alignment horizontal="left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8" fillId="3" borderId="61" xfId="0" applyFont="1" applyFill="1" applyBorder="1" applyAlignment="1">
      <alignment horizontal="left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left" vertical="center" wrapText="1"/>
    </xf>
    <xf numFmtId="0" fontId="1" fillId="0" borderId="56" xfId="0" applyFont="1" applyFill="1" applyBorder="1" applyAlignment="1">
      <alignment horizontal="center" vertical="center" wrapText="1"/>
    </xf>
    <xf numFmtId="17" fontId="9" fillId="0" borderId="54" xfId="0" applyNumberFormat="1" applyFont="1" applyBorder="1" applyAlignment="1">
      <alignment horizontal="center" vertical="center" wrapText="1"/>
    </xf>
    <xf numFmtId="17" fontId="9" fillId="0" borderId="55" xfId="0" applyNumberFormat="1" applyFont="1" applyBorder="1" applyAlignment="1">
      <alignment horizontal="center" vertical="center" wrapText="1"/>
    </xf>
    <xf numFmtId="17" fontId="9" fillId="0" borderId="56" xfId="0" applyNumberFormat="1" applyFont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3" borderId="47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7" fontId="1" fillId="0" borderId="2" xfId="0" applyNumberFormat="1" applyFont="1" applyBorder="1" applyAlignment="1">
      <alignment horizontal="left" vertical="center" wrapText="1"/>
    </xf>
    <xf numFmtId="17" fontId="1" fillId="0" borderId="20" xfId="0" applyNumberFormat="1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1" fillId="2" borderId="56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left" vertical="center" wrapText="1"/>
    </xf>
    <xf numFmtId="0" fontId="2" fillId="2" borderId="68" xfId="0" applyFont="1" applyFill="1" applyBorder="1" applyAlignment="1">
      <alignment horizontal="left" vertical="center" wrapText="1"/>
    </xf>
    <xf numFmtId="0" fontId="2" fillId="2" borderId="66" xfId="0" applyFont="1" applyFill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8" fillId="3" borderId="60" xfId="0" applyFont="1" applyFill="1" applyBorder="1" applyAlignment="1">
      <alignment horizontal="left" vertical="center" wrapText="1"/>
    </xf>
    <xf numFmtId="0" fontId="2" fillId="5" borderId="66" xfId="0" applyFont="1" applyFill="1" applyBorder="1" applyAlignment="1">
      <alignment vertical="center"/>
    </xf>
    <xf numFmtId="0" fontId="2" fillId="5" borderId="39" xfId="0" applyFont="1" applyFill="1" applyBorder="1" applyAlignment="1">
      <alignment vertical="center"/>
    </xf>
    <xf numFmtId="14" fontId="1" fillId="0" borderId="19" xfId="0" applyNumberFormat="1" applyFont="1" applyBorder="1" applyAlignment="1">
      <alignment horizontal="left" vertical="center" wrapText="1"/>
    </xf>
    <xf numFmtId="14" fontId="1" fillId="0" borderId="25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left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3" fontId="9" fillId="0" borderId="31" xfId="0" applyNumberFormat="1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10" fillId="0" borderId="19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0" fillId="0" borderId="16" xfId="0" applyBorder="1"/>
    <xf numFmtId="0" fontId="0" fillId="0" borderId="44" xfId="0" applyBorder="1"/>
    <xf numFmtId="0" fontId="3" fillId="0" borderId="6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3"/>
  <sheetViews>
    <sheetView tabSelected="1" topLeftCell="Q1" zoomScale="75" zoomScaleNormal="75" zoomScalePageLayoutView="125" workbookViewId="0">
      <pane ySplit="1" topLeftCell="A2" activePane="bottomLeft" state="frozen"/>
      <selection pane="bottomLeft" activeCell="AB56" sqref="AB56:AB57"/>
    </sheetView>
  </sheetViews>
  <sheetFormatPr defaultColWidth="8.85546875" defaultRowHeight="15" x14ac:dyDescent="0.25"/>
  <cols>
    <col min="1" max="1" width="22" style="5" customWidth="1"/>
    <col min="2" max="2" width="25.28515625" style="5" customWidth="1"/>
    <col min="3" max="3" width="14.28515625" style="5" customWidth="1"/>
    <col min="4" max="4" width="15.5703125" style="5" customWidth="1"/>
    <col min="5" max="5" width="12.85546875" style="5" customWidth="1"/>
    <col min="6" max="6" width="14.28515625" style="5" customWidth="1"/>
    <col min="7" max="7" width="9" style="5" customWidth="1"/>
    <col min="8" max="8" width="21.28515625" style="5" customWidth="1"/>
    <col min="9" max="9" width="15.7109375" style="5" customWidth="1"/>
    <col min="10" max="10" width="17.85546875" style="5" customWidth="1"/>
    <col min="11" max="11" width="31.7109375" style="5" customWidth="1"/>
    <col min="12" max="12" width="26.5703125" style="5" customWidth="1"/>
    <col min="13" max="14" width="22.140625" style="5" customWidth="1"/>
    <col min="15" max="15" width="26.140625" style="5" customWidth="1"/>
    <col min="16" max="16" width="30.7109375" style="5" customWidth="1"/>
    <col min="17" max="17" width="23.5703125" style="5" customWidth="1"/>
    <col min="18" max="18" width="13.7109375" style="5" customWidth="1"/>
    <col min="19" max="19" width="10.28515625" style="5" customWidth="1"/>
    <col min="20" max="20" width="7.28515625" style="5" customWidth="1"/>
    <col min="21" max="21" width="5.5703125" style="5" customWidth="1"/>
    <col min="22" max="22" width="6.140625" style="5" customWidth="1"/>
    <col min="23" max="23" width="11" style="5" customWidth="1"/>
    <col min="24" max="24" width="9.7109375" style="5" customWidth="1"/>
    <col min="25" max="25" width="10.140625" style="5" customWidth="1"/>
    <col min="26" max="26" width="11.5703125" style="5" customWidth="1"/>
    <col min="27" max="27" width="10.85546875" style="5" customWidth="1"/>
    <col min="28" max="28" width="12.7109375" style="5" customWidth="1"/>
    <col min="29" max="29" width="9.28515625" style="5" customWidth="1"/>
    <col min="30" max="30" width="18" style="5" customWidth="1"/>
    <col min="31" max="31" width="28.85546875" style="5" customWidth="1"/>
    <col min="32" max="32" width="9" style="5" customWidth="1"/>
    <col min="33" max="33" width="11" style="5" customWidth="1"/>
    <col min="34" max="34" width="31.28515625" style="5" customWidth="1"/>
    <col min="35" max="35" width="32.7109375" customWidth="1"/>
    <col min="36" max="36" width="18.7109375" customWidth="1"/>
    <col min="37" max="37" width="19.28515625" style="5" customWidth="1"/>
    <col min="38" max="16384" width="8.85546875" style="5"/>
  </cols>
  <sheetData>
    <row r="1" spans="1:37" s="12" customFormat="1" ht="24" customHeight="1" x14ac:dyDescent="0.25">
      <c r="A1" s="419" t="s">
        <v>4</v>
      </c>
      <c r="B1" s="407" t="s">
        <v>296</v>
      </c>
      <c r="C1" s="348" t="s">
        <v>47</v>
      </c>
      <c r="D1" s="349"/>
      <c r="E1" s="349"/>
      <c r="F1" s="349"/>
      <c r="G1" s="349"/>
      <c r="H1" s="349"/>
      <c r="I1" s="349"/>
      <c r="J1" s="349"/>
      <c r="K1" s="350"/>
      <c r="L1" s="348" t="s">
        <v>244</v>
      </c>
      <c r="M1" s="349"/>
      <c r="N1" s="349"/>
      <c r="O1" s="350"/>
      <c r="P1" s="351" t="s">
        <v>55</v>
      </c>
      <c r="Q1" s="458" t="s">
        <v>54</v>
      </c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  <c r="AE1" s="459"/>
      <c r="AF1" s="459"/>
      <c r="AG1" s="460"/>
      <c r="AH1" s="456" t="s">
        <v>58</v>
      </c>
      <c r="AI1" s="457"/>
      <c r="AJ1" s="454" t="s">
        <v>150</v>
      </c>
      <c r="AK1" s="452" t="s">
        <v>14</v>
      </c>
    </row>
    <row r="2" spans="1:37" s="12" customFormat="1" ht="98.25" customHeight="1" thickBot="1" x14ac:dyDescent="0.3">
      <c r="A2" s="420"/>
      <c r="B2" s="382"/>
      <c r="C2" s="127" t="s">
        <v>2</v>
      </c>
      <c r="D2" s="28" t="s">
        <v>225</v>
      </c>
      <c r="E2" s="28" t="s">
        <v>297</v>
      </c>
      <c r="F2" s="28" t="s">
        <v>52</v>
      </c>
      <c r="G2" s="28" t="s">
        <v>53</v>
      </c>
      <c r="H2" s="28" t="s">
        <v>298</v>
      </c>
      <c r="I2" s="28" t="s">
        <v>3</v>
      </c>
      <c r="J2" s="28" t="s">
        <v>81</v>
      </c>
      <c r="K2" s="28" t="s">
        <v>60</v>
      </c>
      <c r="L2" s="87" t="s">
        <v>310</v>
      </c>
      <c r="M2" s="28" t="s">
        <v>28</v>
      </c>
      <c r="N2" s="28" t="s">
        <v>29</v>
      </c>
      <c r="O2" s="146" t="s">
        <v>30</v>
      </c>
      <c r="P2" s="352"/>
      <c r="Q2" s="65" t="s">
        <v>4</v>
      </c>
      <c r="R2" s="28" t="s">
        <v>2</v>
      </c>
      <c r="S2" s="28" t="s">
        <v>293</v>
      </c>
      <c r="T2" s="28" t="s">
        <v>291</v>
      </c>
      <c r="U2" s="28" t="s">
        <v>52</v>
      </c>
      <c r="V2" s="28" t="s">
        <v>284</v>
      </c>
      <c r="W2" s="28" t="s">
        <v>286</v>
      </c>
      <c r="X2" s="28" t="s">
        <v>330</v>
      </c>
      <c r="Y2" s="28" t="s">
        <v>331</v>
      </c>
      <c r="Z2" s="28" t="s">
        <v>332</v>
      </c>
      <c r="AA2" s="28" t="s">
        <v>333</v>
      </c>
      <c r="AB2" s="218" t="s">
        <v>287</v>
      </c>
      <c r="AC2" s="28" t="s">
        <v>3</v>
      </c>
      <c r="AD2" s="28" t="s">
        <v>81</v>
      </c>
      <c r="AE2" s="28" t="s">
        <v>60</v>
      </c>
      <c r="AF2" s="28" t="s">
        <v>124</v>
      </c>
      <c r="AG2" s="146" t="s">
        <v>292</v>
      </c>
      <c r="AH2" s="147" t="s">
        <v>56</v>
      </c>
      <c r="AI2" s="44" t="s">
        <v>57</v>
      </c>
      <c r="AJ2" s="455"/>
      <c r="AK2" s="453"/>
    </row>
    <row r="3" spans="1:37" s="12" customFormat="1" ht="19.5" customHeight="1" thickBot="1" x14ac:dyDescent="0.3">
      <c r="A3" s="369" t="s">
        <v>219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371"/>
      <c r="Q3" s="408" t="str">
        <f>A3</f>
        <v>WEB APPS SERVERS (WIKI, OPINIO, MYPORTFOLIO)</v>
      </c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408"/>
      <c r="AF3" s="408"/>
      <c r="AG3" s="408"/>
      <c r="AH3" s="370"/>
      <c r="AI3" s="370"/>
      <c r="AJ3" s="370"/>
      <c r="AK3" s="371"/>
    </row>
    <row r="4" spans="1:37" ht="78.75" customHeight="1" thickBot="1" x14ac:dyDescent="0.3">
      <c r="A4" s="180" t="s">
        <v>13</v>
      </c>
      <c r="B4" s="177" t="s">
        <v>213</v>
      </c>
      <c r="C4" s="115" t="s">
        <v>0</v>
      </c>
      <c r="D4" s="134" t="s">
        <v>220</v>
      </c>
      <c r="E4" s="145">
        <v>39472</v>
      </c>
      <c r="F4" s="134" t="s">
        <v>99</v>
      </c>
      <c r="G4" s="134" t="s">
        <v>100</v>
      </c>
      <c r="H4" s="134" t="s">
        <v>175</v>
      </c>
      <c r="I4" s="134" t="s">
        <v>15</v>
      </c>
      <c r="J4" s="134" t="s">
        <v>48</v>
      </c>
      <c r="K4" s="195" t="s">
        <v>61</v>
      </c>
      <c r="L4" s="53" t="s">
        <v>166</v>
      </c>
      <c r="M4" s="107" t="s">
        <v>36</v>
      </c>
      <c r="N4" s="107" t="s">
        <v>34</v>
      </c>
      <c r="O4" s="108" t="s">
        <v>35</v>
      </c>
      <c r="P4" s="197" t="s">
        <v>44</v>
      </c>
      <c r="Q4" s="416" t="s">
        <v>258</v>
      </c>
      <c r="R4" s="448" t="s">
        <v>125</v>
      </c>
      <c r="S4" s="363"/>
      <c r="T4" s="340" t="str">
        <f>A60</f>
        <v>small</v>
      </c>
      <c r="U4" s="340">
        <f t="shared" ref="U4:W4" si="0">B60</f>
        <v>2</v>
      </c>
      <c r="V4" s="342" t="str">
        <f t="shared" si="0"/>
        <v>4 Gb</v>
      </c>
      <c r="W4" s="340">
        <f t="shared" si="0"/>
        <v>40</v>
      </c>
      <c r="X4" s="340">
        <v>0</v>
      </c>
      <c r="Y4" s="340">
        <v>0</v>
      </c>
      <c r="Z4" s="340">
        <v>0</v>
      </c>
      <c r="AA4" s="340">
        <v>0</v>
      </c>
      <c r="AB4" s="345">
        <f>$E$60+(X4*$J$59)+(Y4*$J$60)+(Z4*$J$59)+(AA4*$J$60)</f>
        <v>2702</v>
      </c>
      <c r="AC4" s="340" t="s">
        <v>127</v>
      </c>
      <c r="AD4" s="363" t="s">
        <v>88</v>
      </c>
      <c r="AE4" s="363" t="s">
        <v>128</v>
      </c>
      <c r="AF4" s="340"/>
      <c r="AG4" s="378"/>
      <c r="AH4" s="376" t="s">
        <v>231</v>
      </c>
      <c r="AI4" s="378" t="s">
        <v>130</v>
      </c>
      <c r="AJ4" s="59"/>
      <c r="AK4" s="37"/>
    </row>
    <row r="5" spans="1:37" ht="51.75" customHeight="1" thickBot="1" x14ac:dyDescent="0.3">
      <c r="A5" s="181" t="s">
        <v>31</v>
      </c>
      <c r="B5" s="178" t="s">
        <v>213</v>
      </c>
      <c r="C5" s="423" t="s">
        <v>1</v>
      </c>
      <c r="D5" s="421" t="s">
        <v>220</v>
      </c>
      <c r="E5" s="429">
        <v>39667</v>
      </c>
      <c r="F5" s="421" t="s">
        <v>99</v>
      </c>
      <c r="G5" s="421" t="s">
        <v>100</v>
      </c>
      <c r="H5" s="421" t="s">
        <v>174</v>
      </c>
      <c r="I5" s="421" t="s">
        <v>15</v>
      </c>
      <c r="J5" s="135" t="s">
        <v>48</v>
      </c>
      <c r="K5" s="173" t="s">
        <v>62</v>
      </c>
      <c r="L5" s="130" t="s">
        <v>165</v>
      </c>
      <c r="M5" s="157" t="s">
        <v>37</v>
      </c>
      <c r="N5" s="157" t="s">
        <v>33</v>
      </c>
      <c r="O5" s="148" t="s">
        <v>46</v>
      </c>
      <c r="P5" s="192" t="s">
        <v>44</v>
      </c>
      <c r="Q5" s="465"/>
      <c r="R5" s="401"/>
      <c r="S5" s="364"/>
      <c r="T5" s="341"/>
      <c r="U5" s="341"/>
      <c r="V5" s="344"/>
      <c r="W5" s="341"/>
      <c r="X5" s="341"/>
      <c r="Y5" s="341"/>
      <c r="Z5" s="341"/>
      <c r="AA5" s="341"/>
      <c r="AB5" s="347"/>
      <c r="AC5" s="341"/>
      <c r="AD5" s="364"/>
      <c r="AE5" s="364"/>
      <c r="AF5" s="341"/>
      <c r="AG5" s="379"/>
      <c r="AH5" s="377"/>
      <c r="AI5" s="379"/>
      <c r="AJ5" s="58"/>
      <c r="AK5" s="109"/>
    </row>
    <row r="6" spans="1:37" ht="87" customHeight="1" thickBot="1" x14ac:dyDescent="0.3">
      <c r="A6" s="182" t="s">
        <v>32</v>
      </c>
      <c r="B6" s="179" t="s">
        <v>213</v>
      </c>
      <c r="C6" s="428"/>
      <c r="D6" s="422"/>
      <c r="E6" s="430"/>
      <c r="F6" s="430"/>
      <c r="G6" s="430"/>
      <c r="H6" s="430"/>
      <c r="I6" s="422"/>
      <c r="J6" s="140" t="s">
        <v>59</v>
      </c>
      <c r="K6" s="196" t="s">
        <v>63</v>
      </c>
      <c r="L6" s="131" t="s">
        <v>164</v>
      </c>
      <c r="M6" s="29" t="s">
        <v>40</v>
      </c>
      <c r="N6" s="29" t="s">
        <v>38</v>
      </c>
      <c r="O6" s="149" t="s">
        <v>39</v>
      </c>
      <c r="P6" s="198" t="s">
        <v>44</v>
      </c>
      <c r="Q6" s="180" t="s">
        <v>236</v>
      </c>
      <c r="R6" s="57" t="s">
        <v>129</v>
      </c>
      <c r="S6" s="11"/>
      <c r="T6" s="107" t="str">
        <f>A60</f>
        <v>small</v>
      </c>
      <c r="U6" s="107">
        <f t="shared" ref="U6:W6" si="1">B60</f>
        <v>2</v>
      </c>
      <c r="V6" s="507" t="str">
        <f t="shared" si="1"/>
        <v>4 Gb</v>
      </c>
      <c r="W6" s="107">
        <f t="shared" si="1"/>
        <v>40</v>
      </c>
      <c r="X6" s="172">
        <v>130</v>
      </c>
      <c r="Y6" s="507">
        <v>0</v>
      </c>
      <c r="Z6" s="507">
        <v>0</v>
      </c>
      <c r="AA6" s="507">
        <v>0</v>
      </c>
      <c r="AB6" s="220">
        <f>$E$60+(X6*$J$59)+(Y6*$J$60)+(Z6*$J$59)+(AA6*$J$60)</f>
        <v>3638</v>
      </c>
      <c r="AC6" s="107" t="s">
        <v>127</v>
      </c>
      <c r="AD6" s="11" t="s">
        <v>89</v>
      </c>
      <c r="AE6" s="11" t="s">
        <v>138</v>
      </c>
      <c r="AF6" s="11"/>
      <c r="AG6" s="14"/>
      <c r="AH6" s="53" t="s">
        <v>232</v>
      </c>
      <c r="AI6" s="14" t="s">
        <v>130</v>
      </c>
      <c r="AJ6" s="57"/>
      <c r="AK6" s="54"/>
    </row>
    <row r="7" spans="1:37" ht="16.5" thickBot="1" x14ac:dyDescent="0.3">
      <c r="A7" s="369" t="s">
        <v>210</v>
      </c>
      <c r="B7" s="370"/>
      <c r="C7" s="370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1"/>
      <c r="Q7" s="370" t="str">
        <f>A7</f>
        <v>MOODLE SERVERS</v>
      </c>
      <c r="R7" s="370"/>
      <c r="S7" s="370"/>
      <c r="T7" s="370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  <c r="AI7" s="370"/>
      <c r="AJ7" s="370"/>
      <c r="AK7" s="371"/>
    </row>
    <row r="8" spans="1:37" ht="62.25" customHeight="1" x14ac:dyDescent="0.25">
      <c r="A8" s="407" t="s">
        <v>64</v>
      </c>
      <c r="B8" s="409" t="s">
        <v>213</v>
      </c>
      <c r="C8" s="361" t="s">
        <v>6</v>
      </c>
      <c r="D8" s="363" t="s">
        <v>220</v>
      </c>
      <c r="E8" s="484">
        <v>39472</v>
      </c>
      <c r="F8" s="363" t="s">
        <v>99</v>
      </c>
      <c r="G8" s="363" t="s">
        <v>100</v>
      </c>
      <c r="H8" s="363" t="s">
        <v>260</v>
      </c>
      <c r="I8" s="363" t="s">
        <v>15</v>
      </c>
      <c r="J8" s="363" t="s">
        <v>50</v>
      </c>
      <c r="K8" s="363" t="s">
        <v>259</v>
      </c>
      <c r="L8" s="376" t="s">
        <v>255</v>
      </c>
      <c r="M8" s="372" t="s">
        <v>256</v>
      </c>
      <c r="N8" s="340" t="s">
        <v>257</v>
      </c>
      <c r="O8" s="395" t="s">
        <v>261</v>
      </c>
      <c r="P8" s="413" t="s">
        <v>44</v>
      </c>
      <c r="Q8" s="407" t="s">
        <v>64</v>
      </c>
      <c r="R8" s="64" t="s">
        <v>212</v>
      </c>
      <c r="S8" s="122"/>
      <c r="T8" s="161" t="str">
        <f>A60</f>
        <v>small</v>
      </c>
      <c r="U8" s="161">
        <f t="shared" ref="U8:W8" si="2">B60</f>
        <v>2</v>
      </c>
      <c r="V8" s="161" t="str">
        <f t="shared" si="2"/>
        <v>4 Gb</v>
      </c>
      <c r="W8" s="161">
        <f t="shared" si="2"/>
        <v>40</v>
      </c>
      <c r="X8" s="219">
        <v>1120</v>
      </c>
      <c r="Y8" s="503">
        <v>0</v>
      </c>
      <c r="Z8" s="503">
        <v>0</v>
      </c>
      <c r="AA8" s="504">
        <v>0</v>
      </c>
      <c r="AB8" s="228">
        <f>$E$60+(X8*$J$59)+(Y8*$J$60)+(Z8*$J$59)+(AA8*$J$60)</f>
        <v>10766</v>
      </c>
      <c r="AC8" s="122" t="s">
        <v>127</v>
      </c>
      <c r="AD8" s="122"/>
      <c r="AE8" s="122"/>
      <c r="AF8" s="122"/>
      <c r="AG8" s="233" t="s">
        <v>143</v>
      </c>
      <c r="AH8" s="376" t="s">
        <v>80</v>
      </c>
      <c r="AI8" s="378" t="s">
        <v>299</v>
      </c>
      <c r="AJ8" s="466" t="s">
        <v>300</v>
      </c>
      <c r="AK8" s="378" t="s">
        <v>151</v>
      </c>
    </row>
    <row r="9" spans="1:37" ht="73.5" customHeight="1" x14ac:dyDescent="0.25">
      <c r="A9" s="381"/>
      <c r="B9" s="410"/>
      <c r="C9" s="384"/>
      <c r="D9" s="386"/>
      <c r="E9" s="485"/>
      <c r="F9" s="386"/>
      <c r="G9" s="386"/>
      <c r="H9" s="386"/>
      <c r="I9" s="386"/>
      <c r="J9" s="386"/>
      <c r="K9" s="386"/>
      <c r="L9" s="394"/>
      <c r="M9" s="373"/>
      <c r="N9" s="375"/>
      <c r="O9" s="396"/>
      <c r="P9" s="414"/>
      <c r="Q9" s="381"/>
      <c r="R9" s="64" t="s">
        <v>135</v>
      </c>
      <c r="S9" s="121" t="s">
        <v>144</v>
      </c>
      <c r="T9" s="167" t="str">
        <f>A61</f>
        <v>medium</v>
      </c>
      <c r="U9" s="167">
        <f t="shared" ref="U9:W9" si="3">B61</f>
        <v>4</v>
      </c>
      <c r="V9" s="167" t="str">
        <f t="shared" si="3"/>
        <v>8 Gb</v>
      </c>
      <c r="W9" s="167">
        <f t="shared" si="3"/>
        <v>60</v>
      </c>
      <c r="X9" s="505">
        <v>0</v>
      </c>
      <c r="Y9" s="505">
        <v>0</v>
      </c>
      <c r="Z9" s="505">
        <v>0</v>
      </c>
      <c r="AA9" s="329">
        <v>0</v>
      </c>
      <c r="AB9" s="336">
        <f>$E$61+(X9*$J$59)+(Y9*$J$60)+(Z9*$J$59)+(AA9*$J$60)</f>
        <v>5115</v>
      </c>
      <c r="AC9" s="151" t="s">
        <v>127</v>
      </c>
      <c r="AD9" s="124" t="s">
        <v>89</v>
      </c>
      <c r="AE9" s="123" t="s">
        <v>79</v>
      </c>
      <c r="AF9" s="121"/>
      <c r="AG9" s="189" t="s">
        <v>143</v>
      </c>
      <c r="AH9" s="394"/>
      <c r="AI9" s="436"/>
      <c r="AJ9" s="467"/>
      <c r="AK9" s="436"/>
    </row>
    <row r="10" spans="1:37" ht="48.75" customHeight="1" x14ac:dyDescent="0.25">
      <c r="A10" s="381"/>
      <c r="B10" s="410"/>
      <c r="C10" s="435"/>
      <c r="D10" s="433"/>
      <c r="E10" s="486"/>
      <c r="F10" s="433"/>
      <c r="G10" s="433"/>
      <c r="H10" s="433"/>
      <c r="I10" s="433"/>
      <c r="J10" s="433"/>
      <c r="K10" s="386"/>
      <c r="L10" s="394"/>
      <c r="M10" s="373"/>
      <c r="N10" s="375"/>
      <c r="O10" s="396"/>
      <c r="P10" s="414"/>
      <c r="Q10" s="381"/>
      <c r="R10" s="64" t="s">
        <v>136</v>
      </c>
      <c r="S10" s="30" t="s">
        <v>144</v>
      </c>
      <c r="T10" s="167" t="str">
        <f>A61</f>
        <v>medium</v>
      </c>
      <c r="U10" s="167">
        <f t="shared" ref="U10:W10" si="4">B61</f>
        <v>4</v>
      </c>
      <c r="V10" s="167" t="str">
        <f t="shared" si="4"/>
        <v>8 Gb</v>
      </c>
      <c r="W10" s="167">
        <f t="shared" si="4"/>
        <v>60</v>
      </c>
      <c r="X10" s="506">
        <v>0</v>
      </c>
      <c r="Y10" s="505">
        <v>0</v>
      </c>
      <c r="Z10" s="505">
        <v>0</v>
      </c>
      <c r="AA10" s="505">
        <v>0</v>
      </c>
      <c r="AB10" s="501">
        <f>$E$61+(X10*$J$59)+(Y10*$J$60)+(Z10*$J$59)+(AA10*$J$60)</f>
        <v>5115</v>
      </c>
      <c r="AC10" s="156" t="s">
        <v>127</v>
      </c>
      <c r="AD10" s="2" t="s">
        <v>89</v>
      </c>
      <c r="AE10" s="46" t="s">
        <v>79</v>
      </c>
      <c r="AF10" s="30"/>
      <c r="AG10" s="190" t="s">
        <v>143</v>
      </c>
      <c r="AH10" s="394"/>
      <c r="AI10" s="436"/>
      <c r="AJ10" s="467"/>
      <c r="AK10" s="436"/>
    </row>
    <row r="11" spans="1:37" ht="81" customHeight="1" x14ac:dyDescent="0.25">
      <c r="A11" s="381"/>
      <c r="B11" s="410"/>
      <c r="C11" s="68" t="s">
        <v>7</v>
      </c>
      <c r="D11" s="143" t="s">
        <v>222</v>
      </c>
      <c r="E11" s="18">
        <v>39472</v>
      </c>
      <c r="F11" s="143" t="s">
        <v>99</v>
      </c>
      <c r="G11" s="143" t="s">
        <v>100</v>
      </c>
      <c r="H11" s="154" t="s">
        <v>260</v>
      </c>
      <c r="I11" s="143" t="s">
        <v>15</v>
      </c>
      <c r="J11" s="143" t="s">
        <v>50</v>
      </c>
      <c r="K11" s="386"/>
      <c r="L11" s="394"/>
      <c r="M11" s="373"/>
      <c r="N11" s="375"/>
      <c r="O11" s="396"/>
      <c r="P11" s="414"/>
      <c r="Q11" s="381"/>
      <c r="R11" s="400" t="s">
        <v>137</v>
      </c>
      <c r="S11" s="402" t="s">
        <v>144</v>
      </c>
      <c r="T11" s="404" t="str">
        <f>A61</f>
        <v>medium</v>
      </c>
      <c r="U11" s="404">
        <f t="shared" ref="U11:W11" si="5">B61</f>
        <v>4</v>
      </c>
      <c r="V11" s="404" t="str">
        <f t="shared" si="5"/>
        <v>8 Gb</v>
      </c>
      <c r="W11" s="404">
        <f t="shared" si="5"/>
        <v>60</v>
      </c>
      <c r="X11" s="393">
        <v>0</v>
      </c>
      <c r="Y11" s="393">
        <v>0</v>
      </c>
      <c r="Z11" s="393">
        <v>0</v>
      </c>
      <c r="AA11" s="393">
        <v>0</v>
      </c>
      <c r="AB11" s="502">
        <f>$E$61+(X11*$J$59)+(Y11*$J$60)+(Z11*$J$59)+(AA11*$J$60)</f>
        <v>5115</v>
      </c>
      <c r="AC11" s="404" t="s">
        <v>127</v>
      </c>
      <c r="AD11" s="385" t="s">
        <v>89</v>
      </c>
      <c r="AE11" s="385" t="s">
        <v>79</v>
      </c>
      <c r="AF11" s="461"/>
      <c r="AG11" s="463" t="s">
        <v>143</v>
      </c>
      <c r="AH11" s="394"/>
      <c r="AI11" s="436"/>
      <c r="AJ11" s="467"/>
      <c r="AK11" s="436"/>
    </row>
    <row r="12" spans="1:37" ht="42" customHeight="1" thickBot="1" x14ac:dyDescent="0.3">
      <c r="A12" s="382"/>
      <c r="B12" s="410"/>
      <c r="C12" s="131" t="s">
        <v>8</v>
      </c>
      <c r="D12" s="140" t="s">
        <v>220</v>
      </c>
      <c r="E12" s="19">
        <v>39472</v>
      </c>
      <c r="F12" s="140" t="s">
        <v>99</v>
      </c>
      <c r="G12" s="140" t="s">
        <v>100</v>
      </c>
      <c r="H12" s="31" t="s">
        <v>260</v>
      </c>
      <c r="I12" s="140" t="s">
        <v>15</v>
      </c>
      <c r="J12" s="140" t="s">
        <v>50</v>
      </c>
      <c r="K12" s="364"/>
      <c r="L12" s="377"/>
      <c r="M12" s="374"/>
      <c r="N12" s="341"/>
      <c r="O12" s="397"/>
      <c r="P12" s="415"/>
      <c r="Q12" s="382"/>
      <c r="R12" s="401"/>
      <c r="S12" s="403"/>
      <c r="T12" s="341"/>
      <c r="U12" s="341"/>
      <c r="V12" s="341"/>
      <c r="W12" s="341"/>
      <c r="X12" s="355"/>
      <c r="Y12" s="355"/>
      <c r="Z12" s="355"/>
      <c r="AA12" s="355"/>
      <c r="AB12" s="347"/>
      <c r="AC12" s="341"/>
      <c r="AD12" s="364"/>
      <c r="AE12" s="364"/>
      <c r="AF12" s="462"/>
      <c r="AG12" s="464"/>
      <c r="AH12" s="377"/>
      <c r="AI12" s="379"/>
      <c r="AJ12" s="468"/>
      <c r="AK12" s="379"/>
    </row>
    <row r="13" spans="1:37" ht="95.25" customHeight="1" x14ac:dyDescent="0.25">
      <c r="A13" s="183" t="s">
        <v>76</v>
      </c>
      <c r="B13" s="410"/>
      <c r="C13" s="423" t="s">
        <v>5</v>
      </c>
      <c r="D13" s="421" t="s">
        <v>222</v>
      </c>
      <c r="E13" s="477">
        <v>38734</v>
      </c>
      <c r="F13" s="440" t="s">
        <v>99</v>
      </c>
      <c r="G13" s="440" t="s">
        <v>101</v>
      </c>
      <c r="H13" s="440" t="s">
        <v>173</v>
      </c>
      <c r="I13" s="440" t="s">
        <v>15</v>
      </c>
      <c r="J13" s="440" t="s">
        <v>49</v>
      </c>
      <c r="K13" s="35" t="s">
        <v>265</v>
      </c>
      <c r="L13" s="75" t="s">
        <v>267</v>
      </c>
      <c r="M13" s="353" t="s">
        <v>270</v>
      </c>
      <c r="N13" s="353" t="s">
        <v>271</v>
      </c>
      <c r="O13" s="356" t="s">
        <v>272</v>
      </c>
      <c r="P13" s="192" t="s">
        <v>44</v>
      </c>
      <c r="Q13" s="407" t="s">
        <v>276</v>
      </c>
      <c r="R13" s="448" t="s">
        <v>131</v>
      </c>
      <c r="S13" s="363"/>
      <c r="T13" s="340" t="str">
        <f>A60</f>
        <v>small</v>
      </c>
      <c r="U13" s="340">
        <f t="shared" ref="U13:W13" si="6">B60</f>
        <v>2</v>
      </c>
      <c r="V13" s="340" t="str">
        <f t="shared" si="6"/>
        <v>4 Gb</v>
      </c>
      <c r="W13" s="340">
        <f t="shared" si="6"/>
        <v>40</v>
      </c>
      <c r="X13" s="342">
        <v>100</v>
      </c>
      <c r="Y13" s="353">
        <v>0</v>
      </c>
      <c r="Z13" s="353">
        <v>0</v>
      </c>
      <c r="AA13" s="340">
        <v>0</v>
      </c>
      <c r="AB13" s="345">
        <f>$E$60+(X13*$J$59)+(Y13*$J$60)+(Z13*$J$59)+(AA13*$J$60)</f>
        <v>3422</v>
      </c>
      <c r="AC13" s="340" t="s">
        <v>127</v>
      </c>
      <c r="AD13" s="363" t="s">
        <v>89</v>
      </c>
      <c r="AE13" s="35" t="s">
        <v>123</v>
      </c>
      <c r="AF13" s="340"/>
      <c r="AG13" s="378"/>
      <c r="AH13" s="474" t="s">
        <v>134</v>
      </c>
      <c r="AI13" s="378" t="s">
        <v>130</v>
      </c>
      <c r="AJ13" s="367"/>
      <c r="AK13" s="378"/>
    </row>
    <row r="14" spans="1:37" ht="48.75" customHeight="1" x14ac:dyDescent="0.25">
      <c r="A14" s="184" t="s">
        <v>74</v>
      </c>
      <c r="B14" s="410"/>
      <c r="C14" s="424"/>
      <c r="D14" s="425"/>
      <c r="E14" s="441"/>
      <c r="F14" s="441"/>
      <c r="G14" s="441"/>
      <c r="H14" s="441"/>
      <c r="I14" s="441"/>
      <c r="J14" s="441"/>
      <c r="K14" s="39" t="s">
        <v>78</v>
      </c>
      <c r="L14" s="68" t="s">
        <v>266</v>
      </c>
      <c r="M14" s="354"/>
      <c r="N14" s="354"/>
      <c r="O14" s="357"/>
      <c r="P14" s="193" t="s">
        <v>44</v>
      </c>
      <c r="Q14" s="447"/>
      <c r="R14" s="449"/>
      <c r="S14" s="386"/>
      <c r="T14" s="375"/>
      <c r="U14" s="375"/>
      <c r="V14" s="375"/>
      <c r="W14" s="375"/>
      <c r="X14" s="343"/>
      <c r="Y14" s="354"/>
      <c r="Z14" s="354"/>
      <c r="AA14" s="375"/>
      <c r="AB14" s="346"/>
      <c r="AC14" s="375"/>
      <c r="AD14" s="386"/>
      <c r="AE14" s="39" t="s">
        <v>78</v>
      </c>
      <c r="AF14" s="375"/>
      <c r="AG14" s="436"/>
      <c r="AH14" s="475"/>
      <c r="AI14" s="436"/>
      <c r="AJ14" s="437"/>
      <c r="AK14" s="436"/>
    </row>
    <row r="15" spans="1:37" ht="65.25" customHeight="1" thickBot="1" x14ac:dyDescent="0.3">
      <c r="A15" s="185" t="s">
        <v>73</v>
      </c>
      <c r="B15" s="410"/>
      <c r="C15" s="424"/>
      <c r="D15" s="425"/>
      <c r="E15" s="441"/>
      <c r="F15" s="441"/>
      <c r="G15" s="441"/>
      <c r="H15" s="441"/>
      <c r="I15" s="441"/>
      <c r="J15" s="441"/>
      <c r="K15" s="40" t="s">
        <v>269</v>
      </c>
      <c r="L15" s="144" t="s">
        <v>268</v>
      </c>
      <c r="M15" s="355"/>
      <c r="N15" s="355"/>
      <c r="O15" s="358"/>
      <c r="P15" s="194" t="s">
        <v>44</v>
      </c>
      <c r="Q15" s="447"/>
      <c r="R15" s="449"/>
      <c r="S15" s="386"/>
      <c r="T15" s="375"/>
      <c r="U15" s="375"/>
      <c r="V15" s="375"/>
      <c r="W15" s="375"/>
      <c r="X15" s="344"/>
      <c r="Y15" s="355"/>
      <c r="Z15" s="355"/>
      <c r="AA15" s="341"/>
      <c r="AB15" s="347"/>
      <c r="AC15" s="375"/>
      <c r="AD15" s="364"/>
      <c r="AE15" s="40" t="s">
        <v>77</v>
      </c>
      <c r="AF15" s="341"/>
      <c r="AG15" s="436"/>
      <c r="AH15" s="476"/>
      <c r="AI15" s="436"/>
      <c r="AJ15" s="437"/>
      <c r="AK15" s="436"/>
    </row>
    <row r="16" spans="1:37" ht="149.25" customHeight="1" thickBot="1" x14ac:dyDescent="0.3">
      <c r="A16" s="240" t="s">
        <v>75</v>
      </c>
      <c r="B16" s="410"/>
      <c r="C16" s="400"/>
      <c r="D16" s="385"/>
      <c r="E16" s="404"/>
      <c r="F16" s="404"/>
      <c r="G16" s="404"/>
      <c r="H16" s="404"/>
      <c r="I16" s="404"/>
      <c r="J16" s="442"/>
      <c r="K16" s="239" t="s">
        <v>230</v>
      </c>
      <c r="L16" s="238" t="s">
        <v>263</v>
      </c>
      <c r="M16" s="237" t="s">
        <v>211</v>
      </c>
      <c r="N16" s="237" t="s">
        <v>301</v>
      </c>
      <c r="O16" s="241" t="s">
        <v>288</v>
      </c>
      <c r="P16" s="242" t="s">
        <v>264</v>
      </c>
      <c r="Q16" s="246" t="s">
        <v>75</v>
      </c>
      <c r="R16" s="259" t="s">
        <v>132</v>
      </c>
      <c r="S16" s="252"/>
      <c r="T16" s="247" t="str">
        <f>A60</f>
        <v>small</v>
      </c>
      <c r="U16" s="247">
        <f t="shared" ref="U16:W16" si="7">B60</f>
        <v>2</v>
      </c>
      <c r="V16" s="247" t="str">
        <f t="shared" si="7"/>
        <v>4 Gb</v>
      </c>
      <c r="W16" s="247">
        <f t="shared" si="7"/>
        <v>40</v>
      </c>
      <c r="X16" s="507">
        <v>0</v>
      </c>
      <c r="Y16" s="288">
        <v>2560</v>
      </c>
      <c r="Z16" s="337">
        <v>0</v>
      </c>
      <c r="AA16" s="5">
        <v>0</v>
      </c>
      <c r="AB16" s="270">
        <f>$E$60+(X16*$J$59)+(Y16*$J$60)+(Z16*$J$59)+(AA16*$J$60)</f>
        <v>5774</v>
      </c>
      <c r="AC16" s="252" t="s">
        <v>127</v>
      </c>
      <c r="AD16" s="252" t="s">
        <v>89</v>
      </c>
      <c r="AE16" s="252" t="s">
        <v>133</v>
      </c>
      <c r="AF16" s="252"/>
      <c r="AG16" s="265"/>
      <c r="AH16" s="254" t="s">
        <v>246</v>
      </c>
      <c r="AI16" s="265" t="s">
        <v>130</v>
      </c>
      <c r="AJ16" s="259"/>
      <c r="AK16" s="289"/>
    </row>
    <row r="17" spans="1:37" ht="23.25" customHeight="1" thickBot="1" x14ac:dyDescent="0.3">
      <c r="A17" s="369" t="s">
        <v>209</v>
      </c>
      <c r="B17" s="370"/>
      <c r="C17" s="370"/>
      <c r="D17" s="370"/>
      <c r="E17" s="370"/>
      <c r="F17" s="370"/>
      <c r="G17" s="370"/>
      <c r="H17" s="370"/>
      <c r="I17" s="370"/>
      <c r="J17" s="370"/>
      <c r="K17" s="370"/>
      <c r="L17" s="434"/>
      <c r="M17" s="434"/>
      <c r="N17" s="434"/>
      <c r="O17" s="434"/>
      <c r="P17" s="371"/>
      <c r="Q17" s="369" t="str">
        <f>A17</f>
        <v>MYSQL SERVERS</v>
      </c>
      <c r="R17" s="370"/>
      <c r="S17" s="370"/>
      <c r="T17" s="370"/>
      <c r="U17" s="370"/>
      <c r="V17" s="370"/>
      <c r="W17" s="370"/>
      <c r="X17" s="370"/>
      <c r="Y17" s="370"/>
      <c r="Z17" s="370"/>
      <c r="AA17" s="370"/>
      <c r="AB17" s="370"/>
      <c r="AC17" s="370"/>
      <c r="AD17" s="370"/>
      <c r="AE17" s="370"/>
      <c r="AF17" s="370"/>
      <c r="AG17" s="370"/>
      <c r="AH17" s="370"/>
      <c r="AI17" s="370"/>
      <c r="AJ17" s="370"/>
      <c r="AK17" s="371"/>
    </row>
    <row r="18" spans="1:37" ht="73.5" customHeight="1" x14ac:dyDescent="0.25">
      <c r="A18" s="183" t="s">
        <v>65</v>
      </c>
      <c r="B18" s="405" t="s">
        <v>214</v>
      </c>
      <c r="C18" s="59" t="s">
        <v>9</v>
      </c>
      <c r="D18" s="35" t="s">
        <v>220</v>
      </c>
      <c r="E18" s="17">
        <v>40032</v>
      </c>
      <c r="F18" s="35" t="s">
        <v>102</v>
      </c>
      <c r="G18" s="35" t="s">
        <v>103</v>
      </c>
      <c r="H18" s="239" t="s">
        <v>314</v>
      </c>
      <c r="I18" s="135" t="s">
        <v>15</v>
      </c>
      <c r="J18" s="135" t="s">
        <v>45</v>
      </c>
      <c r="K18" s="245" t="s">
        <v>51</v>
      </c>
      <c r="L18" s="276" t="s">
        <v>316</v>
      </c>
      <c r="M18" s="278" t="s">
        <v>313</v>
      </c>
      <c r="N18" s="281" t="s">
        <v>311</v>
      </c>
      <c r="O18" s="282" t="s">
        <v>312</v>
      </c>
      <c r="P18" s="274" t="s">
        <v>44</v>
      </c>
      <c r="Q18" s="407" t="s">
        <v>185</v>
      </c>
      <c r="R18" s="260" t="s">
        <v>141</v>
      </c>
      <c r="S18" s="257" t="s">
        <v>144</v>
      </c>
      <c r="T18" s="247" t="str">
        <f>A62</f>
        <v>large</v>
      </c>
      <c r="U18" s="247">
        <f t="shared" ref="U18:W18" si="8">B62</f>
        <v>8</v>
      </c>
      <c r="V18" s="247" t="str">
        <f t="shared" si="8"/>
        <v>16 Gb</v>
      </c>
      <c r="W18" s="247">
        <f t="shared" si="8"/>
        <v>100</v>
      </c>
      <c r="X18" s="55">
        <v>0</v>
      </c>
      <c r="Y18" s="55">
        <v>0</v>
      </c>
      <c r="Z18" s="221">
        <v>0</v>
      </c>
      <c r="AA18" s="508">
        <v>0</v>
      </c>
      <c r="AB18" s="512">
        <f>$E$62+(X18*$J$59)+(Y18*$J$60)+(Z18*$J$59)+(AA18*$J$60)</f>
        <v>9947</v>
      </c>
      <c r="AC18" s="252" t="s">
        <v>127</v>
      </c>
      <c r="AD18" s="262" t="s">
        <v>147</v>
      </c>
      <c r="AE18" s="262"/>
      <c r="AF18" s="257"/>
      <c r="AG18" s="78" t="s">
        <v>143</v>
      </c>
      <c r="AH18" s="450" t="s">
        <v>86</v>
      </c>
      <c r="AI18" s="445" t="s">
        <v>148</v>
      </c>
      <c r="AJ18" s="423" t="s">
        <v>152</v>
      </c>
      <c r="AK18" s="445" t="s">
        <v>149</v>
      </c>
    </row>
    <row r="19" spans="1:37" ht="52.5" customHeight="1" thickBot="1" x14ac:dyDescent="0.3">
      <c r="A19" s="186" t="s">
        <v>66</v>
      </c>
      <c r="B19" s="411"/>
      <c r="C19" s="62" t="s">
        <v>10</v>
      </c>
      <c r="D19" s="36" t="s">
        <v>223</v>
      </c>
      <c r="E19" s="19">
        <v>40032</v>
      </c>
      <c r="F19" s="36" t="s">
        <v>102</v>
      </c>
      <c r="G19" s="36" t="s">
        <v>103</v>
      </c>
      <c r="H19" s="244" t="s">
        <v>315</v>
      </c>
      <c r="I19" s="140" t="s">
        <v>15</v>
      </c>
      <c r="J19" s="140" t="s">
        <v>45</v>
      </c>
      <c r="K19" s="196" t="s">
        <v>51</v>
      </c>
      <c r="L19" s="277" t="s">
        <v>316</v>
      </c>
      <c r="M19" s="279" t="s">
        <v>313</v>
      </c>
      <c r="N19" s="279" t="s">
        <v>311</v>
      </c>
      <c r="O19" s="280" t="s">
        <v>312</v>
      </c>
      <c r="P19" s="275" t="s">
        <v>44</v>
      </c>
      <c r="Q19" s="382"/>
      <c r="R19" s="261" t="s">
        <v>142</v>
      </c>
      <c r="S19" s="29" t="s">
        <v>144</v>
      </c>
      <c r="T19" s="29" t="str">
        <f>A62</f>
        <v>large</v>
      </c>
      <c r="U19" s="29">
        <f t="shared" ref="U19:W19" si="9">B62</f>
        <v>8</v>
      </c>
      <c r="V19" s="29" t="str">
        <f t="shared" si="9"/>
        <v>16 Gb</v>
      </c>
      <c r="W19" s="29">
        <f t="shared" si="9"/>
        <v>100</v>
      </c>
      <c r="X19" s="325">
        <v>0</v>
      </c>
      <c r="Y19" s="325">
        <v>0</v>
      </c>
      <c r="Z19" s="287">
        <v>0</v>
      </c>
      <c r="AA19" s="509">
        <v>0</v>
      </c>
      <c r="AB19" s="513">
        <f t="shared" ref="AB19:AB23" si="10">$E$62+(X19*$J$59)+(Y19*$J$60)+(Z19*$J$59)+(AA19*$J$60)</f>
        <v>9947</v>
      </c>
      <c r="AC19" s="263" t="s">
        <v>127</v>
      </c>
      <c r="AD19" s="263" t="s">
        <v>147</v>
      </c>
      <c r="AE19" s="263"/>
      <c r="AF19" s="29"/>
      <c r="AG19" s="79" t="s">
        <v>143</v>
      </c>
      <c r="AH19" s="451"/>
      <c r="AI19" s="446"/>
      <c r="AJ19" s="428"/>
      <c r="AK19" s="446"/>
    </row>
    <row r="20" spans="1:37" ht="73.5" customHeight="1" x14ac:dyDescent="0.25">
      <c r="A20" s="183" t="s">
        <v>67</v>
      </c>
      <c r="B20" s="411"/>
      <c r="C20" s="59" t="s">
        <v>11</v>
      </c>
      <c r="D20" s="35" t="s">
        <v>220</v>
      </c>
      <c r="E20" s="17">
        <v>39277</v>
      </c>
      <c r="F20" s="35" t="s">
        <v>82</v>
      </c>
      <c r="G20" s="35" t="s">
        <v>101</v>
      </c>
      <c r="H20" s="243" t="s">
        <v>318</v>
      </c>
      <c r="I20" s="135" t="s">
        <v>15</v>
      </c>
      <c r="J20" s="135" t="s">
        <v>45</v>
      </c>
      <c r="K20" s="35" t="s">
        <v>51</v>
      </c>
      <c r="L20" s="283" t="s">
        <v>316</v>
      </c>
      <c r="M20" s="284" t="s">
        <v>90</v>
      </c>
      <c r="N20" s="284" t="s">
        <v>91</v>
      </c>
      <c r="O20" s="285" t="s">
        <v>93</v>
      </c>
      <c r="P20" s="200" t="s">
        <v>44</v>
      </c>
      <c r="Q20" s="407" t="s">
        <v>186</v>
      </c>
      <c r="R20" s="64" t="s">
        <v>145</v>
      </c>
      <c r="S20" s="167" t="s">
        <v>289</v>
      </c>
      <c r="T20" s="248" t="str">
        <f>A62</f>
        <v>large</v>
      </c>
      <c r="U20" s="248">
        <f t="shared" ref="U20:W20" si="11">B62</f>
        <v>8</v>
      </c>
      <c r="V20" s="248" t="str">
        <f t="shared" si="11"/>
        <v>16 Gb</v>
      </c>
      <c r="W20" s="248">
        <f t="shared" si="11"/>
        <v>100</v>
      </c>
      <c r="X20" s="326">
        <v>0</v>
      </c>
      <c r="Y20" s="326">
        <v>0</v>
      </c>
      <c r="Z20" s="286">
        <v>0</v>
      </c>
      <c r="AA20" s="510">
        <v>0</v>
      </c>
      <c r="AB20" s="512">
        <f t="shared" si="10"/>
        <v>9947</v>
      </c>
      <c r="AC20" s="253" t="s">
        <v>127</v>
      </c>
      <c r="AD20" s="249" t="s">
        <v>147</v>
      </c>
      <c r="AE20" s="249"/>
      <c r="AF20" s="249"/>
      <c r="AG20" s="13"/>
      <c r="AH20" s="450" t="s">
        <v>87</v>
      </c>
      <c r="AI20" s="445" t="s">
        <v>87</v>
      </c>
      <c r="AJ20" s="423" t="s">
        <v>87</v>
      </c>
      <c r="AK20" s="443" t="s">
        <v>96</v>
      </c>
    </row>
    <row r="21" spans="1:37" ht="73.5" customHeight="1" thickBot="1" x14ac:dyDescent="0.3">
      <c r="A21" s="380" t="s">
        <v>68</v>
      </c>
      <c r="B21" s="411"/>
      <c r="C21" s="383" t="s">
        <v>12</v>
      </c>
      <c r="D21" s="385" t="s">
        <v>222</v>
      </c>
      <c r="E21" s="387">
        <v>39122</v>
      </c>
      <c r="F21" s="385" t="s">
        <v>153</v>
      </c>
      <c r="G21" s="385" t="s">
        <v>101</v>
      </c>
      <c r="H21" s="385" t="s">
        <v>319</v>
      </c>
      <c r="I21" s="385" t="s">
        <v>15</v>
      </c>
      <c r="J21" s="385" t="s">
        <v>45</v>
      </c>
      <c r="K21" s="385" t="s">
        <v>51</v>
      </c>
      <c r="L21" s="390" t="s">
        <v>317</v>
      </c>
      <c r="M21" s="393" t="s">
        <v>95</v>
      </c>
      <c r="N21" s="393" t="s">
        <v>92</v>
      </c>
      <c r="O21" s="487" t="s">
        <v>94</v>
      </c>
      <c r="P21" s="215" t="s">
        <v>274</v>
      </c>
      <c r="Q21" s="382"/>
      <c r="R21" s="264" t="s">
        <v>146</v>
      </c>
      <c r="S21" s="256" t="s">
        <v>289</v>
      </c>
      <c r="T21" s="256" t="str">
        <f>A62</f>
        <v>large</v>
      </c>
      <c r="U21" s="256">
        <f t="shared" ref="U21:W21" si="12">B62</f>
        <v>8</v>
      </c>
      <c r="V21" s="256" t="str">
        <f t="shared" si="12"/>
        <v>16 Gb</v>
      </c>
      <c r="W21" s="256">
        <f t="shared" si="12"/>
        <v>100</v>
      </c>
      <c r="X21" s="324">
        <v>0</v>
      </c>
      <c r="Y21" s="324">
        <v>0</v>
      </c>
      <c r="Z21" s="290">
        <v>0</v>
      </c>
      <c r="AA21" s="511">
        <v>0</v>
      </c>
      <c r="AB21" s="513">
        <f t="shared" si="10"/>
        <v>9947</v>
      </c>
      <c r="AC21" s="251" t="s">
        <v>127</v>
      </c>
      <c r="AD21" s="251" t="s">
        <v>147</v>
      </c>
      <c r="AE21" s="251"/>
      <c r="AF21" s="251"/>
      <c r="AG21" s="15"/>
      <c r="AH21" s="451"/>
      <c r="AI21" s="446"/>
      <c r="AJ21" s="428"/>
      <c r="AK21" s="444"/>
    </row>
    <row r="22" spans="1:37" ht="30" customHeight="1" x14ac:dyDescent="0.25">
      <c r="A22" s="381"/>
      <c r="B22" s="411"/>
      <c r="C22" s="384"/>
      <c r="D22" s="386"/>
      <c r="E22" s="388"/>
      <c r="F22" s="386"/>
      <c r="G22" s="386"/>
      <c r="H22" s="386"/>
      <c r="I22" s="386"/>
      <c r="J22" s="386"/>
      <c r="K22" s="386"/>
      <c r="L22" s="391"/>
      <c r="M22" s="354"/>
      <c r="N22" s="354"/>
      <c r="O22" s="396"/>
      <c r="P22" s="234"/>
      <c r="Q22" s="183" t="s">
        <v>187</v>
      </c>
      <c r="R22" s="260" t="s">
        <v>183</v>
      </c>
      <c r="S22" s="262" t="s">
        <v>161</v>
      </c>
      <c r="T22" s="257" t="str">
        <f>A61</f>
        <v>medium</v>
      </c>
      <c r="U22" s="257">
        <f t="shared" ref="U22:W22" si="13">B61</f>
        <v>4</v>
      </c>
      <c r="V22" s="257" t="str">
        <f t="shared" si="13"/>
        <v>8 Gb</v>
      </c>
      <c r="W22" s="257">
        <f t="shared" si="13"/>
        <v>60</v>
      </c>
      <c r="X22" s="55">
        <v>0</v>
      </c>
      <c r="Y22" s="55">
        <v>0</v>
      </c>
      <c r="Z22" s="55">
        <v>0</v>
      </c>
      <c r="AA22" s="55">
        <v>0</v>
      </c>
      <c r="AB22" s="512">
        <f>$E$61+(X22*$J$59)+(Y22*$J$60)+(Z22*$J$59)+(AA22*$J$60)</f>
        <v>5115</v>
      </c>
      <c r="AC22" s="262" t="s">
        <v>127</v>
      </c>
      <c r="AD22" s="262" t="s">
        <v>147</v>
      </c>
      <c r="AE22" s="262"/>
      <c r="AF22" s="262"/>
      <c r="AG22" s="258"/>
      <c r="AH22" s="75"/>
      <c r="AI22" s="77"/>
      <c r="AJ22" s="72"/>
      <c r="AK22" s="37"/>
    </row>
    <row r="23" spans="1:37" ht="87.75" customHeight="1" thickBot="1" x14ac:dyDescent="0.3">
      <c r="A23" s="382"/>
      <c r="B23" s="406"/>
      <c r="C23" s="362"/>
      <c r="D23" s="364"/>
      <c r="E23" s="389"/>
      <c r="F23" s="364"/>
      <c r="G23" s="364"/>
      <c r="H23" s="364"/>
      <c r="I23" s="364"/>
      <c r="J23" s="364"/>
      <c r="K23" s="364"/>
      <c r="L23" s="392"/>
      <c r="M23" s="355"/>
      <c r="N23" s="355"/>
      <c r="O23" s="397"/>
      <c r="P23" s="216" t="s">
        <v>275</v>
      </c>
      <c r="Q23" s="332" t="s">
        <v>188</v>
      </c>
      <c r="R23" s="514" t="s">
        <v>184</v>
      </c>
      <c r="S23" s="8" t="s">
        <v>199</v>
      </c>
      <c r="T23" s="515" t="str">
        <f>A62</f>
        <v>large</v>
      </c>
      <c r="U23" s="515">
        <f t="shared" ref="U23:W23" si="14">B62</f>
        <v>8</v>
      </c>
      <c r="V23" s="515" t="str">
        <f t="shared" si="14"/>
        <v>16 Gb</v>
      </c>
      <c r="W23" s="515">
        <f t="shared" si="14"/>
        <v>100</v>
      </c>
      <c r="X23" s="516">
        <v>0</v>
      </c>
      <c r="Y23" s="516">
        <v>0</v>
      </c>
      <c r="Z23" s="516">
        <v>0</v>
      </c>
      <c r="AA23" s="516">
        <v>0</v>
      </c>
      <c r="AB23" s="513">
        <f t="shared" si="10"/>
        <v>9947</v>
      </c>
      <c r="AC23" s="8" t="s">
        <v>127</v>
      </c>
      <c r="AD23" s="8" t="s">
        <v>147</v>
      </c>
      <c r="AE23" s="8"/>
      <c r="AF23" s="8"/>
      <c r="AG23" s="517"/>
      <c r="AH23" s="514"/>
      <c r="AI23" s="518"/>
      <c r="AJ23" s="519"/>
      <c r="AK23" s="517"/>
    </row>
    <row r="24" spans="1:37" ht="19.5" customHeight="1" thickBot="1" x14ac:dyDescent="0.3">
      <c r="A24" s="481" t="s">
        <v>248</v>
      </c>
      <c r="B24" s="370"/>
      <c r="C24" s="408"/>
      <c r="D24" s="408"/>
      <c r="E24" s="408"/>
      <c r="F24" s="408"/>
      <c r="G24" s="408"/>
      <c r="H24" s="408"/>
      <c r="I24" s="408"/>
      <c r="J24" s="408"/>
      <c r="K24" s="408"/>
      <c r="L24" s="408"/>
      <c r="M24" s="408"/>
      <c r="N24" s="408"/>
      <c r="O24" s="408"/>
      <c r="P24" s="408"/>
      <c r="Q24" s="369" t="s">
        <v>247</v>
      </c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  <c r="AH24" s="370"/>
      <c r="AI24" s="370"/>
      <c r="AJ24" s="370"/>
      <c r="AK24" s="371"/>
    </row>
    <row r="25" spans="1:37" ht="27.75" customHeight="1" x14ac:dyDescent="0.25">
      <c r="A25" s="138" t="s">
        <v>169</v>
      </c>
      <c r="B25" s="491" t="s">
        <v>226</v>
      </c>
      <c r="C25" s="130" t="s">
        <v>227</v>
      </c>
      <c r="D25" s="135" t="s">
        <v>71</v>
      </c>
      <c r="E25" s="17">
        <v>39277</v>
      </c>
      <c r="F25" s="135" t="s">
        <v>107</v>
      </c>
      <c r="G25" s="135" t="s">
        <v>101</v>
      </c>
      <c r="H25" s="135" t="s">
        <v>167</v>
      </c>
      <c r="I25" s="135" t="s">
        <v>97</v>
      </c>
      <c r="J25" s="135" t="s">
        <v>98</v>
      </c>
      <c r="K25" s="135"/>
      <c r="L25" s="130"/>
      <c r="M25" s="135"/>
      <c r="N25" s="135"/>
      <c r="O25" s="173"/>
      <c r="P25" s="163"/>
      <c r="Q25" s="138"/>
      <c r="R25" s="128"/>
      <c r="S25" s="135" t="s">
        <v>161</v>
      </c>
      <c r="T25" s="135" t="str">
        <f>A60</f>
        <v>small</v>
      </c>
      <c r="U25" s="330">
        <f t="shared" ref="U25:W25" si="15">B60</f>
        <v>2</v>
      </c>
      <c r="V25" s="330" t="str">
        <f t="shared" si="15"/>
        <v>4 Gb</v>
      </c>
      <c r="W25" s="330">
        <f t="shared" si="15"/>
        <v>40</v>
      </c>
      <c r="X25" s="135"/>
      <c r="Y25" s="262"/>
      <c r="Z25" s="262"/>
      <c r="AA25" s="135"/>
      <c r="AB25" s="333">
        <f>$E$60+(X25*$J$59)+(Y25*$J$60)+(Z25*$J$59)+(AA25*$J$60)</f>
        <v>2702</v>
      </c>
      <c r="AC25" s="135" t="s">
        <v>127</v>
      </c>
      <c r="AD25" s="135"/>
      <c r="AE25" s="135"/>
      <c r="AF25" s="135"/>
      <c r="AG25" s="132"/>
      <c r="AH25" s="130"/>
      <c r="AI25" s="132"/>
      <c r="AJ25" s="130"/>
      <c r="AK25" s="132"/>
    </row>
    <row r="26" spans="1:37" ht="29.25" customHeight="1" x14ac:dyDescent="0.25">
      <c r="A26" s="152" t="s">
        <v>170</v>
      </c>
      <c r="B26" s="492"/>
      <c r="C26" s="68" t="s">
        <v>228</v>
      </c>
      <c r="D26" s="143" t="s">
        <v>71</v>
      </c>
      <c r="E26" s="18">
        <v>39277</v>
      </c>
      <c r="F26" s="143" t="s">
        <v>107</v>
      </c>
      <c r="G26" s="143" t="s">
        <v>101</v>
      </c>
      <c r="H26" s="143" t="s">
        <v>168</v>
      </c>
      <c r="I26" s="143" t="s">
        <v>97</v>
      </c>
      <c r="J26" s="143" t="s">
        <v>98</v>
      </c>
      <c r="K26" s="143"/>
      <c r="L26" s="68"/>
      <c r="M26" s="143"/>
      <c r="N26" s="143"/>
      <c r="O26" s="174"/>
      <c r="P26" s="201"/>
      <c r="Q26" s="152"/>
      <c r="R26" s="141"/>
      <c r="S26" s="143" t="s">
        <v>161</v>
      </c>
      <c r="T26" s="143" t="str">
        <f>A60</f>
        <v>small</v>
      </c>
      <c r="U26" s="327">
        <f t="shared" ref="U26:W26" si="16">B60</f>
        <v>2</v>
      </c>
      <c r="V26" s="327" t="str">
        <f t="shared" si="16"/>
        <v>4 Gb</v>
      </c>
      <c r="W26" s="327">
        <f t="shared" si="16"/>
        <v>40</v>
      </c>
      <c r="X26" s="143"/>
      <c r="Y26" s="250"/>
      <c r="Z26" s="250"/>
      <c r="AA26" s="143"/>
      <c r="AB26" s="334">
        <f t="shared" ref="AB26:AB28" si="17">$E$60+(X26*$J$59)+(Y26*$J$60)+(Z26*$J$59)+(AA26*$J$60)</f>
        <v>2702</v>
      </c>
      <c r="AC26" s="143" t="s">
        <v>127</v>
      </c>
      <c r="AD26" s="143"/>
      <c r="AE26" s="143"/>
      <c r="AF26" s="143"/>
      <c r="AG26" s="32"/>
      <c r="AH26" s="68"/>
      <c r="AI26" s="32"/>
      <c r="AJ26" s="68"/>
      <c r="AK26" s="32"/>
    </row>
    <row r="27" spans="1:37" ht="38.25" customHeight="1" x14ac:dyDescent="0.25">
      <c r="A27" s="139" t="s">
        <v>171</v>
      </c>
      <c r="B27" s="492"/>
      <c r="C27" s="144" t="s">
        <v>229</v>
      </c>
      <c r="D27" s="136" t="s">
        <v>235</v>
      </c>
      <c r="E27" s="136" t="s">
        <v>105</v>
      </c>
      <c r="F27" s="136" t="s">
        <v>105</v>
      </c>
      <c r="G27" s="136" t="s">
        <v>101</v>
      </c>
      <c r="H27" s="136" t="s">
        <v>172</v>
      </c>
      <c r="I27" s="136" t="s">
        <v>97</v>
      </c>
      <c r="J27" s="136" t="s">
        <v>98</v>
      </c>
      <c r="K27" s="136"/>
      <c r="L27" s="144"/>
      <c r="M27" s="136"/>
      <c r="N27" s="136"/>
      <c r="O27" s="175"/>
      <c r="P27" s="202" t="s">
        <v>262</v>
      </c>
      <c r="Q27" s="139"/>
      <c r="R27" s="142"/>
      <c r="S27" s="136" t="s">
        <v>161</v>
      </c>
      <c r="T27" s="136" t="str">
        <f>A60</f>
        <v>small</v>
      </c>
      <c r="U27" s="328">
        <f t="shared" ref="U27:W27" si="18">B60</f>
        <v>2</v>
      </c>
      <c r="V27" s="328" t="str">
        <f t="shared" si="18"/>
        <v>4 Gb</v>
      </c>
      <c r="W27" s="328">
        <f t="shared" si="18"/>
        <v>40</v>
      </c>
      <c r="X27" s="136"/>
      <c r="Y27" s="251"/>
      <c r="Z27" s="251"/>
      <c r="AA27" s="136"/>
      <c r="AB27" s="334">
        <f t="shared" si="17"/>
        <v>2702</v>
      </c>
      <c r="AC27" s="136" t="s">
        <v>127</v>
      </c>
      <c r="AD27" s="136"/>
      <c r="AE27" s="136"/>
      <c r="AF27" s="136"/>
      <c r="AG27" s="15"/>
      <c r="AH27" s="144"/>
      <c r="AI27" s="15"/>
      <c r="AJ27" s="144"/>
      <c r="AK27" s="15"/>
    </row>
    <row r="28" spans="1:37" ht="38.25" customHeight="1" thickBot="1" x14ac:dyDescent="0.3">
      <c r="A28" s="153" t="s">
        <v>234</v>
      </c>
      <c r="B28" s="493"/>
      <c r="C28" s="131" t="s">
        <v>233</v>
      </c>
      <c r="D28" s="140" t="s">
        <v>235</v>
      </c>
      <c r="E28" s="140" t="s">
        <v>105</v>
      </c>
      <c r="F28" s="176" t="s">
        <v>140</v>
      </c>
      <c r="G28" s="176" t="s">
        <v>140</v>
      </c>
      <c r="H28" s="176" t="s">
        <v>140</v>
      </c>
      <c r="I28" s="176" t="s">
        <v>140</v>
      </c>
      <c r="J28" s="176" t="s">
        <v>140</v>
      </c>
      <c r="K28" s="140"/>
      <c r="L28" s="131"/>
      <c r="M28" s="140"/>
      <c r="N28" s="140"/>
      <c r="O28" s="196"/>
      <c r="P28" s="164" t="s">
        <v>262</v>
      </c>
      <c r="Q28" s="153"/>
      <c r="R28" s="129"/>
      <c r="S28" s="140" t="s">
        <v>161</v>
      </c>
      <c r="T28" s="140" t="str">
        <f>A60</f>
        <v>small</v>
      </c>
      <c r="U28" s="331">
        <f t="shared" ref="U28:W28" si="19">B60</f>
        <v>2</v>
      </c>
      <c r="V28" s="331" t="str">
        <f t="shared" si="19"/>
        <v>4 Gb</v>
      </c>
      <c r="W28" s="331">
        <f t="shared" si="19"/>
        <v>40</v>
      </c>
      <c r="X28" s="140"/>
      <c r="Y28" s="263"/>
      <c r="Z28" s="263"/>
      <c r="AA28" s="140"/>
      <c r="AB28" s="525">
        <f t="shared" si="17"/>
        <v>2702</v>
      </c>
      <c r="AC28" s="140" t="s">
        <v>127</v>
      </c>
      <c r="AD28" s="140"/>
      <c r="AE28" s="140"/>
      <c r="AF28" s="140"/>
      <c r="AG28" s="133"/>
      <c r="AH28" s="131"/>
      <c r="AI28" s="133"/>
      <c r="AJ28" s="131"/>
      <c r="AK28" s="133"/>
    </row>
    <row r="29" spans="1:37" s="125" customFormat="1" ht="21" customHeight="1" thickBot="1" x14ac:dyDescent="0.3">
      <c r="A29" s="369" t="s">
        <v>224</v>
      </c>
      <c r="B29" s="370"/>
      <c r="C29" s="370"/>
      <c r="D29" s="370"/>
      <c r="E29" s="370"/>
      <c r="F29" s="370"/>
      <c r="G29" s="370"/>
      <c r="H29" s="370"/>
      <c r="I29" s="370"/>
      <c r="J29" s="370"/>
      <c r="K29" s="370"/>
      <c r="L29" s="370"/>
      <c r="M29" s="370"/>
      <c r="N29" s="370"/>
      <c r="O29" s="370"/>
      <c r="P29" s="371"/>
      <c r="Q29" s="369" t="str">
        <f>A29</f>
        <v>CENTRAL SECURE WEB SERVERS</v>
      </c>
      <c r="R29" s="370"/>
      <c r="S29" s="370"/>
      <c r="T29" s="370"/>
      <c r="U29" s="370"/>
      <c r="V29" s="370"/>
      <c r="W29" s="370"/>
      <c r="X29" s="370"/>
      <c r="Y29" s="370"/>
      <c r="Z29" s="370"/>
      <c r="AA29" s="370"/>
      <c r="AB29" s="370"/>
      <c r="AC29" s="370"/>
      <c r="AD29" s="370"/>
      <c r="AE29" s="370"/>
      <c r="AF29" s="370"/>
      <c r="AG29" s="370"/>
      <c r="AH29" s="370"/>
      <c r="AI29" s="370"/>
      <c r="AJ29" s="370"/>
      <c r="AK29" s="371"/>
    </row>
    <row r="30" spans="1:37" ht="35.25" customHeight="1" x14ac:dyDescent="0.25">
      <c r="A30" s="102" t="s">
        <v>192</v>
      </c>
      <c r="B30" s="409" t="s">
        <v>215</v>
      </c>
      <c r="C30" s="93" t="s">
        <v>22</v>
      </c>
      <c r="D30" s="35" t="s">
        <v>71</v>
      </c>
      <c r="E30" s="17">
        <v>38162</v>
      </c>
      <c r="F30" s="35"/>
      <c r="G30" s="35"/>
      <c r="H30" s="35"/>
      <c r="I30" s="35"/>
      <c r="J30" s="35"/>
      <c r="K30" s="35"/>
      <c r="L30" s="75"/>
      <c r="M30" s="35"/>
      <c r="N30" s="35"/>
      <c r="O30" s="173"/>
      <c r="P30" s="163"/>
      <c r="Q30" s="168" t="s">
        <v>44</v>
      </c>
      <c r="R30" s="92" t="s">
        <v>44</v>
      </c>
      <c r="S30" s="42" t="s">
        <v>44</v>
      </c>
      <c r="T30" s="42" t="s">
        <v>44</v>
      </c>
      <c r="U30" s="42" t="s">
        <v>44</v>
      </c>
      <c r="V30" s="42" t="s">
        <v>44</v>
      </c>
      <c r="W30" s="42" t="s">
        <v>44</v>
      </c>
      <c r="X30" s="157" t="s">
        <v>44</v>
      </c>
      <c r="Y30" s="257"/>
      <c r="Z30" s="257"/>
      <c r="AA30" s="42" t="s">
        <v>44</v>
      </c>
      <c r="AB30" s="157"/>
      <c r="AC30" s="42" t="s">
        <v>44</v>
      </c>
      <c r="AD30" s="42" t="s">
        <v>44</v>
      </c>
      <c r="AE30" s="42" t="s">
        <v>44</v>
      </c>
      <c r="AF30" s="42" t="s">
        <v>44</v>
      </c>
      <c r="AG30" s="45" t="s">
        <v>44</v>
      </c>
      <c r="AH30" s="106" t="s">
        <v>44</v>
      </c>
      <c r="AI30" s="45" t="s">
        <v>44</v>
      </c>
      <c r="AJ30" s="92" t="s">
        <v>44</v>
      </c>
      <c r="AK30" s="45" t="s">
        <v>44</v>
      </c>
    </row>
    <row r="31" spans="1:37" ht="35.25" customHeight="1" x14ac:dyDescent="0.25">
      <c r="A31" s="104" t="s">
        <v>191</v>
      </c>
      <c r="B31" s="410"/>
      <c r="C31" s="60" t="s">
        <v>23</v>
      </c>
      <c r="D31" s="39" t="s">
        <v>71</v>
      </c>
      <c r="E31" s="18">
        <v>37747</v>
      </c>
      <c r="F31" s="39"/>
      <c r="G31" s="39"/>
      <c r="H31" s="39"/>
      <c r="I31" s="39"/>
      <c r="J31" s="39"/>
      <c r="K31" s="39"/>
      <c r="L31" s="68"/>
      <c r="M31" s="39"/>
      <c r="N31" s="39"/>
      <c r="O31" s="174"/>
      <c r="P31" s="201"/>
      <c r="Q31" s="227" t="s">
        <v>44</v>
      </c>
      <c r="R31" s="112" t="s">
        <v>44</v>
      </c>
      <c r="S31" s="43" t="s">
        <v>44</v>
      </c>
      <c r="T31" s="51" t="s">
        <v>44</v>
      </c>
      <c r="U31" s="51" t="s">
        <v>44</v>
      </c>
      <c r="V31" s="51" t="s">
        <v>44</v>
      </c>
      <c r="W31" s="43" t="s">
        <v>44</v>
      </c>
      <c r="X31" s="155" t="s">
        <v>44</v>
      </c>
      <c r="Y31" s="255"/>
      <c r="Z31" s="255"/>
      <c r="AA31" s="43" t="s">
        <v>44</v>
      </c>
      <c r="AB31" s="155"/>
      <c r="AC31" s="43" t="s">
        <v>44</v>
      </c>
      <c r="AD31" s="43" t="s">
        <v>44</v>
      </c>
      <c r="AE31" s="43" t="s">
        <v>44</v>
      </c>
      <c r="AF31" s="43" t="s">
        <v>44</v>
      </c>
      <c r="AG31" s="111" t="s">
        <v>44</v>
      </c>
      <c r="AH31" s="110" t="s">
        <v>44</v>
      </c>
      <c r="AI31" s="111" t="s">
        <v>44</v>
      </c>
      <c r="AJ31" s="112" t="s">
        <v>44</v>
      </c>
      <c r="AK31" s="111" t="s">
        <v>44</v>
      </c>
    </row>
    <row r="32" spans="1:37" ht="129.75" customHeight="1" x14ac:dyDescent="0.25">
      <c r="A32" s="104" t="s">
        <v>190</v>
      </c>
      <c r="B32" s="410"/>
      <c r="C32" s="97" t="s">
        <v>24</v>
      </c>
      <c r="D32" s="39" t="s">
        <v>71</v>
      </c>
      <c r="E32" s="18">
        <v>39462</v>
      </c>
      <c r="F32" s="39" t="s">
        <v>99</v>
      </c>
      <c r="G32" s="39" t="s">
        <v>101</v>
      </c>
      <c r="H32" s="39"/>
      <c r="I32" s="39" t="s">
        <v>97</v>
      </c>
      <c r="J32" s="39"/>
      <c r="K32" s="39"/>
      <c r="L32" s="68"/>
      <c r="M32" s="39"/>
      <c r="N32" s="39"/>
      <c r="O32" s="174"/>
      <c r="P32" s="201"/>
      <c r="Q32" s="152" t="s">
        <v>350</v>
      </c>
      <c r="R32" s="141" t="s">
        <v>294</v>
      </c>
      <c r="S32" s="229" t="s">
        <v>140</v>
      </c>
      <c r="T32" s="155" t="str">
        <f>A60</f>
        <v>small</v>
      </c>
      <c r="U32" s="155">
        <f t="shared" ref="U32:W32" si="20">B60</f>
        <v>2</v>
      </c>
      <c r="V32" s="155" t="str">
        <f t="shared" si="20"/>
        <v>4 Gb</v>
      </c>
      <c r="W32" s="155">
        <f t="shared" si="20"/>
        <v>40</v>
      </c>
      <c r="X32" s="119">
        <v>0</v>
      </c>
      <c r="Y32" s="119"/>
      <c r="Z32" s="119"/>
      <c r="AA32" s="119">
        <v>0</v>
      </c>
      <c r="AB32" s="524">
        <f>$E$60+(X32*$J$59)+(Y32*$J$60)+(Z32*$J$59)+(AA32*$J$60)</f>
        <v>2702</v>
      </c>
      <c r="AC32" s="39" t="s">
        <v>127</v>
      </c>
      <c r="AD32" s="39"/>
      <c r="AE32" s="39"/>
      <c r="AF32" s="39"/>
      <c r="AG32" s="32"/>
      <c r="AH32" s="68"/>
      <c r="AI32" s="32"/>
      <c r="AJ32" s="60"/>
      <c r="AK32" s="32"/>
    </row>
    <row r="33" spans="1:37" ht="30.75" customHeight="1" x14ac:dyDescent="0.25">
      <c r="A33" s="104" t="s">
        <v>193</v>
      </c>
      <c r="B33" s="410"/>
      <c r="C33" s="60" t="s">
        <v>25</v>
      </c>
      <c r="D33" s="39" t="s">
        <v>71</v>
      </c>
      <c r="E33" s="18">
        <v>39462</v>
      </c>
      <c r="F33" s="39" t="s">
        <v>99</v>
      </c>
      <c r="G33" s="39" t="s">
        <v>101</v>
      </c>
      <c r="H33" s="39"/>
      <c r="I33" s="39" t="s">
        <v>97</v>
      </c>
      <c r="J33" s="39"/>
      <c r="K33" s="39"/>
      <c r="L33" s="68"/>
      <c r="M33" s="39"/>
      <c r="N33" s="39"/>
      <c r="O33" s="174"/>
      <c r="P33" s="201"/>
      <c r="Q33" s="152"/>
      <c r="R33" s="141"/>
      <c r="S33" s="39" t="s">
        <v>161</v>
      </c>
      <c r="T33" s="155" t="str">
        <f>A60</f>
        <v>small</v>
      </c>
      <c r="U33" s="155">
        <f t="shared" ref="U33:W33" si="21">B60</f>
        <v>2</v>
      </c>
      <c r="V33" s="155" t="str">
        <f t="shared" si="21"/>
        <v>4 Gb</v>
      </c>
      <c r="W33" s="155">
        <f t="shared" si="21"/>
        <v>40</v>
      </c>
      <c r="X33" s="119">
        <v>0</v>
      </c>
      <c r="Y33" s="119"/>
      <c r="Z33" s="119"/>
      <c r="AA33" s="119">
        <v>0</v>
      </c>
      <c r="AB33" s="524">
        <f t="shared" ref="AB33:AB35" si="22">$E$60+(X33*$J$59)+(Y33*$J$60)+(Z33*$J$59)+(AA33*$J$60)</f>
        <v>2702</v>
      </c>
      <c r="AC33" s="39" t="s">
        <v>127</v>
      </c>
      <c r="AD33" s="39"/>
      <c r="AE33" s="39"/>
      <c r="AF33" s="39"/>
      <c r="AG33" s="32"/>
      <c r="AH33" s="68"/>
      <c r="AI33" s="32"/>
      <c r="AJ33" s="60"/>
      <c r="AK33" s="32"/>
    </row>
    <row r="34" spans="1:37" ht="177" customHeight="1" x14ac:dyDescent="0.25">
      <c r="A34" s="104" t="s">
        <v>194</v>
      </c>
      <c r="B34" s="410"/>
      <c r="C34" s="97" t="s">
        <v>26</v>
      </c>
      <c r="D34" s="39" t="s">
        <v>154</v>
      </c>
      <c r="E34" s="39" t="s">
        <v>105</v>
      </c>
      <c r="F34" s="39" t="s">
        <v>105</v>
      </c>
      <c r="G34" s="39" t="s">
        <v>101</v>
      </c>
      <c r="H34" s="39"/>
      <c r="I34" s="39" t="s">
        <v>106</v>
      </c>
      <c r="J34" s="39"/>
      <c r="K34" s="39"/>
      <c r="L34" s="68" t="s">
        <v>155</v>
      </c>
      <c r="M34" s="39" t="s">
        <v>156</v>
      </c>
      <c r="N34" s="39" t="s">
        <v>157</v>
      </c>
      <c r="O34" s="174" t="s">
        <v>158</v>
      </c>
      <c r="P34" s="235" t="s">
        <v>302</v>
      </c>
      <c r="Q34" s="152" t="s">
        <v>351</v>
      </c>
      <c r="R34" s="141" t="s">
        <v>295</v>
      </c>
      <c r="S34" s="229" t="s">
        <v>140</v>
      </c>
      <c r="T34" s="155" t="str">
        <f>A60</f>
        <v>small</v>
      </c>
      <c r="U34" s="155">
        <f t="shared" ref="U34:W34" si="23">B60</f>
        <v>2</v>
      </c>
      <c r="V34" s="155" t="str">
        <f t="shared" si="23"/>
        <v>4 Gb</v>
      </c>
      <c r="W34" s="155">
        <f t="shared" si="23"/>
        <v>40</v>
      </c>
      <c r="X34" s="16" t="s">
        <v>162</v>
      </c>
      <c r="Y34" s="16"/>
      <c r="Z34" s="16" t="s">
        <v>163</v>
      </c>
      <c r="AB34" s="524" t="e">
        <f t="shared" si="22"/>
        <v>#VALUE!</v>
      </c>
      <c r="AC34" s="39" t="s">
        <v>127</v>
      </c>
      <c r="AD34" s="39"/>
      <c r="AE34" s="39"/>
      <c r="AF34" s="39"/>
      <c r="AG34" s="32"/>
      <c r="AH34" s="68"/>
      <c r="AI34" s="32"/>
      <c r="AJ34" s="60"/>
      <c r="AK34" s="32"/>
    </row>
    <row r="35" spans="1:37" ht="43.5" customHeight="1" thickBot="1" x14ac:dyDescent="0.3">
      <c r="A35" s="103" t="s">
        <v>195</v>
      </c>
      <c r="B35" s="412"/>
      <c r="C35" s="62" t="s">
        <v>27</v>
      </c>
      <c r="D35" s="36" t="s">
        <v>154</v>
      </c>
      <c r="E35" s="36" t="s">
        <v>105</v>
      </c>
      <c r="F35" s="36" t="s">
        <v>105</v>
      </c>
      <c r="G35" s="36" t="s">
        <v>101</v>
      </c>
      <c r="H35" s="36"/>
      <c r="I35" s="36" t="s">
        <v>106</v>
      </c>
      <c r="J35" s="36"/>
      <c r="K35" s="36"/>
      <c r="L35" s="76"/>
      <c r="M35" s="36"/>
      <c r="N35" s="36"/>
      <c r="O35" s="196"/>
      <c r="P35" s="164" t="s">
        <v>262</v>
      </c>
      <c r="Q35" s="153"/>
      <c r="R35" s="129"/>
      <c r="S35" s="36" t="s">
        <v>161</v>
      </c>
      <c r="T35" s="29" t="str">
        <f>A60</f>
        <v>small</v>
      </c>
      <c r="U35" s="29">
        <f t="shared" ref="U35:W35" si="24">B60</f>
        <v>2</v>
      </c>
      <c r="V35" s="29" t="str">
        <f t="shared" si="24"/>
        <v>4 Gb</v>
      </c>
      <c r="W35" s="29">
        <f t="shared" si="24"/>
        <v>40</v>
      </c>
      <c r="X35" s="176">
        <v>0</v>
      </c>
      <c r="Y35" s="176"/>
      <c r="Z35" s="176"/>
      <c r="AA35" s="176">
        <v>0</v>
      </c>
      <c r="AB35" s="524">
        <f t="shared" si="22"/>
        <v>2702</v>
      </c>
      <c r="AC35" s="36" t="s">
        <v>127</v>
      </c>
      <c r="AD35" s="36"/>
      <c r="AE35" s="36"/>
      <c r="AF35" s="36"/>
      <c r="AG35" s="38"/>
      <c r="AH35" s="76"/>
      <c r="AI35" s="38"/>
      <c r="AJ35" s="62"/>
      <c r="AK35" s="38"/>
    </row>
    <row r="36" spans="1:37" s="126" customFormat="1" ht="16.5" thickBot="1" x14ac:dyDescent="0.3">
      <c r="A36" s="369" t="s">
        <v>208</v>
      </c>
      <c r="B36" s="370"/>
      <c r="C36" s="370"/>
      <c r="D36" s="370"/>
      <c r="E36" s="370"/>
      <c r="F36" s="370"/>
      <c r="G36" s="370"/>
      <c r="H36" s="370"/>
      <c r="I36" s="370"/>
      <c r="J36" s="370"/>
      <c r="K36" s="370"/>
      <c r="L36" s="370"/>
      <c r="M36" s="370"/>
      <c r="N36" s="370"/>
      <c r="O36" s="370"/>
      <c r="P36" s="370"/>
      <c r="Q36" s="369" t="str">
        <f>A36</f>
        <v>MEDIA SERVERS</v>
      </c>
      <c r="R36" s="370"/>
      <c r="S36" s="370"/>
      <c r="T36" s="370"/>
      <c r="U36" s="370"/>
      <c r="V36" s="370"/>
      <c r="W36" s="370"/>
      <c r="X36" s="370"/>
      <c r="Y36" s="370"/>
      <c r="Z36" s="370"/>
      <c r="AA36" s="370"/>
      <c r="AB36" s="370"/>
      <c r="AC36" s="370"/>
      <c r="AD36" s="370"/>
      <c r="AE36" s="370"/>
      <c r="AF36" s="370"/>
      <c r="AG36" s="370"/>
      <c r="AH36" s="370"/>
      <c r="AI36" s="370"/>
      <c r="AJ36" s="370"/>
      <c r="AK36" s="371"/>
    </row>
    <row r="37" spans="1:37" ht="107.25" customHeight="1" x14ac:dyDescent="0.25">
      <c r="A37" s="469" t="s">
        <v>160</v>
      </c>
      <c r="B37" s="405" t="s">
        <v>216</v>
      </c>
      <c r="C37" s="93" t="s">
        <v>42</v>
      </c>
      <c r="D37" s="6" t="s">
        <v>220</v>
      </c>
      <c r="E37" s="20">
        <v>39932</v>
      </c>
      <c r="F37" s="6" t="s">
        <v>104</v>
      </c>
      <c r="G37" s="6" t="s">
        <v>100</v>
      </c>
      <c r="H37" s="26" t="s">
        <v>304</v>
      </c>
      <c r="I37" s="6" t="s">
        <v>113</v>
      </c>
      <c r="J37" s="35" t="s">
        <v>239</v>
      </c>
      <c r="K37" s="7"/>
      <c r="L37" s="236" t="s">
        <v>305</v>
      </c>
      <c r="M37" s="363" t="s">
        <v>307</v>
      </c>
      <c r="N37" s="421" t="s">
        <v>308</v>
      </c>
      <c r="O37" s="431" t="s">
        <v>309</v>
      </c>
      <c r="P37" s="426" t="s">
        <v>273</v>
      </c>
      <c r="Q37" s="407" t="s">
        <v>160</v>
      </c>
      <c r="R37" s="93" t="s">
        <v>201</v>
      </c>
      <c r="S37" s="438" t="s">
        <v>140</v>
      </c>
      <c r="T37" s="150" t="str">
        <f>A60</f>
        <v>small</v>
      </c>
      <c r="U37" s="150">
        <f t="shared" ref="U37:W37" si="25">B60</f>
        <v>2</v>
      </c>
      <c r="V37" s="150" t="str">
        <f t="shared" si="25"/>
        <v>4 Gb</v>
      </c>
      <c r="W37" s="150">
        <f t="shared" si="25"/>
        <v>40</v>
      </c>
      <c r="X37" s="273">
        <v>16678</v>
      </c>
      <c r="Y37" s="273"/>
      <c r="Z37" s="273"/>
      <c r="AA37" s="222">
        <v>0</v>
      </c>
      <c r="AB37" s="271">
        <f>$E$60+(X37*$J$59)+(Y37*$J$60)+(Z37*$J$59)+(AA37*$J$60)</f>
        <v>122783.6</v>
      </c>
      <c r="AC37" s="26" t="s">
        <v>109</v>
      </c>
      <c r="AD37" s="35"/>
      <c r="AE37" s="340" t="s">
        <v>245</v>
      </c>
      <c r="AF37" s="35"/>
      <c r="AG37" s="478" t="s">
        <v>143</v>
      </c>
      <c r="AH37" s="361" t="s">
        <v>108</v>
      </c>
      <c r="AI37" s="398"/>
      <c r="AJ37" s="59"/>
      <c r="AK37" s="520" t="s">
        <v>352</v>
      </c>
    </row>
    <row r="38" spans="1:37" ht="150" customHeight="1" thickBot="1" x14ac:dyDescent="0.3">
      <c r="A38" s="488"/>
      <c r="B38" s="411"/>
      <c r="C38" s="94" t="s">
        <v>43</v>
      </c>
      <c r="D38" s="10" t="s">
        <v>223</v>
      </c>
      <c r="E38" s="21">
        <v>39932</v>
      </c>
      <c r="F38" s="10" t="s">
        <v>104</v>
      </c>
      <c r="G38" s="10" t="s">
        <v>100</v>
      </c>
      <c r="H38" s="9" t="s">
        <v>303</v>
      </c>
      <c r="I38" s="10" t="s">
        <v>113</v>
      </c>
      <c r="J38" s="40" t="s">
        <v>240</v>
      </c>
      <c r="K38" s="8"/>
      <c r="L38" s="74" t="s">
        <v>306</v>
      </c>
      <c r="M38" s="386"/>
      <c r="N38" s="385"/>
      <c r="O38" s="432"/>
      <c r="P38" s="427"/>
      <c r="Q38" s="382"/>
      <c r="R38" s="94" t="s">
        <v>202</v>
      </c>
      <c r="S38" s="439"/>
      <c r="T38" s="156" t="str">
        <f>A60</f>
        <v>small</v>
      </c>
      <c r="U38" s="156">
        <f t="shared" ref="U38:W38" si="26">B60</f>
        <v>2</v>
      </c>
      <c r="V38" s="156" t="str">
        <f t="shared" si="26"/>
        <v>4 Gb</v>
      </c>
      <c r="W38" s="156">
        <f t="shared" si="26"/>
        <v>40</v>
      </c>
      <c r="X38" s="120">
        <v>0</v>
      </c>
      <c r="Y38" s="266"/>
      <c r="Z38" s="266"/>
      <c r="AA38" s="232">
        <v>0</v>
      </c>
      <c r="AB38" s="223">
        <f>$E$60+(X38*$J$59)+(Y38*$J$60)+(Z38*$J$59)+(AA38*$J$60)</f>
        <v>2702</v>
      </c>
      <c r="AC38" s="10" t="s">
        <v>109</v>
      </c>
      <c r="AD38" s="40"/>
      <c r="AE38" s="341"/>
      <c r="AF38" s="40"/>
      <c r="AG38" s="480"/>
      <c r="AH38" s="384"/>
      <c r="AI38" s="399"/>
      <c r="AJ38" s="61"/>
      <c r="AK38" s="15"/>
    </row>
    <row r="39" spans="1:37" ht="58.5" customHeight="1" thickBot="1" x14ac:dyDescent="0.3">
      <c r="A39" s="187" t="s">
        <v>69</v>
      </c>
      <c r="B39" s="411"/>
      <c r="C39" s="114" t="s">
        <v>41</v>
      </c>
      <c r="D39" s="26" t="s">
        <v>220</v>
      </c>
      <c r="E39" s="85">
        <v>39932</v>
      </c>
      <c r="F39" s="26" t="s">
        <v>104</v>
      </c>
      <c r="G39" s="26" t="s">
        <v>100</v>
      </c>
      <c r="H39" s="26" t="s">
        <v>238</v>
      </c>
      <c r="I39" s="26" t="s">
        <v>113</v>
      </c>
      <c r="J39" s="84" t="s">
        <v>241</v>
      </c>
      <c r="K39" s="84"/>
      <c r="L39" s="83"/>
      <c r="M39" s="84"/>
      <c r="N39" s="84"/>
      <c r="O39" s="195"/>
      <c r="P39" s="209"/>
      <c r="Q39" s="407" t="s">
        <v>69</v>
      </c>
      <c r="R39" s="367" t="s">
        <v>203</v>
      </c>
      <c r="S39" s="340" t="s">
        <v>161</v>
      </c>
      <c r="T39" s="340" t="str">
        <f>A60</f>
        <v>small</v>
      </c>
      <c r="U39" s="340">
        <f t="shared" ref="U39:W39" si="27">B60</f>
        <v>2</v>
      </c>
      <c r="V39" s="340" t="str">
        <f t="shared" si="27"/>
        <v>4 Gb</v>
      </c>
      <c r="W39" s="340">
        <f t="shared" si="27"/>
        <v>40</v>
      </c>
      <c r="X39" s="342">
        <v>0</v>
      </c>
      <c r="Y39" s="342"/>
      <c r="Z39" s="342"/>
      <c r="AA39" s="342">
        <v>0</v>
      </c>
      <c r="AB39" s="345">
        <f>$E$60+(X39*$J$59)+(Y39*$J$60)+(Z39*$J$59)+(AA39*$J$60)</f>
        <v>2702</v>
      </c>
      <c r="AC39" s="372" t="s">
        <v>109</v>
      </c>
      <c r="AD39" s="340"/>
      <c r="AE39" s="340" t="str">
        <f>AE37</f>
        <v>depends on outcome of streaming evaluation</v>
      </c>
      <c r="AF39" s="340"/>
      <c r="AG39" s="378"/>
      <c r="AH39" s="376"/>
      <c r="AI39" s="378"/>
      <c r="AJ39" s="376"/>
      <c r="AK39" s="378"/>
    </row>
    <row r="40" spans="1:37" ht="55.5" customHeight="1" thickBot="1" x14ac:dyDescent="0.3">
      <c r="A40" s="188" t="s">
        <v>200</v>
      </c>
      <c r="B40" s="411"/>
      <c r="C40" s="322" t="s">
        <v>204</v>
      </c>
      <c r="D40" s="323" t="s">
        <v>254</v>
      </c>
      <c r="E40" s="323" t="s">
        <v>253</v>
      </c>
      <c r="F40" s="323" t="s">
        <v>205</v>
      </c>
      <c r="G40" s="323" t="s">
        <v>206</v>
      </c>
      <c r="H40" s="323" t="s">
        <v>207</v>
      </c>
      <c r="I40" s="117"/>
      <c r="J40" s="323" t="s">
        <v>237</v>
      </c>
      <c r="K40" s="117"/>
      <c r="L40" s="116"/>
      <c r="M40" s="117"/>
      <c r="N40" s="117"/>
      <c r="O40" s="118"/>
      <c r="P40" s="210"/>
      <c r="Q40" s="382"/>
      <c r="R40" s="368"/>
      <c r="S40" s="341"/>
      <c r="T40" s="341"/>
      <c r="U40" s="341"/>
      <c r="V40" s="341"/>
      <c r="W40" s="341"/>
      <c r="X40" s="344"/>
      <c r="Y40" s="344"/>
      <c r="Z40" s="344"/>
      <c r="AA40" s="344"/>
      <c r="AB40" s="347"/>
      <c r="AC40" s="374"/>
      <c r="AD40" s="341"/>
      <c r="AE40" s="341"/>
      <c r="AF40" s="341"/>
      <c r="AG40" s="379"/>
      <c r="AH40" s="377"/>
      <c r="AI40" s="379"/>
      <c r="AJ40" s="377"/>
      <c r="AK40" s="379"/>
    </row>
    <row r="41" spans="1:37" ht="58.5" customHeight="1" thickBot="1" x14ac:dyDescent="0.3">
      <c r="A41" s="187" t="s">
        <v>70</v>
      </c>
      <c r="B41" s="406"/>
      <c r="C41" s="169" t="s">
        <v>110</v>
      </c>
      <c r="D41" s="11" t="s">
        <v>72</v>
      </c>
      <c r="E41" s="107" t="s">
        <v>44</v>
      </c>
      <c r="F41" s="11" t="s">
        <v>111</v>
      </c>
      <c r="G41" s="11" t="s">
        <v>101</v>
      </c>
      <c r="H41" s="11" t="s">
        <v>112</v>
      </c>
      <c r="I41" s="170" t="s">
        <v>109</v>
      </c>
      <c r="J41" s="11" t="s">
        <v>242</v>
      </c>
      <c r="K41" s="11"/>
      <c r="L41" s="171" t="s">
        <v>44</v>
      </c>
      <c r="M41" s="107" t="s">
        <v>44</v>
      </c>
      <c r="N41" s="107" t="s">
        <v>44</v>
      </c>
      <c r="O41" s="105" t="s">
        <v>44</v>
      </c>
      <c r="P41" s="211" t="s">
        <v>44</v>
      </c>
      <c r="Q41" s="180" t="s">
        <v>353</v>
      </c>
      <c r="R41" s="225" t="s">
        <v>110</v>
      </c>
      <c r="S41" s="230" t="s">
        <v>140</v>
      </c>
      <c r="T41" s="107" t="str">
        <f>A61</f>
        <v>medium</v>
      </c>
      <c r="U41" s="107">
        <f t="shared" ref="U41:W41" si="28">B61</f>
        <v>4</v>
      </c>
      <c r="V41" s="107" t="str">
        <f t="shared" si="28"/>
        <v>8 Gb</v>
      </c>
      <c r="W41" s="107">
        <f t="shared" si="28"/>
        <v>60</v>
      </c>
      <c r="X41" s="172">
        <v>0</v>
      </c>
      <c r="Y41" s="172"/>
      <c r="Z41" s="172"/>
      <c r="AA41" s="172">
        <v>0</v>
      </c>
      <c r="AB41" s="220">
        <f>$E$61+(X41*$J$59)+(Y41*$J$60)+(Z41*$J$59)+(AA41*$J$60)</f>
        <v>5115</v>
      </c>
      <c r="AC41" s="170" t="s">
        <v>109</v>
      </c>
      <c r="AD41" s="11"/>
      <c r="AE41" s="11" t="str">
        <f>AE37</f>
        <v>depends on outcome of streaming evaluation</v>
      </c>
      <c r="AF41" s="11"/>
      <c r="AG41" s="14"/>
      <c r="AH41" s="53"/>
      <c r="AI41" s="14"/>
      <c r="AJ41" s="57"/>
      <c r="AK41" s="14"/>
    </row>
    <row r="42" spans="1:37" ht="51.75" customHeight="1" x14ac:dyDescent="0.25">
      <c r="A42" s="359" t="s">
        <v>159</v>
      </c>
      <c r="B42" s="405" t="s">
        <v>221</v>
      </c>
      <c r="C42" s="95" t="s">
        <v>16</v>
      </c>
      <c r="D42" s="46" t="s">
        <v>220</v>
      </c>
      <c r="E42" s="22">
        <v>40268</v>
      </c>
      <c r="F42" s="46" t="s">
        <v>102</v>
      </c>
      <c r="G42" s="46" t="s">
        <v>101</v>
      </c>
      <c r="H42" s="49" t="s">
        <v>176</v>
      </c>
      <c r="I42" s="27" t="s">
        <v>109</v>
      </c>
      <c r="J42" s="50" t="s">
        <v>84</v>
      </c>
      <c r="K42" s="46"/>
      <c r="L42" s="88"/>
      <c r="M42" s="48"/>
      <c r="N42" s="48"/>
      <c r="O42" s="203"/>
      <c r="P42" s="212"/>
      <c r="Q42" s="473" t="s">
        <v>159</v>
      </c>
      <c r="R42" s="95" t="s">
        <v>16</v>
      </c>
      <c r="S42" s="373" t="s">
        <v>290</v>
      </c>
      <c r="T42" s="151" t="str">
        <f>A60</f>
        <v>small</v>
      </c>
      <c r="U42" s="151">
        <f t="shared" ref="U42:W42" si="29">B60</f>
        <v>2</v>
      </c>
      <c r="V42" s="151" t="str">
        <f t="shared" si="29"/>
        <v>4 Gb</v>
      </c>
      <c r="W42" s="151">
        <f t="shared" si="29"/>
        <v>40</v>
      </c>
      <c r="X42" s="159">
        <v>0</v>
      </c>
      <c r="Y42" s="267"/>
      <c r="Z42" s="267"/>
      <c r="AA42" s="159">
        <v>0</v>
      </c>
      <c r="AB42" s="335">
        <f>$E$60+(X42*$J$59)+(Y42*$J$60)+(Z42*$J$59)+(AA42*$J$60)</f>
        <v>2702</v>
      </c>
      <c r="AC42" s="27" t="s">
        <v>109</v>
      </c>
      <c r="AD42" s="433" t="s">
        <v>84</v>
      </c>
      <c r="AE42" s="46"/>
      <c r="AF42" s="46"/>
      <c r="AG42" s="478" t="s">
        <v>143</v>
      </c>
      <c r="AH42" s="70"/>
      <c r="AI42" s="13"/>
      <c r="AJ42" s="64"/>
      <c r="AK42" s="13"/>
    </row>
    <row r="43" spans="1:37" ht="24" x14ac:dyDescent="0.25">
      <c r="A43" s="472"/>
      <c r="B43" s="411"/>
      <c r="C43" s="96" t="s">
        <v>44</v>
      </c>
      <c r="D43" s="43" t="s">
        <v>44</v>
      </c>
      <c r="E43" s="43" t="s">
        <v>44</v>
      </c>
      <c r="F43" s="43" t="s">
        <v>44</v>
      </c>
      <c r="G43" s="43" t="s">
        <v>44</v>
      </c>
      <c r="H43" s="43" t="s">
        <v>44</v>
      </c>
      <c r="I43" s="81" t="s">
        <v>44</v>
      </c>
      <c r="J43" s="43" t="s">
        <v>44</v>
      </c>
      <c r="K43" s="39"/>
      <c r="L43" s="89"/>
      <c r="M43" s="2"/>
      <c r="N43" s="2"/>
      <c r="O43" s="204"/>
      <c r="P43" s="201"/>
      <c r="Q43" s="473"/>
      <c r="R43" s="97" t="s">
        <v>21</v>
      </c>
      <c r="S43" s="373"/>
      <c r="T43" s="155" t="str">
        <f>A60</f>
        <v>small</v>
      </c>
      <c r="U43" s="155">
        <f t="shared" ref="U43:W43" si="30">B60</f>
        <v>2</v>
      </c>
      <c r="V43" s="155" t="str">
        <f t="shared" si="30"/>
        <v>4 Gb</v>
      </c>
      <c r="W43" s="155">
        <f t="shared" si="30"/>
        <v>40</v>
      </c>
      <c r="X43" s="119">
        <v>0</v>
      </c>
      <c r="Y43" s="119"/>
      <c r="Z43" s="119"/>
      <c r="AA43" s="119">
        <v>0</v>
      </c>
      <c r="AB43" s="501">
        <f>$E$60+(X43*$J$59)+(Y43*$J$60)+(Z43*$J$59)+(AA43*$J$60)</f>
        <v>2702</v>
      </c>
      <c r="AC43" s="4" t="s">
        <v>109</v>
      </c>
      <c r="AD43" s="425"/>
      <c r="AE43" s="39"/>
      <c r="AF43" s="39"/>
      <c r="AG43" s="479"/>
      <c r="AH43" s="68"/>
      <c r="AI43" s="32"/>
      <c r="AJ43" s="60"/>
      <c r="AK43" s="32"/>
    </row>
    <row r="44" spans="1:37" ht="27.75" customHeight="1" x14ac:dyDescent="0.25">
      <c r="A44" s="472"/>
      <c r="B44" s="411"/>
      <c r="C44" s="97" t="s">
        <v>17</v>
      </c>
      <c r="D44" s="4" t="s">
        <v>220</v>
      </c>
      <c r="E44" s="18">
        <v>40268</v>
      </c>
      <c r="F44" s="39" t="s">
        <v>102</v>
      </c>
      <c r="G44" s="39" t="s">
        <v>101</v>
      </c>
      <c r="H44" s="39" t="s">
        <v>177</v>
      </c>
      <c r="I44" s="4" t="s">
        <v>109</v>
      </c>
      <c r="J44" s="425" t="s">
        <v>83</v>
      </c>
      <c r="K44" s="39"/>
      <c r="L44" s="89"/>
      <c r="M44" s="2"/>
      <c r="N44" s="2"/>
      <c r="O44" s="204"/>
      <c r="P44" s="201"/>
      <c r="Q44" s="473"/>
      <c r="R44" s="97" t="s">
        <v>17</v>
      </c>
      <c r="S44" s="373"/>
      <c r="T44" s="155" t="str">
        <f>A61</f>
        <v>medium</v>
      </c>
      <c r="U44" s="155">
        <f t="shared" ref="U44:W44" si="31">B61</f>
        <v>4</v>
      </c>
      <c r="V44" s="155" t="str">
        <f t="shared" si="31"/>
        <v>8 Gb</v>
      </c>
      <c r="W44" s="155">
        <f t="shared" si="31"/>
        <v>60</v>
      </c>
      <c r="X44" s="119">
        <v>0</v>
      </c>
      <c r="Y44" s="119"/>
      <c r="Z44" s="119"/>
      <c r="AA44" s="119">
        <v>0</v>
      </c>
      <c r="AB44" s="501">
        <f t="shared" ref="AB42:AB47" si="32">$E$61+(X44*$J$59)+(Y44*$J$60)+(Z44*$J$59)+(AA44*$J$60)</f>
        <v>5115</v>
      </c>
      <c r="AC44" s="4" t="s">
        <v>109</v>
      </c>
      <c r="AD44" s="425" t="s">
        <v>83</v>
      </c>
      <c r="AE44" s="39"/>
      <c r="AF44" s="39"/>
      <c r="AG44" s="479"/>
      <c r="AH44" s="68"/>
      <c r="AI44" s="32"/>
      <c r="AJ44" s="60"/>
      <c r="AK44" s="32"/>
    </row>
    <row r="45" spans="1:37" ht="27.75" customHeight="1" x14ac:dyDescent="0.25">
      <c r="A45" s="472"/>
      <c r="B45" s="411"/>
      <c r="C45" s="97" t="s">
        <v>18</v>
      </c>
      <c r="D45" s="4" t="s">
        <v>220</v>
      </c>
      <c r="E45" s="18">
        <v>40268</v>
      </c>
      <c r="F45" s="39" t="s">
        <v>102</v>
      </c>
      <c r="G45" s="39" t="s">
        <v>101</v>
      </c>
      <c r="H45" s="39" t="s">
        <v>178</v>
      </c>
      <c r="I45" s="4" t="s">
        <v>109</v>
      </c>
      <c r="J45" s="425"/>
      <c r="K45" s="39"/>
      <c r="L45" s="89"/>
      <c r="M45" s="2"/>
      <c r="N45" s="2"/>
      <c r="O45" s="204"/>
      <c r="P45" s="201"/>
      <c r="Q45" s="473"/>
      <c r="R45" s="97" t="s">
        <v>18</v>
      </c>
      <c r="S45" s="373"/>
      <c r="T45" s="155" t="str">
        <f>A61</f>
        <v>medium</v>
      </c>
      <c r="U45" s="155">
        <f t="shared" ref="U45:W45" si="33">B61</f>
        <v>4</v>
      </c>
      <c r="V45" s="155" t="str">
        <f t="shared" si="33"/>
        <v>8 Gb</v>
      </c>
      <c r="W45" s="155">
        <f t="shared" si="33"/>
        <v>60</v>
      </c>
      <c r="X45" s="119">
        <v>0</v>
      </c>
      <c r="Y45" s="119"/>
      <c r="Z45" s="119"/>
      <c r="AA45" s="119">
        <v>0</v>
      </c>
      <c r="AB45" s="501">
        <f t="shared" si="32"/>
        <v>5115</v>
      </c>
      <c r="AC45" s="4" t="s">
        <v>109</v>
      </c>
      <c r="AD45" s="425"/>
      <c r="AE45" s="39"/>
      <c r="AF45" s="39"/>
      <c r="AG45" s="479"/>
      <c r="AH45" s="68"/>
      <c r="AI45" s="32"/>
      <c r="AJ45" s="60"/>
      <c r="AK45" s="32"/>
    </row>
    <row r="46" spans="1:37" ht="27.75" customHeight="1" x14ac:dyDescent="0.25">
      <c r="A46" s="472"/>
      <c r="B46" s="411"/>
      <c r="C46" s="97" t="s">
        <v>19</v>
      </c>
      <c r="D46" s="4" t="s">
        <v>220</v>
      </c>
      <c r="E46" s="18">
        <v>40268</v>
      </c>
      <c r="F46" s="39" t="s">
        <v>102</v>
      </c>
      <c r="G46" s="39" t="s">
        <v>101</v>
      </c>
      <c r="H46" s="39" t="s">
        <v>179</v>
      </c>
      <c r="I46" s="4" t="s">
        <v>109</v>
      </c>
      <c r="J46" s="25" t="s">
        <v>85</v>
      </c>
      <c r="K46" s="39"/>
      <c r="L46" s="89"/>
      <c r="M46" s="2"/>
      <c r="N46" s="2"/>
      <c r="O46" s="204"/>
      <c r="P46" s="201"/>
      <c r="Q46" s="473"/>
      <c r="R46" s="97" t="s">
        <v>19</v>
      </c>
      <c r="S46" s="373"/>
      <c r="T46" s="155" t="str">
        <f>A60</f>
        <v>small</v>
      </c>
      <c r="U46" s="155">
        <f t="shared" ref="U46:W46" si="34">B60</f>
        <v>2</v>
      </c>
      <c r="V46" s="155" t="str">
        <f t="shared" si="34"/>
        <v>4 Gb</v>
      </c>
      <c r="W46" s="155">
        <f t="shared" si="34"/>
        <v>40</v>
      </c>
      <c r="X46" s="119">
        <v>0</v>
      </c>
      <c r="Y46" s="119"/>
      <c r="Z46" s="119"/>
      <c r="AA46" s="119">
        <v>0</v>
      </c>
      <c r="AB46" s="501">
        <f>$E$60+(X46*$J$59)+(Y46*$J$60)+(Z46*$J$59)+(AA46*$J$60)</f>
        <v>2702</v>
      </c>
      <c r="AC46" s="4" t="s">
        <v>109</v>
      </c>
      <c r="AD46" s="425" t="s">
        <v>85</v>
      </c>
      <c r="AE46" s="39"/>
      <c r="AF46" s="39"/>
      <c r="AG46" s="479"/>
      <c r="AH46" s="68"/>
      <c r="AI46" s="32"/>
      <c r="AJ46" s="60"/>
      <c r="AK46" s="32"/>
    </row>
    <row r="47" spans="1:37" ht="24.75" thickBot="1" x14ac:dyDescent="0.3">
      <c r="A47" s="360"/>
      <c r="B47" s="411"/>
      <c r="C47" s="98" t="s">
        <v>44</v>
      </c>
      <c r="D47" s="51" t="s">
        <v>44</v>
      </c>
      <c r="E47" s="51" t="s">
        <v>44</v>
      </c>
      <c r="F47" s="51" t="s">
        <v>44</v>
      </c>
      <c r="G47" s="51" t="s">
        <v>44</v>
      </c>
      <c r="H47" s="51" t="s">
        <v>44</v>
      </c>
      <c r="I47" s="86" t="s">
        <v>44</v>
      </c>
      <c r="J47" s="29" t="s">
        <v>44</v>
      </c>
      <c r="K47" s="40"/>
      <c r="L47" s="90"/>
      <c r="M47" s="25"/>
      <c r="N47" s="25"/>
      <c r="O47" s="205"/>
      <c r="P47" s="202"/>
      <c r="Q47" s="420"/>
      <c r="R47" s="94" t="s">
        <v>20</v>
      </c>
      <c r="S47" s="373"/>
      <c r="T47" s="151" t="str">
        <f>A60</f>
        <v>small</v>
      </c>
      <c r="U47" s="151">
        <f t="shared" ref="U47:W47" si="35">B60</f>
        <v>2</v>
      </c>
      <c r="V47" s="151" t="str">
        <f t="shared" si="35"/>
        <v>4 Gb</v>
      </c>
      <c r="W47" s="151">
        <f t="shared" si="35"/>
        <v>40</v>
      </c>
      <c r="X47" s="159">
        <v>0</v>
      </c>
      <c r="Y47" s="267"/>
      <c r="Z47" s="267"/>
      <c r="AA47" s="159">
        <v>0</v>
      </c>
      <c r="AB47" s="523">
        <f>$E$60+(X47*$J$59)+(Y47*$J$60)+(Z47*$J$59)+(AA47*$J$60)</f>
        <v>2702</v>
      </c>
      <c r="AC47" s="27" t="s">
        <v>109</v>
      </c>
      <c r="AD47" s="385"/>
      <c r="AE47" s="40"/>
      <c r="AF47" s="40"/>
      <c r="AG47" s="480"/>
      <c r="AH47" s="67"/>
      <c r="AI47" s="15"/>
      <c r="AJ47" s="61"/>
      <c r="AK47" s="15"/>
    </row>
    <row r="48" spans="1:37" ht="34.5" customHeight="1" x14ac:dyDescent="0.25">
      <c r="A48" s="469" t="s">
        <v>198</v>
      </c>
      <c r="B48" s="411"/>
      <c r="C48" s="99" t="s">
        <v>44</v>
      </c>
      <c r="D48" s="42" t="s">
        <v>44</v>
      </c>
      <c r="E48" s="47" t="s">
        <v>44</v>
      </c>
      <c r="F48" s="42" t="s">
        <v>44</v>
      </c>
      <c r="G48" s="42" t="s">
        <v>44</v>
      </c>
      <c r="H48" s="42" t="s">
        <v>44</v>
      </c>
      <c r="I48" s="80" t="s">
        <v>44</v>
      </c>
      <c r="J48" s="42" t="s">
        <v>44</v>
      </c>
      <c r="K48" s="42" t="s">
        <v>44</v>
      </c>
      <c r="L48" s="91"/>
      <c r="M48" s="1"/>
      <c r="N48" s="1"/>
      <c r="O48" s="199"/>
      <c r="P48" s="163"/>
      <c r="Q48" s="407" t="s">
        <v>198</v>
      </c>
      <c r="R48" s="93" t="s">
        <v>114</v>
      </c>
      <c r="S48" s="372" t="s">
        <v>161</v>
      </c>
      <c r="T48" s="150" t="str">
        <f>A60</f>
        <v>small</v>
      </c>
      <c r="U48" s="150">
        <f t="shared" ref="U48:W48" si="36">B60</f>
        <v>2</v>
      </c>
      <c r="V48" s="150" t="str">
        <f t="shared" si="36"/>
        <v>4 Gb</v>
      </c>
      <c r="W48" s="150">
        <f t="shared" si="36"/>
        <v>40</v>
      </c>
      <c r="X48" s="217">
        <v>0</v>
      </c>
      <c r="Y48" s="269"/>
      <c r="Z48" s="269"/>
      <c r="AA48" s="217">
        <v>0</v>
      </c>
      <c r="AB48" s="501">
        <f t="shared" ref="AB48:AB55" si="37">$E$60+(X48*$J$59)+(Y48*$J$60)+(Z48*$J$59)+(AA48*$J$60)</f>
        <v>2702</v>
      </c>
      <c r="AC48" s="26" t="s">
        <v>109</v>
      </c>
      <c r="AD48" s="135" t="s">
        <v>121</v>
      </c>
      <c r="AE48" s="135"/>
      <c r="AF48" s="135"/>
      <c r="AG48" s="132"/>
      <c r="AH48" s="75"/>
      <c r="AI48" s="37"/>
      <c r="AJ48" s="59"/>
      <c r="AK48" s="37"/>
    </row>
    <row r="49" spans="1:37" ht="34.5" customHeight="1" x14ac:dyDescent="0.25">
      <c r="A49" s="470"/>
      <c r="B49" s="411"/>
      <c r="C49" s="96" t="s">
        <v>44</v>
      </c>
      <c r="D49" s="43" t="s">
        <v>44</v>
      </c>
      <c r="E49" s="43" t="s">
        <v>44</v>
      </c>
      <c r="F49" s="43" t="s">
        <v>44</v>
      </c>
      <c r="G49" s="43" t="s">
        <v>44</v>
      </c>
      <c r="H49" s="43" t="s">
        <v>44</v>
      </c>
      <c r="I49" s="81" t="s">
        <v>44</v>
      </c>
      <c r="J49" s="43" t="s">
        <v>44</v>
      </c>
      <c r="K49" s="43" t="s">
        <v>44</v>
      </c>
      <c r="L49" s="89"/>
      <c r="M49" s="2"/>
      <c r="N49" s="2"/>
      <c r="O49" s="204"/>
      <c r="P49" s="201"/>
      <c r="Q49" s="381"/>
      <c r="R49" s="97" t="s">
        <v>115</v>
      </c>
      <c r="S49" s="373"/>
      <c r="T49" s="155" t="str">
        <f>A61</f>
        <v>medium</v>
      </c>
      <c r="U49" s="155">
        <f t="shared" ref="U49:W49" si="38">B61</f>
        <v>4</v>
      </c>
      <c r="V49" s="155" t="str">
        <f t="shared" si="38"/>
        <v>8 Gb</v>
      </c>
      <c r="W49" s="155">
        <f t="shared" si="38"/>
        <v>60</v>
      </c>
      <c r="X49" s="119">
        <v>0</v>
      </c>
      <c r="Y49" s="119"/>
      <c r="Z49" s="119"/>
      <c r="AA49" s="119">
        <v>0</v>
      </c>
      <c r="AB49" s="524">
        <f>$E$61+(X49*$J$59)+(Y49*$J$60)+(Z49*$J$59)+(AA49*$J$60)</f>
        <v>5115</v>
      </c>
      <c r="AC49" s="4" t="s">
        <v>109</v>
      </c>
      <c r="AD49" s="143" t="s">
        <v>83</v>
      </c>
      <c r="AE49" s="143"/>
      <c r="AF49" s="143"/>
      <c r="AG49" s="32"/>
      <c r="AH49" s="68"/>
      <c r="AI49" s="32"/>
      <c r="AJ49" s="60"/>
      <c r="AK49" s="32"/>
    </row>
    <row r="50" spans="1:37" ht="34.5" customHeight="1" thickBot="1" x14ac:dyDescent="0.3">
      <c r="A50" s="471"/>
      <c r="B50" s="411"/>
      <c r="C50" s="100" t="s">
        <v>44</v>
      </c>
      <c r="D50" s="29" t="s">
        <v>44</v>
      </c>
      <c r="E50" s="29" t="s">
        <v>44</v>
      </c>
      <c r="F50" s="29" t="s">
        <v>44</v>
      </c>
      <c r="G50" s="29" t="s">
        <v>44</v>
      </c>
      <c r="H50" s="29" t="s">
        <v>44</v>
      </c>
      <c r="I50" s="82" t="s">
        <v>44</v>
      </c>
      <c r="J50" s="29" t="s">
        <v>44</v>
      </c>
      <c r="K50" s="29" t="s">
        <v>44</v>
      </c>
      <c r="L50" s="74"/>
      <c r="M50" s="3"/>
      <c r="N50" s="3"/>
      <c r="O50" s="206"/>
      <c r="P50" s="164"/>
      <c r="Q50" s="382"/>
      <c r="R50" s="101" t="s">
        <v>116</v>
      </c>
      <c r="S50" s="374"/>
      <c r="T50" s="29" t="str">
        <f>A60</f>
        <v>small</v>
      </c>
      <c r="U50" s="29">
        <f t="shared" ref="U50:W50" si="39">B60</f>
        <v>2</v>
      </c>
      <c r="V50" s="29" t="str">
        <f t="shared" si="39"/>
        <v>4 Gb</v>
      </c>
      <c r="W50" s="29">
        <f t="shared" si="39"/>
        <v>40</v>
      </c>
      <c r="X50" s="176">
        <v>0</v>
      </c>
      <c r="Y50" s="176"/>
      <c r="Z50" s="176"/>
      <c r="AA50" s="176">
        <v>0</v>
      </c>
      <c r="AB50" s="523">
        <f t="shared" si="37"/>
        <v>2702</v>
      </c>
      <c r="AC50" s="9" t="s">
        <v>109</v>
      </c>
      <c r="AD50" s="140" t="s">
        <v>85</v>
      </c>
      <c r="AE50" s="140"/>
      <c r="AF50" s="140"/>
      <c r="AG50" s="133"/>
      <c r="AH50" s="76"/>
      <c r="AI50" s="38"/>
      <c r="AJ50" s="62"/>
      <c r="AK50" s="38"/>
    </row>
    <row r="51" spans="1:37" ht="39.75" customHeight="1" x14ac:dyDescent="0.25">
      <c r="A51" s="469" t="s">
        <v>189</v>
      </c>
      <c r="B51" s="411"/>
      <c r="C51" s="93" t="s">
        <v>118</v>
      </c>
      <c r="D51" s="41" t="s">
        <v>117</v>
      </c>
      <c r="E51" s="17"/>
      <c r="F51" s="26" t="s">
        <v>111</v>
      </c>
      <c r="G51" s="26" t="s">
        <v>101</v>
      </c>
      <c r="H51" s="26" t="s">
        <v>180</v>
      </c>
      <c r="I51" s="26" t="s">
        <v>109</v>
      </c>
      <c r="J51" s="35" t="s">
        <v>121</v>
      </c>
      <c r="K51" s="35"/>
      <c r="L51" s="75"/>
      <c r="M51" s="35"/>
      <c r="N51" s="35"/>
      <c r="O51" s="173"/>
      <c r="P51" s="163"/>
      <c r="Q51" s="419" t="s">
        <v>189</v>
      </c>
      <c r="R51" s="93" t="s">
        <v>118</v>
      </c>
      <c r="S51" s="137" t="s">
        <v>161</v>
      </c>
      <c r="T51" s="150" t="str">
        <f>A60</f>
        <v>small</v>
      </c>
      <c r="U51" s="150">
        <f t="shared" ref="U51:W51" si="40">B60</f>
        <v>2</v>
      </c>
      <c r="V51" s="150" t="str">
        <f t="shared" si="40"/>
        <v>4 Gb</v>
      </c>
      <c r="W51" s="150">
        <f t="shared" si="40"/>
        <v>40</v>
      </c>
      <c r="X51" s="217">
        <v>0</v>
      </c>
      <c r="Y51" s="269"/>
      <c r="Z51" s="269"/>
      <c r="AA51" s="217">
        <v>0</v>
      </c>
      <c r="AB51" s="501">
        <f t="shared" si="37"/>
        <v>2702</v>
      </c>
      <c r="AC51" s="26" t="s">
        <v>109</v>
      </c>
      <c r="AD51" s="135" t="s">
        <v>121</v>
      </c>
      <c r="AE51" s="135"/>
      <c r="AF51" s="135"/>
      <c r="AG51" s="132"/>
      <c r="AH51" s="75"/>
      <c r="AI51" s="37"/>
      <c r="AJ51" s="59"/>
      <c r="AK51" s="37"/>
    </row>
    <row r="52" spans="1:37" ht="31.5" customHeight="1" x14ac:dyDescent="0.25">
      <c r="A52" s="470"/>
      <c r="B52" s="411"/>
      <c r="C52" s="97" t="s">
        <v>120</v>
      </c>
      <c r="D52" s="39" t="s">
        <v>117</v>
      </c>
      <c r="E52" s="18"/>
      <c r="F52" s="4" t="s">
        <v>111</v>
      </c>
      <c r="G52" s="4" t="s">
        <v>101</v>
      </c>
      <c r="H52" s="4" t="s">
        <v>181</v>
      </c>
      <c r="I52" s="4" t="s">
        <v>109</v>
      </c>
      <c r="J52" s="39" t="s">
        <v>83</v>
      </c>
      <c r="K52" s="39"/>
      <c r="L52" s="68"/>
      <c r="M52" s="39"/>
      <c r="N52" s="39"/>
      <c r="O52" s="174"/>
      <c r="P52" s="201"/>
      <c r="Q52" s="473"/>
      <c r="R52" s="97" t="s">
        <v>120</v>
      </c>
      <c r="S52" s="81" t="s">
        <v>161</v>
      </c>
      <c r="T52" s="155" t="str">
        <f>A61</f>
        <v>medium</v>
      </c>
      <c r="U52" s="155">
        <f t="shared" ref="U52:W52" si="41">B61</f>
        <v>4</v>
      </c>
      <c r="V52" s="155" t="str">
        <f t="shared" si="41"/>
        <v>8 Gb</v>
      </c>
      <c r="W52" s="155">
        <f t="shared" si="41"/>
        <v>60</v>
      </c>
      <c r="X52" s="119">
        <v>0</v>
      </c>
      <c r="Y52" s="119"/>
      <c r="Z52" s="119"/>
      <c r="AA52" s="119">
        <v>0</v>
      </c>
      <c r="AB52" s="524">
        <f>$E$61+(X52*$J$59)+(Y52*$J$60)+(Z52*$J$59)+(AA52*$J$60)</f>
        <v>5115</v>
      </c>
      <c r="AC52" s="4" t="s">
        <v>109</v>
      </c>
      <c r="AD52" s="143" t="s">
        <v>83</v>
      </c>
      <c r="AE52" s="143"/>
      <c r="AF52" s="143"/>
      <c r="AG52" s="32"/>
      <c r="AH52" s="68"/>
      <c r="AI52" s="32"/>
      <c r="AJ52" s="60"/>
      <c r="AK52" s="32"/>
    </row>
    <row r="53" spans="1:37" ht="25.5" customHeight="1" thickBot="1" x14ac:dyDescent="0.3">
      <c r="A53" s="471"/>
      <c r="B53" s="406"/>
      <c r="C53" s="101" t="s">
        <v>119</v>
      </c>
      <c r="D53" s="36" t="s">
        <v>117</v>
      </c>
      <c r="E53" s="19"/>
      <c r="F53" s="9" t="s">
        <v>111</v>
      </c>
      <c r="G53" s="9" t="s">
        <v>122</v>
      </c>
      <c r="H53" s="9" t="s">
        <v>182</v>
      </c>
      <c r="I53" s="23" t="s">
        <v>109</v>
      </c>
      <c r="J53" s="36" t="s">
        <v>85</v>
      </c>
      <c r="K53" s="36"/>
      <c r="L53" s="76"/>
      <c r="M53" s="36"/>
      <c r="N53" s="36"/>
      <c r="O53" s="196"/>
      <c r="P53" s="164"/>
      <c r="Q53" s="420"/>
      <c r="R53" s="101" t="s">
        <v>119</v>
      </c>
      <c r="S53" s="231" t="s">
        <v>161</v>
      </c>
      <c r="T53" s="29" t="str">
        <f>A60</f>
        <v>small</v>
      </c>
      <c r="U53" s="29">
        <f t="shared" ref="U53:W53" si="42">B60</f>
        <v>2</v>
      </c>
      <c r="V53" s="29" t="str">
        <f t="shared" si="42"/>
        <v>4 Gb</v>
      </c>
      <c r="W53" s="29">
        <f t="shared" si="42"/>
        <v>40</v>
      </c>
      <c r="X53" s="176">
        <v>0</v>
      </c>
      <c r="Y53" s="176"/>
      <c r="Z53" s="176"/>
      <c r="AA53" s="176">
        <v>0</v>
      </c>
      <c r="AB53" s="523">
        <f t="shared" si="37"/>
        <v>2702</v>
      </c>
      <c r="AC53" s="9" t="s">
        <v>109</v>
      </c>
      <c r="AD53" s="140" t="s">
        <v>85</v>
      </c>
      <c r="AE53" s="140"/>
      <c r="AF53" s="140"/>
      <c r="AG53" s="133"/>
      <c r="AH53" s="76"/>
      <c r="AI53" s="38"/>
      <c r="AJ53" s="62"/>
      <c r="AK53" s="38"/>
    </row>
    <row r="54" spans="1:37" ht="49.5" customHeight="1" thickBot="1" x14ac:dyDescent="0.3">
      <c r="A54" s="416" t="s">
        <v>250</v>
      </c>
      <c r="B54" s="405" t="s">
        <v>217</v>
      </c>
      <c r="C54" s="417" t="s">
        <v>44</v>
      </c>
      <c r="D54" s="340" t="s">
        <v>44</v>
      </c>
      <c r="E54" s="340" t="s">
        <v>44</v>
      </c>
      <c r="F54" s="340" t="s">
        <v>44</v>
      </c>
      <c r="G54" s="340" t="s">
        <v>44</v>
      </c>
      <c r="H54" s="340" t="s">
        <v>44</v>
      </c>
      <c r="I54" s="372" t="s">
        <v>44</v>
      </c>
      <c r="J54" s="340" t="s">
        <v>44</v>
      </c>
      <c r="K54" s="340" t="s">
        <v>44</v>
      </c>
      <c r="L54" s="361"/>
      <c r="M54" s="363"/>
      <c r="N54" s="363"/>
      <c r="O54" s="365"/>
      <c r="P54" s="489" t="s">
        <v>249</v>
      </c>
      <c r="Q54" s="226" t="s">
        <v>251</v>
      </c>
      <c r="R54" s="63" t="s">
        <v>196</v>
      </c>
      <c r="S54" s="158" t="s">
        <v>290</v>
      </c>
      <c r="T54" s="160" t="str">
        <f>A60</f>
        <v>small</v>
      </c>
      <c r="U54" s="325">
        <f t="shared" ref="U54:W54" si="43">B60</f>
        <v>2</v>
      </c>
      <c r="V54" s="325" t="str">
        <f t="shared" si="43"/>
        <v>4 Gb</v>
      </c>
      <c r="W54" s="325">
        <f t="shared" si="43"/>
        <v>40</v>
      </c>
      <c r="X54" s="160">
        <v>0</v>
      </c>
      <c r="Y54" s="268">
        <v>0</v>
      </c>
      <c r="Z54" s="268">
        <v>0</v>
      </c>
      <c r="AA54" s="160">
        <v>0</v>
      </c>
      <c r="AB54" s="523">
        <f t="shared" si="37"/>
        <v>2702</v>
      </c>
      <c r="AC54" s="31" t="s">
        <v>127</v>
      </c>
      <c r="AD54" s="31"/>
      <c r="AE54" s="31"/>
      <c r="AF54" s="31"/>
      <c r="AG54" s="224" t="s">
        <v>143</v>
      </c>
      <c r="AH54" s="69"/>
      <c r="AI54" s="24"/>
      <c r="AJ54" s="63"/>
      <c r="AK54" s="24"/>
    </row>
    <row r="55" spans="1:37" ht="21" customHeight="1" thickBot="1" x14ac:dyDescent="0.3">
      <c r="A55" s="382"/>
      <c r="B55" s="406"/>
      <c r="C55" s="418"/>
      <c r="D55" s="341"/>
      <c r="E55" s="341"/>
      <c r="F55" s="341"/>
      <c r="G55" s="341"/>
      <c r="H55" s="341"/>
      <c r="I55" s="374"/>
      <c r="J55" s="341"/>
      <c r="K55" s="341"/>
      <c r="L55" s="362"/>
      <c r="M55" s="364"/>
      <c r="N55" s="364"/>
      <c r="O55" s="366"/>
      <c r="P55" s="490"/>
      <c r="Q55" s="191" t="s">
        <v>252</v>
      </c>
      <c r="R55" s="56" t="s">
        <v>197</v>
      </c>
      <c r="S55" s="49" t="s">
        <v>161</v>
      </c>
      <c r="T55" s="159" t="str">
        <f>A60</f>
        <v>small</v>
      </c>
      <c r="U55" s="326">
        <f t="shared" ref="U55:W55" si="44">B60</f>
        <v>2</v>
      </c>
      <c r="V55" s="326" t="str">
        <f t="shared" si="44"/>
        <v>4 Gb</v>
      </c>
      <c r="W55" s="326">
        <f t="shared" si="44"/>
        <v>40</v>
      </c>
      <c r="X55" s="159">
        <v>0</v>
      </c>
      <c r="Y55" s="267">
        <v>0</v>
      </c>
      <c r="Z55" s="267">
        <v>0</v>
      </c>
      <c r="AA55" s="159">
        <v>0</v>
      </c>
      <c r="AB55" s="523">
        <f t="shared" si="37"/>
        <v>2702</v>
      </c>
      <c r="AC55" s="49" t="s">
        <v>127</v>
      </c>
      <c r="AD55" s="49"/>
      <c r="AE55" s="49"/>
      <c r="AF55" s="49"/>
      <c r="AG55" s="113"/>
      <c r="AH55" s="66"/>
      <c r="AI55" s="52"/>
      <c r="AJ55" s="56"/>
      <c r="AK55" s="52"/>
    </row>
    <row r="56" spans="1:37" ht="45" customHeight="1" x14ac:dyDescent="0.25">
      <c r="A56" s="407" t="s">
        <v>243</v>
      </c>
      <c r="B56" s="405" t="s">
        <v>218</v>
      </c>
      <c r="C56" s="291" t="s">
        <v>334</v>
      </c>
      <c r="D56" s="293" t="s">
        <v>220</v>
      </c>
      <c r="E56" s="293" t="s">
        <v>336</v>
      </c>
      <c r="F56" s="293" t="s">
        <v>337</v>
      </c>
      <c r="G56" s="293" t="s">
        <v>338</v>
      </c>
      <c r="H56" s="293" t="s">
        <v>339</v>
      </c>
      <c r="J56" s="293" t="s">
        <v>341</v>
      </c>
      <c r="K56" s="293" t="s">
        <v>340</v>
      </c>
      <c r="L56" s="165"/>
      <c r="M56" s="7"/>
      <c r="N56" s="7"/>
      <c r="O56" s="207"/>
      <c r="P56" s="213"/>
      <c r="Q56" s="359" t="s">
        <v>243</v>
      </c>
      <c r="R56" s="494" t="s">
        <v>334</v>
      </c>
      <c r="S56" s="495" t="s">
        <v>348</v>
      </c>
      <c r="T56" s="495" t="str">
        <f>A61</f>
        <v>medium</v>
      </c>
      <c r="U56" s="495">
        <f t="shared" ref="U56:W56" si="45">B61</f>
        <v>4</v>
      </c>
      <c r="V56" s="495" t="str">
        <f t="shared" si="45"/>
        <v>8 Gb</v>
      </c>
      <c r="W56" s="495">
        <f t="shared" si="45"/>
        <v>60</v>
      </c>
      <c r="X56" s="495">
        <v>0</v>
      </c>
      <c r="Y56" s="497"/>
      <c r="Z56" s="497"/>
      <c r="AA56" s="497"/>
      <c r="AB56" s="521">
        <f>$E$61+(X56*$J$59)+(Y56*$J$60)+(Z56*$J$59)+(AA56*$J$60)</f>
        <v>5115</v>
      </c>
      <c r="AC56" s="340" t="s">
        <v>349</v>
      </c>
      <c r="AD56" s="499" t="s">
        <v>341</v>
      </c>
      <c r="AE56" s="499" t="s">
        <v>340</v>
      </c>
      <c r="AF56" s="7"/>
      <c r="AG56" s="207"/>
      <c r="AH56" s="450" t="s">
        <v>346</v>
      </c>
      <c r="AI56" s="445" t="s">
        <v>347</v>
      </c>
      <c r="AJ56" s="166"/>
      <c r="AK56" s="162"/>
    </row>
    <row r="57" spans="1:37" ht="38.25" customHeight="1" thickBot="1" x14ac:dyDescent="0.3">
      <c r="A57" s="382"/>
      <c r="B57" s="406"/>
      <c r="C57" s="292" t="s">
        <v>335</v>
      </c>
      <c r="D57" s="294" t="s">
        <v>105</v>
      </c>
      <c r="E57" s="294" t="s">
        <v>44</v>
      </c>
      <c r="F57" s="294" t="s">
        <v>342</v>
      </c>
      <c r="G57" s="294" t="s">
        <v>343</v>
      </c>
      <c r="H57" s="294" t="s">
        <v>344</v>
      </c>
      <c r="I57" s="294" t="s">
        <v>345</v>
      </c>
      <c r="J57" s="294" t="s">
        <v>341</v>
      </c>
      <c r="K57" s="33" t="s">
        <v>340</v>
      </c>
      <c r="L57" s="71"/>
      <c r="M57" s="33"/>
      <c r="N57" s="33"/>
      <c r="O57" s="208"/>
      <c r="P57" s="214"/>
      <c r="Q57" s="360"/>
      <c r="R57" s="392"/>
      <c r="S57" s="496"/>
      <c r="T57" s="496"/>
      <c r="U57" s="496"/>
      <c r="V57" s="496"/>
      <c r="W57" s="496"/>
      <c r="X57" s="496"/>
      <c r="Y57" s="498"/>
      <c r="Z57" s="498"/>
      <c r="AA57" s="498"/>
      <c r="AB57" s="522"/>
      <c r="AC57" s="341"/>
      <c r="AD57" s="500"/>
      <c r="AE57" s="500"/>
      <c r="AF57" s="33"/>
      <c r="AG57" s="208"/>
      <c r="AH57" s="451"/>
      <c r="AI57" s="446"/>
      <c r="AJ57" s="73"/>
      <c r="AK57" s="34"/>
    </row>
    <row r="58" spans="1:37" ht="15.75" thickBot="1" x14ac:dyDescent="0.3"/>
    <row r="59" spans="1:37" x14ac:dyDescent="0.25">
      <c r="A59" s="295" t="s">
        <v>278</v>
      </c>
      <c r="B59" s="296" t="s">
        <v>279</v>
      </c>
      <c r="C59" s="296" t="s">
        <v>280</v>
      </c>
      <c r="D59" s="296" t="s">
        <v>281</v>
      </c>
      <c r="E59" s="297" t="s">
        <v>282</v>
      </c>
      <c r="F59" s="298"/>
      <c r="H59" s="338" t="s">
        <v>320</v>
      </c>
      <c r="I59" s="339"/>
      <c r="J59" s="310">
        <v>7.2</v>
      </c>
      <c r="K59" s="312" t="s">
        <v>322</v>
      </c>
      <c r="L59" s="313"/>
      <c r="M59" s="313"/>
      <c r="N59" s="314"/>
      <c r="O59" s="315" t="s">
        <v>326</v>
      </c>
      <c r="P59" s="314"/>
    </row>
    <row r="60" spans="1:37" ht="15.75" thickBot="1" x14ac:dyDescent="0.3">
      <c r="A60" s="299" t="s">
        <v>126</v>
      </c>
      <c r="B60" s="300">
        <v>2</v>
      </c>
      <c r="C60" s="300" t="s">
        <v>36</v>
      </c>
      <c r="D60" s="301">
        <v>40</v>
      </c>
      <c r="E60" s="302">
        <v>2702</v>
      </c>
      <c r="F60" s="303"/>
      <c r="H60" s="482" t="s">
        <v>321</v>
      </c>
      <c r="I60" s="483"/>
      <c r="J60" s="311">
        <v>1.2</v>
      </c>
      <c r="K60" s="316" t="s">
        <v>323</v>
      </c>
      <c r="L60" s="316"/>
      <c r="M60" s="316"/>
      <c r="N60" s="317"/>
      <c r="O60" s="318" t="s">
        <v>327</v>
      </c>
      <c r="P60" s="317"/>
    </row>
    <row r="61" spans="1:37" x14ac:dyDescent="0.25">
      <c r="A61" s="299" t="s">
        <v>139</v>
      </c>
      <c r="B61" s="300">
        <v>4</v>
      </c>
      <c r="C61" s="300" t="s">
        <v>283</v>
      </c>
      <c r="D61" s="301">
        <v>60</v>
      </c>
      <c r="E61" s="302">
        <v>5115</v>
      </c>
      <c r="F61" s="304"/>
      <c r="K61" s="318" t="s">
        <v>324</v>
      </c>
      <c r="L61" s="316"/>
      <c r="M61" s="316"/>
      <c r="N61" s="317"/>
      <c r="O61" s="318" t="s">
        <v>328</v>
      </c>
      <c r="P61" s="317"/>
    </row>
    <row r="62" spans="1:37" ht="15.75" thickBot="1" x14ac:dyDescent="0.3">
      <c r="A62" s="305" t="s">
        <v>277</v>
      </c>
      <c r="B62" s="306">
        <v>8</v>
      </c>
      <c r="C62" s="306" t="s">
        <v>285</v>
      </c>
      <c r="D62" s="307">
        <v>100</v>
      </c>
      <c r="E62" s="308">
        <v>9947</v>
      </c>
      <c r="F62" s="309"/>
      <c r="K62" s="319" t="s">
        <v>325</v>
      </c>
      <c r="L62" s="320"/>
      <c r="M62" s="320"/>
      <c r="N62" s="321"/>
      <c r="O62" s="319" t="s">
        <v>329</v>
      </c>
      <c r="P62" s="321"/>
    </row>
    <row r="63" spans="1:37" x14ac:dyDescent="0.25">
      <c r="AH63"/>
      <c r="AJ63" s="5"/>
    </row>
  </sheetData>
  <mergeCells count="226">
    <mergeCell ref="AH56:AH57"/>
    <mergeCell ref="AI56:AI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H60:I60"/>
    <mergeCell ref="Y4:Y5"/>
    <mergeCell ref="Z4:Z5"/>
    <mergeCell ref="Y11:Y12"/>
    <mergeCell ref="Z11:Z12"/>
    <mergeCell ref="Z13:Z15"/>
    <mergeCell ref="Y13:Y15"/>
    <mergeCell ref="A56:A57"/>
    <mergeCell ref="Q8:Q12"/>
    <mergeCell ref="E8:E10"/>
    <mergeCell ref="F8:F10"/>
    <mergeCell ref="B54:B55"/>
    <mergeCell ref="A29:P29"/>
    <mergeCell ref="O21:O23"/>
    <mergeCell ref="A37:A38"/>
    <mergeCell ref="J44:J45"/>
    <mergeCell ref="P54:P55"/>
    <mergeCell ref="B25:B28"/>
    <mergeCell ref="A24:P24"/>
    <mergeCell ref="W39:W40"/>
    <mergeCell ref="E54:E55"/>
    <mergeCell ref="Q39:Q40"/>
    <mergeCell ref="V39:V40"/>
    <mergeCell ref="A36:P36"/>
    <mergeCell ref="F13:F16"/>
    <mergeCell ref="G13:G16"/>
    <mergeCell ref="H13:H16"/>
    <mergeCell ref="I13:I16"/>
    <mergeCell ref="AG42:AG47"/>
    <mergeCell ref="AG37:AG38"/>
    <mergeCell ref="AG13:AG15"/>
    <mergeCell ref="V13:V15"/>
    <mergeCell ref="N21:N23"/>
    <mergeCell ref="Q17:AK17"/>
    <mergeCell ref="AA13:AA15"/>
    <mergeCell ref="AC13:AC15"/>
    <mergeCell ref="AD13:AD15"/>
    <mergeCell ref="AC39:AC40"/>
    <mergeCell ref="AD39:AD40"/>
    <mergeCell ref="S39:S40"/>
    <mergeCell ref="T39:T40"/>
    <mergeCell ref="U39:U40"/>
    <mergeCell ref="Q24:AK24"/>
    <mergeCell ref="AH39:AH40"/>
    <mergeCell ref="AA39:AA40"/>
    <mergeCell ref="Y39:Y40"/>
    <mergeCell ref="Z39:Z40"/>
    <mergeCell ref="A48:A50"/>
    <mergeCell ref="A51:A53"/>
    <mergeCell ref="AD42:AD43"/>
    <mergeCell ref="AD44:AD45"/>
    <mergeCell ref="AD46:AD47"/>
    <mergeCell ref="A42:A47"/>
    <mergeCell ref="Q42:Q47"/>
    <mergeCell ref="Q51:Q53"/>
    <mergeCell ref="Q48:Q50"/>
    <mergeCell ref="S42:S47"/>
    <mergeCell ref="S48:S50"/>
    <mergeCell ref="AK1:AK2"/>
    <mergeCell ref="AJ1:AJ2"/>
    <mergeCell ref="AH1:AI1"/>
    <mergeCell ref="Q1:AG1"/>
    <mergeCell ref="AC11:AC12"/>
    <mergeCell ref="AD11:AD12"/>
    <mergeCell ref="AE11:AE12"/>
    <mergeCell ref="AF11:AF12"/>
    <mergeCell ref="AG11:AG12"/>
    <mergeCell ref="Q4:Q5"/>
    <mergeCell ref="AC4:AC5"/>
    <mergeCell ref="AD4:AD5"/>
    <mergeCell ref="AE4:AE5"/>
    <mergeCell ref="AF4:AF5"/>
    <mergeCell ref="AI8:AI12"/>
    <mergeCell ref="AJ8:AJ12"/>
    <mergeCell ref="AK8:AK12"/>
    <mergeCell ref="AH4:AH5"/>
    <mergeCell ref="AI4:AI5"/>
    <mergeCell ref="R4:R5"/>
    <mergeCell ref="S4:S5"/>
    <mergeCell ref="T4:T5"/>
    <mergeCell ref="U4:U5"/>
    <mergeCell ref="V4:V5"/>
    <mergeCell ref="AK13:AK15"/>
    <mergeCell ref="AF13:AF15"/>
    <mergeCell ref="AJ13:AJ15"/>
    <mergeCell ref="S13:S15"/>
    <mergeCell ref="Q37:Q38"/>
    <mergeCell ref="S37:S38"/>
    <mergeCell ref="AE37:AE38"/>
    <mergeCell ref="B1:B2"/>
    <mergeCell ref="J13:J16"/>
    <mergeCell ref="AK20:AK21"/>
    <mergeCell ref="AK18:AK19"/>
    <mergeCell ref="Q13:Q15"/>
    <mergeCell ref="R13:R15"/>
    <mergeCell ref="T13:T15"/>
    <mergeCell ref="W13:W15"/>
    <mergeCell ref="U13:U15"/>
    <mergeCell ref="AJ18:AJ19"/>
    <mergeCell ref="AJ20:AJ21"/>
    <mergeCell ref="Q18:Q19"/>
    <mergeCell ref="Q20:Q21"/>
    <mergeCell ref="AH18:AH19"/>
    <mergeCell ref="AH20:AH21"/>
    <mergeCell ref="AI18:AI19"/>
    <mergeCell ref="AI20:AI21"/>
    <mergeCell ref="A1:A2"/>
    <mergeCell ref="D5:D6"/>
    <mergeCell ref="C13:C16"/>
    <mergeCell ref="D13:D16"/>
    <mergeCell ref="P37:P38"/>
    <mergeCell ref="C5:C6"/>
    <mergeCell ref="I5:I6"/>
    <mergeCell ref="E5:E6"/>
    <mergeCell ref="F5:F6"/>
    <mergeCell ref="G5:G6"/>
    <mergeCell ref="H5:H6"/>
    <mergeCell ref="M37:M38"/>
    <mergeCell ref="N37:N38"/>
    <mergeCell ref="O37:O38"/>
    <mergeCell ref="G8:G10"/>
    <mergeCell ref="H8:H10"/>
    <mergeCell ref="I8:I10"/>
    <mergeCell ref="J8:J10"/>
    <mergeCell ref="K8:K12"/>
    <mergeCell ref="A17:P17"/>
    <mergeCell ref="C1:K1"/>
    <mergeCell ref="C8:C10"/>
    <mergeCell ref="D8:D10"/>
    <mergeCell ref="E13:E16"/>
    <mergeCell ref="B56:B57"/>
    <mergeCell ref="A8:A12"/>
    <mergeCell ref="A3:P3"/>
    <mergeCell ref="Q3:AK3"/>
    <mergeCell ref="A7:P7"/>
    <mergeCell ref="Q7:AK7"/>
    <mergeCell ref="B8:B16"/>
    <mergeCell ref="B18:B23"/>
    <mergeCell ref="B30:B35"/>
    <mergeCell ref="B42:B53"/>
    <mergeCell ref="B37:B41"/>
    <mergeCell ref="P8:P12"/>
    <mergeCell ref="L8:L12"/>
    <mergeCell ref="G54:G55"/>
    <mergeCell ref="H54:H55"/>
    <mergeCell ref="I54:I55"/>
    <mergeCell ref="J54:J55"/>
    <mergeCell ref="K54:K55"/>
    <mergeCell ref="A54:A55"/>
    <mergeCell ref="C54:C55"/>
    <mergeCell ref="D54:D55"/>
    <mergeCell ref="AI39:AI40"/>
    <mergeCell ref="F54:F55"/>
    <mergeCell ref="AG4:AG5"/>
    <mergeCell ref="AH8:AH12"/>
    <mergeCell ref="AG39:AG40"/>
    <mergeCell ref="O8:O12"/>
    <mergeCell ref="AH37:AH38"/>
    <mergeCell ref="AI37:AI38"/>
    <mergeCell ref="AF39:AF40"/>
    <mergeCell ref="W4:W5"/>
    <mergeCell ref="AA4:AA5"/>
    <mergeCell ref="R11:R12"/>
    <mergeCell ref="S11:S12"/>
    <mergeCell ref="T11:T12"/>
    <mergeCell ref="U11:U12"/>
    <mergeCell ref="V11:V12"/>
    <mergeCell ref="W11:W12"/>
    <mergeCell ref="AA11:AA12"/>
    <mergeCell ref="AH13:AH15"/>
    <mergeCell ref="AI13:AI15"/>
    <mergeCell ref="AJ39:AJ40"/>
    <mergeCell ref="AK39:AK40"/>
    <mergeCell ref="A21:A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AE39:AE40"/>
    <mergeCell ref="H59:I59"/>
    <mergeCell ref="X4:X5"/>
    <mergeCell ref="X13:X15"/>
    <mergeCell ref="X11:X12"/>
    <mergeCell ref="AB4:AB5"/>
    <mergeCell ref="AB11:AB12"/>
    <mergeCell ref="AB13:AB15"/>
    <mergeCell ref="L1:O1"/>
    <mergeCell ref="P1:P2"/>
    <mergeCell ref="M13:M15"/>
    <mergeCell ref="N13:N15"/>
    <mergeCell ref="O13:O15"/>
    <mergeCell ref="Q56:Q57"/>
    <mergeCell ref="L54:L55"/>
    <mergeCell ref="M54:M55"/>
    <mergeCell ref="N54:N55"/>
    <mergeCell ref="O54:O55"/>
    <mergeCell ref="X39:X40"/>
    <mergeCell ref="AB39:AB40"/>
    <mergeCell ref="R39:R40"/>
    <mergeCell ref="Q29:AK29"/>
    <mergeCell ref="Q36:AK36"/>
    <mergeCell ref="M8:M12"/>
    <mergeCell ref="N8:N12"/>
  </mergeCells>
  <dataValidations count="2">
    <dataValidation type="list" allowBlank="1" showInputMessage="1" showErrorMessage="1" sqref="T4:W6 U32:W35 T18:W23 T16:W16 T30:T35 T25:W28">
      <formula1>$A$60:$A$62</formula1>
    </dataValidation>
    <dataValidation type="list" allowBlank="1" showInputMessage="1" showErrorMessage="1" sqref="U30:U31">
      <formula1>$B$60:$B$62</formula1>
    </dataValidation>
  </dataValidations>
  <pageMargins left="0.23622047244094491" right="0.23622047244094491" top="0.74803149606299213" bottom="0.55118110236220474" header="0.31496062992125984" footer="0.31496062992125984"/>
  <pageSetup paperSize="8" scale="64" fitToWidth="2" fitToHeight="0" pageOrder="overThenDown" orientation="landscape" r:id="rId1"/>
  <headerFooter>
    <oddHeader>&amp;L&amp;"-,Bold"&amp;9Academic Technical Services (ATS) server migration and future storage needs&amp;R&amp;9Original document can be found as an attachment at https://wiki.ucl.ac.uk/display/ISMoodle/capacity+planning list of servers for possible virtualisation.xlsx</oddHeader>
    <oddFooter>&amp;L&amp;D
Rachel Cooper&amp;R&amp;P of &amp;N</oddFooter>
  </headerFooter>
  <rowBreaks count="2" manualBreakCount="2">
    <brk id="16" max="16383" man="1"/>
    <brk id="35" max="16383" man="1"/>
  </rowBreaks>
  <colBreaks count="1" manualBreakCount="1">
    <brk id="16" max="1048575" man="1"/>
  </colBreaks>
  <ignoredErrors>
    <ignoredError sqref="AB22 AB49 AB52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8.85546875" defaultRowHeight="15" x14ac:dyDescent="0.25"/>
  <sheetData>
    <row r="1" spans="1:3" x14ac:dyDescent="0.25">
      <c r="A1">
        <v>1126</v>
      </c>
      <c r="B1">
        <v>5734</v>
      </c>
      <c r="C1">
        <v>9421</v>
      </c>
    </row>
    <row r="2" spans="1:3" x14ac:dyDescent="0.25">
      <c r="A2">
        <v>196</v>
      </c>
      <c r="B2">
        <v>416</v>
      </c>
      <c r="C2">
        <v>663</v>
      </c>
    </row>
    <row r="3" spans="1:3" x14ac:dyDescent="0.25">
      <c r="A3">
        <v>598</v>
      </c>
      <c r="B3">
        <v>1270</v>
      </c>
      <c r="C3">
        <v>2027</v>
      </c>
    </row>
    <row r="4" spans="1:3" x14ac:dyDescent="0.25">
      <c r="A4">
        <v>1772</v>
      </c>
      <c r="B4">
        <v>1772</v>
      </c>
      <c r="C4">
        <v>1772</v>
      </c>
    </row>
    <row r="5" spans="1:3" x14ac:dyDescent="0.25">
      <c r="A5">
        <v>800</v>
      </c>
      <c r="B5">
        <v>1731</v>
      </c>
      <c r="C5">
        <v>2795</v>
      </c>
    </row>
    <row r="6" spans="1:3" x14ac:dyDescent="0.25">
      <c r="A6" s="272">
        <f>SUM(A1:A5)</f>
        <v>4492</v>
      </c>
      <c r="B6" s="272">
        <f>SUM(B1:B5)</f>
        <v>10923</v>
      </c>
      <c r="C6" s="272">
        <f t="shared" ref="C6" si="0">SUM(C1:C5)</f>
        <v>16678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Cooper</dc:creator>
  <cp:lastModifiedBy>Rachel Cooper</cp:lastModifiedBy>
  <cp:lastPrinted>2011-02-10T10:52:14Z</cp:lastPrinted>
  <dcterms:created xsi:type="dcterms:W3CDTF">2010-11-19T09:47:52Z</dcterms:created>
  <dcterms:modified xsi:type="dcterms:W3CDTF">2011-02-11T11:03:09Z</dcterms:modified>
</cp:coreProperties>
</file>