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480" yWindow="300" windowWidth="18495" windowHeight="11700" activeTab="2"/>
  </bookViews>
  <sheets>
    <sheet name="Earth" sheetId="1" r:id="rId1"/>
    <sheet name="Moon" sheetId="4" r:id="rId2"/>
    <sheet name="Mars" sheetId="5" r:id="rId3"/>
    <sheet name="Asteroid" sheetId="6" r:id="rId4"/>
  </sheets>
  <calcPr calcId="125725"/>
</workbook>
</file>

<file path=xl/calcChain.xml><?xml version="1.0" encoding="utf-8"?>
<calcChain xmlns="http://schemas.openxmlformats.org/spreadsheetml/2006/main">
  <c r="H25" i="6"/>
  <c r="G25"/>
  <c r="I25" s="1"/>
  <c r="I24"/>
  <c r="H24"/>
  <c r="G24"/>
  <c r="I19"/>
  <c r="H19"/>
  <c r="G19"/>
  <c r="H18"/>
  <c r="H20" s="1"/>
  <c r="G18"/>
  <c r="I18" s="1"/>
  <c r="H15"/>
  <c r="G15"/>
  <c r="I15" s="1"/>
  <c r="H14"/>
  <c r="G14"/>
  <c r="I14" s="1"/>
  <c r="H13"/>
  <c r="G13"/>
  <c r="I13" s="1"/>
  <c r="H10"/>
  <c r="G10"/>
  <c r="I10" s="1"/>
  <c r="H9"/>
  <c r="G9"/>
  <c r="I9" s="1"/>
  <c r="H8"/>
  <c r="G8"/>
  <c r="I8" s="1"/>
  <c r="H26" i="5"/>
  <c r="G26"/>
  <c r="I26" s="1"/>
  <c r="H25"/>
  <c r="G25"/>
  <c r="I25" s="1"/>
  <c r="H20"/>
  <c r="G20"/>
  <c r="I20" s="1"/>
  <c r="H19"/>
  <c r="G19"/>
  <c r="I19" s="1"/>
  <c r="H18"/>
  <c r="G18"/>
  <c r="I18" s="1"/>
  <c r="H10"/>
  <c r="G10"/>
  <c r="I10" s="1"/>
  <c r="H9"/>
  <c r="G9"/>
  <c r="I9" s="1"/>
  <c r="H8"/>
  <c r="G8"/>
  <c r="I8" s="1"/>
  <c r="H15"/>
  <c r="G15"/>
  <c r="I15" s="1"/>
  <c r="H14"/>
  <c r="G14"/>
  <c r="I14" s="1"/>
  <c r="H13"/>
  <c r="G13"/>
  <c r="I13" s="1"/>
  <c r="H9" i="4"/>
  <c r="G9"/>
  <c r="I9" s="1"/>
  <c r="G29"/>
  <c r="I29" s="1"/>
  <c r="G28"/>
  <c r="I28" s="1"/>
  <c r="G27"/>
  <c r="I27" s="1"/>
  <c r="G26"/>
  <c r="I26" s="1"/>
  <c r="G21"/>
  <c r="I21" s="1"/>
  <c r="G20"/>
  <c r="I20" s="1"/>
  <c r="G19"/>
  <c r="I19" s="1"/>
  <c r="G11"/>
  <c r="I11" s="1"/>
  <c r="G10"/>
  <c r="I10" s="1"/>
  <c r="G8"/>
  <c r="I8" s="1"/>
  <c r="G16"/>
  <c r="I16" s="1"/>
  <c r="G15"/>
  <c r="I15" s="1"/>
  <c r="G14"/>
  <c r="I14" s="1"/>
  <c r="H29"/>
  <c r="H28"/>
  <c r="H27"/>
  <c r="H26"/>
  <c r="H21"/>
  <c r="H20"/>
  <c r="H19"/>
  <c r="H11"/>
  <c r="H10"/>
  <c r="H8"/>
  <c r="H16"/>
  <c r="H15"/>
  <c r="H14"/>
  <c r="G21" i="1"/>
  <c r="I21" s="1"/>
  <c r="G20"/>
  <c r="I20" s="1"/>
  <c r="G19"/>
  <c r="I19" s="1"/>
  <c r="G16"/>
  <c r="I16" s="1"/>
  <c r="G15"/>
  <c r="I15" s="1"/>
  <c r="G14"/>
  <c r="I14" s="1"/>
  <c r="G11"/>
  <c r="I11" s="1"/>
  <c r="G9"/>
  <c r="I9" s="1"/>
  <c r="G10"/>
  <c r="I10" s="1"/>
  <c r="G8"/>
  <c r="I8" s="1"/>
  <c r="H30"/>
  <c r="G30"/>
  <c r="I30" s="1"/>
  <c r="H29"/>
  <c r="G29"/>
  <c r="I29" s="1"/>
  <c r="H28"/>
  <c r="G28"/>
  <c r="I28" s="1"/>
  <c r="H27"/>
  <c r="G27"/>
  <c r="I27" s="1"/>
  <c r="H21"/>
  <c r="H20"/>
  <c r="H19"/>
  <c r="H16"/>
  <c r="H15"/>
  <c r="H14"/>
  <c r="H11"/>
  <c r="H10"/>
  <c r="H9"/>
  <c r="H8"/>
  <c r="H11" i="6" l="1"/>
  <c r="H22" s="1"/>
  <c r="H26"/>
  <c r="H16"/>
  <c r="H11" i="5"/>
  <c r="H16"/>
  <c r="H21"/>
  <c r="H27"/>
  <c r="H12" i="1"/>
  <c r="H12" i="4"/>
  <c r="H30"/>
  <c r="H22"/>
  <c r="H17"/>
  <c r="H17" i="1"/>
  <c r="H22"/>
  <c r="H31"/>
  <c r="H23" i="5" l="1"/>
  <c r="H24" i="4"/>
  <c r="H24" i="1"/>
</calcChain>
</file>

<file path=xl/sharedStrings.xml><?xml version="1.0" encoding="utf-8"?>
<sst xmlns="http://schemas.openxmlformats.org/spreadsheetml/2006/main" count="158" uniqueCount="62">
  <si>
    <t>Building</t>
  </si>
  <si>
    <t>Defense</t>
  </si>
  <si>
    <t>Total Defense</t>
  </si>
  <si>
    <t>Type</t>
  </si>
  <si>
    <t>Bunker</t>
  </si>
  <si>
    <t>Guard Tower</t>
  </si>
  <si>
    <t>Magnetic canon</t>
  </si>
  <si>
    <t>Cavalry</t>
  </si>
  <si>
    <t>Navy</t>
  </si>
  <si>
    <t>Torpedo Lancher</t>
  </si>
  <si>
    <t>Airfield</t>
  </si>
  <si>
    <t>Airforce</t>
  </si>
  <si>
    <t>Price Interest</t>
  </si>
  <si>
    <t>Total Army Defense</t>
  </si>
  <si>
    <t>Max. Amount</t>
  </si>
  <si>
    <t>Defence / Price Ratio</t>
  </si>
  <si>
    <t>Intel</t>
  </si>
  <si>
    <t>Short Range Missile</t>
  </si>
  <si>
    <t>Long Range Missile</t>
  </si>
  <si>
    <t>Embassy</t>
  </si>
  <si>
    <t>Intel Command Centre</t>
  </si>
  <si>
    <t>Drone Control Centre</t>
  </si>
  <si>
    <t>Cyberface Centre</t>
  </si>
  <si>
    <t xml:space="preserve">Min. Bruto Price </t>
  </si>
  <si>
    <t>Max. Netto Price</t>
  </si>
  <si>
    <t>Netto price (Max discount)</t>
  </si>
  <si>
    <t>Warriors</t>
  </si>
  <si>
    <t>Drones</t>
  </si>
  <si>
    <t>Spacecraft</t>
  </si>
  <si>
    <t>Drone Factory</t>
  </si>
  <si>
    <t>Explorers</t>
  </si>
  <si>
    <t>Mobile Android Defender</t>
  </si>
  <si>
    <t>Short range Missile</t>
  </si>
  <si>
    <t>Warrior Factory</t>
  </si>
  <si>
    <t>Colony Defence Shield</t>
  </si>
  <si>
    <t>Long Range Laser</t>
  </si>
  <si>
    <t>Underground factory</t>
  </si>
  <si>
    <t>Energy Shield</t>
  </si>
  <si>
    <t>Spacecraft Launcher</t>
  </si>
  <si>
    <t>Nuclear Missile</t>
  </si>
  <si>
    <t>Taser Weapon factory</t>
  </si>
  <si>
    <t>Photonic Weapon Factory</t>
  </si>
  <si>
    <t>Defence Research Center</t>
  </si>
  <si>
    <t>Land Minefield</t>
  </si>
  <si>
    <t>Sea Mine field</t>
  </si>
  <si>
    <t>Submarine factory</t>
  </si>
  <si>
    <t>Research Center</t>
  </si>
  <si>
    <t>Weapon Factory</t>
  </si>
  <si>
    <t>Short Range Missle</t>
  </si>
  <si>
    <t>Long Range Launcher</t>
  </si>
  <si>
    <t>Spacecrafts</t>
  </si>
  <si>
    <t>Early warning system</t>
  </si>
  <si>
    <t>Drones factory</t>
  </si>
  <si>
    <t>Spacecraft factroy</t>
  </si>
  <si>
    <t>Alian Detect Unit</t>
  </si>
  <si>
    <t>Explorer factory</t>
  </si>
  <si>
    <t>Tasers Weapon Factory</t>
  </si>
  <si>
    <t>Early Warning System</t>
  </si>
  <si>
    <t>Alian detection unit</t>
  </si>
  <si>
    <t>Long range launchger</t>
  </si>
  <si>
    <t>Photic Weapon Factory</t>
  </si>
  <si>
    <t>Tasers weapon Factory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</si>
</sst>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164" formatCode="_ * #,##0_ ;_ * \-#,##0_ ;_ * &quot;-&quot;??_ ;_ @_ "/>
    <numFmt numFmtId="165" formatCode="0.0%"/>
    <numFmt numFmtId="166" formatCode="_ * #,##0.0000000_ ;_ * \-#,##0.0000000_ ;_ * &quot;-&quot;??_ ;_ @_ 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 val="singleAccounting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8">
    <xf numFmtId="0" fontId="0" fillId="0" borderId="0" xfId="0"/>
    <xf numFmtId="0" fontId="2" fillId="0" borderId="0" xfId="0" applyFont="1"/>
    <xf numFmtId="9" fontId="0" fillId="0" borderId="0" xfId="0" applyNumberFormat="1"/>
    <xf numFmtId="165" fontId="0" fillId="0" borderId="0" xfId="0" applyNumberFormat="1"/>
    <xf numFmtId="0" fontId="0" fillId="0" borderId="0" xfId="0" applyAlignment="1"/>
    <xf numFmtId="164" fontId="0" fillId="0" borderId="0" xfId="1" applyNumberFormat="1" applyFont="1" applyAlignment="1"/>
    <xf numFmtId="11" fontId="0" fillId="0" borderId="0" xfId="0" applyNumberFormat="1" applyAlignment="1"/>
    <xf numFmtId="164" fontId="0" fillId="0" borderId="1" xfId="1" applyNumberFormat="1" applyFont="1" applyBorder="1" applyAlignment="1"/>
    <xf numFmtId="166" fontId="0" fillId="0" borderId="0" xfId="0" applyNumberFormat="1" applyAlignment="1"/>
    <xf numFmtId="0" fontId="2" fillId="0" borderId="0" xfId="0" applyFont="1" applyAlignment="1"/>
    <xf numFmtId="0" fontId="0" fillId="0" borderId="1" xfId="0" applyBorder="1" applyAlignment="1"/>
    <xf numFmtId="164" fontId="0" fillId="0" borderId="0" xfId="0" applyNumberFormat="1" applyAlignment="1"/>
    <xf numFmtId="0" fontId="0" fillId="0" borderId="0" xfId="0" applyFont="1"/>
    <xf numFmtId="0" fontId="4" fillId="0" borderId="0" xfId="0" applyFont="1" applyBorder="1"/>
    <xf numFmtId="164" fontId="5" fillId="0" borderId="0" xfId="1" applyNumberFormat="1" applyFont="1" applyAlignment="1"/>
    <xf numFmtId="164" fontId="0" fillId="0" borderId="0" xfId="0" applyNumberFormat="1"/>
    <xf numFmtId="0" fontId="3" fillId="0" borderId="0" xfId="0" applyFont="1" applyBorder="1" applyAlignment="1"/>
    <xf numFmtId="164" fontId="0" fillId="0" borderId="0" xfId="1" applyNumberFormat="1" applyFont="1" applyBorder="1" applyAlignmen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I32"/>
  <sheetViews>
    <sheetView zoomScale="80" zoomScaleNormal="80" workbookViewId="0">
      <selection activeCell="A33" sqref="A33"/>
    </sheetView>
  </sheetViews>
  <sheetFormatPr defaultColWidth="11.42578125" defaultRowHeight="15"/>
  <cols>
    <col min="1" max="1" width="33" customWidth="1"/>
    <col min="2" max="2" width="12" customWidth="1"/>
    <col min="4" max="4" width="23.5703125" customWidth="1"/>
    <col min="5" max="5" width="17" customWidth="1"/>
    <col min="6" max="6" width="4.85546875" customWidth="1"/>
    <col min="7" max="7" width="21.140625" customWidth="1"/>
    <col min="8" max="8" width="18.42578125" customWidth="1"/>
    <col min="9" max="9" width="21" customWidth="1"/>
  </cols>
  <sheetData>
    <row r="2" spans="1:9">
      <c r="A2" s="1" t="s">
        <v>12</v>
      </c>
      <c r="B2" s="3">
        <v>0.01</v>
      </c>
    </row>
    <row r="3" spans="1:9">
      <c r="A3" s="1" t="s">
        <v>25</v>
      </c>
      <c r="B3" s="2">
        <v>0.09</v>
      </c>
      <c r="D3" s="2"/>
    </row>
    <row r="4" spans="1:9">
      <c r="A4" s="1"/>
      <c r="B4" s="1"/>
      <c r="C4" s="1"/>
      <c r="D4" s="1"/>
      <c r="E4" s="1"/>
      <c r="F4" s="1"/>
      <c r="H4" s="1"/>
    </row>
    <row r="5" spans="1:9">
      <c r="A5" s="1" t="s">
        <v>0</v>
      </c>
      <c r="B5" s="1" t="s">
        <v>3</v>
      </c>
      <c r="C5" s="1" t="s">
        <v>1</v>
      </c>
      <c r="D5" s="1" t="s">
        <v>23</v>
      </c>
      <c r="E5" s="1" t="s">
        <v>14</v>
      </c>
      <c r="F5" s="1"/>
      <c r="G5" s="1" t="s">
        <v>24</v>
      </c>
      <c r="H5" s="1" t="s">
        <v>2</v>
      </c>
      <c r="I5" s="1" t="s">
        <v>15</v>
      </c>
    </row>
    <row r="7" spans="1:9">
      <c r="A7" s="13" t="s">
        <v>7</v>
      </c>
    </row>
    <row r="8" spans="1:9">
      <c r="A8" t="s">
        <v>4</v>
      </c>
      <c r="B8" t="s">
        <v>7</v>
      </c>
      <c r="C8" s="4">
        <v>15</v>
      </c>
      <c r="D8" s="5">
        <v>45000</v>
      </c>
      <c r="E8" s="4">
        <v>600</v>
      </c>
      <c r="F8" s="4"/>
      <c r="G8" s="5">
        <f>D8*(1+$B$2)^E8*$B$3</f>
        <v>1585912.7578472563</v>
      </c>
      <c r="H8" s="5">
        <f>E8*C8</f>
        <v>9000</v>
      </c>
      <c r="I8" s="6">
        <f>C8/G8</f>
        <v>9.4582756370288891E-6</v>
      </c>
    </row>
    <row r="9" spans="1:9">
      <c r="A9" t="s">
        <v>5</v>
      </c>
      <c r="B9" t="s">
        <v>7</v>
      </c>
      <c r="C9" s="4">
        <v>50</v>
      </c>
      <c r="D9" s="5">
        <v>300000</v>
      </c>
      <c r="E9" s="4">
        <v>600</v>
      </c>
      <c r="F9" s="4"/>
      <c r="G9" s="5">
        <f>D9*(1+$B$2)^E9*$B$3</f>
        <v>10572751.718981707</v>
      </c>
      <c r="H9" s="5">
        <f>E9*C9</f>
        <v>30000</v>
      </c>
      <c r="I9" s="6">
        <f>C9/G9</f>
        <v>4.7291378185144445E-6</v>
      </c>
    </row>
    <row r="10" spans="1:9">
      <c r="A10" t="s">
        <v>43</v>
      </c>
      <c r="B10" t="s">
        <v>7</v>
      </c>
      <c r="C10" s="4">
        <v>175</v>
      </c>
      <c r="D10" s="5">
        <v>1500000</v>
      </c>
      <c r="E10" s="4">
        <v>600</v>
      </c>
      <c r="F10" s="4"/>
      <c r="G10" s="5">
        <f>D10*(1+$B$2)^E10*$B$3</f>
        <v>52863758.594908535</v>
      </c>
      <c r="H10" s="5">
        <f>E10*C10</f>
        <v>105000</v>
      </c>
      <c r="I10" s="6">
        <f>C10/G10</f>
        <v>3.3103964729601114E-6</v>
      </c>
    </row>
    <row r="11" spans="1:9">
      <c r="A11" t="s">
        <v>6</v>
      </c>
      <c r="B11" t="s">
        <v>7</v>
      </c>
      <c r="C11" s="4">
        <v>275</v>
      </c>
      <c r="D11" s="5">
        <v>4000000</v>
      </c>
      <c r="E11" s="4">
        <v>600</v>
      </c>
      <c r="F11" s="4"/>
      <c r="G11" s="5">
        <f>D11*(1+$B$2)^E11*$B$3</f>
        <v>140970022.91975611</v>
      </c>
      <c r="H11" s="7">
        <f>E11*C11</f>
        <v>165000</v>
      </c>
      <c r="I11" s="6">
        <f>C11/G11</f>
        <v>1.9507693501372083E-6</v>
      </c>
    </row>
    <row r="12" spans="1:9">
      <c r="A12" s="1"/>
      <c r="C12" s="4"/>
      <c r="D12" s="4"/>
      <c r="E12" s="4"/>
      <c r="F12" s="4"/>
      <c r="G12" s="9"/>
      <c r="H12" s="5">
        <f>SUM(H8:H11)</f>
        <v>309000</v>
      </c>
      <c r="I12" s="8"/>
    </row>
    <row r="13" spans="1:9">
      <c r="A13" s="13" t="s">
        <v>8</v>
      </c>
      <c r="C13" s="4"/>
      <c r="D13" s="4"/>
      <c r="E13" s="4"/>
      <c r="F13" s="4"/>
      <c r="G13" s="4"/>
      <c r="H13" s="4"/>
      <c r="I13" s="8"/>
    </row>
    <row r="14" spans="1:9">
      <c r="A14" t="s">
        <v>44</v>
      </c>
      <c r="B14" t="s">
        <v>8</v>
      </c>
      <c r="C14" s="4">
        <v>12</v>
      </c>
      <c r="D14" s="5">
        <v>300000</v>
      </c>
      <c r="E14" s="4">
        <v>600</v>
      </c>
      <c r="F14" s="4"/>
      <c r="G14" s="5">
        <f t="shared" ref="G14:G16" si="0">D14*(1+$B$2)^E14*$B$3</f>
        <v>10572751.718981707</v>
      </c>
      <c r="H14" s="5">
        <f>E14*C14</f>
        <v>7200</v>
      </c>
      <c r="I14" s="6">
        <f>C14/G14</f>
        <v>1.1349930764434669E-6</v>
      </c>
    </row>
    <row r="15" spans="1:9">
      <c r="A15" t="s">
        <v>9</v>
      </c>
      <c r="B15" t="s">
        <v>8</v>
      </c>
      <c r="C15" s="4">
        <v>135</v>
      </c>
      <c r="D15" s="5">
        <v>2000000</v>
      </c>
      <c r="E15" s="4">
        <v>600</v>
      </c>
      <c r="F15" s="4"/>
      <c r="G15" s="5">
        <f t="shared" si="0"/>
        <v>70485011.459878057</v>
      </c>
      <c r="H15" s="5">
        <f>E15*C15</f>
        <v>81000</v>
      </c>
      <c r="I15" s="6">
        <f>C15/G15</f>
        <v>1.9153008164983498E-6</v>
      </c>
    </row>
    <row r="16" spans="1:9">
      <c r="A16" t="s">
        <v>45</v>
      </c>
      <c r="B16" t="s">
        <v>8</v>
      </c>
      <c r="C16" s="4">
        <v>200</v>
      </c>
      <c r="D16" s="5">
        <v>25000000</v>
      </c>
      <c r="E16" s="4">
        <v>600</v>
      </c>
      <c r="F16" s="4"/>
      <c r="G16" s="5">
        <f t="shared" si="0"/>
        <v>881062643.24847567</v>
      </c>
      <c r="H16" s="7">
        <f>E16*C16</f>
        <v>120000</v>
      </c>
      <c r="I16" s="6">
        <f>C16/G16</f>
        <v>2.2699861528869335E-7</v>
      </c>
    </row>
    <row r="17" spans="1:9">
      <c r="A17" s="1"/>
      <c r="C17" s="4"/>
      <c r="D17" s="4"/>
      <c r="E17" s="4"/>
      <c r="F17" s="4"/>
      <c r="G17" s="9"/>
      <c r="H17" s="5">
        <f>SUM(H13:H16)</f>
        <v>208200</v>
      </c>
      <c r="I17" s="8"/>
    </row>
    <row r="18" spans="1:9">
      <c r="A18" s="13" t="s">
        <v>11</v>
      </c>
      <c r="C18" s="4"/>
      <c r="D18" s="4"/>
      <c r="E18" s="4"/>
      <c r="F18" s="4"/>
      <c r="G18" s="4"/>
      <c r="H18" s="4"/>
      <c r="I18" s="8"/>
    </row>
    <row r="19" spans="1:9">
      <c r="A19" t="s">
        <v>17</v>
      </c>
      <c r="B19" t="s">
        <v>11</v>
      </c>
      <c r="C19" s="4">
        <v>50</v>
      </c>
      <c r="D19" s="5">
        <v>325000</v>
      </c>
      <c r="E19" s="4">
        <v>600</v>
      </c>
      <c r="F19" s="4"/>
      <c r="G19" s="5">
        <f t="shared" ref="G19:G21" si="1">D19*(1+$B$2)^E19*$B$3</f>
        <v>11453814.362230184</v>
      </c>
      <c r="H19" s="5">
        <f>E19*C19</f>
        <v>30000</v>
      </c>
      <c r="I19" s="6">
        <f>C19/G19</f>
        <v>4.3653579863210259E-6</v>
      </c>
    </row>
    <row r="20" spans="1:9">
      <c r="A20" t="s">
        <v>18</v>
      </c>
      <c r="B20" t="s">
        <v>11</v>
      </c>
      <c r="C20" s="4">
        <v>75</v>
      </c>
      <c r="D20" s="5">
        <v>2000000</v>
      </c>
      <c r="E20" s="4">
        <v>600</v>
      </c>
      <c r="F20" s="4"/>
      <c r="G20" s="5">
        <f t="shared" si="1"/>
        <v>70485011.459878057</v>
      </c>
      <c r="H20" s="5">
        <f>E20*C20</f>
        <v>45000</v>
      </c>
      <c r="I20" s="6">
        <f>C20/G20</f>
        <v>1.06405600916575E-6</v>
      </c>
    </row>
    <row r="21" spans="1:9">
      <c r="A21" t="s">
        <v>10</v>
      </c>
      <c r="B21" t="s">
        <v>11</v>
      </c>
      <c r="C21" s="4">
        <v>150</v>
      </c>
      <c r="D21" s="5">
        <v>15000000</v>
      </c>
      <c r="E21" s="4">
        <v>600</v>
      </c>
      <c r="F21" s="4"/>
      <c r="G21" s="5">
        <f t="shared" si="1"/>
        <v>528637585.94908535</v>
      </c>
      <c r="H21" s="7">
        <f>E21*C21</f>
        <v>90000</v>
      </c>
      <c r="I21" s="6">
        <f>C21/G21</f>
        <v>2.8374826911086672E-7</v>
      </c>
    </row>
    <row r="22" spans="1:9">
      <c r="A22" s="1"/>
      <c r="C22" s="4"/>
      <c r="D22" s="4"/>
      <c r="E22" s="4"/>
      <c r="F22" s="4"/>
      <c r="G22" s="9"/>
      <c r="H22" s="5">
        <f>SUM(H18:H21)</f>
        <v>165000</v>
      </c>
      <c r="I22" s="4"/>
    </row>
    <row r="23" spans="1:9">
      <c r="C23" s="4"/>
      <c r="D23" s="4"/>
      <c r="E23" s="4"/>
      <c r="F23" s="4"/>
      <c r="G23" s="4"/>
      <c r="H23" s="10"/>
      <c r="I23" s="4"/>
    </row>
    <row r="24" spans="1:9">
      <c r="C24" s="4"/>
      <c r="D24" s="4"/>
      <c r="E24" s="4"/>
      <c r="F24" s="4"/>
      <c r="G24" s="1" t="s">
        <v>13</v>
      </c>
      <c r="H24" s="11">
        <f>H12+H17+H22</f>
        <v>682200</v>
      </c>
      <c r="I24" s="4"/>
    </row>
    <row r="25" spans="1:9">
      <c r="A25" s="1"/>
      <c r="C25" s="4"/>
      <c r="D25" s="4"/>
      <c r="E25" s="4"/>
      <c r="F25" s="4"/>
      <c r="G25" s="9"/>
      <c r="H25" s="11"/>
      <c r="I25" s="4"/>
    </row>
    <row r="26" spans="1:9">
      <c r="A26" s="13" t="s">
        <v>16</v>
      </c>
      <c r="C26" s="4"/>
      <c r="D26" s="4"/>
      <c r="E26" s="4"/>
      <c r="F26" s="4"/>
      <c r="G26" s="4"/>
      <c r="H26" s="4"/>
      <c r="I26" s="4"/>
    </row>
    <row r="27" spans="1:9">
      <c r="A27" t="s">
        <v>19</v>
      </c>
      <c r="B27" t="s">
        <v>16</v>
      </c>
      <c r="C27" s="4">
        <v>125</v>
      </c>
      <c r="D27" s="5">
        <v>1000000</v>
      </c>
      <c r="E27" s="4">
        <v>600</v>
      </c>
      <c r="F27" s="4"/>
      <c r="G27" s="5">
        <f>D27*(1+$B$2)^E27*$B$3</f>
        <v>35242505.729939029</v>
      </c>
      <c r="H27" s="5">
        <f>E27*C27</f>
        <v>75000</v>
      </c>
      <c r="I27" s="6">
        <f>C27/G27</f>
        <v>3.5468533638858332E-6</v>
      </c>
    </row>
    <row r="28" spans="1:9">
      <c r="A28" t="s">
        <v>20</v>
      </c>
      <c r="B28" t="s">
        <v>16</v>
      </c>
      <c r="C28" s="4">
        <v>150</v>
      </c>
      <c r="D28" s="5">
        <v>5000000</v>
      </c>
      <c r="E28" s="4">
        <v>600</v>
      </c>
      <c r="F28" s="4"/>
      <c r="G28" s="5">
        <f>D28*(1+$B$2)^E28*$B$3</f>
        <v>176212528.64969513</v>
      </c>
      <c r="H28" s="5">
        <f>E28*C28</f>
        <v>90000</v>
      </c>
      <c r="I28" s="6">
        <f>C28/G28</f>
        <v>8.512448073326001E-7</v>
      </c>
    </row>
    <row r="29" spans="1:9">
      <c r="A29" t="s">
        <v>21</v>
      </c>
      <c r="B29" t="s">
        <v>16</v>
      </c>
      <c r="C29" s="4">
        <v>225</v>
      </c>
      <c r="D29" s="5">
        <v>10000000</v>
      </c>
      <c r="E29" s="4">
        <v>600</v>
      </c>
      <c r="F29" s="4"/>
      <c r="G29" s="5">
        <f>D29*(1+$B$2)^E29*$B$3</f>
        <v>352425057.29939026</v>
      </c>
      <c r="H29" s="5">
        <f>E29*C29</f>
        <v>135000</v>
      </c>
      <c r="I29" s="6">
        <f>C29/G29</f>
        <v>6.3843360549945005E-7</v>
      </c>
    </row>
    <row r="30" spans="1:9">
      <c r="A30" t="s">
        <v>22</v>
      </c>
      <c r="B30" t="s">
        <v>16</v>
      </c>
      <c r="C30" s="4">
        <v>275</v>
      </c>
      <c r="D30" s="5">
        <v>20000000</v>
      </c>
      <c r="E30" s="4">
        <v>600</v>
      </c>
      <c r="F30" s="4"/>
      <c r="G30" s="5">
        <f>D30*(1+$B$2)^E30*$B$3</f>
        <v>704850114.59878051</v>
      </c>
      <c r="H30" s="7">
        <f>E30*C30</f>
        <v>165000</v>
      </c>
      <c r="I30" s="6">
        <f>C30/G30</f>
        <v>3.9015387002744169E-7</v>
      </c>
    </row>
    <row r="31" spans="1:9">
      <c r="A31" s="1"/>
      <c r="C31" s="4"/>
      <c r="D31" s="4"/>
      <c r="E31" s="4"/>
      <c r="F31" s="4"/>
      <c r="G31" s="9"/>
      <c r="H31" s="5">
        <f>SUM(H27:H30)</f>
        <v>465000</v>
      </c>
      <c r="I31" s="4"/>
    </row>
    <row r="32" spans="1:9">
      <c r="C32" s="4"/>
      <c r="D32" s="4"/>
      <c r="E32" s="4"/>
      <c r="F32" s="4"/>
      <c r="G32" s="4"/>
      <c r="H32" s="4"/>
      <c r="I32" s="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I30"/>
  <sheetViews>
    <sheetView zoomScale="80" zoomScaleNormal="80" workbookViewId="0">
      <selection activeCell="A25" sqref="A25"/>
    </sheetView>
  </sheetViews>
  <sheetFormatPr defaultRowHeight="15"/>
  <cols>
    <col min="1" max="1" width="29" customWidth="1"/>
    <col min="2" max="2" width="14.5703125" customWidth="1"/>
    <col min="3" max="3" width="9.7109375" customWidth="1"/>
    <col min="4" max="4" width="17.42578125" customWidth="1"/>
    <col min="5" max="5" width="15" customWidth="1"/>
    <col min="6" max="6" width="6.85546875" customWidth="1"/>
    <col min="7" max="7" width="22.5703125" customWidth="1"/>
    <col min="8" max="8" width="18.42578125" customWidth="1"/>
    <col min="9" max="9" width="21.140625" customWidth="1"/>
  </cols>
  <sheetData>
    <row r="2" spans="1:9">
      <c r="A2" s="1" t="s">
        <v>12</v>
      </c>
      <c r="B2" s="3">
        <v>0.01</v>
      </c>
    </row>
    <row r="3" spans="1:9">
      <c r="A3" s="1" t="s">
        <v>25</v>
      </c>
      <c r="B3" s="2">
        <v>0.11</v>
      </c>
      <c r="D3" s="2"/>
    </row>
    <row r="4" spans="1:9">
      <c r="A4" s="1"/>
      <c r="B4" s="1"/>
      <c r="C4" s="1"/>
      <c r="D4" s="1"/>
      <c r="E4" s="1"/>
      <c r="F4" s="1"/>
      <c r="H4" s="1"/>
    </row>
    <row r="5" spans="1:9">
      <c r="A5" s="1" t="s">
        <v>0</v>
      </c>
      <c r="B5" s="1" t="s">
        <v>3</v>
      </c>
      <c r="C5" s="1" t="s">
        <v>1</v>
      </c>
      <c r="D5" s="1" t="s">
        <v>23</v>
      </c>
      <c r="E5" s="1" t="s">
        <v>14</v>
      </c>
      <c r="F5" s="1"/>
      <c r="G5" s="1" t="s">
        <v>24</v>
      </c>
      <c r="H5" s="1" t="s">
        <v>2</v>
      </c>
      <c r="I5" s="1" t="s">
        <v>15</v>
      </c>
    </row>
    <row r="7" spans="1:9">
      <c r="A7" s="13" t="s">
        <v>27</v>
      </c>
      <c r="C7" s="4"/>
      <c r="D7" s="4"/>
      <c r="E7" s="4"/>
      <c r="F7" s="4"/>
      <c r="G7" s="4"/>
      <c r="H7" s="4"/>
      <c r="I7" s="8"/>
    </row>
    <row r="8" spans="1:9">
      <c r="A8" t="s">
        <v>29</v>
      </c>
      <c r="B8" t="s">
        <v>27</v>
      </c>
      <c r="C8" s="4">
        <v>450</v>
      </c>
      <c r="D8" s="5">
        <v>50000000</v>
      </c>
      <c r="E8" s="4">
        <v>600</v>
      </c>
      <c r="F8" s="4"/>
      <c r="G8" s="5">
        <f>D8*(1+$B$2)^E8*$B$3</f>
        <v>2153708683.496274</v>
      </c>
      <c r="H8" s="5">
        <f>E8*C8</f>
        <v>270000</v>
      </c>
      <c r="I8" s="6">
        <f>C8/G8</f>
        <v>2.0894190725436545E-7</v>
      </c>
    </row>
    <row r="9" spans="1:9">
      <c r="A9" t="s">
        <v>51</v>
      </c>
      <c r="B9" t="s">
        <v>27</v>
      </c>
      <c r="C9" s="4">
        <v>600</v>
      </c>
      <c r="D9" s="5">
        <v>82500000</v>
      </c>
      <c r="E9" s="4">
        <v>600</v>
      </c>
      <c r="F9" s="4"/>
      <c r="G9" s="5">
        <f>D9*(1+$B$2)^E9*$B$3</f>
        <v>3553619327.7688518</v>
      </c>
      <c r="H9" s="5">
        <f>E9*C9</f>
        <v>360000</v>
      </c>
      <c r="I9" s="6">
        <f>C9/G9</f>
        <v>1.6884194525605291E-7</v>
      </c>
    </row>
    <row r="10" spans="1:9">
      <c r="A10" t="s">
        <v>37</v>
      </c>
      <c r="B10" t="s">
        <v>27</v>
      </c>
      <c r="C10" s="4">
        <v>850</v>
      </c>
      <c r="D10" s="5">
        <v>120000000</v>
      </c>
      <c r="E10" s="4">
        <v>600</v>
      </c>
      <c r="F10" s="4"/>
      <c r="G10" s="5">
        <f>D10*(1+$B$2)^E10*$B$3</f>
        <v>5168900840.391057</v>
      </c>
      <c r="H10" s="5">
        <f>E10*C10</f>
        <v>510000</v>
      </c>
      <c r="I10" s="6">
        <f>C10/G10</f>
        <v>1.644450195983432E-7</v>
      </c>
    </row>
    <row r="11" spans="1:9" ht="17.25">
      <c r="A11" t="s">
        <v>41</v>
      </c>
      <c r="B11" t="s">
        <v>27</v>
      </c>
      <c r="C11" s="4">
        <v>1000</v>
      </c>
      <c r="D11" s="5">
        <v>180000000</v>
      </c>
      <c r="E11" s="4">
        <v>600</v>
      </c>
      <c r="F11" s="4"/>
      <c r="G11" s="5">
        <f>D11*(1+$B$2)^E11*$B$3</f>
        <v>7753351260.586586</v>
      </c>
      <c r="H11" s="14">
        <f>E11*C11</f>
        <v>600000</v>
      </c>
      <c r="I11" s="6">
        <f>C11/G11</f>
        <v>1.2897648595948484E-7</v>
      </c>
    </row>
    <row r="12" spans="1:9">
      <c r="C12" s="4"/>
      <c r="D12" s="5"/>
      <c r="E12" s="4"/>
      <c r="F12" s="4"/>
      <c r="G12" s="9"/>
      <c r="H12" s="5">
        <f>SUM(H2:H11)</f>
        <v>1740000</v>
      </c>
      <c r="I12" s="6"/>
    </row>
    <row r="13" spans="1:9">
      <c r="A13" s="13" t="s">
        <v>26</v>
      </c>
      <c r="C13" s="4"/>
      <c r="D13" s="5"/>
      <c r="E13" s="4"/>
      <c r="F13" s="4"/>
      <c r="G13" s="5"/>
      <c r="H13" s="5"/>
      <c r="I13" s="6"/>
    </row>
    <row r="14" spans="1:9">
      <c r="A14" t="s">
        <v>42</v>
      </c>
      <c r="B14" t="s">
        <v>26</v>
      </c>
      <c r="C14" s="4">
        <v>400</v>
      </c>
      <c r="D14" s="5">
        <v>38000000</v>
      </c>
      <c r="E14" s="4">
        <v>600</v>
      </c>
      <c r="F14" s="4"/>
      <c r="G14" s="5">
        <f>D14*(1+$B$2)^E14*$B$3</f>
        <v>1636818599.4571683</v>
      </c>
      <c r="H14" s="5">
        <f>E14*C14</f>
        <v>240000</v>
      </c>
      <c r="I14" s="6">
        <f>C14/G14</f>
        <v>2.4437649971270811E-7</v>
      </c>
    </row>
    <row r="15" spans="1:9">
      <c r="A15" t="s">
        <v>33</v>
      </c>
      <c r="B15" t="s">
        <v>26</v>
      </c>
      <c r="C15" s="4">
        <v>550</v>
      </c>
      <c r="D15" s="5">
        <v>70000000</v>
      </c>
      <c r="E15" s="4">
        <v>600</v>
      </c>
      <c r="F15" s="4"/>
      <c r="G15" s="5">
        <f>D15*(1+$B$2)^E15*$B$3</f>
        <v>3015192156.8947835</v>
      </c>
      <c r="H15" s="5">
        <f>E15*C15</f>
        <v>330000</v>
      </c>
      <c r="I15" s="6">
        <f>C15/G15</f>
        <v>1.8240960157127143E-7</v>
      </c>
    </row>
    <row r="16" spans="1:9" ht="17.25">
      <c r="A16" t="s">
        <v>40</v>
      </c>
      <c r="B16" t="s">
        <v>26</v>
      </c>
      <c r="C16" s="4">
        <v>950</v>
      </c>
      <c r="D16" s="5">
        <v>180000000</v>
      </c>
      <c r="E16" s="4">
        <v>600</v>
      </c>
      <c r="F16" s="4"/>
      <c r="G16" s="5">
        <f>D16*(1+$B$2)^E16*$B$3</f>
        <v>7753351260.586586</v>
      </c>
      <c r="H16" s="14">
        <f>E16*C16</f>
        <v>570000</v>
      </c>
      <c r="I16" s="6">
        <f>C16/G16</f>
        <v>1.2252766166151061E-7</v>
      </c>
    </row>
    <row r="17" spans="1:9">
      <c r="A17" s="1"/>
      <c r="C17" s="4"/>
      <c r="D17" s="4"/>
      <c r="E17" s="4"/>
      <c r="F17" s="4"/>
      <c r="G17" s="9"/>
      <c r="H17" s="5">
        <f>SUM(H7:H16)</f>
        <v>4620000</v>
      </c>
      <c r="I17" s="8"/>
    </row>
    <row r="18" spans="1:9">
      <c r="A18" s="13" t="s">
        <v>50</v>
      </c>
      <c r="C18" s="4"/>
      <c r="D18" s="4"/>
      <c r="E18" s="4"/>
      <c r="F18" s="4"/>
      <c r="G18" s="4"/>
      <c r="H18" s="4"/>
      <c r="I18" s="8"/>
    </row>
    <row r="19" spans="1:9">
      <c r="A19" t="s">
        <v>32</v>
      </c>
      <c r="B19" t="s">
        <v>28</v>
      </c>
      <c r="C19" s="4">
        <v>500</v>
      </c>
      <c r="D19" s="5">
        <v>52500000</v>
      </c>
      <c r="E19" s="4">
        <v>600</v>
      </c>
      <c r="F19" s="4"/>
      <c r="G19" s="5">
        <f>D19*(1+$B$2)^E19*$B$3</f>
        <v>2261394117.6710877</v>
      </c>
      <c r="H19" s="5">
        <f>E19*C19</f>
        <v>300000</v>
      </c>
      <c r="I19" s="6">
        <f>C19/G19</f>
        <v>2.2110254735911687E-7</v>
      </c>
    </row>
    <row r="20" spans="1:9">
      <c r="A20" t="s">
        <v>35</v>
      </c>
      <c r="B20" t="s">
        <v>28</v>
      </c>
      <c r="C20" s="4">
        <v>750</v>
      </c>
      <c r="D20" s="5">
        <v>90500000</v>
      </c>
      <c r="E20" s="4">
        <v>600</v>
      </c>
      <c r="F20" s="4"/>
      <c r="G20" s="5">
        <f>D20*(1+$B$2)^E20*$B$3</f>
        <v>3898212717.1282558</v>
      </c>
      <c r="H20" s="5">
        <f>E20*C20</f>
        <v>450000</v>
      </c>
      <c r="I20" s="6">
        <f>C20/G20</f>
        <v>1.9239586303348568E-7</v>
      </c>
    </row>
    <row r="21" spans="1:9">
      <c r="A21" t="s">
        <v>39</v>
      </c>
      <c r="B21" t="s">
        <v>28</v>
      </c>
      <c r="C21" s="4">
        <v>900</v>
      </c>
      <c r="D21" s="5">
        <v>160000000</v>
      </c>
      <c r="E21" s="4">
        <v>600</v>
      </c>
      <c r="F21" s="4"/>
      <c r="G21" s="5">
        <f>D21*(1+$B$2)^E21*$B$3</f>
        <v>6891867787.188076</v>
      </c>
      <c r="H21" s="5">
        <f>E21*C21</f>
        <v>540000</v>
      </c>
      <c r="I21" s="6">
        <f>C21/G21</f>
        <v>1.3058869203397844E-7</v>
      </c>
    </row>
    <row r="22" spans="1:9">
      <c r="A22" s="1"/>
      <c r="C22" s="4"/>
      <c r="D22" s="4"/>
      <c r="E22" s="4"/>
      <c r="F22" s="4"/>
      <c r="G22" s="9"/>
      <c r="H22" s="5">
        <f>SUM(H18:H21)</f>
        <v>1290000</v>
      </c>
      <c r="I22" s="4"/>
    </row>
    <row r="23" spans="1:9">
      <c r="C23" s="4"/>
      <c r="D23" s="4"/>
      <c r="E23" s="4"/>
      <c r="F23" s="4"/>
      <c r="G23" s="4"/>
      <c r="H23" s="10"/>
      <c r="I23" s="4"/>
    </row>
    <row r="24" spans="1:9">
      <c r="C24" s="4"/>
      <c r="D24" s="4"/>
      <c r="E24" s="4"/>
      <c r="F24" s="4"/>
      <c r="G24" s="1" t="s">
        <v>13</v>
      </c>
      <c r="H24" s="11">
        <f>H12+H17+H22</f>
        <v>7650000</v>
      </c>
      <c r="I24" s="4"/>
    </row>
    <row r="25" spans="1:9">
      <c r="A25" s="13" t="s">
        <v>30</v>
      </c>
      <c r="C25" s="4"/>
      <c r="D25" s="4"/>
      <c r="E25" s="4"/>
      <c r="F25" s="4"/>
      <c r="G25" s="4"/>
      <c r="H25" s="4"/>
      <c r="I25" s="4"/>
    </row>
    <row r="26" spans="1:9">
      <c r="A26" t="s">
        <v>31</v>
      </c>
      <c r="B26" t="s">
        <v>30</v>
      </c>
      <c r="C26" s="4">
        <v>400</v>
      </c>
      <c r="D26" s="5">
        <v>67500000</v>
      </c>
      <c r="E26" s="4">
        <v>600</v>
      </c>
      <c r="F26" s="4"/>
      <c r="G26" s="5">
        <f>D26*(1+$B$2)^E26*$B$3</f>
        <v>2907506722.7199697</v>
      </c>
      <c r="H26" s="5">
        <f>E26*C26</f>
        <v>240000</v>
      </c>
      <c r="I26" s="6">
        <f>C26/G26</f>
        <v>1.3757491835678384E-7</v>
      </c>
    </row>
    <row r="27" spans="1:9">
      <c r="A27" t="s">
        <v>34</v>
      </c>
      <c r="B27" t="s">
        <v>30</v>
      </c>
      <c r="C27" s="4">
        <v>600</v>
      </c>
      <c r="D27" s="5">
        <v>82500000</v>
      </c>
      <c r="E27" s="4">
        <v>600</v>
      </c>
      <c r="F27" s="4"/>
      <c r="G27" s="5">
        <f>D27*(1+$B$2)^E27*$B$3</f>
        <v>3553619327.7688518</v>
      </c>
      <c r="H27" s="5">
        <f>E27*C27</f>
        <v>360000</v>
      </c>
      <c r="I27" s="6">
        <f>C27/G27</f>
        <v>1.6884194525605291E-7</v>
      </c>
    </row>
    <row r="28" spans="1:9">
      <c r="A28" t="s">
        <v>36</v>
      </c>
      <c r="B28" t="s">
        <v>30</v>
      </c>
      <c r="C28" s="4">
        <v>800</v>
      </c>
      <c r="D28" s="5">
        <v>100000000</v>
      </c>
      <c r="E28" s="4">
        <v>600</v>
      </c>
      <c r="F28" s="4"/>
      <c r="G28" s="5">
        <f>D28*(1+$B$2)^E28*$B$3</f>
        <v>4307417366.992548</v>
      </c>
      <c r="H28" s="5">
        <f>E28*C28</f>
        <v>480000</v>
      </c>
      <c r="I28" s="6">
        <f>C28/G28</f>
        <v>1.8572613978165818E-7</v>
      </c>
    </row>
    <row r="29" spans="1:9">
      <c r="A29" t="s">
        <v>38</v>
      </c>
      <c r="B29" t="s">
        <v>30</v>
      </c>
      <c r="C29" s="4">
        <v>1000</v>
      </c>
      <c r="D29" s="5">
        <v>180000000</v>
      </c>
      <c r="E29" s="4">
        <v>600</v>
      </c>
      <c r="F29" s="4"/>
      <c r="G29" s="5">
        <f>D29*(1+$B$2)^E29*$B$3</f>
        <v>7753351260.586586</v>
      </c>
      <c r="H29" s="7">
        <f>E29*C29</f>
        <v>600000</v>
      </c>
      <c r="I29" s="6">
        <f>C29/G29</f>
        <v>1.2897648595948484E-7</v>
      </c>
    </row>
    <row r="30" spans="1:9">
      <c r="A30" s="1"/>
      <c r="C30" s="4"/>
      <c r="D30" s="4"/>
      <c r="E30" s="4"/>
      <c r="F30" s="4"/>
      <c r="G30" s="9"/>
      <c r="H30" s="5">
        <f>SUM(H26:H29)</f>
        <v>1680000</v>
      </c>
      <c r="I30" s="4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2:I27"/>
  <sheetViews>
    <sheetView tabSelected="1" zoomScale="80" zoomScaleNormal="80" workbookViewId="0">
      <selection activeCell="C26" sqref="C26"/>
    </sheetView>
  </sheetViews>
  <sheetFormatPr defaultRowHeight="15"/>
  <cols>
    <col min="1" max="1" width="29.42578125" customWidth="1"/>
    <col min="2" max="2" width="16.42578125" customWidth="1"/>
    <col min="4" max="4" width="19.85546875" customWidth="1"/>
    <col min="5" max="5" width="15.42578125" customWidth="1"/>
    <col min="7" max="7" width="19.7109375" customWidth="1"/>
    <col min="8" max="8" width="20" customWidth="1"/>
    <col min="9" max="9" width="21.7109375" customWidth="1"/>
  </cols>
  <sheetData>
    <row r="2" spans="1:9">
      <c r="A2" s="1" t="s">
        <v>12</v>
      </c>
      <c r="B2" s="3">
        <v>0.01</v>
      </c>
    </row>
    <row r="3" spans="1:9">
      <c r="A3" s="1" t="s">
        <v>25</v>
      </c>
      <c r="B3" s="2">
        <v>0.5</v>
      </c>
      <c r="D3" s="2"/>
    </row>
    <row r="4" spans="1:9">
      <c r="A4" s="1"/>
      <c r="B4" s="1"/>
      <c r="C4" s="1"/>
      <c r="D4" s="1"/>
      <c r="E4" s="1"/>
      <c r="F4" s="1"/>
      <c r="H4" s="1"/>
    </row>
    <row r="5" spans="1:9">
      <c r="A5" s="1" t="s">
        <v>0</v>
      </c>
      <c r="B5" s="1" t="s">
        <v>3</v>
      </c>
      <c r="C5" s="1" t="s">
        <v>1</v>
      </c>
      <c r="D5" s="1" t="s">
        <v>23</v>
      </c>
      <c r="E5" s="1" t="s">
        <v>14</v>
      </c>
      <c r="F5" s="1"/>
      <c r="G5" s="1" t="s">
        <v>24</v>
      </c>
      <c r="H5" s="1" t="s">
        <v>2</v>
      </c>
      <c r="I5" s="1" t="s">
        <v>15</v>
      </c>
    </row>
    <row r="6" spans="1:9">
      <c r="A6" s="1"/>
      <c r="B6" s="1"/>
      <c r="C6" s="1"/>
      <c r="D6" s="1"/>
      <c r="E6" s="1"/>
      <c r="F6" s="1"/>
      <c r="G6" s="1"/>
      <c r="H6" s="1"/>
      <c r="I6" s="1"/>
    </row>
    <row r="7" spans="1:9">
      <c r="A7" s="13" t="s">
        <v>27</v>
      </c>
      <c r="B7" s="1"/>
      <c r="C7" s="1"/>
      <c r="D7" s="1"/>
      <c r="E7" s="1"/>
      <c r="F7" s="1"/>
      <c r="G7" s="1"/>
      <c r="H7" s="1"/>
      <c r="I7" s="1"/>
    </row>
    <row r="8" spans="1:9">
      <c r="A8" t="s">
        <v>46</v>
      </c>
      <c r="B8" t="s">
        <v>27</v>
      </c>
      <c r="C8" s="4">
        <v>400</v>
      </c>
      <c r="D8" s="5">
        <v>50000000</v>
      </c>
      <c r="E8" s="4">
        <v>600</v>
      </c>
      <c r="F8" s="4"/>
      <c r="G8" s="5">
        <f>D8*(1+$B$2)^E8*$B$3</f>
        <v>9789584924.9830627</v>
      </c>
      <c r="H8" s="5">
        <f>E8*C8</f>
        <v>240000</v>
      </c>
      <c r="I8" s="6">
        <f>C8/G8</f>
        <v>4.0859750751964804E-8</v>
      </c>
    </row>
    <row r="9" spans="1:9">
      <c r="A9" t="s">
        <v>52</v>
      </c>
      <c r="B9" t="s">
        <v>27</v>
      </c>
      <c r="C9" s="4">
        <v>600</v>
      </c>
      <c r="D9" s="5">
        <v>82500000</v>
      </c>
      <c r="E9" s="4">
        <v>600</v>
      </c>
      <c r="F9" s="4"/>
      <c r="G9" s="5">
        <f>D9*(1+$B$2)^E9*$B$3</f>
        <v>16152815126.222054</v>
      </c>
      <c r="H9" s="5">
        <f>E9*C9</f>
        <v>360000</v>
      </c>
      <c r="I9" s="6">
        <f>C9/G9</f>
        <v>3.7145227956331639E-8</v>
      </c>
    </row>
    <row r="10" spans="1:9">
      <c r="A10" t="s">
        <v>56</v>
      </c>
      <c r="B10" t="s">
        <v>27</v>
      </c>
      <c r="C10" s="4">
        <v>950</v>
      </c>
      <c r="D10" s="5">
        <v>120000000</v>
      </c>
      <c r="E10" s="4">
        <v>600</v>
      </c>
      <c r="F10" s="4"/>
      <c r="G10" s="5">
        <f>D10*(1+$B$2)^E10*$B$3</f>
        <v>23495003819.959351</v>
      </c>
      <c r="H10" s="7">
        <f>E10*C10</f>
        <v>570000</v>
      </c>
      <c r="I10" s="6">
        <f>C10/G10</f>
        <v>4.0434128348298503E-8</v>
      </c>
    </row>
    <row r="11" spans="1:9">
      <c r="H11" s="15">
        <f>SUM(H8:H10)</f>
        <v>1170000</v>
      </c>
    </row>
    <row r="12" spans="1:9">
      <c r="A12" s="13" t="s">
        <v>26</v>
      </c>
    </row>
    <row r="13" spans="1:9">
      <c r="A13" t="s">
        <v>47</v>
      </c>
      <c r="B13" t="s">
        <v>26</v>
      </c>
      <c r="C13" s="4">
        <v>450</v>
      </c>
      <c r="D13" s="5">
        <v>40000000</v>
      </c>
      <c r="E13" s="4">
        <v>600</v>
      </c>
      <c r="F13" s="4"/>
      <c r="G13" s="5">
        <f>D13*(1+$B$2)^E13*$B$3</f>
        <v>7831667939.9864502</v>
      </c>
      <c r="H13" s="5">
        <f>E13*C13</f>
        <v>270000</v>
      </c>
      <c r="I13" s="6">
        <f>C13/G13</f>
        <v>5.7459024494950507E-8</v>
      </c>
    </row>
    <row r="14" spans="1:9">
      <c r="A14" s="12" t="s">
        <v>33</v>
      </c>
      <c r="B14" t="s">
        <v>26</v>
      </c>
      <c r="C14" s="4">
        <v>550</v>
      </c>
      <c r="D14" s="5">
        <v>70000000</v>
      </c>
      <c r="E14" s="4">
        <v>600</v>
      </c>
      <c r="F14" s="4"/>
      <c r="G14" s="5">
        <f>D14*(1+$B$2)^E14*$B$3</f>
        <v>13705418894.976288</v>
      </c>
      <c r="H14" s="5">
        <f>E14*C14</f>
        <v>330000</v>
      </c>
      <c r="I14" s="6">
        <f>C14/G14</f>
        <v>4.0130112345679716E-8</v>
      </c>
    </row>
    <row r="15" spans="1:9">
      <c r="A15" t="s">
        <v>41</v>
      </c>
      <c r="B15" t="s">
        <v>26</v>
      </c>
      <c r="C15" s="4">
        <v>850</v>
      </c>
      <c r="D15" s="5">
        <v>180000000</v>
      </c>
      <c r="E15" s="4">
        <v>600</v>
      </c>
      <c r="F15" s="4"/>
      <c r="G15" s="5">
        <f>D15*(1+$B$2)^E15*$B$3</f>
        <v>35242505729.939026</v>
      </c>
      <c r="H15" s="7">
        <f>E15*C15</f>
        <v>510000</v>
      </c>
      <c r="I15" s="6">
        <f>C15/G15</f>
        <v>2.4118602874423668E-8</v>
      </c>
    </row>
    <row r="16" spans="1:9">
      <c r="A16" s="1"/>
      <c r="C16" s="4"/>
      <c r="D16" s="4"/>
      <c r="E16" s="4"/>
      <c r="F16" s="4"/>
      <c r="G16" s="9"/>
      <c r="H16" s="5">
        <f>SUM(H13:H15)</f>
        <v>1110000</v>
      </c>
      <c r="I16" s="8"/>
    </row>
    <row r="17" spans="1:9">
      <c r="A17" s="13" t="s">
        <v>50</v>
      </c>
      <c r="C17" s="4"/>
      <c r="D17" s="4"/>
      <c r="E17" s="4"/>
      <c r="F17" s="4"/>
      <c r="G17" s="4"/>
      <c r="H17" s="4"/>
      <c r="I17" s="8"/>
    </row>
    <row r="18" spans="1:9">
      <c r="A18" t="s">
        <v>48</v>
      </c>
      <c r="B18" t="s">
        <v>28</v>
      </c>
      <c r="C18" s="4">
        <v>500</v>
      </c>
      <c r="D18" s="5">
        <v>52500000</v>
      </c>
      <c r="E18" s="4">
        <v>600</v>
      </c>
      <c r="F18" s="4"/>
      <c r="G18" s="5">
        <f>D18*(1+$B$2)^E18*$B$3</f>
        <v>10279064171.232216</v>
      </c>
      <c r="H18" s="5">
        <f>E18*C18</f>
        <v>300000</v>
      </c>
      <c r="I18" s="6">
        <f>C18/G18</f>
        <v>4.8642560419005718E-8</v>
      </c>
    </row>
    <row r="19" spans="1:9">
      <c r="A19" t="s">
        <v>53</v>
      </c>
      <c r="B19" t="s">
        <v>28</v>
      </c>
      <c r="C19" s="4">
        <v>750</v>
      </c>
      <c r="D19" s="5">
        <v>90500000</v>
      </c>
      <c r="E19" s="4">
        <v>600</v>
      </c>
      <c r="F19" s="4"/>
      <c r="G19" s="5">
        <f>D19*(1+$B$2)^E19*$B$3</f>
        <v>17719148714.219345</v>
      </c>
      <c r="H19" s="5">
        <f>E19*C19</f>
        <v>450000</v>
      </c>
      <c r="I19" s="6">
        <f>C19/G19</f>
        <v>4.2327089867366851E-8</v>
      </c>
    </row>
    <row r="20" spans="1:9">
      <c r="A20" t="s">
        <v>49</v>
      </c>
      <c r="B20" t="s">
        <v>28</v>
      </c>
      <c r="C20" s="4">
        <v>900</v>
      </c>
      <c r="D20" s="5">
        <v>160000000</v>
      </c>
      <c r="E20" s="4">
        <v>600</v>
      </c>
      <c r="F20" s="4"/>
      <c r="G20" s="5">
        <f>D20*(1+$B$2)^E20*$B$3</f>
        <v>31326671759.945801</v>
      </c>
      <c r="H20" s="7">
        <f>E20*C20</f>
        <v>540000</v>
      </c>
      <c r="I20" s="6">
        <f>C20/G20</f>
        <v>2.8729512247475254E-8</v>
      </c>
    </row>
    <row r="21" spans="1:9">
      <c r="A21" s="1"/>
      <c r="C21" s="4"/>
      <c r="D21" s="4"/>
      <c r="E21" s="4"/>
      <c r="F21" s="4"/>
      <c r="G21" s="9"/>
      <c r="H21" s="5">
        <f>SUM(H17:H20)</f>
        <v>1290000</v>
      </c>
      <c r="I21" s="4"/>
    </row>
    <row r="22" spans="1:9">
      <c r="C22" s="4"/>
      <c r="D22" s="4"/>
      <c r="E22" s="4"/>
      <c r="F22" s="4"/>
      <c r="G22" s="4"/>
      <c r="H22" s="10"/>
      <c r="I22" s="4"/>
    </row>
    <row r="23" spans="1:9">
      <c r="C23" s="4"/>
      <c r="D23" s="4"/>
      <c r="E23" s="4"/>
      <c r="F23" s="4"/>
      <c r="G23" s="1" t="s">
        <v>13</v>
      </c>
      <c r="H23" s="11">
        <f>H11+H16+H21</f>
        <v>3570000</v>
      </c>
      <c r="I23" s="4"/>
    </row>
    <row r="24" spans="1:9">
      <c r="A24" s="13" t="s">
        <v>30</v>
      </c>
      <c r="C24" s="4"/>
      <c r="D24" s="4"/>
      <c r="E24" s="4"/>
      <c r="F24" s="4"/>
      <c r="G24" s="4"/>
      <c r="H24" s="4"/>
      <c r="I24" s="4"/>
    </row>
    <row r="25" spans="1:9">
      <c r="A25" t="s">
        <v>54</v>
      </c>
      <c r="B25" t="s">
        <v>30</v>
      </c>
      <c r="C25" s="4">
        <v>800</v>
      </c>
      <c r="D25" s="5">
        <v>67500000</v>
      </c>
      <c r="E25" s="4">
        <v>600</v>
      </c>
      <c r="F25" s="4"/>
      <c r="G25" s="5">
        <f>D25*(1+$B$2)^E25*$B$3</f>
        <v>13215939648.727135</v>
      </c>
      <c r="H25" s="5">
        <f>E25*C25</f>
        <v>480000</v>
      </c>
      <c r="I25" s="6">
        <f>C25/G25</f>
        <v>6.0532964076984897E-8</v>
      </c>
    </row>
    <row r="26" spans="1:9">
      <c r="A26" t="s">
        <v>55</v>
      </c>
      <c r="B26" t="s">
        <v>30</v>
      </c>
      <c r="C26" s="4">
        <v>1050</v>
      </c>
      <c r="D26" s="5">
        <v>82500000</v>
      </c>
      <c r="E26" s="4">
        <v>600</v>
      </c>
      <c r="F26" s="4"/>
      <c r="G26" s="5">
        <f>D26*(1+$B$2)^E26*$B$3</f>
        <v>16152815126.222054</v>
      </c>
      <c r="H26" s="7">
        <f>E26*C26</f>
        <v>630000</v>
      </c>
      <c r="I26" s="6">
        <f>C26/G26</f>
        <v>6.5004148923580372E-8</v>
      </c>
    </row>
    <row r="27" spans="1:9">
      <c r="A27" s="1"/>
      <c r="C27" s="4"/>
      <c r="D27" s="4"/>
      <c r="E27" s="4"/>
      <c r="F27" s="4"/>
      <c r="G27" s="9"/>
      <c r="H27" s="5">
        <f>SUM(H25:H26)</f>
        <v>1110000</v>
      </c>
      <c r="I27" s="4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2:I32"/>
  <sheetViews>
    <sheetView zoomScale="80" zoomScaleNormal="80" workbookViewId="0">
      <selection activeCell="B22" sqref="B22"/>
    </sheetView>
  </sheetViews>
  <sheetFormatPr defaultRowHeight="15"/>
  <cols>
    <col min="1" max="1" width="29.7109375" customWidth="1"/>
    <col min="2" max="2" width="16.42578125" customWidth="1"/>
    <col min="3" max="3" width="14.7109375" customWidth="1"/>
    <col min="4" max="4" width="17.5703125" customWidth="1"/>
    <col min="5" max="5" width="18.140625" customWidth="1"/>
    <col min="7" max="7" width="18.7109375" customWidth="1"/>
    <col min="8" max="8" width="15" customWidth="1"/>
    <col min="9" max="9" width="22.140625" customWidth="1"/>
  </cols>
  <sheetData>
    <row r="2" spans="1:9">
      <c r="A2" s="1" t="s">
        <v>12</v>
      </c>
      <c r="B2" s="3">
        <v>0.01</v>
      </c>
    </row>
    <row r="3" spans="1:9">
      <c r="A3" s="1" t="s">
        <v>25</v>
      </c>
      <c r="B3" s="2">
        <v>0.5</v>
      </c>
      <c r="D3" s="2"/>
    </row>
    <row r="4" spans="1:9">
      <c r="A4" s="1"/>
      <c r="B4" s="1"/>
      <c r="C4" s="1"/>
      <c r="D4" s="1"/>
      <c r="E4" s="1"/>
      <c r="F4" s="1"/>
      <c r="H4" s="1"/>
    </row>
    <row r="5" spans="1:9">
      <c r="A5" s="1" t="s">
        <v>0</v>
      </c>
      <c r="B5" s="1" t="s">
        <v>3</v>
      </c>
      <c r="C5" s="1" t="s">
        <v>1</v>
      </c>
      <c r="D5" s="1" t="s">
        <v>23</v>
      </c>
      <c r="E5" s="1" t="s">
        <v>14</v>
      </c>
      <c r="F5" s="1"/>
      <c r="G5" s="1" t="s">
        <v>24</v>
      </c>
      <c r="H5" s="1" t="s">
        <v>2</v>
      </c>
      <c r="I5" s="1" t="s">
        <v>15</v>
      </c>
    </row>
    <row r="6" spans="1:9">
      <c r="A6" s="1"/>
      <c r="B6" s="1"/>
      <c r="C6" s="1"/>
      <c r="D6" s="1"/>
      <c r="E6" s="1"/>
      <c r="F6" s="1"/>
      <c r="G6" s="1"/>
      <c r="H6" s="1"/>
      <c r="I6" s="1"/>
    </row>
    <row r="7" spans="1:9">
      <c r="A7" s="13" t="s">
        <v>27</v>
      </c>
      <c r="B7" s="1"/>
      <c r="C7" s="1"/>
      <c r="D7" s="1"/>
      <c r="E7" s="1"/>
      <c r="F7" s="1"/>
      <c r="G7" s="1"/>
      <c r="H7" s="1"/>
      <c r="I7" s="1"/>
    </row>
    <row r="8" spans="1:9">
      <c r="A8" t="s">
        <v>46</v>
      </c>
      <c r="B8" t="s">
        <v>27</v>
      </c>
      <c r="C8" s="4">
        <v>400</v>
      </c>
      <c r="D8" s="5">
        <v>50000000</v>
      </c>
      <c r="E8" s="4">
        <v>600</v>
      </c>
      <c r="F8" s="4"/>
      <c r="G8" s="5">
        <f>D8*(1+$B$2)^E8*$B$3</f>
        <v>9789584924.9830627</v>
      </c>
      <c r="H8" s="5">
        <f>E8*C8</f>
        <v>240000</v>
      </c>
      <c r="I8" s="6">
        <f>C8/G8</f>
        <v>4.0859750751964804E-8</v>
      </c>
    </row>
    <row r="9" spans="1:9">
      <c r="A9" s="12" t="s">
        <v>57</v>
      </c>
      <c r="B9" t="s">
        <v>27</v>
      </c>
      <c r="C9" s="4">
        <v>600</v>
      </c>
      <c r="D9" s="5">
        <v>82500000</v>
      </c>
      <c r="E9" s="4">
        <v>600</v>
      </c>
      <c r="F9" s="4"/>
      <c r="G9" s="5">
        <f>D9*(1+$B$2)^E9*$B$3</f>
        <v>16152815126.222054</v>
      </c>
      <c r="H9" s="5">
        <f>E9*C9</f>
        <v>360000</v>
      </c>
      <c r="I9" s="6">
        <f>C9/G9</f>
        <v>3.7145227956331639E-8</v>
      </c>
    </row>
    <row r="10" spans="1:9">
      <c r="A10" s="12" t="s">
        <v>60</v>
      </c>
      <c r="B10" t="s">
        <v>27</v>
      </c>
      <c r="C10" s="4">
        <v>1000</v>
      </c>
      <c r="D10" s="5">
        <v>120000000</v>
      </c>
      <c r="E10" s="4">
        <v>600</v>
      </c>
      <c r="F10" s="4"/>
      <c r="G10" s="5">
        <f>D10*(1+$B$2)^E10*$B$3</f>
        <v>23495003819.959351</v>
      </c>
      <c r="H10" s="7">
        <f>E10*C10</f>
        <v>600000</v>
      </c>
      <c r="I10" s="6">
        <f>C10/G10</f>
        <v>4.2562240366630004E-8</v>
      </c>
    </row>
    <row r="11" spans="1:9">
      <c r="H11" s="15">
        <f>SUM(H8:H10)</f>
        <v>1200000</v>
      </c>
    </row>
    <row r="12" spans="1:9">
      <c r="A12" s="13" t="s">
        <v>26</v>
      </c>
    </row>
    <row r="13" spans="1:9">
      <c r="A13" t="s">
        <v>47</v>
      </c>
      <c r="B13" t="s">
        <v>26</v>
      </c>
      <c r="C13" s="4">
        <v>450</v>
      </c>
      <c r="D13" s="5">
        <v>40000000</v>
      </c>
      <c r="E13" s="4">
        <v>600</v>
      </c>
      <c r="F13" s="4"/>
      <c r="G13" s="5">
        <f>D13*(1+$B$2)^E13*$B$3</f>
        <v>7831667939.9864502</v>
      </c>
      <c r="H13" s="5">
        <f>E13*C13</f>
        <v>270000</v>
      </c>
      <c r="I13" s="6">
        <f>C13/G13</f>
        <v>5.7459024494950507E-8</v>
      </c>
    </row>
    <row r="14" spans="1:9">
      <c r="A14" s="12" t="s">
        <v>33</v>
      </c>
      <c r="B14" t="s">
        <v>26</v>
      </c>
      <c r="C14" s="4">
        <v>700</v>
      </c>
      <c r="D14" s="5">
        <v>70000000</v>
      </c>
      <c r="E14" s="4">
        <v>600</v>
      </c>
      <c r="F14" s="4"/>
      <c r="G14" s="5">
        <f>D14*(1+$B$2)^E14*$B$3</f>
        <v>13705418894.976288</v>
      </c>
      <c r="H14" s="5">
        <f>E14*C14</f>
        <v>420000</v>
      </c>
      <c r="I14" s="6">
        <f>C14/G14</f>
        <v>5.1074688439956006E-8</v>
      </c>
    </row>
    <row r="15" spans="1:9">
      <c r="A15" s="12" t="s">
        <v>61</v>
      </c>
      <c r="B15" t="s">
        <v>26</v>
      </c>
      <c r="C15" s="4">
        <v>1200</v>
      </c>
      <c r="D15" s="5">
        <v>180000000</v>
      </c>
      <c r="E15" s="4">
        <v>600</v>
      </c>
      <c r="F15" s="4"/>
      <c r="G15" s="5">
        <f>D15*(1+$B$2)^E15*$B$3</f>
        <v>35242505729.939026</v>
      </c>
      <c r="H15" s="7">
        <f>E15*C15</f>
        <v>720000</v>
      </c>
      <c r="I15" s="6">
        <f>C15/G15</f>
        <v>3.4049792293304002E-8</v>
      </c>
    </row>
    <row r="16" spans="1:9">
      <c r="A16" s="1"/>
      <c r="C16" s="4"/>
      <c r="D16" s="4"/>
      <c r="E16" s="4"/>
      <c r="F16" s="4"/>
      <c r="G16" s="9"/>
      <c r="H16" s="5">
        <f>SUM(H13:H15)</f>
        <v>1410000</v>
      </c>
      <c r="I16" s="8"/>
    </row>
    <row r="17" spans="1:9">
      <c r="A17" s="13" t="s">
        <v>50</v>
      </c>
      <c r="C17" s="4"/>
      <c r="D17" s="4"/>
      <c r="E17" s="4"/>
      <c r="F17" s="4"/>
      <c r="G17" s="4"/>
      <c r="H17" s="4"/>
      <c r="I17" s="8"/>
    </row>
    <row r="18" spans="1:9">
      <c r="A18" t="s">
        <v>17</v>
      </c>
      <c r="B18" t="s">
        <v>28</v>
      </c>
      <c r="C18" s="4">
        <v>500</v>
      </c>
      <c r="D18" s="5">
        <v>52500000</v>
      </c>
      <c r="E18" s="4">
        <v>600</v>
      </c>
      <c r="F18" s="4"/>
      <c r="G18" s="5">
        <f>D18*(1+$B$2)^E18*$B$3</f>
        <v>10279064171.232216</v>
      </c>
      <c r="H18" s="5">
        <f>E18*C18</f>
        <v>300000</v>
      </c>
      <c r="I18" s="6">
        <f>C18/G18</f>
        <v>4.8642560419005718E-8</v>
      </c>
    </row>
    <row r="19" spans="1:9" ht="17.25">
      <c r="A19" t="s">
        <v>58</v>
      </c>
      <c r="B19" t="s">
        <v>28</v>
      </c>
      <c r="C19" s="4">
        <v>800</v>
      </c>
      <c r="D19" s="5">
        <v>90500000</v>
      </c>
      <c r="E19" s="4">
        <v>600</v>
      </c>
      <c r="F19" s="4"/>
      <c r="G19" s="5">
        <f>D19*(1+$B$2)^E19*$B$3</f>
        <v>17719148714.219345</v>
      </c>
      <c r="H19" s="14">
        <f>E19*C19</f>
        <v>480000</v>
      </c>
      <c r="I19" s="6">
        <f>C19/G19</f>
        <v>4.5148895858524642E-8</v>
      </c>
    </row>
    <row r="20" spans="1:9">
      <c r="A20" s="1"/>
      <c r="C20" s="4"/>
      <c r="D20" s="4"/>
      <c r="E20" s="4"/>
      <c r="F20" s="4"/>
      <c r="G20" s="9"/>
      <c r="H20" s="5">
        <f>SUM(H17:H19)</f>
        <v>780000</v>
      </c>
      <c r="I20" s="4"/>
    </row>
    <row r="21" spans="1:9">
      <c r="C21" s="4"/>
      <c r="D21" s="4"/>
      <c r="E21" s="4"/>
      <c r="F21" s="4"/>
      <c r="G21" s="4"/>
      <c r="H21" s="10"/>
      <c r="I21" s="4"/>
    </row>
    <row r="22" spans="1:9">
      <c r="C22" s="4"/>
      <c r="D22" s="4"/>
      <c r="E22" s="4"/>
      <c r="F22" s="4"/>
      <c r="G22" s="1" t="s">
        <v>13</v>
      </c>
      <c r="H22" s="11">
        <f>H11+H16+H20</f>
        <v>3390000</v>
      </c>
      <c r="I22" s="4"/>
    </row>
    <row r="23" spans="1:9">
      <c r="A23" s="13" t="s">
        <v>30</v>
      </c>
      <c r="C23" s="4"/>
      <c r="D23" s="4"/>
      <c r="E23" s="4"/>
      <c r="F23" s="4"/>
      <c r="G23" s="4"/>
      <c r="H23" s="4"/>
      <c r="I23" s="4"/>
    </row>
    <row r="24" spans="1:9">
      <c r="A24" t="s">
        <v>55</v>
      </c>
      <c r="B24" t="s">
        <v>30</v>
      </c>
      <c r="C24" s="4">
        <v>550</v>
      </c>
      <c r="D24" s="5">
        <v>67500000</v>
      </c>
      <c r="E24" s="4">
        <v>600</v>
      </c>
      <c r="F24" s="4"/>
      <c r="G24" s="5">
        <f>D24*(1+$B$2)^E24*$B$3</f>
        <v>13215939648.727135</v>
      </c>
      <c r="H24" s="5">
        <f>E24*C24</f>
        <v>330000</v>
      </c>
      <c r="I24" s="6">
        <f>C24/G24</f>
        <v>4.1616412802927114E-8</v>
      </c>
    </row>
    <row r="25" spans="1:9">
      <c r="A25" t="s">
        <v>59</v>
      </c>
      <c r="B25" t="s">
        <v>30</v>
      </c>
      <c r="C25" s="4">
        <v>900</v>
      </c>
      <c r="D25" s="5">
        <v>82500000</v>
      </c>
      <c r="E25" s="4">
        <v>600</v>
      </c>
      <c r="F25" s="4"/>
      <c r="G25" s="5">
        <f>D25*(1+$B$2)^E25*$B$3</f>
        <v>16152815126.222054</v>
      </c>
      <c r="H25" s="7">
        <f>E25*C25</f>
        <v>540000</v>
      </c>
      <c r="I25" s="6">
        <f>C25/G25</f>
        <v>5.5717841934497459E-8</v>
      </c>
    </row>
    <row r="26" spans="1:9">
      <c r="A26" s="1"/>
      <c r="C26" s="4"/>
      <c r="D26" s="4"/>
      <c r="E26" s="4"/>
      <c r="F26" s="4"/>
      <c r="G26" s="9"/>
      <c r="H26" s="5">
        <f>SUM(H24:H25)</f>
        <v>870000</v>
      </c>
      <c r="I26" s="4"/>
    </row>
    <row r="28" spans="1:9">
      <c r="C28" s="4"/>
      <c r="D28" s="5"/>
      <c r="E28" s="4"/>
      <c r="F28" s="4"/>
      <c r="G28" s="5"/>
      <c r="H28" s="5"/>
      <c r="I28" s="6"/>
    </row>
    <row r="29" spans="1:9">
      <c r="C29" s="4"/>
      <c r="D29" s="5"/>
      <c r="E29" s="4"/>
      <c r="F29" s="4"/>
      <c r="G29" s="5"/>
      <c r="H29" s="5"/>
      <c r="I29" s="6"/>
    </row>
    <row r="30" spans="1:9">
      <c r="C30" s="4"/>
      <c r="D30" s="5"/>
      <c r="E30" s="4"/>
      <c r="F30" s="4"/>
      <c r="G30" s="5"/>
      <c r="H30" s="5"/>
      <c r="I30" s="6"/>
    </row>
    <row r="31" spans="1:9">
      <c r="C31" s="4"/>
      <c r="D31" s="4"/>
      <c r="E31" s="4"/>
      <c r="F31" s="4"/>
      <c r="G31" s="4"/>
      <c r="H31" s="16"/>
      <c r="I31" s="4"/>
    </row>
    <row r="32" spans="1:9">
      <c r="A32" s="1"/>
      <c r="C32" s="4"/>
      <c r="D32" s="4"/>
      <c r="E32" s="4"/>
      <c r="F32" s="4"/>
      <c r="G32" s="9"/>
      <c r="H32" s="17"/>
      <c r="I32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Earth</vt:lpstr>
      <vt:lpstr>Moon</vt:lpstr>
      <vt:lpstr>Mars</vt:lpstr>
      <vt:lpstr>Asteroid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2006-09-12T15:06:44Z</dcterms:created>
  <dcterms:modified xsi:type="dcterms:W3CDTF">2013-11-15T07:18:59Z</dcterms:modified>
</cp:coreProperties>
</file>