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jnauth\Desktop\Ham Radio\Kits &amp; Projects\Dueling 612s\"/>
    </mc:Choice>
  </mc:AlternateContent>
  <xr:revisionPtr revIDLastSave="0" documentId="13_ncr:1_{048F720A-714F-4898-B9C0-F832DF0E3E7C}" xr6:coauthVersionLast="41" xr6:coauthVersionMax="41" xr10:uidLastSave="{00000000-0000-0000-0000-000000000000}"/>
  <bookViews>
    <workbookView xWindow="22932" yWindow="-108" windowWidth="23256" windowHeight="13176" activeTab="1" xr2:uid="{00000000-000D-0000-FFFF-FFFF00000000}"/>
  </bookViews>
  <sheets>
    <sheet name="Max Voltage Estimator" sheetId="3" r:id="rId1"/>
    <sheet name="Slew Rate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F6" i="1" l="1"/>
  <c r="F5" i="1"/>
  <c r="H6" i="1" l="1"/>
  <c r="H5" i="1"/>
  <c r="P6" i="1" l="1"/>
  <c r="P5" i="1"/>
  <c r="M6" i="1"/>
  <c r="M5" i="1"/>
  <c r="J6" i="1"/>
  <c r="J5" i="1"/>
  <c r="D7" i="1"/>
  <c r="J7" i="1" s="1"/>
  <c r="M7" i="1" l="1"/>
  <c r="D8" i="1"/>
  <c r="F7" i="1"/>
  <c r="H7" i="1"/>
  <c r="P7" i="1"/>
  <c r="F8" i="1" l="1"/>
  <c r="H8" i="1"/>
  <c r="M8" i="1"/>
  <c r="J8" i="1"/>
  <c r="D9" i="1"/>
  <c r="P8" i="1"/>
  <c r="D10" i="1" l="1"/>
  <c r="F9" i="1"/>
  <c r="H9" i="1"/>
  <c r="P9" i="1"/>
  <c r="J9" i="1"/>
  <c r="M9" i="1"/>
  <c r="F10" i="1" l="1"/>
  <c r="H10" i="1"/>
  <c r="D11" i="1"/>
  <c r="M10" i="1"/>
  <c r="P10" i="1"/>
  <c r="J10" i="1"/>
  <c r="F11" i="1" l="1"/>
  <c r="H11" i="1"/>
  <c r="M11" i="1"/>
  <c r="D12" i="1"/>
  <c r="J11" i="1"/>
  <c r="P11" i="1"/>
  <c r="D13" i="1" l="1"/>
  <c r="F12" i="1"/>
  <c r="H12" i="1"/>
  <c r="P12" i="1"/>
  <c r="M12" i="1"/>
  <c r="J12" i="1"/>
  <c r="D14" i="1" l="1"/>
  <c r="F13" i="1"/>
  <c r="H13" i="1"/>
  <c r="M13" i="1"/>
  <c r="P13" i="1"/>
  <c r="J13" i="1"/>
  <c r="D15" i="1" l="1"/>
  <c r="F14" i="1"/>
  <c r="H14" i="1"/>
  <c r="P14" i="1"/>
  <c r="M14" i="1"/>
  <c r="J14" i="1"/>
  <c r="D16" i="1" l="1"/>
  <c r="F15" i="1"/>
  <c r="H15" i="1"/>
  <c r="M15" i="1"/>
  <c r="P15" i="1"/>
  <c r="J15" i="1"/>
  <c r="D17" i="1" l="1"/>
  <c r="F16" i="1"/>
  <c r="H16" i="1"/>
  <c r="J16" i="1"/>
  <c r="P16" i="1"/>
  <c r="M16" i="1"/>
  <c r="D18" i="1" l="1"/>
  <c r="F17" i="1"/>
  <c r="H17" i="1"/>
  <c r="P17" i="1"/>
  <c r="M17" i="1"/>
  <c r="J17" i="1"/>
  <c r="D19" i="1" l="1"/>
  <c r="F18" i="1"/>
  <c r="H18" i="1"/>
  <c r="M18" i="1"/>
  <c r="P18" i="1"/>
  <c r="J18" i="1"/>
  <c r="D20" i="1" l="1"/>
  <c r="F19" i="1"/>
  <c r="H19" i="1"/>
  <c r="P19" i="1"/>
  <c r="M19" i="1"/>
  <c r="J19" i="1"/>
  <c r="D21" i="1" l="1"/>
  <c r="F20" i="1"/>
  <c r="H20" i="1"/>
  <c r="M20" i="1"/>
  <c r="J20" i="1"/>
  <c r="P20" i="1"/>
  <c r="D22" i="1" l="1"/>
  <c r="F21" i="1"/>
  <c r="H21" i="1"/>
  <c r="M21" i="1"/>
  <c r="P21" i="1"/>
  <c r="J21" i="1"/>
  <c r="D23" i="1" l="1"/>
  <c r="F22" i="1"/>
  <c r="H22" i="1"/>
  <c r="P22" i="1"/>
  <c r="J22" i="1"/>
  <c r="M22" i="1"/>
  <c r="F23" i="1" l="1"/>
  <c r="H23" i="1"/>
  <c r="J23" i="1"/>
  <c r="P23" i="1"/>
  <c r="M23" i="1"/>
  <c r="D24" i="1"/>
  <c r="F24" i="1" l="1"/>
  <c r="H24" i="1"/>
  <c r="P24" i="1"/>
  <c r="J24" i="1"/>
  <c r="D25" i="1"/>
  <c r="M24" i="1"/>
  <c r="D26" i="1" l="1"/>
  <c r="F25" i="1"/>
  <c r="H25" i="1"/>
  <c r="P25" i="1"/>
  <c r="J25" i="1"/>
  <c r="M25" i="1"/>
  <c r="D27" i="1" l="1"/>
  <c r="F26" i="1"/>
  <c r="H26" i="1"/>
  <c r="M26" i="1"/>
  <c r="P26" i="1"/>
  <c r="J26" i="1"/>
  <c r="D28" i="1" l="1"/>
  <c r="F27" i="1"/>
  <c r="H27" i="1"/>
  <c r="P27" i="1"/>
  <c r="M27" i="1"/>
  <c r="J27" i="1"/>
  <c r="D29" i="1" l="1"/>
  <c r="F28" i="1"/>
  <c r="H28" i="1"/>
  <c r="J28" i="1"/>
  <c r="M28" i="1"/>
  <c r="P28" i="1"/>
  <c r="F29" i="1" l="1"/>
  <c r="H29" i="1"/>
  <c r="M29" i="1"/>
  <c r="J29" i="1"/>
  <c r="D30" i="1"/>
  <c r="P29" i="1"/>
  <c r="F30" i="1" l="1"/>
  <c r="H30" i="1"/>
  <c r="J30" i="1"/>
  <c r="D31" i="1"/>
  <c r="P30" i="1"/>
  <c r="M30" i="1"/>
  <c r="D32" i="1" l="1"/>
  <c r="F31" i="1"/>
  <c r="H31" i="1"/>
  <c r="M31" i="1"/>
  <c r="P31" i="1"/>
  <c r="J31" i="1"/>
  <c r="D6" i="3" l="1"/>
  <c r="E6" i="3" s="1"/>
  <c r="F6" i="3" s="1"/>
  <c r="D33" i="1"/>
  <c r="F32" i="1"/>
  <c r="H32" i="1"/>
  <c r="J32" i="1"/>
  <c r="P32" i="1"/>
  <c r="M32" i="1"/>
  <c r="D7" i="3" l="1"/>
  <c r="E7" i="3" s="1"/>
  <c r="F7" i="3" s="1"/>
  <c r="M33" i="1"/>
  <c r="P33" i="1"/>
  <c r="J33" i="1"/>
  <c r="H33" i="1"/>
  <c r="D34" i="1"/>
  <c r="F33" i="1"/>
  <c r="D8" i="3" l="1"/>
  <c r="E8" i="3" s="1"/>
  <c r="F8" i="3" s="1"/>
  <c r="P34" i="1"/>
  <c r="M34" i="1"/>
  <c r="J34" i="1"/>
  <c r="D35" i="1"/>
  <c r="F34" i="1"/>
  <c r="H34" i="1"/>
  <c r="D9" i="3" l="1"/>
  <c r="E9" i="3" s="1"/>
  <c r="F9" i="3" s="1"/>
  <c r="D36" i="1"/>
  <c r="F35" i="1"/>
  <c r="H35" i="1"/>
  <c r="M35" i="1"/>
  <c r="P35" i="1"/>
  <c r="J35" i="1"/>
  <c r="D10" i="3" l="1"/>
  <c r="E10" i="3" s="1"/>
  <c r="F10" i="3" s="1"/>
  <c r="D37" i="1"/>
  <c r="F36" i="1"/>
  <c r="H36" i="1"/>
  <c r="M36" i="1"/>
  <c r="J36" i="1"/>
  <c r="P36" i="1"/>
  <c r="D11" i="3" l="1"/>
  <c r="E11" i="3" s="1"/>
  <c r="F11" i="3" s="1"/>
  <c r="F37" i="1"/>
  <c r="H37" i="1"/>
  <c r="D38" i="1"/>
  <c r="M37" i="1"/>
  <c r="P37" i="1"/>
  <c r="J37" i="1"/>
  <c r="D12" i="3" l="1"/>
  <c r="E12" i="3" s="1"/>
  <c r="F12" i="3" s="1"/>
  <c r="F38" i="1"/>
  <c r="H38" i="1"/>
  <c r="D39" i="1"/>
  <c r="M38" i="1"/>
  <c r="P38" i="1"/>
  <c r="J38" i="1"/>
  <c r="D13" i="3" l="1"/>
  <c r="E13" i="3" s="1"/>
  <c r="F13" i="3" s="1"/>
  <c r="P39" i="1"/>
  <c r="J39" i="1"/>
  <c r="D40" i="1"/>
  <c r="M39" i="1"/>
  <c r="F39" i="1"/>
  <c r="H39" i="1"/>
  <c r="D14" i="3" l="1"/>
  <c r="E14" i="3" s="1"/>
  <c r="F14" i="3" s="1"/>
  <c r="H40" i="1"/>
  <c r="P40" i="1"/>
  <c r="M40" i="1"/>
  <c r="D41" i="1"/>
  <c r="F40" i="1"/>
  <c r="J40" i="1"/>
  <c r="D15" i="3" l="1"/>
  <c r="E15" i="3" s="1"/>
  <c r="F15" i="3" s="1"/>
  <c r="H41" i="1"/>
  <c r="P41" i="1"/>
  <c r="J41" i="1"/>
  <c r="M41" i="1"/>
  <c r="D42" i="1"/>
  <c r="F41" i="1"/>
  <c r="D16" i="3" l="1"/>
  <c r="E16" i="3" s="1"/>
  <c r="F16" i="3" s="1"/>
  <c r="H42" i="1"/>
  <c r="J42" i="1"/>
  <c r="M42" i="1"/>
  <c r="P42" i="1"/>
  <c r="D43" i="1"/>
  <c r="F42" i="1"/>
  <c r="D17" i="3" l="1"/>
  <c r="E17" i="3" s="1"/>
  <c r="F17" i="3" s="1"/>
  <c r="H43" i="1"/>
  <c r="M43" i="1"/>
  <c r="J43" i="1"/>
  <c r="D44" i="1"/>
  <c r="F43" i="1"/>
  <c r="P43" i="1"/>
  <c r="D18" i="3" l="1"/>
  <c r="E18" i="3" s="1"/>
  <c r="F18" i="3" s="1"/>
  <c r="H44" i="1"/>
  <c r="M44" i="1"/>
  <c r="P44" i="1"/>
  <c r="D45" i="1"/>
  <c r="J44" i="1"/>
  <c r="F44" i="1"/>
  <c r="D19" i="3" l="1"/>
  <c r="E19" i="3" s="1"/>
  <c r="F19" i="3" s="1"/>
  <c r="H45" i="1"/>
  <c r="P45" i="1"/>
  <c r="J45" i="1"/>
  <c r="D46" i="1"/>
  <c r="F45" i="1"/>
  <c r="M45" i="1"/>
  <c r="D20" i="3" l="1"/>
  <c r="E20" i="3" s="1"/>
  <c r="F20" i="3" s="1"/>
  <c r="P46" i="1"/>
  <c r="J46" i="1"/>
  <c r="D47" i="1"/>
  <c r="M46" i="1"/>
  <c r="F46" i="1"/>
  <c r="H46" i="1"/>
  <c r="D21" i="3" l="1"/>
  <c r="E21" i="3" s="1"/>
  <c r="F21" i="3" s="1"/>
  <c r="P47" i="1"/>
  <c r="J47" i="1"/>
  <c r="M47" i="1"/>
  <c r="F47" i="1"/>
  <c r="H47" i="1"/>
  <c r="D48" i="1"/>
  <c r="D22" i="3" l="1"/>
  <c r="E22" i="3" s="1"/>
  <c r="F22" i="3" s="1"/>
  <c r="H48" i="1"/>
  <c r="P48" i="1"/>
  <c r="D49" i="1"/>
  <c r="F48" i="1"/>
  <c r="J48" i="1"/>
  <c r="M48" i="1"/>
  <c r="D23" i="3" l="1"/>
  <c r="E23" i="3" s="1"/>
  <c r="F23" i="3" s="1"/>
  <c r="H49" i="1"/>
  <c r="M49" i="1"/>
  <c r="P49" i="1"/>
  <c r="J49" i="1"/>
  <c r="D50" i="1"/>
  <c r="F49" i="1"/>
  <c r="D24" i="3" l="1"/>
  <c r="E24" i="3" s="1"/>
  <c r="F24" i="3" s="1"/>
  <c r="H50" i="1"/>
  <c r="M50" i="1"/>
  <c r="J50" i="1"/>
  <c r="F50" i="1"/>
  <c r="D51" i="1"/>
  <c r="P50" i="1"/>
  <c r="H51" i="1" l="1"/>
  <c r="M51" i="1"/>
  <c r="P51" i="1"/>
  <c r="F51" i="1"/>
  <c r="J51" i="1"/>
  <c r="D52" i="1"/>
  <c r="H52" i="1" l="1"/>
  <c r="M52" i="1"/>
  <c r="J52" i="1"/>
  <c r="F52" i="1"/>
  <c r="P52" i="1"/>
  <c r="D53" i="1"/>
  <c r="H53" i="1" l="1"/>
  <c r="M53" i="1"/>
  <c r="P53" i="1"/>
  <c r="J53" i="1"/>
  <c r="D54" i="1"/>
  <c r="F53" i="1"/>
  <c r="H54" i="1" l="1"/>
  <c r="P54" i="1"/>
  <c r="J54" i="1"/>
  <c r="M54" i="1"/>
  <c r="F54" i="1"/>
  <c r="D55" i="1"/>
  <c r="P55" i="1" l="1"/>
  <c r="J55" i="1"/>
  <c r="M55" i="1"/>
  <c r="F55" i="1"/>
  <c r="H55" i="1"/>
  <c r="D56" i="1"/>
  <c r="P56" i="1" l="1"/>
  <c r="M56" i="1"/>
  <c r="H56" i="1"/>
  <c r="J56" i="1"/>
  <c r="F56" i="1"/>
  <c r="F5" i="3"/>
</calcChain>
</file>

<file path=xl/sharedStrings.xml><?xml version="1.0" encoding="utf-8"?>
<sst xmlns="http://schemas.openxmlformats.org/spreadsheetml/2006/main" count="16" uniqueCount="6">
  <si>
    <t>Frequency</t>
  </si>
  <si>
    <t>Slew Rate (V/us)</t>
  </si>
  <si>
    <t>dBm</t>
  </si>
  <si>
    <t>Peak Voltage
(V)</t>
  </si>
  <si>
    <t>Max Peak Voltage
(V)</t>
  </si>
  <si>
    <t>AD602 can handle max input of 1Vpp or 3.9 dBm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</si>
</sst>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5" fontId="0" fillId="0" borderId="1" xfId="0" applyNumberFormat="1" applyBorder="1"/>
    <xf numFmtId="165" fontId="0" fillId="3" borderId="1" xfId="0" applyNumberFormat="1" applyFill="1" applyBorder="1"/>
    <xf numFmtId="165" fontId="0" fillId="4" borderId="1" xfId="0" applyNumberFormat="1" applyFill="1" applyBorder="1"/>
    <xf numFmtId="164" fontId="0" fillId="0" borderId="1" xfId="0" applyNumberFormat="1" applyBorder="1"/>
    <xf numFmtId="164" fontId="0" fillId="4" borderId="1" xfId="0" applyNumberFormat="1" applyFill="1" applyBorder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166" fontId="0" fillId="2" borderId="1" xfId="0" applyNumberFormat="1" applyFill="1" applyBorder="1"/>
    <xf numFmtId="166" fontId="0" fillId="0" borderId="1" xfId="0" applyNumberFormat="1" applyBorder="1"/>
    <xf numFmtId="166" fontId="0" fillId="3" borderId="1" xfId="0" applyNumberFormat="1" applyFill="1" applyBorder="1"/>
    <xf numFmtId="0" fontId="0" fillId="4" borderId="1" xfId="0" applyFill="1" applyBorder="1" applyAlignment="1">
      <alignment horizontal="center" vertical="top" wrapText="1"/>
    </xf>
    <xf numFmtId="0" fontId="1" fillId="2" borderId="1" xfId="0" applyFont="1" applyFill="1" applyBorder="1"/>
    <xf numFmtId="2" fontId="1" fillId="2" borderId="1" xfId="0" applyNumberFormat="1" applyFont="1" applyFill="1" applyBorder="1"/>
    <xf numFmtId="0" fontId="1" fillId="0" borderId="1" xfId="0" applyFont="1" applyBorder="1"/>
    <xf numFmtId="2" fontId="1" fillId="0" borderId="1" xfId="0" applyNumberFormat="1" applyFont="1" applyBorder="1"/>
    <xf numFmtId="0" fontId="1" fillId="3" borderId="1" xfId="0" applyFont="1" applyFill="1" applyBorder="1"/>
    <xf numFmtId="2" fontId="1" fillId="3" borderId="1" xfId="0" applyNumberFormat="1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6423-620D-4EEE-A1D9-93DC0B0662D2}">
  <dimension ref="D1:H24"/>
  <sheetViews>
    <sheetView topLeftCell="A2" workbookViewId="0">
      <selection activeCell="E5" sqref="E5"/>
    </sheetView>
  </sheetViews>
  <sheetFormatPr defaultRowHeight="14.4" x14ac:dyDescent="0.3"/>
  <cols>
    <col min="4" max="4" width="14.6640625" customWidth="1"/>
    <col min="5" max="5" width="8.6640625" customWidth="1"/>
    <col min="6" max="6" width="7.21875" bestFit="1" customWidth="1"/>
  </cols>
  <sheetData>
    <row r="1" spans="4:8" x14ac:dyDescent="0.3">
      <c r="D1" s="21" t="s">
        <v>1</v>
      </c>
      <c r="E1">
        <v>275</v>
      </c>
    </row>
    <row r="3" spans="4:8" s="16" customFormat="1" ht="57.6" x14ac:dyDescent="0.3">
      <c r="D3" s="17" t="s">
        <v>0</v>
      </c>
      <c r="E3" s="17" t="s">
        <v>4</v>
      </c>
      <c r="F3" s="17" t="s">
        <v>2</v>
      </c>
      <c r="H3"/>
    </row>
    <row r="4" spans="4:8" x14ac:dyDescent="0.3">
      <c r="D4" s="1"/>
      <c r="E4" s="1"/>
      <c r="F4" s="1"/>
    </row>
    <row r="5" spans="4:8" x14ac:dyDescent="0.3">
      <c r="D5" s="7">
        <v>1000000</v>
      </c>
      <c r="E5" s="13">
        <f>1000000*$E$1/(2*PI()*D5)</f>
        <v>43.767609350271222</v>
      </c>
      <c r="F5" s="15">
        <f>10*LOG((E5*0.707)^2/50*1000)</f>
        <v>42.821744742020755</v>
      </c>
    </row>
    <row r="6" spans="4:8" x14ac:dyDescent="0.3">
      <c r="D6" s="7">
        <f>D5+1000000</f>
        <v>2000000</v>
      </c>
      <c r="E6" s="13">
        <f t="shared" ref="E6:E24" si="0">1000000*$E$1/(2*PI()*D6)</f>
        <v>21.883804675135611</v>
      </c>
      <c r="F6" s="15">
        <f t="shared" ref="F6:F24" si="1">10*LOG((E6*0.707)^2/50*1000)</f>
        <v>36.80114482874113</v>
      </c>
    </row>
    <row r="7" spans="4:8" x14ac:dyDescent="0.3">
      <c r="D7" s="7">
        <f t="shared" ref="D7:D14" si="2">D6+1000000</f>
        <v>3000000</v>
      </c>
      <c r="E7" s="13">
        <f t="shared" si="0"/>
        <v>14.589203116757073</v>
      </c>
      <c r="F7" s="15">
        <f t="shared" si="1"/>
        <v>33.279319647627503</v>
      </c>
    </row>
    <row r="8" spans="4:8" x14ac:dyDescent="0.3">
      <c r="D8" s="7">
        <f t="shared" si="2"/>
        <v>4000000</v>
      </c>
      <c r="E8" s="13">
        <f t="shared" si="0"/>
        <v>10.941902337567806</v>
      </c>
      <c r="F8" s="15">
        <f t="shared" si="1"/>
        <v>30.780544915461508</v>
      </c>
    </row>
    <row r="9" spans="4:8" x14ac:dyDescent="0.3">
      <c r="D9" s="7">
        <f t="shared" si="2"/>
        <v>5000000</v>
      </c>
      <c r="E9" s="13">
        <f t="shared" si="0"/>
        <v>8.753521870054243</v>
      </c>
      <c r="F9" s="15">
        <f t="shared" si="1"/>
        <v>28.842344655300373</v>
      </c>
    </row>
    <row r="10" spans="4:8" x14ac:dyDescent="0.3">
      <c r="D10" s="7">
        <f t="shared" si="2"/>
        <v>6000000</v>
      </c>
      <c r="E10" s="13">
        <f t="shared" si="0"/>
        <v>7.2946015583785364</v>
      </c>
      <c r="F10" s="15">
        <f t="shared" si="1"/>
        <v>27.258719734347881</v>
      </c>
    </row>
    <row r="11" spans="4:8" x14ac:dyDescent="0.3">
      <c r="D11" s="7">
        <f t="shared" si="2"/>
        <v>7000000</v>
      </c>
      <c r="E11" s="13">
        <f t="shared" si="0"/>
        <v>6.2525156214673174</v>
      </c>
      <c r="F11" s="15">
        <f t="shared" si="1"/>
        <v>25.919783941735616</v>
      </c>
    </row>
    <row r="12" spans="4:8" x14ac:dyDescent="0.3">
      <c r="D12" s="7">
        <f t="shared" si="2"/>
        <v>8000000</v>
      </c>
      <c r="E12" s="13">
        <f t="shared" si="0"/>
        <v>5.4709511687839028</v>
      </c>
      <c r="F12" s="15">
        <f t="shared" si="1"/>
        <v>24.759945002181883</v>
      </c>
    </row>
    <row r="13" spans="4:8" x14ac:dyDescent="0.3">
      <c r="D13" s="7">
        <f t="shared" si="2"/>
        <v>9000000</v>
      </c>
      <c r="E13" s="13">
        <f t="shared" si="0"/>
        <v>4.8630677055856912</v>
      </c>
      <c r="F13" s="15">
        <f t="shared" si="1"/>
        <v>23.736894553234254</v>
      </c>
    </row>
    <row r="14" spans="4:8" x14ac:dyDescent="0.3">
      <c r="D14" s="7">
        <f t="shared" si="2"/>
        <v>10000000</v>
      </c>
      <c r="E14" s="13">
        <f t="shared" si="0"/>
        <v>4.3767609350271215</v>
      </c>
      <c r="F14" s="15">
        <f t="shared" si="1"/>
        <v>22.821744742020755</v>
      </c>
    </row>
    <row r="15" spans="4:8" x14ac:dyDescent="0.3">
      <c r="D15" s="7">
        <f>D14+5000000</f>
        <v>15000000</v>
      </c>
      <c r="E15" s="13">
        <f t="shared" si="0"/>
        <v>2.9178406233514145</v>
      </c>
      <c r="F15" s="15">
        <f t="shared" si="1"/>
        <v>19.299919560907128</v>
      </c>
    </row>
    <row r="16" spans="4:8" x14ac:dyDescent="0.3">
      <c r="D16" s="7">
        <f t="shared" ref="D16:D23" si="3">D15+5000000</f>
        <v>20000000</v>
      </c>
      <c r="E16" s="13">
        <f t="shared" si="0"/>
        <v>2.1883804675135607</v>
      </c>
      <c r="F16" s="15">
        <f t="shared" si="1"/>
        <v>16.80114482874113</v>
      </c>
    </row>
    <row r="17" spans="4:6" x14ac:dyDescent="0.3">
      <c r="D17" s="7">
        <f t="shared" si="3"/>
        <v>25000000</v>
      </c>
      <c r="E17" s="13">
        <f t="shared" si="0"/>
        <v>1.750704374010849</v>
      </c>
      <c r="F17" s="15">
        <f t="shared" si="1"/>
        <v>14.862944568580001</v>
      </c>
    </row>
    <row r="18" spans="4:6" x14ac:dyDescent="0.3">
      <c r="D18" s="7">
        <f t="shared" si="3"/>
        <v>30000000</v>
      </c>
      <c r="E18" s="13">
        <f t="shared" si="0"/>
        <v>1.4589203116757072</v>
      </c>
      <c r="F18" s="15">
        <f t="shared" si="1"/>
        <v>13.279319647627503</v>
      </c>
    </row>
    <row r="19" spans="4:6" x14ac:dyDescent="0.3">
      <c r="D19" s="7">
        <f t="shared" si="3"/>
        <v>35000000</v>
      </c>
      <c r="E19" s="13">
        <f t="shared" si="0"/>
        <v>1.2505031242934634</v>
      </c>
      <c r="F19" s="15">
        <f t="shared" si="1"/>
        <v>11.94038385501524</v>
      </c>
    </row>
    <row r="20" spans="4:6" x14ac:dyDescent="0.3">
      <c r="D20" s="7">
        <f t="shared" si="3"/>
        <v>40000000</v>
      </c>
      <c r="E20" s="13">
        <f t="shared" si="0"/>
        <v>1.0941902337567804</v>
      </c>
      <c r="F20" s="15">
        <f t="shared" si="1"/>
        <v>10.780544915461503</v>
      </c>
    </row>
    <row r="21" spans="4:6" x14ac:dyDescent="0.3">
      <c r="D21" s="7">
        <f t="shared" si="3"/>
        <v>45000000</v>
      </c>
      <c r="E21" s="13">
        <f t="shared" si="0"/>
        <v>0.97261354111713827</v>
      </c>
      <c r="F21" s="15">
        <f t="shared" si="1"/>
        <v>9.7574944665138794</v>
      </c>
    </row>
    <row r="22" spans="4:6" x14ac:dyDescent="0.3">
      <c r="D22" s="7">
        <f t="shared" si="3"/>
        <v>50000000</v>
      </c>
      <c r="E22" s="13">
        <f t="shared" si="0"/>
        <v>0.8753521870054245</v>
      </c>
      <c r="F22" s="15">
        <f t="shared" si="1"/>
        <v>8.8423446553003764</v>
      </c>
    </row>
    <row r="23" spans="4:6" x14ac:dyDescent="0.3">
      <c r="D23" s="7">
        <f t="shared" si="3"/>
        <v>55000000</v>
      </c>
      <c r="E23" s="13">
        <f t="shared" si="0"/>
        <v>0.79577471545947664</v>
      </c>
      <c r="F23" s="15">
        <f t="shared" si="1"/>
        <v>8.0144909521358745</v>
      </c>
    </row>
    <row r="24" spans="4:6" x14ac:dyDescent="0.3">
      <c r="D24" s="7">
        <f>D23+5000000</f>
        <v>60000000</v>
      </c>
      <c r="E24" s="13">
        <f t="shared" si="0"/>
        <v>0.72946015583785362</v>
      </c>
      <c r="F24" s="15">
        <f t="shared" si="1"/>
        <v>7.2587197343478795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P56"/>
  <sheetViews>
    <sheetView tabSelected="1" workbookViewId="0">
      <selection activeCell="C6" sqref="C6"/>
    </sheetView>
  </sheetViews>
  <sheetFormatPr defaultRowHeight="14.4" x14ac:dyDescent="0.3"/>
  <cols>
    <col min="4" max="4" width="10.21875" customWidth="1"/>
    <col min="11" max="11" width="1.77734375" customWidth="1"/>
    <col min="14" max="14" width="2.77734375" customWidth="1"/>
  </cols>
  <sheetData>
    <row r="1" spans="4:16" x14ac:dyDescent="0.3">
      <c r="E1" t="s">
        <v>5</v>
      </c>
    </row>
    <row r="3" spans="4:16" s="16" customFormat="1" ht="43.2" x14ac:dyDescent="0.3">
      <c r="D3" s="17" t="s">
        <v>0</v>
      </c>
      <c r="E3" s="17" t="s">
        <v>3</v>
      </c>
      <c r="F3" s="17" t="s">
        <v>1</v>
      </c>
      <c r="G3" s="17" t="s">
        <v>3</v>
      </c>
      <c r="H3" s="17" t="s">
        <v>1</v>
      </c>
      <c r="I3" s="17" t="s">
        <v>3</v>
      </c>
      <c r="J3" s="17" t="s">
        <v>1</v>
      </c>
      <c r="K3" s="17"/>
      <c r="L3" s="17" t="s">
        <v>3</v>
      </c>
      <c r="M3" s="17" t="s">
        <v>1</v>
      </c>
      <c r="N3" s="17"/>
      <c r="O3" s="17" t="s">
        <v>3</v>
      </c>
      <c r="P3" s="17" t="s">
        <v>1</v>
      </c>
    </row>
    <row r="4" spans="4:16" x14ac:dyDescent="0.3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4:16" x14ac:dyDescent="0.3">
      <c r="D5" s="3">
        <v>1000</v>
      </c>
      <c r="E5" s="10">
        <v>1E-3</v>
      </c>
      <c r="F5" s="18">
        <f>2*PI()*$D5*E5/1000000</f>
        <v>6.2831853071795867E-6</v>
      </c>
      <c r="G5" s="4">
        <v>0.5</v>
      </c>
      <c r="H5" s="9">
        <f>2*PI()*$D5*G5/1000000</f>
        <v>3.1415926535897929E-3</v>
      </c>
      <c r="I5" s="3">
        <v>3.3</v>
      </c>
      <c r="J5" s="4">
        <f>2*PI()*$D5*I5/1000000</f>
        <v>2.0734511513692631E-2</v>
      </c>
      <c r="K5" s="3"/>
      <c r="L5" s="22">
        <v>5</v>
      </c>
      <c r="M5" s="23">
        <f>2*PI()*$D5*L5/1000000</f>
        <v>3.1415926535897927E-2</v>
      </c>
      <c r="N5" s="22"/>
      <c r="O5" s="22">
        <v>12</v>
      </c>
      <c r="P5" s="23">
        <f>2*PI()*$D5*O5/1000000</f>
        <v>7.5398223686155036E-2</v>
      </c>
    </row>
    <row r="6" spans="4:16" x14ac:dyDescent="0.3">
      <c r="D6" s="3">
        <v>2000</v>
      </c>
      <c r="E6" s="10">
        <v>1E-3</v>
      </c>
      <c r="F6" s="18">
        <f t="shared" ref="F6:F56" si="0">2*PI()*$D6*E6/1000000</f>
        <v>1.2566370614359173E-5</v>
      </c>
      <c r="G6" s="4">
        <v>0.5</v>
      </c>
      <c r="H6" s="9">
        <f t="shared" ref="H6:H56" si="1">2*PI()*$D6*G6/1000000</f>
        <v>6.2831853071795857E-3</v>
      </c>
      <c r="I6" s="3">
        <v>3.3</v>
      </c>
      <c r="J6" s="4">
        <f t="shared" ref="J6:J56" si="2">2*PI()*$D6*I6/1000000</f>
        <v>4.1469023027385261E-2</v>
      </c>
      <c r="K6" s="3"/>
      <c r="L6" s="22">
        <v>5</v>
      </c>
      <c r="M6" s="23">
        <f t="shared" ref="M6:M56" si="3">2*PI()*$D6*L6/1000000</f>
        <v>6.2831853071795854E-2</v>
      </c>
      <c r="N6" s="22"/>
      <c r="O6" s="22">
        <v>12</v>
      </c>
      <c r="P6" s="23">
        <f t="shared" ref="P6:P56" si="4">2*PI()*$D6*O6/1000000</f>
        <v>0.15079644737231007</v>
      </c>
    </row>
    <row r="7" spans="4:16" x14ac:dyDescent="0.3">
      <c r="D7" s="3">
        <f>D6+2000</f>
        <v>4000</v>
      </c>
      <c r="E7" s="10">
        <v>1E-3</v>
      </c>
      <c r="F7" s="18">
        <f t="shared" si="0"/>
        <v>2.5132741228718347E-5</v>
      </c>
      <c r="G7" s="4">
        <v>0.5</v>
      </c>
      <c r="H7" s="9">
        <f t="shared" si="1"/>
        <v>1.2566370614359171E-2</v>
      </c>
      <c r="I7" s="3">
        <v>3.3</v>
      </c>
      <c r="J7" s="4">
        <f t="shared" si="2"/>
        <v>8.2938046054770523E-2</v>
      </c>
      <c r="K7" s="3"/>
      <c r="L7" s="22">
        <v>5</v>
      </c>
      <c r="M7" s="23">
        <f t="shared" si="3"/>
        <v>0.12566370614359171</v>
      </c>
      <c r="N7" s="22"/>
      <c r="O7" s="22">
        <v>12</v>
      </c>
      <c r="P7" s="23">
        <f t="shared" si="4"/>
        <v>0.30159289474462014</v>
      </c>
    </row>
    <row r="8" spans="4:16" x14ac:dyDescent="0.3">
      <c r="D8" s="3">
        <f t="shared" ref="D8:D10" si="5">D7+2000</f>
        <v>6000</v>
      </c>
      <c r="E8" s="10">
        <v>1E-3</v>
      </c>
      <c r="F8" s="18">
        <f t="shared" si="0"/>
        <v>3.7699111843077517E-5</v>
      </c>
      <c r="G8" s="4">
        <v>0.5</v>
      </c>
      <c r="H8" s="9">
        <f t="shared" si="1"/>
        <v>1.8849555921538759E-2</v>
      </c>
      <c r="I8" s="3">
        <v>3.3</v>
      </c>
      <c r="J8" s="4">
        <f t="shared" si="2"/>
        <v>0.12440706908215579</v>
      </c>
      <c r="K8" s="3"/>
      <c r="L8" s="22">
        <v>5</v>
      </c>
      <c r="M8" s="23">
        <f t="shared" si="3"/>
        <v>0.1884955592153876</v>
      </c>
      <c r="N8" s="22"/>
      <c r="O8" s="22">
        <v>12</v>
      </c>
      <c r="P8" s="23">
        <f t="shared" si="4"/>
        <v>0.45238934211693016</v>
      </c>
    </row>
    <row r="9" spans="4:16" x14ac:dyDescent="0.3">
      <c r="D9" s="3">
        <f t="shared" si="5"/>
        <v>8000</v>
      </c>
      <c r="E9" s="10">
        <v>1E-3</v>
      </c>
      <c r="F9" s="18">
        <f t="shared" si="0"/>
        <v>5.0265482457436693E-5</v>
      </c>
      <c r="G9" s="4">
        <v>0.5</v>
      </c>
      <c r="H9" s="9">
        <f t="shared" si="1"/>
        <v>2.5132741228718343E-2</v>
      </c>
      <c r="I9" s="3">
        <v>3.3</v>
      </c>
      <c r="J9" s="4">
        <f t="shared" si="2"/>
        <v>0.16587609210954105</v>
      </c>
      <c r="K9" s="3"/>
      <c r="L9" s="22">
        <v>5</v>
      </c>
      <c r="M9" s="23">
        <f t="shared" si="3"/>
        <v>0.25132741228718342</v>
      </c>
      <c r="N9" s="22"/>
      <c r="O9" s="22">
        <v>12</v>
      </c>
      <c r="P9" s="23">
        <f t="shared" si="4"/>
        <v>0.60318578948924029</v>
      </c>
    </row>
    <row r="10" spans="4:16" x14ac:dyDescent="0.3">
      <c r="D10" s="3">
        <f t="shared" si="5"/>
        <v>10000</v>
      </c>
      <c r="E10" s="10">
        <v>1E-3</v>
      </c>
      <c r="F10" s="18">
        <f t="shared" si="0"/>
        <v>6.2831853071795856E-5</v>
      </c>
      <c r="G10" s="4">
        <v>0.5</v>
      </c>
      <c r="H10" s="9">
        <f t="shared" si="1"/>
        <v>3.1415926535897934E-2</v>
      </c>
      <c r="I10" s="3">
        <v>3.3</v>
      </c>
      <c r="J10" s="4">
        <f t="shared" si="2"/>
        <v>0.20734511513692636</v>
      </c>
      <c r="K10" s="3"/>
      <c r="L10" s="22">
        <v>5</v>
      </c>
      <c r="M10" s="23">
        <f t="shared" si="3"/>
        <v>0.31415926535897937</v>
      </c>
      <c r="N10" s="22"/>
      <c r="O10" s="22">
        <v>12</v>
      </c>
      <c r="P10" s="23">
        <f t="shared" si="4"/>
        <v>0.75398223686155041</v>
      </c>
    </row>
    <row r="11" spans="4:16" x14ac:dyDescent="0.3">
      <c r="D11" s="1">
        <f>D10+10000</f>
        <v>20000</v>
      </c>
      <c r="E11" s="11">
        <v>1E-3</v>
      </c>
      <c r="F11" s="19">
        <f t="shared" si="0"/>
        <v>1.2566370614359171E-4</v>
      </c>
      <c r="G11" s="2">
        <v>0.5</v>
      </c>
      <c r="H11" s="2">
        <f t="shared" si="1"/>
        <v>6.2831853071795868E-2</v>
      </c>
      <c r="I11" s="1">
        <v>3.3</v>
      </c>
      <c r="J11" s="2">
        <f t="shared" si="2"/>
        <v>0.41469023027385271</v>
      </c>
      <c r="K11" s="1"/>
      <c r="L11" s="24">
        <v>5</v>
      </c>
      <c r="M11" s="25">
        <f t="shared" si="3"/>
        <v>0.62831853071795873</v>
      </c>
      <c r="N11" s="24"/>
      <c r="O11" s="24">
        <v>12</v>
      </c>
      <c r="P11" s="25">
        <f t="shared" si="4"/>
        <v>1.5079644737231008</v>
      </c>
    </row>
    <row r="12" spans="4:16" x14ac:dyDescent="0.3">
      <c r="D12" s="1">
        <f t="shared" ref="D12:D29" si="6">D11+10000</f>
        <v>30000</v>
      </c>
      <c r="E12" s="11">
        <v>1E-3</v>
      </c>
      <c r="F12" s="19">
        <f t="shared" si="0"/>
        <v>1.884955592153876E-4</v>
      </c>
      <c r="G12" s="2">
        <v>0.5</v>
      </c>
      <c r="H12" s="2">
        <f t="shared" si="1"/>
        <v>9.4247779607693802E-2</v>
      </c>
      <c r="I12" s="1">
        <v>3.3</v>
      </c>
      <c r="J12" s="2">
        <f t="shared" si="2"/>
        <v>0.62203534541077898</v>
      </c>
      <c r="K12" s="1"/>
      <c r="L12" s="24">
        <v>5</v>
      </c>
      <c r="M12" s="25">
        <f t="shared" si="3"/>
        <v>0.94247779607693793</v>
      </c>
      <c r="N12" s="24"/>
      <c r="O12" s="24">
        <v>12</v>
      </c>
      <c r="P12" s="25">
        <f t="shared" si="4"/>
        <v>2.2619467105846511</v>
      </c>
    </row>
    <row r="13" spans="4:16" x14ac:dyDescent="0.3">
      <c r="D13" s="1">
        <f t="shared" si="6"/>
        <v>40000</v>
      </c>
      <c r="E13" s="11">
        <v>1E-3</v>
      </c>
      <c r="F13" s="19">
        <f t="shared" si="0"/>
        <v>2.5132741228718343E-4</v>
      </c>
      <c r="G13" s="2">
        <v>0.5</v>
      </c>
      <c r="H13" s="2">
        <f t="shared" si="1"/>
        <v>0.12566370614359174</v>
      </c>
      <c r="I13" s="1">
        <v>3.3</v>
      </c>
      <c r="J13" s="2">
        <f t="shared" si="2"/>
        <v>0.82938046054770542</v>
      </c>
      <c r="K13" s="1"/>
      <c r="L13" s="24">
        <v>5</v>
      </c>
      <c r="M13" s="25">
        <f t="shared" si="3"/>
        <v>1.2566370614359175</v>
      </c>
      <c r="N13" s="24"/>
      <c r="O13" s="24">
        <v>12</v>
      </c>
      <c r="P13" s="25">
        <f t="shared" si="4"/>
        <v>3.0159289474462017</v>
      </c>
    </row>
    <row r="14" spans="4:16" x14ac:dyDescent="0.3">
      <c r="D14" s="1">
        <f t="shared" si="6"/>
        <v>50000</v>
      </c>
      <c r="E14" s="11">
        <v>1E-3</v>
      </c>
      <c r="F14" s="19">
        <f t="shared" si="0"/>
        <v>3.1415926535897925E-4</v>
      </c>
      <c r="G14" s="2">
        <v>0.5</v>
      </c>
      <c r="H14" s="2">
        <f t="shared" si="1"/>
        <v>0.15707963267948966</v>
      </c>
      <c r="I14" s="1">
        <v>3.3</v>
      </c>
      <c r="J14" s="2">
        <f t="shared" si="2"/>
        <v>1.0367255756846316</v>
      </c>
      <c r="K14" s="1"/>
      <c r="L14" s="24">
        <v>5</v>
      </c>
      <c r="M14" s="25">
        <f t="shared" si="3"/>
        <v>1.5707963267948966</v>
      </c>
      <c r="N14" s="24"/>
      <c r="O14" s="24">
        <v>12</v>
      </c>
      <c r="P14" s="25">
        <f t="shared" si="4"/>
        <v>3.7699111843077513</v>
      </c>
    </row>
    <row r="15" spans="4:16" x14ac:dyDescent="0.3">
      <c r="D15" s="1">
        <f t="shared" si="6"/>
        <v>60000</v>
      </c>
      <c r="E15" s="11">
        <v>1E-3</v>
      </c>
      <c r="F15" s="19">
        <f t="shared" si="0"/>
        <v>3.7699111843077519E-4</v>
      </c>
      <c r="G15" s="2">
        <v>0.5</v>
      </c>
      <c r="H15" s="2">
        <f t="shared" si="1"/>
        <v>0.1884955592153876</v>
      </c>
      <c r="I15" s="1">
        <v>3.3</v>
      </c>
      <c r="J15" s="2">
        <f t="shared" si="2"/>
        <v>1.244070690821558</v>
      </c>
      <c r="K15" s="1"/>
      <c r="L15" s="24">
        <v>5</v>
      </c>
      <c r="M15" s="25">
        <f t="shared" si="3"/>
        <v>1.8849555921538759</v>
      </c>
      <c r="N15" s="24"/>
      <c r="O15" s="24">
        <v>12</v>
      </c>
      <c r="P15" s="25">
        <f t="shared" si="4"/>
        <v>4.5238934211693023</v>
      </c>
    </row>
    <row r="16" spans="4:16" x14ac:dyDescent="0.3">
      <c r="D16" s="1">
        <f t="shared" si="6"/>
        <v>70000</v>
      </c>
      <c r="E16" s="11">
        <v>1E-3</v>
      </c>
      <c r="F16" s="19">
        <f t="shared" si="0"/>
        <v>4.3982297150257102E-4</v>
      </c>
      <c r="G16" s="2">
        <v>0.5</v>
      </c>
      <c r="H16" s="2">
        <f t="shared" si="1"/>
        <v>0.2199114857512855</v>
      </c>
      <c r="I16" s="1">
        <v>3.3</v>
      </c>
      <c r="J16" s="2">
        <f t="shared" si="2"/>
        <v>1.4514158059584843</v>
      </c>
      <c r="K16" s="1"/>
      <c r="L16" s="24">
        <v>5</v>
      </c>
      <c r="M16" s="25">
        <f t="shared" si="3"/>
        <v>2.1991148575128552</v>
      </c>
      <c r="N16" s="24"/>
      <c r="O16" s="24">
        <v>12</v>
      </c>
      <c r="P16" s="25">
        <f t="shared" si="4"/>
        <v>5.2778756580308528</v>
      </c>
    </row>
    <row r="17" spans="4:16" x14ac:dyDescent="0.3">
      <c r="D17" s="1">
        <f t="shared" si="6"/>
        <v>80000</v>
      </c>
      <c r="E17" s="11">
        <v>1E-3</v>
      </c>
      <c r="F17" s="19">
        <f t="shared" si="0"/>
        <v>5.0265482457436685E-4</v>
      </c>
      <c r="G17" s="2">
        <v>0.5</v>
      </c>
      <c r="H17" s="2">
        <f t="shared" si="1"/>
        <v>0.25132741228718347</v>
      </c>
      <c r="I17" s="1">
        <v>3.3</v>
      </c>
      <c r="J17" s="2">
        <f t="shared" si="2"/>
        <v>1.6587609210954108</v>
      </c>
      <c r="K17" s="1"/>
      <c r="L17" s="24">
        <v>5</v>
      </c>
      <c r="M17" s="25">
        <f t="shared" si="3"/>
        <v>2.5132741228718349</v>
      </c>
      <c r="N17" s="24"/>
      <c r="O17" s="24">
        <v>12</v>
      </c>
      <c r="P17" s="25">
        <f t="shared" si="4"/>
        <v>6.0318578948924033</v>
      </c>
    </row>
    <row r="18" spans="4:16" x14ac:dyDescent="0.3">
      <c r="D18" s="1">
        <f t="shared" si="6"/>
        <v>90000</v>
      </c>
      <c r="E18" s="11">
        <v>1E-3</v>
      </c>
      <c r="F18" s="19">
        <f t="shared" si="0"/>
        <v>5.6548667764616273E-4</v>
      </c>
      <c r="G18" s="2">
        <v>0.5</v>
      </c>
      <c r="H18" s="2">
        <f t="shared" si="1"/>
        <v>0.28274333882308139</v>
      </c>
      <c r="I18" s="1">
        <v>3.3</v>
      </c>
      <c r="J18" s="2">
        <f t="shared" si="2"/>
        <v>1.8661060362323372</v>
      </c>
      <c r="K18" s="1"/>
      <c r="L18" s="24">
        <v>5</v>
      </c>
      <c r="M18" s="25">
        <f t="shared" si="3"/>
        <v>2.8274333882308142</v>
      </c>
      <c r="N18" s="24"/>
      <c r="O18" s="24">
        <v>12</v>
      </c>
      <c r="P18" s="25">
        <f t="shared" si="4"/>
        <v>6.785840131753953</v>
      </c>
    </row>
    <row r="19" spans="4:16" x14ac:dyDescent="0.3">
      <c r="D19" s="5">
        <f t="shared" si="6"/>
        <v>100000</v>
      </c>
      <c r="E19" s="12">
        <v>1E-3</v>
      </c>
      <c r="F19" s="20">
        <f t="shared" si="0"/>
        <v>6.2831853071795851E-4</v>
      </c>
      <c r="G19" s="6">
        <v>0.5</v>
      </c>
      <c r="H19" s="6">
        <f t="shared" si="1"/>
        <v>0.31415926535897931</v>
      </c>
      <c r="I19" s="5">
        <v>3.3</v>
      </c>
      <c r="J19" s="6">
        <f t="shared" si="2"/>
        <v>2.0734511513692633</v>
      </c>
      <c r="K19" s="5"/>
      <c r="L19" s="26">
        <v>5</v>
      </c>
      <c r="M19" s="27">
        <f t="shared" si="3"/>
        <v>3.1415926535897931</v>
      </c>
      <c r="N19" s="26"/>
      <c r="O19" s="26">
        <v>12</v>
      </c>
      <c r="P19" s="27">
        <f t="shared" si="4"/>
        <v>7.5398223686155026</v>
      </c>
    </row>
    <row r="20" spans="4:16" x14ac:dyDescent="0.3">
      <c r="D20" s="5">
        <f t="shared" si="6"/>
        <v>110000</v>
      </c>
      <c r="E20" s="12">
        <v>1E-3</v>
      </c>
      <c r="F20" s="20">
        <f t="shared" si="0"/>
        <v>6.911503837897545E-4</v>
      </c>
      <c r="G20" s="6">
        <v>0.5</v>
      </c>
      <c r="H20" s="6">
        <f t="shared" si="1"/>
        <v>0.34557519189487723</v>
      </c>
      <c r="I20" s="5">
        <v>3.3</v>
      </c>
      <c r="J20" s="6">
        <f t="shared" si="2"/>
        <v>2.2807962665061896</v>
      </c>
      <c r="K20" s="5"/>
      <c r="L20" s="26">
        <v>5</v>
      </c>
      <c r="M20" s="27">
        <f t="shared" si="3"/>
        <v>3.4557519189487724</v>
      </c>
      <c r="N20" s="26"/>
      <c r="O20" s="26">
        <v>12</v>
      </c>
      <c r="P20" s="27">
        <f t="shared" si="4"/>
        <v>8.2938046054770531</v>
      </c>
    </row>
    <row r="21" spans="4:16" x14ac:dyDescent="0.3">
      <c r="D21" s="5">
        <f t="shared" si="6"/>
        <v>120000</v>
      </c>
      <c r="E21" s="12">
        <v>1E-3</v>
      </c>
      <c r="F21" s="20">
        <f t="shared" si="0"/>
        <v>7.5398223686155038E-4</v>
      </c>
      <c r="G21" s="6">
        <v>0.5</v>
      </c>
      <c r="H21" s="6">
        <f t="shared" si="1"/>
        <v>0.37699111843077521</v>
      </c>
      <c r="I21" s="5">
        <v>3.3</v>
      </c>
      <c r="J21" s="6">
        <f t="shared" si="2"/>
        <v>2.4881413816431159</v>
      </c>
      <c r="K21" s="5"/>
      <c r="L21" s="26">
        <v>5</v>
      </c>
      <c r="M21" s="27">
        <f t="shared" si="3"/>
        <v>3.7699111843077517</v>
      </c>
      <c r="N21" s="26"/>
      <c r="O21" s="26">
        <v>12</v>
      </c>
      <c r="P21" s="27">
        <f t="shared" si="4"/>
        <v>9.0477868423386045</v>
      </c>
    </row>
    <row r="22" spans="4:16" x14ac:dyDescent="0.3">
      <c r="D22" s="5">
        <f t="shared" si="6"/>
        <v>130000</v>
      </c>
      <c r="E22" s="12">
        <v>1E-3</v>
      </c>
      <c r="F22" s="20">
        <f t="shared" si="0"/>
        <v>8.1681408993334627E-4</v>
      </c>
      <c r="G22" s="6">
        <v>0.5</v>
      </c>
      <c r="H22" s="6">
        <f t="shared" si="1"/>
        <v>0.40840704496667313</v>
      </c>
      <c r="I22" s="5">
        <v>3.3</v>
      </c>
      <c r="J22" s="6">
        <f t="shared" si="2"/>
        <v>2.6954864967800427</v>
      </c>
      <c r="K22" s="5"/>
      <c r="L22" s="26">
        <v>5</v>
      </c>
      <c r="M22" s="27">
        <f t="shared" si="3"/>
        <v>4.0840704496667311</v>
      </c>
      <c r="N22" s="26"/>
      <c r="O22" s="26">
        <v>12</v>
      </c>
      <c r="P22" s="27">
        <f t="shared" si="4"/>
        <v>9.8017690792001559</v>
      </c>
    </row>
    <row r="23" spans="4:16" x14ac:dyDescent="0.3">
      <c r="D23" s="5">
        <f t="shared" si="6"/>
        <v>140000</v>
      </c>
      <c r="E23" s="12">
        <v>1E-3</v>
      </c>
      <c r="F23" s="20">
        <f t="shared" si="0"/>
        <v>8.7964594300514204E-4</v>
      </c>
      <c r="G23" s="6">
        <v>0.5</v>
      </c>
      <c r="H23" s="6">
        <f t="shared" si="1"/>
        <v>0.43982297150257099</v>
      </c>
      <c r="I23" s="5">
        <v>3.3</v>
      </c>
      <c r="J23" s="6">
        <f t="shared" si="2"/>
        <v>2.9028316119169686</v>
      </c>
      <c r="K23" s="5"/>
      <c r="L23" s="26">
        <v>5</v>
      </c>
      <c r="M23" s="27">
        <f t="shared" si="3"/>
        <v>4.3982297150257104</v>
      </c>
      <c r="N23" s="26"/>
      <c r="O23" s="26">
        <v>12</v>
      </c>
      <c r="P23" s="27">
        <f t="shared" si="4"/>
        <v>10.555751316061706</v>
      </c>
    </row>
    <row r="24" spans="4:16" x14ac:dyDescent="0.3">
      <c r="D24" s="5">
        <f t="shared" si="6"/>
        <v>150000</v>
      </c>
      <c r="E24" s="12">
        <v>1E-3</v>
      </c>
      <c r="F24" s="20">
        <f t="shared" si="0"/>
        <v>9.4247779607693793E-4</v>
      </c>
      <c r="G24" s="6">
        <v>0.5</v>
      </c>
      <c r="H24" s="6">
        <f t="shared" si="1"/>
        <v>0.47123889803846897</v>
      </c>
      <c r="I24" s="5">
        <v>3.3</v>
      </c>
      <c r="J24" s="6">
        <f t="shared" si="2"/>
        <v>3.1101767270538949</v>
      </c>
      <c r="K24" s="5"/>
      <c r="L24" s="26">
        <v>5</v>
      </c>
      <c r="M24" s="27">
        <f t="shared" si="3"/>
        <v>4.7123889803846897</v>
      </c>
      <c r="N24" s="26"/>
      <c r="O24" s="26">
        <v>12</v>
      </c>
      <c r="P24" s="27">
        <f t="shared" si="4"/>
        <v>11.309733552923255</v>
      </c>
    </row>
    <row r="25" spans="4:16" x14ac:dyDescent="0.3">
      <c r="D25" s="5">
        <f t="shared" si="6"/>
        <v>160000</v>
      </c>
      <c r="E25" s="12">
        <v>1E-3</v>
      </c>
      <c r="F25" s="20">
        <f t="shared" si="0"/>
        <v>1.0053096491487337E-3</v>
      </c>
      <c r="G25" s="6">
        <v>0.5</v>
      </c>
      <c r="H25" s="6">
        <f t="shared" si="1"/>
        <v>0.50265482457436694</v>
      </c>
      <c r="I25" s="5">
        <v>3.3</v>
      </c>
      <c r="J25" s="6">
        <f t="shared" si="2"/>
        <v>3.3175218421908217</v>
      </c>
      <c r="K25" s="5"/>
      <c r="L25" s="26">
        <v>5</v>
      </c>
      <c r="M25" s="27">
        <f t="shared" si="3"/>
        <v>5.0265482457436699</v>
      </c>
      <c r="N25" s="26"/>
      <c r="O25" s="26">
        <v>12</v>
      </c>
      <c r="P25" s="27">
        <f t="shared" si="4"/>
        <v>12.063715789784807</v>
      </c>
    </row>
    <row r="26" spans="4:16" x14ac:dyDescent="0.3">
      <c r="D26" s="5">
        <f t="shared" si="6"/>
        <v>170000</v>
      </c>
      <c r="E26" s="12">
        <v>1E-3</v>
      </c>
      <c r="F26" s="20">
        <f t="shared" si="0"/>
        <v>1.0681415022205296E-3</v>
      </c>
      <c r="G26" s="6">
        <v>0.5</v>
      </c>
      <c r="H26" s="6">
        <f t="shared" si="1"/>
        <v>0.53407075111026481</v>
      </c>
      <c r="I26" s="5">
        <v>3.3</v>
      </c>
      <c r="J26" s="6">
        <f t="shared" si="2"/>
        <v>3.5248669573277471</v>
      </c>
      <c r="K26" s="5"/>
      <c r="L26" s="26">
        <v>5</v>
      </c>
      <c r="M26" s="27">
        <f t="shared" si="3"/>
        <v>5.3407075111026483</v>
      </c>
      <c r="N26" s="26"/>
      <c r="O26" s="26">
        <v>12</v>
      </c>
      <c r="P26" s="27">
        <f t="shared" si="4"/>
        <v>12.817698026646354</v>
      </c>
    </row>
    <row r="27" spans="4:16" x14ac:dyDescent="0.3">
      <c r="D27" s="5">
        <f t="shared" si="6"/>
        <v>180000</v>
      </c>
      <c r="E27" s="12">
        <v>1E-3</v>
      </c>
      <c r="F27" s="20">
        <f t="shared" si="0"/>
        <v>1.1309733552923255E-3</v>
      </c>
      <c r="G27" s="6">
        <v>0.5</v>
      </c>
      <c r="H27" s="6">
        <f t="shared" si="1"/>
        <v>0.56548667764616278</v>
      </c>
      <c r="I27" s="5">
        <v>3.3</v>
      </c>
      <c r="J27" s="6">
        <f t="shared" si="2"/>
        <v>3.7322120724646743</v>
      </c>
      <c r="K27" s="5"/>
      <c r="L27" s="26">
        <v>5</v>
      </c>
      <c r="M27" s="27">
        <f t="shared" si="3"/>
        <v>5.6548667764616285</v>
      </c>
      <c r="N27" s="26"/>
      <c r="O27" s="26">
        <v>12</v>
      </c>
      <c r="P27" s="27">
        <f t="shared" si="4"/>
        <v>13.571680263507906</v>
      </c>
    </row>
    <row r="28" spans="4:16" x14ac:dyDescent="0.3">
      <c r="D28" s="5">
        <f t="shared" si="6"/>
        <v>190000</v>
      </c>
      <c r="E28" s="12">
        <v>1E-3</v>
      </c>
      <c r="F28" s="20">
        <f t="shared" si="0"/>
        <v>1.1938052083641214E-3</v>
      </c>
      <c r="G28" s="6">
        <v>0.5</v>
      </c>
      <c r="H28" s="6">
        <f t="shared" si="1"/>
        <v>0.59690260418206065</v>
      </c>
      <c r="I28" s="5">
        <v>3.3</v>
      </c>
      <c r="J28" s="6">
        <f t="shared" si="2"/>
        <v>3.9395571876016002</v>
      </c>
      <c r="K28" s="5"/>
      <c r="L28" s="26">
        <v>5</v>
      </c>
      <c r="M28" s="27">
        <f t="shared" si="3"/>
        <v>5.9690260418206069</v>
      </c>
      <c r="N28" s="26"/>
      <c r="O28" s="26">
        <v>12</v>
      </c>
      <c r="P28" s="27">
        <f t="shared" si="4"/>
        <v>14.325662500369456</v>
      </c>
    </row>
    <row r="29" spans="4:16" x14ac:dyDescent="0.3">
      <c r="D29" s="5">
        <f t="shared" si="6"/>
        <v>200000</v>
      </c>
      <c r="E29" s="12">
        <v>1E-3</v>
      </c>
      <c r="F29" s="20">
        <f t="shared" si="0"/>
        <v>1.256637061435917E-3</v>
      </c>
      <c r="G29" s="6">
        <v>0.5</v>
      </c>
      <c r="H29" s="6">
        <f t="shared" si="1"/>
        <v>0.62831853071795862</v>
      </c>
      <c r="I29" s="5">
        <v>3.3</v>
      </c>
      <c r="J29" s="6">
        <f t="shared" si="2"/>
        <v>4.1469023027385266</v>
      </c>
      <c r="K29" s="5"/>
      <c r="L29" s="26">
        <v>5</v>
      </c>
      <c r="M29" s="27">
        <f t="shared" si="3"/>
        <v>6.2831853071795862</v>
      </c>
      <c r="N29" s="26"/>
      <c r="O29" s="26">
        <v>12</v>
      </c>
      <c r="P29" s="27">
        <f t="shared" si="4"/>
        <v>15.079644737231005</v>
      </c>
    </row>
    <row r="30" spans="4:16" x14ac:dyDescent="0.3">
      <c r="D30" s="5">
        <f>D29+100000</f>
        <v>300000</v>
      </c>
      <c r="E30" s="12">
        <v>1E-3</v>
      </c>
      <c r="F30" s="20">
        <f t="shared" si="0"/>
        <v>1.8849555921538759E-3</v>
      </c>
      <c r="G30" s="6">
        <v>0.5</v>
      </c>
      <c r="H30" s="6">
        <f t="shared" si="1"/>
        <v>0.94247779607693793</v>
      </c>
      <c r="I30" s="5">
        <v>3.3</v>
      </c>
      <c r="J30" s="6">
        <f t="shared" si="2"/>
        <v>6.2203534541077898</v>
      </c>
      <c r="K30" s="5"/>
      <c r="L30" s="26">
        <v>5</v>
      </c>
      <c r="M30" s="27">
        <f t="shared" si="3"/>
        <v>9.4247779607693793</v>
      </c>
      <c r="N30" s="26"/>
      <c r="O30" s="26">
        <v>12</v>
      </c>
      <c r="P30" s="27">
        <f t="shared" si="4"/>
        <v>22.61946710584651</v>
      </c>
    </row>
    <row r="31" spans="4:16" x14ac:dyDescent="0.3">
      <c r="D31" s="5">
        <f t="shared" ref="D31:D37" si="7">D30+100000</f>
        <v>400000</v>
      </c>
      <c r="E31" s="12">
        <v>1E-3</v>
      </c>
      <c r="F31" s="20">
        <f t="shared" si="0"/>
        <v>2.513274122871834E-3</v>
      </c>
      <c r="G31" s="6">
        <v>0.5</v>
      </c>
      <c r="H31" s="6">
        <f t="shared" si="1"/>
        <v>1.2566370614359172</v>
      </c>
      <c r="I31" s="5">
        <v>3.3</v>
      </c>
      <c r="J31" s="6">
        <f t="shared" si="2"/>
        <v>8.2938046054770531</v>
      </c>
      <c r="K31" s="5"/>
      <c r="L31" s="26">
        <v>5</v>
      </c>
      <c r="M31" s="27">
        <f t="shared" si="3"/>
        <v>12.566370614359172</v>
      </c>
      <c r="N31" s="26"/>
      <c r="O31" s="26">
        <v>12</v>
      </c>
      <c r="P31" s="27">
        <f t="shared" si="4"/>
        <v>30.15928947446201</v>
      </c>
    </row>
    <row r="32" spans="4:16" x14ac:dyDescent="0.3">
      <c r="D32" s="5">
        <f t="shared" si="7"/>
        <v>500000</v>
      </c>
      <c r="E32" s="12">
        <v>1E-3</v>
      </c>
      <c r="F32" s="20">
        <f t="shared" si="0"/>
        <v>3.1415926535897929E-3</v>
      </c>
      <c r="G32" s="6">
        <v>0.5</v>
      </c>
      <c r="H32" s="6">
        <f t="shared" si="1"/>
        <v>1.5707963267948966</v>
      </c>
      <c r="I32" s="5">
        <v>3.3</v>
      </c>
      <c r="J32" s="6">
        <f t="shared" si="2"/>
        <v>10.367255756846316</v>
      </c>
      <c r="K32" s="5"/>
      <c r="L32" s="26">
        <v>5</v>
      </c>
      <c r="M32" s="27">
        <f t="shared" si="3"/>
        <v>15.707963267948964</v>
      </c>
      <c r="N32" s="26"/>
      <c r="O32" s="26">
        <v>12</v>
      </c>
      <c r="P32" s="27">
        <f t="shared" si="4"/>
        <v>37.699111843077517</v>
      </c>
    </row>
    <row r="33" spans="4:16" x14ac:dyDescent="0.3">
      <c r="D33" s="1">
        <f t="shared" si="7"/>
        <v>600000</v>
      </c>
      <c r="E33" s="11">
        <v>1E-3</v>
      </c>
      <c r="F33" s="14">
        <f t="shared" si="0"/>
        <v>3.7699111843077517E-3</v>
      </c>
      <c r="G33" s="2">
        <v>0.5</v>
      </c>
      <c r="H33" s="2">
        <f t="shared" si="1"/>
        <v>1.8849555921538759</v>
      </c>
      <c r="I33" s="1">
        <v>3.3</v>
      </c>
      <c r="J33" s="2">
        <f t="shared" si="2"/>
        <v>12.44070690821558</v>
      </c>
      <c r="K33" s="1"/>
      <c r="L33" s="24">
        <v>5</v>
      </c>
      <c r="M33" s="25">
        <f t="shared" si="3"/>
        <v>18.849555921538759</v>
      </c>
      <c r="N33" s="24"/>
      <c r="O33" s="24">
        <v>12</v>
      </c>
      <c r="P33" s="25">
        <f t="shared" si="4"/>
        <v>45.238934211693021</v>
      </c>
    </row>
    <row r="34" spans="4:16" x14ac:dyDescent="0.3">
      <c r="D34" s="1">
        <f t="shared" si="7"/>
        <v>700000</v>
      </c>
      <c r="E34" s="11">
        <v>1E-3</v>
      </c>
      <c r="F34" s="14">
        <f t="shared" si="0"/>
        <v>4.3982297150257097E-3</v>
      </c>
      <c r="G34" s="2">
        <v>0.5</v>
      </c>
      <c r="H34" s="2">
        <f t="shared" si="1"/>
        <v>2.1991148575128552</v>
      </c>
      <c r="I34" s="1">
        <v>3.3</v>
      </c>
      <c r="J34" s="2">
        <f t="shared" si="2"/>
        <v>14.51415805958484</v>
      </c>
      <c r="K34" s="1"/>
      <c r="L34" s="24">
        <v>5</v>
      </c>
      <c r="M34" s="25">
        <f t="shared" si="3"/>
        <v>21.991148575128548</v>
      </c>
      <c r="N34" s="24"/>
      <c r="O34" s="24">
        <v>12</v>
      </c>
      <c r="P34" s="25">
        <f t="shared" si="4"/>
        <v>52.778756580308517</v>
      </c>
    </row>
    <row r="35" spans="4:16" x14ac:dyDescent="0.3">
      <c r="D35" s="1">
        <f t="shared" si="7"/>
        <v>800000</v>
      </c>
      <c r="E35" s="11">
        <v>1E-3</v>
      </c>
      <c r="F35" s="14">
        <f t="shared" si="0"/>
        <v>5.0265482457436681E-3</v>
      </c>
      <c r="G35" s="2">
        <v>0.5</v>
      </c>
      <c r="H35" s="2">
        <f t="shared" si="1"/>
        <v>2.5132741228718345</v>
      </c>
      <c r="I35" s="1">
        <v>3.3</v>
      </c>
      <c r="J35" s="2">
        <f t="shared" si="2"/>
        <v>16.587609210954106</v>
      </c>
      <c r="K35" s="1"/>
      <c r="L35" s="24">
        <v>5</v>
      </c>
      <c r="M35" s="25">
        <f t="shared" si="3"/>
        <v>25.132741228718345</v>
      </c>
      <c r="N35" s="24"/>
      <c r="O35" s="24">
        <v>12</v>
      </c>
      <c r="P35" s="25">
        <f t="shared" si="4"/>
        <v>60.318578948924021</v>
      </c>
    </row>
    <row r="36" spans="4:16" x14ac:dyDescent="0.3">
      <c r="D36" s="1">
        <f t="shared" si="7"/>
        <v>900000</v>
      </c>
      <c r="E36" s="11">
        <v>1E-3</v>
      </c>
      <c r="F36" s="14">
        <f t="shared" si="0"/>
        <v>5.6548667764616273E-3</v>
      </c>
      <c r="G36" s="2">
        <v>0.5</v>
      </c>
      <c r="H36" s="2">
        <f t="shared" si="1"/>
        <v>2.8274333882308138</v>
      </c>
      <c r="I36" s="1">
        <v>3.3</v>
      </c>
      <c r="J36" s="2">
        <f t="shared" si="2"/>
        <v>18.661060362323369</v>
      </c>
      <c r="K36" s="1"/>
      <c r="L36" s="24">
        <v>5</v>
      </c>
      <c r="M36" s="25">
        <f t="shared" si="3"/>
        <v>28.274333882308138</v>
      </c>
      <c r="N36" s="24"/>
      <c r="O36" s="24">
        <v>12</v>
      </c>
      <c r="P36" s="25">
        <f t="shared" si="4"/>
        <v>67.858401317539531</v>
      </c>
    </row>
    <row r="37" spans="4:16" x14ac:dyDescent="0.3">
      <c r="D37" s="7">
        <f t="shared" si="7"/>
        <v>1000000</v>
      </c>
      <c r="E37" s="13">
        <v>1E-3</v>
      </c>
      <c r="F37" s="15">
        <f t="shared" si="0"/>
        <v>6.2831853071795857E-3</v>
      </c>
      <c r="G37" s="8">
        <v>0.5</v>
      </c>
      <c r="H37" s="8">
        <f t="shared" si="1"/>
        <v>3.1415926535897931</v>
      </c>
      <c r="I37" s="7">
        <v>3.3</v>
      </c>
      <c r="J37" s="8">
        <f t="shared" si="2"/>
        <v>20.734511513692631</v>
      </c>
      <c r="K37" s="7"/>
      <c r="L37" s="28">
        <v>5</v>
      </c>
      <c r="M37" s="29">
        <f t="shared" si="3"/>
        <v>31.415926535897928</v>
      </c>
      <c r="N37" s="28"/>
      <c r="O37" s="28">
        <v>12</v>
      </c>
      <c r="P37" s="29">
        <f t="shared" si="4"/>
        <v>75.398223686155035</v>
      </c>
    </row>
    <row r="38" spans="4:16" x14ac:dyDescent="0.3">
      <c r="D38" s="7">
        <f>D37+1000000</f>
        <v>2000000</v>
      </c>
      <c r="E38" s="13">
        <v>1E-3</v>
      </c>
      <c r="F38" s="15">
        <f t="shared" si="0"/>
        <v>1.2566370614359171E-2</v>
      </c>
      <c r="G38" s="8">
        <v>0.5</v>
      </c>
      <c r="H38" s="8">
        <f t="shared" si="1"/>
        <v>6.2831853071795862</v>
      </c>
      <c r="I38" s="7">
        <v>3.3</v>
      </c>
      <c r="J38" s="8">
        <f t="shared" si="2"/>
        <v>41.469023027385262</v>
      </c>
      <c r="K38" s="7"/>
      <c r="L38" s="28">
        <v>5</v>
      </c>
      <c r="M38" s="29">
        <f t="shared" si="3"/>
        <v>62.831853071795855</v>
      </c>
      <c r="N38" s="28"/>
      <c r="O38" s="28">
        <v>12</v>
      </c>
      <c r="P38" s="29">
        <f t="shared" si="4"/>
        <v>150.79644737231007</v>
      </c>
    </row>
    <row r="39" spans="4:16" x14ac:dyDescent="0.3">
      <c r="D39" s="7">
        <f t="shared" ref="D39:D46" si="8">D38+1000000</f>
        <v>3000000</v>
      </c>
      <c r="E39" s="13">
        <v>1E-3</v>
      </c>
      <c r="F39" s="15">
        <f t="shared" si="0"/>
        <v>1.8849555921538759E-2</v>
      </c>
      <c r="G39" s="8">
        <v>0.5</v>
      </c>
      <c r="H39" s="8">
        <f t="shared" si="1"/>
        <v>9.4247779607693793</v>
      </c>
      <c r="I39" s="7">
        <v>3.3</v>
      </c>
      <c r="J39" s="8">
        <f t="shared" si="2"/>
        <v>62.203534541077907</v>
      </c>
      <c r="K39" s="7"/>
      <c r="L39" s="28">
        <v>5</v>
      </c>
      <c r="M39" s="29">
        <f t="shared" si="3"/>
        <v>94.247779607693786</v>
      </c>
      <c r="N39" s="28"/>
      <c r="O39" s="28">
        <v>12</v>
      </c>
      <c r="P39" s="29">
        <f t="shared" si="4"/>
        <v>226.19467105846513</v>
      </c>
    </row>
    <row r="40" spans="4:16" x14ac:dyDescent="0.3">
      <c r="D40" s="7">
        <f t="shared" si="8"/>
        <v>4000000</v>
      </c>
      <c r="E40" s="13">
        <v>1E-3</v>
      </c>
      <c r="F40" s="15">
        <f t="shared" si="0"/>
        <v>2.5132741228718343E-2</v>
      </c>
      <c r="G40" s="8">
        <v>0.5</v>
      </c>
      <c r="H40" s="8">
        <f t="shared" si="1"/>
        <v>12.566370614359172</v>
      </c>
      <c r="I40" s="7">
        <v>3.3</v>
      </c>
      <c r="J40" s="8">
        <f t="shared" si="2"/>
        <v>82.938046054770524</v>
      </c>
      <c r="K40" s="7"/>
      <c r="L40" s="28">
        <v>5</v>
      </c>
      <c r="M40" s="29">
        <f t="shared" si="3"/>
        <v>125.66370614359171</v>
      </c>
      <c r="N40" s="28"/>
      <c r="O40" s="28">
        <v>12</v>
      </c>
      <c r="P40" s="29">
        <f t="shared" si="4"/>
        <v>301.59289474462014</v>
      </c>
    </row>
    <row r="41" spans="4:16" x14ac:dyDescent="0.3">
      <c r="D41" s="7">
        <f t="shared" si="8"/>
        <v>5000000</v>
      </c>
      <c r="E41" s="13">
        <v>1E-3</v>
      </c>
      <c r="F41" s="15">
        <f t="shared" si="0"/>
        <v>3.1415926535897934E-2</v>
      </c>
      <c r="G41" s="8">
        <v>0.5</v>
      </c>
      <c r="H41" s="8">
        <f t="shared" si="1"/>
        <v>15.707963267948967</v>
      </c>
      <c r="I41" s="7">
        <v>3.3</v>
      </c>
      <c r="J41" s="8">
        <f t="shared" si="2"/>
        <v>103.67255756846318</v>
      </c>
      <c r="K41" s="7"/>
      <c r="L41" s="28">
        <v>5</v>
      </c>
      <c r="M41" s="29">
        <f t="shared" si="3"/>
        <v>157.07963267948966</v>
      </c>
      <c r="N41" s="28"/>
      <c r="O41" s="28">
        <v>12</v>
      </c>
      <c r="P41" s="29">
        <f t="shared" si="4"/>
        <v>376.99111843077515</v>
      </c>
    </row>
    <row r="42" spans="4:16" x14ac:dyDescent="0.3">
      <c r="D42" s="7">
        <f t="shared" si="8"/>
        <v>6000000</v>
      </c>
      <c r="E42" s="13">
        <v>1E-3</v>
      </c>
      <c r="F42" s="15">
        <f t="shared" si="0"/>
        <v>3.7699111843077518E-2</v>
      </c>
      <c r="G42" s="8">
        <v>0.5</v>
      </c>
      <c r="H42" s="8">
        <f t="shared" si="1"/>
        <v>18.849555921538759</v>
      </c>
      <c r="I42" s="7">
        <v>3.3</v>
      </c>
      <c r="J42" s="8">
        <f t="shared" si="2"/>
        <v>124.40706908215581</v>
      </c>
      <c r="K42" s="7"/>
      <c r="L42" s="28">
        <v>5</v>
      </c>
      <c r="M42" s="29">
        <f t="shared" si="3"/>
        <v>188.49555921538757</v>
      </c>
      <c r="N42" s="28"/>
      <c r="O42" s="28">
        <v>12</v>
      </c>
      <c r="P42" s="29">
        <f t="shared" si="4"/>
        <v>452.38934211693027</v>
      </c>
    </row>
    <row r="43" spans="4:16" x14ac:dyDescent="0.3">
      <c r="D43" s="7">
        <f t="shared" si="8"/>
        <v>7000000</v>
      </c>
      <c r="E43" s="13">
        <v>1E-3</v>
      </c>
      <c r="F43" s="15">
        <f t="shared" si="0"/>
        <v>4.3982297150257102E-2</v>
      </c>
      <c r="G43" s="8">
        <v>0.5</v>
      </c>
      <c r="H43" s="8">
        <f t="shared" si="1"/>
        <v>21.991148575128552</v>
      </c>
      <c r="I43" s="7">
        <v>3.3</v>
      </c>
      <c r="J43" s="8">
        <f t="shared" si="2"/>
        <v>145.14158059584844</v>
      </c>
      <c r="K43" s="7"/>
      <c r="L43" s="28">
        <v>5</v>
      </c>
      <c r="M43" s="29">
        <f t="shared" si="3"/>
        <v>219.91148575128551</v>
      </c>
      <c r="N43" s="28"/>
      <c r="O43" s="28">
        <v>12</v>
      </c>
      <c r="P43" s="29">
        <f t="shared" si="4"/>
        <v>527.78756580308516</v>
      </c>
    </row>
    <row r="44" spans="4:16" x14ac:dyDescent="0.3">
      <c r="D44" s="7">
        <f t="shared" si="8"/>
        <v>8000000</v>
      </c>
      <c r="E44" s="13">
        <v>1E-3</v>
      </c>
      <c r="F44" s="15">
        <f t="shared" si="0"/>
        <v>5.0265482457436686E-2</v>
      </c>
      <c r="G44" s="8">
        <v>0.5</v>
      </c>
      <c r="H44" s="8">
        <f t="shared" si="1"/>
        <v>25.132741228718345</v>
      </c>
      <c r="I44" s="7">
        <v>3.3</v>
      </c>
      <c r="J44" s="8">
        <f t="shared" si="2"/>
        <v>165.87609210954105</v>
      </c>
      <c r="K44" s="7"/>
      <c r="L44" s="28">
        <v>5</v>
      </c>
      <c r="M44" s="29">
        <f t="shared" si="3"/>
        <v>251.32741228718342</v>
      </c>
      <c r="N44" s="28"/>
      <c r="O44" s="28">
        <v>12</v>
      </c>
      <c r="P44" s="29">
        <f t="shared" si="4"/>
        <v>603.18578948924028</v>
      </c>
    </row>
    <row r="45" spans="4:16" x14ac:dyDescent="0.3">
      <c r="D45" s="7">
        <f t="shared" si="8"/>
        <v>9000000</v>
      </c>
      <c r="E45" s="13">
        <v>1E-3</v>
      </c>
      <c r="F45" s="15">
        <f t="shared" si="0"/>
        <v>5.654866776461627E-2</v>
      </c>
      <c r="G45" s="8">
        <v>0.5</v>
      </c>
      <c r="H45" s="8">
        <f t="shared" si="1"/>
        <v>28.274333882308138</v>
      </c>
      <c r="I45" s="7">
        <v>3.3</v>
      </c>
      <c r="J45" s="8">
        <f t="shared" si="2"/>
        <v>186.61060362323371</v>
      </c>
      <c r="K45" s="7"/>
      <c r="L45" s="28">
        <v>5</v>
      </c>
      <c r="M45" s="29">
        <f t="shared" si="3"/>
        <v>282.74333882308139</v>
      </c>
      <c r="N45" s="28"/>
      <c r="O45" s="28">
        <v>12</v>
      </c>
      <c r="P45" s="29">
        <f t="shared" si="4"/>
        <v>678.58401317539528</v>
      </c>
    </row>
    <row r="46" spans="4:16" x14ac:dyDescent="0.3">
      <c r="D46" s="1">
        <f t="shared" si="8"/>
        <v>10000000</v>
      </c>
      <c r="E46" s="11">
        <v>1E-3</v>
      </c>
      <c r="F46" s="14">
        <f t="shared" si="0"/>
        <v>6.2831853071795868E-2</v>
      </c>
      <c r="G46" s="2">
        <v>0.5</v>
      </c>
      <c r="H46" s="2">
        <f t="shared" si="1"/>
        <v>31.415926535897935</v>
      </c>
      <c r="I46" s="1">
        <v>3.3</v>
      </c>
      <c r="J46" s="2">
        <f t="shared" si="2"/>
        <v>207.34511513692635</v>
      </c>
      <c r="K46" s="1"/>
      <c r="L46" s="24">
        <v>5</v>
      </c>
      <c r="M46" s="25">
        <f t="shared" si="3"/>
        <v>314.15926535897933</v>
      </c>
      <c r="N46" s="24"/>
      <c r="O46" s="24">
        <v>12</v>
      </c>
      <c r="P46" s="25">
        <f t="shared" si="4"/>
        <v>753.98223686155029</v>
      </c>
    </row>
    <row r="47" spans="4:16" x14ac:dyDescent="0.3">
      <c r="D47" s="1">
        <f>D46+5000000</f>
        <v>15000000</v>
      </c>
      <c r="E47" s="11">
        <v>1E-3</v>
      </c>
      <c r="F47" s="14">
        <f t="shared" si="0"/>
        <v>9.4247779607693802E-2</v>
      </c>
      <c r="G47" s="2">
        <v>0.5</v>
      </c>
      <c r="H47" s="2">
        <f t="shared" si="1"/>
        <v>47.123889803846893</v>
      </c>
      <c r="I47" s="1">
        <v>3.3</v>
      </c>
      <c r="J47" s="2">
        <f t="shared" si="2"/>
        <v>311.01767270538949</v>
      </c>
      <c r="K47" s="1"/>
      <c r="L47" s="24">
        <v>5</v>
      </c>
      <c r="M47" s="25">
        <f t="shared" si="3"/>
        <v>471.23889803846896</v>
      </c>
      <c r="N47" s="24"/>
      <c r="O47" s="24">
        <v>12</v>
      </c>
      <c r="P47" s="25">
        <f t="shared" si="4"/>
        <v>1130.9733552923256</v>
      </c>
    </row>
    <row r="48" spans="4:16" x14ac:dyDescent="0.3">
      <c r="D48" s="1">
        <f t="shared" ref="D48:D55" si="9">D47+5000000</f>
        <v>20000000</v>
      </c>
      <c r="E48" s="11">
        <v>1E-3</v>
      </c>
      <c r="F48" s="14">
        <f t="shared" si="0"/>
        <v>0.12566370614359174</v>
      </c>
      <c r="G48" s="2">
        <v>0.5</v>
      </c>
      <c r="H48" s="2">
        <f t="shared" si="1"/>
        <v>62.831853071795869</v>
      </c>
      <c r="I48" s="1">
        <v>3.3</v>
      </c>
      <c r="J48" s="2">
        <f t="shared" si="2"/>
        <v>414.69023027385271</v>
      </c>
      <c r="K48" s="1"/>
      <c r="L48" s="24">
        <v>5</v>
      </c>
      <c r="M48" s="25">
        <f t="shared" si="3"/>
        <v>628.31853071795865</v>
      </c>
      <c r="N48" s="24"/>
      <c r="O48" s="24">
        <v>12</v>
      </c>
      <c r="P48" s="25">
        <f t="shared" si="4"/>
        <v>1507.9644737231006</v>
      </c>
    </row>
    <row r="49" spans="4:16" x14ac:dyDescent="0.3">
      <c r="D49" s="1">
        <f t="shared" si="9"/>
        <v>25000000</v>
      </c>
      <c r="E49" s="11">
        <v>1E-3</v>
      </c>
      <c r="F49" s="14">
        <f t="shared" si="0"/>
        <v>0.15707963267948966</v>
      </c>
      <c r="G49" s="2">
        <v>0.5</v>
      </c>
      <c r="H49" s="2">
        <f t="shared" si="1"/>
        <v>78.539816339744817</v>
      </c>
      <c r="I49" s="1">
        <v>3.3</v>
      </c>
      <c r="J49" s="2">
        <f t="shared" si="2"/>
        <v>518.36278784231581</v>
      </c>
      <c r="K49" s="1"/>
      <c r="L49" s="24">
        <v>5</v>
      </c>
      <c r="M49" s="25">
        <f t="shared" si="3"/>
        <v>785.39816339744823</v>
      </c>
      <c r="N49" s="24"/>
      <c r="O49" s="24">
        <v>12</v>
      </c>
      <c r="P49" s="25">
        <f t="shared" si="4"/>
        <v>1884.9555921538758</v>
      </c>
    </row>
    <row r="50" spans="4:16" x14ac:dyDescent="0.3">
      <c r="D50" s="1">
        <f t="shared" si="9"/>
        <v>30000000</v>
      </c>
      <c r="E50" s="11">
        <v>1E-3</v>
      </c>
      <c r="F50" s="14">
        <f t="shared" si="0"/>
        <v>0.1884955592153876</v>
      </c>
      <c r="G50" s="2">
        <v>0.5</v>
      </c>
      <c r="H50" s="2">
        <f t="shared" si="1"/>
        <v>94.247779607693786</v>
      </c>
      <c r="I50" s="1">
        <v>3.3</v>
      </c>
      <c r="J50" s="2">
        <f t="shared" si="2"/>
        <v>622.03534541077897</v>
      </c>
      <c r="K50" s="1"/>
      <c r="L50" s="24">
        <v>5</v>
      </c>
      <c r="M50" s="25">
        <f t="shared" si="3"/>
        <v>942.47779607693792</v>
      </c>
      <c r="N50" s="24"/>
      <c r="O50" s="24">
        <v>12</v>
      </c>
      <c r="P50" s="25">
        <f t="shared" si="4"/>
        <v>2261.9467105846511</v>
      </c>
    </row>
    <row r="51" spans="4:16" x14ac:dyDescent="0.3">
      <c r="D51" s="1">
        <f t="shared" si="9"/>
        <v>35000000</v>
      </c>
      <c r="E51" s="11">
        <v>1E-3</v>
      </c>
      <c r="F51" s="14">
        <f t="shared" si="0"/>
        <v>0.21991148575128555</v>
      </c>
      <c r="G51" s="2">
        <v>0.5</v>
      </c>
      <c r="H51" s="2">
        <f t="shared" si="1"/>
        <v>109.95574287564276</v>
      </c>
      <c r="I51" s="1">
        <v>3.3</v>
      </c>
      <c r="J51" s="2">
        <f t="shared" si="2"/>
        <v>725.70790297924225</v>
      </c>
      <c r="K51" s="1"/>
      <c r="L51" s="24">
        <v>5</v>
      </c>
      <c r="M51" s="25">
        <f t="shared" si="3"/>
        <v>1099.5574287564275</v>
      </c>
      <c r="N51" s="24"/>
      <c r="O51" s="24">
        <v>12</v>
      </c>
      <c r="P51" s="25">
        <f t="shared" si="4"/>
        <v>2638.9378290154264</v>
      </c>
    </row>
    <row r="52" spans="4:16" x14ac:dyDescent="0.3">
      <c r="D52" s="1">
        <f t="shared" si="9"/>
        <v>40000000</v>
      </c>
      <c r="E52" s="11">
        <v>1E-3</v>
      </c>
      <c r="F52" s="14">
        <f t="shared" si="0"/>
        <v>0.25132741228718347</v>
      </c>
      <c r="G52" s="2">
        <v>0.5</v>
      </c>
      <c r="H52" s="2">
        <f t="shared" si="1"/>
        <v>125.66370614359174</v>
      </c>
      <c r="I52" s="1">
        <v>3.3</v>
      </c>
      <c r="J52" s="2">
        <f t="shared" si="2"/>
        <v>829.38046054770541</v>
      </c>
      <c r="K52" s="1"/>
      <c r="L52" s="24">
        <v>5</v>
      </c>
      <c r="M52" s="25">
        <f t="shared" si="3"/>
        <v>1256.6370614359173</v>
      </c>
      <c r="N52" s="24"/>
      <c r="O52" s="24">
        <v>12</v>
      </c>
      <c r="P52" s="25">
        <f t="shared" si="4"/>
        <v>3015.9289474462012</v>
      </c>
    </row>
    <row r="53" spans="4:16" x14ac:dyDescent="0.3">
      <c r="D53" s="1">
        <f t="shared" si="9"/>
        <v>45000000</v>
      </c>
      <c r="E53" s="11">
        <v>1E-3</v>
      </c>
      <c r="F53" s="14">
        <f t="shared" si="0"/>
        <v>0.28274333882308139</v>
      </c>
      <c r="G53" s="2">
        <v>0.5</v>
      </c>
      <c r="H53" s="2">
        <f t="shared" si="1"/>
        <v>141.37166941154069</v>
      </c>
      <c r="I53" s="1">
        <v>3.3</v>
      </c>
      <c r="J53" s="2">
        <f t="shared" si="2"/>
        <v>933.05301811616846</v>
      </c>
      <c r="K53" s="1"/>
      <c r="L53" s="24">
        <v>5</v>
      </c>
      <c r="M53" s="25">
        <f t="shared" si="3"/>
        <v>1413.7166941154069</v>
      </c>
      <c r="N53" s="24"/>
      <c r="O53" s="24">
        <v>12</v>
      </c>
      <c r="P53" s="25">
        <f t="shared" si="4"/>
        <v>3392.9200658769764</v>
      </c>
    </row>
    <row r="54" spans="4:16" x14ac:dyDescent="0.3">
      <c r="D54" s="1">
        <f t="shared" si="9"/>
        <v>50000000</v>
      </c>
      <c r="E54" s="11">
        <v>1E-3</v>
      </c>
      <c r="F54" s="14">
        <f t="shared" si="0"/>
        <v>0.31415926535897931</v>
      </c>
      <c r="G54" s="2">
        <v>0.5</v>
      </c>
      <c r="H54" s="2">
        <f t="shared" si="1"/>
        <v>157.07963267948963</v>
      </c>
      <c r="I54" s="1">
        <v>3.3</v>
      </c>
      <c r="J54" s="2">
        <f t="shared" si="2"/>
        <v>1036.7255756846316</v>
      </c>
      <c r="K54" s="1"/>
      <c r="L54" s="24">
        <v>5</v>
      </c>
      <c r="M54" s="25">
        <f t="shared" si="3"/>
        <v>1570.7963267948965</v>
      </c>
      <c r="N54" s="24"/>
      <c r="O54" s="24">
        <v>12</v>
      </c>
      <c r="P54" s="25">
        <f t="shared" si="4"/>
        <v>3769.9111843077517</v>
      </c>
    </row>
    <row r="55" spans="4:16" x14ac:dyDescent="0.3">
      <c r="D55" s="1">
        <f t="shared" si="9"/>
        <v>55000000</v>
      </c>
      <c r="E55" s="11">
        <v>1E-3</v>
      </c>
      <c r="F55" s="14">
        <f t="shared" si="0"/>
        <v>0.34557519189487723</v>
      </c>
      <c r="G55" s="2">
        <v>0.5</v>
      </c>
      <c r="H55" s="2">
        <f t="shared" si="1"/>
        <v>172.78759594743863</v>
      </c>
      <c r="I55" s="1">
        <v>3.3</v>
      </c>
      <c r="J55" s="2">
        <f t="shared" si="2"/>
        <v>1140.398133253095</v>
      </c>
      <c r="K55" s="1"/>
      <c r="L55" s="24">
        <v>5</v>
      </c>
      <c r="M55" s="25">
        <f t="shared" si="3"/>
        <v>1727.8759594743863</v>
      </c>
      <c r="N55" s="24"/>
      <c r="O55" s="24">
        <v>12</v>
      </c>
      <c r="P55" s="25">
        <f t="shared" si="4"/>
        <v>4146.9023027385274</v>
      </c>
    </row>
    <row r="56" spans="4:16" x14ac:dyDescent="0.3">
      <c r="D56" s="1">
        <f>D55+5000000</f>
        <v>60000000</v>
      </c>
      <c r="E56" s="11">
        <v>1E-3</v>
      </c>
      <c r="F56" s="14">
        <f t="shared" si="0"/>
        <v>0.37699111843077521</v>
      </c>
      <c r="G56" s="2">
        <v>0.5</v>
      </c>
      <c r="H56" s="2">
        <f t="shared" si="1"/>
        <v>188.49555921538757</v>
      </c>
      <c r="I56" s="1">
        <v>3.3</v>
      </c>
      <c r="J56" s="2">
        <f t="shared" si="2"/>
        <v>1244.0706908215579</v>
      </c>
      <c r="K56" s="1"/>
      <c r="L56" s="24">
        <v>5</v>
      </c>
      <c r="M56" s="25">
        <f t="shared" si="3"/>
        <v>1884.9555921538758</v>
      </c>
      <c r="N56" s="24"/>
      <c r="O56" s="24">
        <v>12</v>
      </c>
      <c r="P56" s="25">
        <f t="shared" si="4"/>
        <v>4523.8934211693022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 Voltage Estimator</vt:lpstr>
      <vt:lpstr>Slew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ddr</dc:creator>
  <cp:lastModifiedBy>ddr</cp:lastModifiedBy>
  <dcterms:created xsi:type="dcterms:W3CDTF">2017-02-03T21:36:16Z</dcterms:created>
  <dcterms:modified xsi:type="dcterms:W3CDTF">2019-03-26T04:13:44Z</dcterms:modified>
</cp:coreProperties>
</file>