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jnauth\Desktop\Ham Radio\Kits &amp; Projects\Dueling 612s\Crystal Filter\"/>
    </mc:Choice>
  </mc:AlternateContent>
  <xr:revisionPtr revIDLastSave="0" documentId="13_ncr:1_{B1FFFC65-313D-4086-9AD5-A7EF3E76F4DF}" xr6:coauthVersionLast="40" xr6:coauthVersionMax="40" xr10:uidLastSave="{00000000-0000-0000-0000-000000000000}"/>
  <bookViews>
    <workbookView xWindow="0" yWindow="0" windowWidth="23040" windowHeight="9072" xr2:uid="{B6CD3744-8649-4683-B1EC-20B679CA424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C22" i="1"/>
  <c r="H11" i="1"/>
  <c r="G11" i="1"/>
  <c r="F11" i="1"/>
  <c r="E11" i="1"/>
  <c r="D11" i="1"/>
  <c r="C11" i="1"/>
  <c r="D21" i="1"/>
  <c r="C21" i="1"/>
  <c r="D20" i="1"/>
  <c r="C20" i="1"/>
  <c r="H10" i="1"/>
  <c r="G10" i="1"/>
  <c r="F10" i="1"/>
  <c r="E10" i="1"/>
  <c r="D10" i="1"/>
  <c r="H9" i="1"/>
  <c r="G9" i="1"/>
  <c r="F9" i="1"/>
  <c r="E9" i="1"/>
  <c r="D9" i="1"/>
  <c r="C10" i="1"/>
  <c r="C9" i="1"/>
</calcChain>
</file>

<file path=xl/sharedStrings.xml><?xml version="1.0" encoding="utf-8"?>
<sst xmlns="http://schemas.openxmlformats.org/spreadsheetml/2006/main" count="19" uniqueCount="14">
  <si>
    <t>Crystal</t>
  </si>
  <si>
    <t>F</t>
  </si>
  <si>
    <t>Bw</t>
  </si>
  <si>
    <t>Q</t>
  </si>
  <si>
    <t>Lm</t>
  </si>
  <si>
    <t>Cm</t>
  </si>
  <si>
    <t>Rm</t>
  </si>
  <si>
    <t>Avg</t>
  </si>
  <si>
    <t>Stdev</t>
  </si>
  <si>
    <t>Insertion Loss</t>
  </si>
  <si>
    <t>Using SNA (1 Hz Res)</t>
  </si>
  <si>
    <t>Using Spectrum Analyzer (30Hz Res)</t>
  </si>
  <si>
    <t>Max Dev</t>
  </si>
  <si>
    <t xml:space="preserve">All measurements using the Crystal Characterization Jig (Jim Kortge Atten+Transfomer test platform)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</si>
</sst>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E32CD-EB9B-4B30-BA60-702919F8B7FF}">
  <dimension ref="A1:H22"/>
  <sheetViews>
    <sheetView tabSelected="1" workbookViewId="0">
      <selection activeCell="L5" sqref="L5"/>
    </sheetView>
  </sheetViews>
  <sheetFormatPr defaultRowHeight="14.4" x14ac:dyDescent="0.3"/>
  <cols>
    <col min="3" max="3" width="10" bestFit="1" customWidth="1"/>
  </cols>
  <sheetData>
    <row r="1" spans="1:8" x14ac:dyDescent="0.3">
      <c r="A1" t="s">
        <v>13</v>
      </c>
    </row>
    <row r="2" spans="1:8" x14ac:dyDescent="0.3">
      <c r="A2" t="s">
        <v>10</v>
      </c>
    </row>
    <row r="3" spans="1:8" x14ac:dyDescent="0.3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</row>
    <row r="4" spans="1:8" x14ac:dyDescent="0.3">
      <c r="B4" s="1">
        <v>1</v>
      </c>
      <c r="C4" s="1">
        <v>4913531</v>
      </c>
      <c r="D4" s="1">
        <v>98</v>
      </c>
      <c r="E4" s="1">
        <v>114793</v>
      </c>
      <c r="F4" s="1">
        <v>72.099999999999994</v>
      </c>
      <c r="G4" s="1">
        <v>14.6</v>
      </c>
      <c r="H4" s="1">
        <v>19.399999999999999</v>
      </c>
    </row>
    <row r="5" spans="1:8" x14ac:dyDescent="0.3">
      <c r="B5" s="1">
        <v>2</v>
      </c>
      <c r="C5" s="1">
        <v>4913534</v>
      </c>
      <c r="D5" s="1">
        <v>86</v>
      </c>
      <c r="E5" s="1">
        <v>179605</v>
      </c>
      <c r="F5" s="1">
        <v>67.8</v>
      </c>
      <c r="G5" s="1">
        <v>15.5</v>
      </c>
      <c r="H5" s="1">
        <v>11.7</v>
      </c>
    </row>
    <row r="6" spans="1:8" x14ac:dyDescent="0.3">
      <c r="B6" s="1">
        <v>3</v>
      </c>
      <c r="C6" s="1">
        <v>4913521</v>
      </c>
      <c r="D6" s="1">
        <v>105</v>
      </c>
      <c r="E6" s="1">
        <v>103973</v>
      </c>
      <c r="F6" s="1">
        <v>68.900000000000006</v>
      </c>
      <c r="G6" s="1">
        <v>15.2</v>
      </c>
      <c r="H6" s="1">
        <v>20.5</v>
      </c>
    </row>
    <row r="7" spans="1:8" x14ac:dyDescent="0.3">
      <c r="B7" s="1">
        <v>4</v>
      </c>
      <c r="C7" s="1">
        <v>4913531</v>
      </c>
      <c r="D7" s="1">
        <v>105</v>
      </c>
      <c r="E7" s="1">
        <v>107139</v>
      </c>
      <c r="F7" s="1">
        <v>67.3</v>
      </c>
      <c r="G7" s="1">
        <v>15.6</v>
      </c>
      <c r="H7" s="1">
        <v>19.399999999999999</v>
      </c>
    </row>
    <row r="8" spans="1:8" x14ac:dyDescent="0.3">
      <c r="B8" s="1"/>
      <c r="C8" s="1"/>
      <c r="D8" s="1"/>
      <c r="E8" s="1"/>
      <c r="F8" s="1"/>
      <c r="G8" s="1"/>
      <c r="H8" s="1"/>
    </row>
    <row r="9" spans="1:8" x14ac:dyDescent="0.3">
      <c r="B9" s="1" t="s">
        <v>7</v>
      </c>
      <c r="C9" s="2">
        <f>AVERAGE(C4:C7)</f>
        <v>4913529.25</v>
      </c>
      <c r="D9" s="2">
        <f t="shared" ref="D9:H9" si="0">AVERAGE(D4:D7)</f>
        <v>98.5</v>
      </c>
      <c r="E9" s="2">
        <f t="shared" si="0"/>
        <v>126377.5</v>
      </c>
      <c r="F9" s="3">
        <f t="shared" si="0"/>
        <v>69.024999999999991</v>
      </c>
      <c r="G9" s="3">
        <f t="shared" si="0"/>
        <v>15.225</v>
      </c>
      <c r="H9" s="3">
        <f t="shared" si="0"/>
        <v>17.75</v>
      </c>
    </row>
    <row r="10" spans="1:8" x14ac:dyDescent="0.3">
      <c r="B10" s="1" t="s">
        <v>8</v>
      </c>
      <c r="C10" s="3">
        <f>STDEV(C4:C7)</f>
        <v>5.6789083458002736</v>
      </c>
      <c r="D10" s="3">
        <f t="shared" ref="D10:H10" si="1">STDEV(D4:D7)</f>
        <v>8.9628864398325021</v>
      </c>
      <c r="E10" s="3">
        <f t="shared" si="1"/>
        <v>35774.520257673154</v>
      </c>
      <c r="F10" s="3">
        <f t="shared" si="1"/>
        <v>2.1561926320870914</v>
      </c>
      <c r="G10" s="3">
        <f t="shared" si="1"/>
        <v>0.45000000000000007</v>
      </c>
      <c r="H10" s="3">
        <f t="shared" si="1"/>
        <v>4.0665300523501156</v>
      </c>
    </row>
    <row r="11" spans="1:8" x14ac:dyDescent="0.3">
      <c r="B11" s="1" t="s">
        <v>12</v>
      </c>
      <c r="C11" s="1">
        <f>MAX(C4:C7)-MIN(C4:C7)</f>
        <v>13</v>
      </c>
      <c r="D11" s="1">
        <f t="shared" ref="D11:H11" si="2">MAX(D4:D7)-MIN(D4:D7)</f>
        <v>19</v>
      </c>
      <c r="E11" s="1">
        <f t="shared" si="2"/>
        <v>75632</v>
      </c>
      <c r="F11" s="1">
        <f t="shared" si="2"/>
        <v>4.7999999999999972</v>
      </c>
      <c r="G11" s="1">
        <f t="shared" si="2"/>
        <v>1</v>
      </c>
      <c r="H11" s="1">
        <f t="shared" si="2"/>
        <v>8.8000000000000007</v>
      </c>
    </row>
    <row r="13" spans="1:8" x14ac:dyDescent="0.3">
      <c r="A13" t="s">
        <v>11</v>
      </c>
    </row>
    <row r="14" spans="1:8" s="4" customFormat="1" ht="28.8" x14ac:dyDescent="0.3">
      <c r="B14" s="5" t="s">
        <v>0</v>
      </c>
      <c r="C14" s="5" t="s">
        <v>1</v>
      </c>
      <c r="D14" s="6" t="s">
        <v>9</v>
      </c>
    </row>
    <row r="15" spans="1:8" x14ac:dyDescent="0.3">
      <c r="B15" s="1">
        <v>1</v>
      </c>
      <c r="C15" s="1">
        <v>4913509</v>
      </c>
      <c r="D15" s="1">
        <v>-13.6</v>
      </c>
    </row>
    <row r="16" spans="1:8" x14ac:dyDescent="0.3">
      <c r="B16" s="1">
        <v>2</v>
      </c>
      <c r="C16" s="1">
        <v>4913488</v>
      </c>
      <c r="D16" s="1">
        <v>-11.1</v>
      </c>
    </row>
    <row r="17" spans="2:4" x14ac:dyDescent="0.3">
      <c r="B17" s="1">
        <v>3</v>
      </c>
      <c r="C17" s="1">
        <v>4913470</v>
      </c>
      <c r="D17" s="1">
        <v>-13.8</v>
      </c>
    </row>
    <row r="18" spans="2:4" x14ac:dyDescent="0.3">
      <c r="B18" s="1">
        <v>4</v>
      </c>
      <c r="C18" s="1">
        <v>4913488</v>
      </c>
      <c r="D18" s="1">
        <v>-13.2</v>
      </c>
    </row>
    <row r="19" spans="2:4" x14ac:dyDescent="0.3">
      <c r="B19" s="1"/>
      <c r="C19" s="1"/>
      <c r="D19" s="1"/>
    </row>
    <row r="20" spans="2:4" x14ac:dyDescent="0.3">
      <c r="B20" s="1" t="s">
        <v>7</v>
      </c>
      <c r="C20" s="2">
        <f>AVERAGE(C15:C18)</f>
        <v>4913488.75</v>
      </c>
      <c r="D20" s="2">
        <f t="shared" ref="D20" si="3">AVERAGE(D15:D18)</f>
        <v>-12.925000000000001</v>
      </c>
    </row>
    <row r="21" spans="2:4" x14ac:dyDescent="0.3">
      <c r="B21" s="1" t="s">
        <v>8</v>
      </c>
      <c r="C21" s="3">
        <f>STDEV(C15:C18)</f>
        <v>15.945218719101975</v>
      </c>
      <c r="D21" s="3">
        <f t="shared" ref="D21" si="4">STDEV(D15:D18)</f>
        <v>1.2419742348374223</v>
      </c>
    </row>
    <row r="22" spans="2:4" x14ac:dyDescent="0.3">
      <c r="B22" s="1" t="s">
        <v>12</v>
      </c>
      <c r="C22" s="1">
        <f>MAX(C15:C18)-MIN(C15:C18)</f>
        <v>39</v>
      </c>
      <c r="D22" s="1">
        <f t="shared" ref="D22" si="5">MAX(D15:D18)-MIN(D15:D18)</f>
        <v>2.7000000000000011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ddr</dc:creator>
  <cp:lastModifiedBy>ddr</cp:lastModifiedBy>
  <dcterms:created xsi:type="dcterms:W3CDTF">2018-10-09T21:02:19Z</dcterms:created>
  <dcterms:modified xsi:type="dcterms:W3CDTF">2019-01-15T04:54:05Z</dcterms:modified>
</cp:coreProperties>
</file>