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759282AB-EE0B-455D-BD75-CF1167EA8A98}"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combined'!$A$2:$F$297</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<sst xmlns="http://schemas.openxmlformats.org/spreadsheetml/2006/main" count="2936" uniqueCount="1156">
  <si>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</si>
  <si>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</si>
  <si>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</si>
  <si>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</si>
  <si>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</si>
  <si>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</si>
  <si>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</si>
  <si>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</si>
  <si>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</si>
  <si>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</si>
  <si>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</si>
  <si>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</si>
  <si>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</si>
  <si>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</si>
  <si>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</si>
  <si>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</si>
  <si>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</si>
  <si>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</si>
  <si>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</si>
  <si>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</si>
  <si>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</si>
  <si>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</si>
  <si>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</si>
  <si>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</si>
  <si>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</si>
  <si>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</si>
  <si>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</si>
  <si>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</si>
  <si>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</si>
  <si>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</si>
  <si>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</si>
  <si>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</si>
  <si>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</si>
  <si>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</si>
  <si>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</si>
  <si>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</si>
  <si>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</si>
  <si>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</si>
  <si>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</si>
  <si>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</si>
  <si>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</si>
  <si>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</si>
  <si>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</si>
  <si>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</si>
  <si>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</si>
  <si>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</si>
  <si>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</si>
  <si>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</si>
  <si>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</si>
  <si>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</si>
  <si>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</si>
  <si>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</si>
  <si>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</si>
  <si>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</si>
  <si>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</si>
  <si>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</si>
  <si>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</si>
  <si>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</si>
  <si>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</si>
  <si>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</si>
  <si>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</si>
  <si>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</si>
  <si>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</si>
  <si>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</si>
  <si>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</si>
  <si>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</si>
  <si>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</si>
  <si>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</si>
  <si>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</si>
  <si>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</si>
  <si>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</si>
  <si>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</si>
  <si>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</si>
  <si>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</si>
  <si>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</si>
  <si>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</si>
  <si>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</si>
  <si>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</si>
  <si>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</si>
  <si>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</si>
  <si>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</si>
  <si>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</si>
  <si>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</si>
  <si>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</si>
  <si>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</si>
  <si>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</si>
  <si>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</si>
  <si>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</si>
  <si>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</si>
  <si>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</si>
  <si>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</si>
  <si>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</si>
  <si>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</si>
  <si>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</si>
  <si>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</si>
  <si>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</si>
  <si>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</si>
  <si>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</si>
  <si>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</si>
  <si>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</si>
  <si>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</si>
  <si>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</si>
  <si>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</si>
  <si>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</si>
  <si>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</si>
  <si>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</si>
  <si>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</si>
  <si>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</si>
  <si>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</si>
  <si>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</si>
  <si>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</si>
  <si>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</si>
  <si>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</si>
  <si>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</si>
  <si>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</si>
  <si>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</si>
  <si>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</si>
  <si>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</si>
  <si>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</si>
  <si>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</si>
  <si>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</si>
  <si>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</si>
  <si>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</si>
  <si>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</si>
  <si>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</si>
  <si>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</si>
  <si>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</si>
  <si>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</si>
  <si>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</si>
  <si>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</si>
  <si>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</si>
  <si>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</si>
  <si>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</si>
  <si>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</si>
  <si>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</si>
  <si>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</si>
  <si>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</si>
  <si>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</si>
  <si>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</si>
  <si>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</si>
  <si>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</si>
  <si>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</si>
  <si>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</si>
  <si>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</si>
  <si>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</si>
  <si>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</si>
  <si>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</si>
  <si>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</si>
  <si>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</si>
  <si>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</si>
  <si>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</si>
  <si>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</si>
  <si>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</si>
  <si>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</si>
  <si>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</si>
  <si>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</si>
  <si>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</si>
  <si>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</si>
  <si>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</si>
  <si>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</si>
  <si>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</si>
  <si>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</si>
  <si>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</si>
  <si>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</si>
  <si>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</si>
  <si>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</si>
  <si>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</si>
  <si>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</si>
  <si>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</si>
  <si>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</si>
  <si>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</si>
  <si>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</si>
  <si>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</si>
  <si>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</si>
  <si>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</si>
  <si>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</si>
  <si>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</si>
  <si>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</si>
  <si>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</si>
  <si>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</si>
  <si>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</si>
  <si>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</si>
  <si>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</si>
  <si>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</si>
  <si>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</si>
  <si>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</si>
  <si>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</si>
  <si>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</si>
  <si>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</si>
  <si>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</si>
  <si>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</si>
  <si>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</si>
  <si>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</si>
  <si>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</si>
  <si>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</si>
  <si>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</si>
  <si>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</si>
  <si>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</si>
  <si>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</si>
  <si>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</si>
  <si>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</si>
  <si>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</si>
  <si>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</si>
  <si>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</si>
  <si>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</si>
  <si>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</si>
  <si>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</si>
  <si>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</si>
  <si>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</si>
  <si>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</si>
  <si>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</si>
  <si>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</si>
  <si>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</si>
  <si>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</si>
  <si>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</si>
  <si>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</si>
  <si>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</si>
  <si>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</si>
  <si>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</si>
  <si>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</si>
  <si>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</si>
  <si>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</si>
  <si>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</si>
  <si>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</si>
  <si>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</si>
  <si>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</si>
  <si>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</si>
  <si>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</si>
  <si>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</si>
  <si>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</si>
  <si>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</si>
  <si>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</si>
  <si>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</si>
  <si>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</si>
  <si>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</si>
  <si>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</si>
  <si>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</si>
  <si>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</si>
  <si>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</si>
  <si>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</si>
  <si>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</si>
  <si>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</si>
  <si>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</si>
  <si>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</si>
  <si>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</si>
  <si>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</si>
  <si>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</si>
  <si>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</si>
  <si>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</si>
  <si>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</si>
  <si>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</si>
  <si>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</si>
  <si>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</si>
  <si>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</si>
  <si>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</si>
  <si>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</si>
  <si>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</si>
  <si>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</si>
  <si>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</si>
  <si>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</si>
  <si>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</si>
  <si>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</si>
  <si>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</si>
  <si>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</si>
  <si>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</si>
  <si>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</si>
  <si>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</si>
  <si>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</si>
  <si>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</si>
  <si>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</si>
  <si>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</si>
  <si>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</si>
  <si>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</si>
  <si>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</si>
  <si>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</si>
  <si>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</si>
  <si>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</si>
  <si>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</si>
  <si>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</si>
  <si>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</si>
  <si>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</si>
  <si>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</si>
  <si>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</si>
  <si>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</si>
  <si>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</si>
  <si>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</si>
  <si>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</si>
  <si>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</si>
  <si>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</si>
  <si>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</si>
  <si>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</si>
  <si>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</si>
  <si>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</si>
  <si>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</si>
  <si>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</si>
  <si>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</si>
  <si>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</si>
  <si>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</si>
  <si>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</si>
  <si>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</si>
  <si>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</si>
  <si>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</si>
  <si>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</si>
  <si>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</si>
  <si>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</si>
  <si>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</si>
  <si>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</si>
  <si>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</si>
  <si>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</si>
  <si>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</si>
  <si>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</si>
  <si>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</si>
  <si>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</si>
  <si>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</si>
  <si>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</si>
  <si>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</si>
  <si>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</si>
  <si>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</si>
  <si>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</si>
  <si>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</si>
  <si>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</si>
  <si>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</si>
  <si>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</si>
  <si>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</si>
  <si>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</si>
  <si>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</si>
  <si>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</si>
  <si>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</si>
  <si>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</si>
  <si>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</si>
  <si>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</si>
  <si>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</si>
  <si>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</si>
  <si>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</si>
  <si>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</si>
  <si>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</si>
  <si>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</si>
  <si>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</si>
  <si>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</si>
  <si>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</si>
  <si>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</si>
  <si>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</si>
  <si>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</si>
  <si>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</si>
  <si>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</si>
  <si>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</si>
  <si>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</si>
  <si>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</si>
  <si>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</si>
  <si>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</si>
  <si>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</si>
  <si>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</si>
  <si>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</si>
  <si>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</si>
  <si>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</si>
  <si>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</si>
  <si>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</si>
  <si>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</si>
  <si>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</si>
  <si>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</si>
  <si>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</si>
  <si>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</si>
  <si>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</si>
  <si>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</si>
  <si>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</si>
  <si>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</si>
  <si>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</si>
  <si>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</si>
  <si>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</si>
  <si>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</si>
  <si>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</si>
  <si>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</si>
  <si>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</si>
  <si>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</si>
  <si>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</si>
  <si>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</si>
  <si>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</si>
  <si>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</si>
  <si>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</si>
  <si>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</si>
  <si>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</si>
  <si>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</si>
  <si>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</si>
  <si>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</si>
  <si>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</si>
  <si>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</si>
  <si>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</si>
  <si>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</si>
  <si>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</si>
  <si>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</si>
  <si>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</si>
  <si>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</si>
  <si>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</si>
  <si>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</si>
  <si>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</si>
  <si>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</si>
  <si>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</si>
  <si>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</si>
  <si>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</si>
  <si>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</si>
  <si>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</si>
  <si>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</si>
  <si>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</si>
  <si>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</si>
  <si>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</si>
  <si>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</si>
  <si>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</si>
  <si>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</si>
  <si>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</si>
  <si>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</si>
  <si>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</si>
  <si>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</si>
  <si>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</si>
  <si>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</si>
  <si>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</si>
  <si>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</si>
  <si>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</si>
  <si>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</si>
  <si>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</si>
  <si>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</si>
  <si>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</si>
  <si>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</si>
  <si>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</si>
  <si>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</si>
  <si>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</si>
  <si>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</si>
  <si>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</si>
  <si>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</si>
  <si>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</si>
  <si>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</si>
  <si>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</si>
  <si>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</si>
  <si>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</si>
  <si>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</si>
  <si>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</si>
  <si>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</si>
  <si>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</si>
  <si>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</si>
  <si>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</si>
  <si>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</si>
  <si>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</si>
  <si>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</si>
  <si>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</si>
  <si>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</si>
  <si>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</si>
  <si>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</si>
  <si>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</si>
  <si>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</si>
  <si>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</si>
  <si>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</si>
  <si>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</si>
  <si>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</si>
  <si>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</si>
  <si>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</si>
  <si>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</si>
  <si>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</si>
  <si>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</si>
  <si>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</si>
  <si>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</si>
  <si>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</si>
  <si>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</si>
  <si>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</si>
  <si>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</si>
  <si>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</si>
  <si>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</si>
  <si>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</si>
  <si>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</si>
  <si>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</si>
  <si>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</si>
  <si>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</si>
  <si>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</si>
  <si>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</si>
  <si>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</si>
  <si>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</si>
  <si>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</si>
  <si>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</si>
  <si>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</si>
  <si>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</si>
  <si>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</si>
  <si>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</si>
  <si>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</si>
  <si>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</si>
  <si>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</si>
  <si>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</si>
  <si>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</si>
  <si>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</si>
  <si>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</si>
  <si>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</si>
  <si>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</si>
  <si>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</si>
  <si>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</si>
  <si>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</si>
  <si>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</si>
  <si>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</si>
  <si>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</si>
  <si>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</si>
  <si>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</si>
  <si>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</si>
  <si>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</si>
  <si>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</si>
  <si>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</si>
  <si>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</si>
  <si>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</si>
  <si>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</si>
  <si>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</si>
  <si>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</si>
  <si>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</si>
  <si>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</si>
  <si>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</si>
  <si>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</si>
  <si>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</si>
  <si>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</si>
  <si>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</si>
  <si>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</si>
  <si>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</si>
  <si>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</si>
  <si>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</si>
  <si>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</si>
  <si>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</si>
  <si>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</si>
  <si>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</si>
  <si>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</si>
  <si>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</si>
  <si>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</si>
  <si>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</si>
  <si>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</si>
  <si>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</si>
  <si>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</si>
  <si>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</si>
  <si>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</si>
  <si>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</si>
  <si>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</si>
  <si>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</si>
  <si>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</si>
  <si>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</si>
  <si>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</si>
  <si>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</si>
  <si>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</si>
  <si>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</si>
  <si>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</si>
  <si>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</si>
  <si>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</si>
  <si>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</si>
  <si>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</si>
  <si>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</si>
  <si>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</si>
  <si>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</si>
  <si>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</si>
  <si>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</si>
  <si>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</si>
  <si>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</si>
  <si>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</si>
  <si>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</si>
  <si>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</si>
  <si>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</si>
  <si>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</si>
  <si>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</si>
  <si>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</si>
  <si>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</si>
  <si>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</si>
  <si>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</si>
  <si>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</si>
  <si>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</si>
  <si>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</si>
  <si>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</si>
  <si>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</si>
  <si>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</si>
  <si>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</si>
  <si>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</si>
  <si>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</si>
  <si>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</si>
  <si>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</si>
  <si>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</si>
  <si>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</si>
  <si>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</si>
  <si>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</si>
  <si>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</si>
  <si>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</si>
  <si>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</si>
  <si>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</si>
  <si>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</si>
  <si>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</si>
  <si>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</si>
  <si>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</si>
  <si>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</si>
  <si>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</si>
  <si>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</si>
  <si>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</si>
  <si>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</si>
  <si>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</si>
  <si>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</si>
  <si>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</si>
  <si>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</si>
  <si>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</si>
  <si>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</si>
  <si>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</si>
  <si>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</si>
  <si>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</si>
  <si>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</si>
  <si>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</si>
  <si>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</si>
  <si>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</si>
  <si>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</si>
  <si>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</si>
  <si>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</si>
  <si>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</si>
  <si>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</si>
  <si>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</si>
  <si>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</si>
  <si>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</si>
  <si>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</si>
  <si>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</si>
  <si>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</si>
  <si>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</si>
  <si>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</si>
  <si>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</si>
  <si>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</si>
  <si>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</si>
  <si>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</si>
  <si>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</si>
  <si>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</si>
  <si>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</si>
  <si>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</si>
  <si>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</si>
  <si>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</si>
  <si>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</si>
  <si>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</si>
  <si>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</si>
  <si>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</si>
  <si>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</si>
  <si>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</si>
  <si>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</si>
  <si>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</si>
  <si>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</si>
  <si>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</si>
  <si>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</si>
  <si>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</si>
  <si>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</si>
  <si>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</si>
  <si>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</si>
  <si>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</si>
  <si>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</si>
  <si>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</si>
  <si>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</si>
  <si>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</si>
  <si>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</si>
  <si>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</si>
  <si>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</si>
  <si>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</si>
  <si>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</si>
  <si>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</si>
  <si>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</si>
  <si>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</si>
  <si>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</si>
  <si>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</si>
  <si>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</si>
  <si>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</si>
  <si>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</si>
  <si>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</si>
  <si>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</si>
  <si>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</si>
  <si>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</si>
  <si>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</si>
  <si>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</si>
  <si>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</si>
  <si>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</si>
  <si>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</si>
  <si>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</si>
  <si>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</si>
  <si>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</si>
  <si>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</si>
  <si>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</si>
  <si>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</si>
  <si>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</si>
  <si>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</si>
  <si>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</si>
  <si>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</si>
  <si>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</si>
  <si>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</si>
  <si>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</si>
  <si>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</si>
  <si>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</si>
  <si>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</si>
  <si>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</si>
  <si>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</si>
  <si>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</si>
  <si>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</si>
  <si>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</si>
  <si>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</si>
  <si>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</si>
  <si>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</si>
  <si>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</si>
  <si>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</si>
  <si>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</si>
  <si>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</si>
  <si>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</si>
  <si>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</si>
  <si>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</si>
  <si>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</si>
  <si>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</si>
  <si>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</si>
  <si>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</si>
  <si>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</si>
  <si>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</si>
  <si>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</si>
  <si>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</si>
  <si>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</si>
  <si>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</si>
  <si>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</si>
  <si>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</si>
  <si>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</si>
  <si>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</si>
  <si>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</si>
  <si>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</si>
  <si>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</si>
  <si>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</si>
  <si>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</si>
  <si>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</si>
  <si>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</si>
  <si>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</si>
  <si>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</si>
  <si>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</si>
  <si>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</si>
  <si>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</si>
  <si>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</si>
  <si>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</si>
  <si>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</si>
  <si>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</si>
  <si>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</si>
  <si>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</si>
  <si>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</si>
  <si>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</si>
  <si>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</si>
  <si>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</si>
  <si>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</si>
  <si>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</si>
  <si>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</si>
  <si>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</si>
  <si>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</si>
  <si>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</si>
  <si>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</si>
  <si>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</si>
  <si>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</si>
  <si>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</si>
  <si>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</si>
  <si>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</si>
  <si>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</si>
  <si>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</si>
  <si>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</si>
  <si>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</si>
  <si>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</si>
  <si>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</si>
  <si>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</si>
  <si>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</si>
  <si>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</si>
  <si>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</si>
  <si>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</si>
  <si>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</si>
  <si>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</si>
  <si>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</si>
  <si>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</si>
  <si>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</si>
  <si>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</si>
  <si>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</si>
  <si>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</si>
  <si>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</si>
  <si>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</si>
  <si>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</si>
  <si>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</si>
  <si>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</si>
  <si>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</si>
  <si>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</si>
  <si>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</si>
  <si>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</si>
  <si>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</si>
  <si>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</si>
  <si>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</si>
  <si>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</si>
  <si>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</si>
  <si>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</si>
  <si>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</si>
  <si>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</si>
  <si>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</si>
  <si>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</si>
  <si>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</si>
  <si>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</si>
  <si>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</si>
  <si>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</si>
  <si>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</si>
  <si>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</si>
  <si>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</si>
  <si>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</si>
  <si>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</si>
  <si>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</si>
  <si>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</si>
  <si>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</si>
  <si>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</si>
  <si>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</si>
  <si>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</si>
  <si>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</si>
  <si>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</si>
  <si>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</si>
  <si>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</si>
  <si>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</si>
  <si>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</si>
  <si>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</si>
  <si>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</si>
  <si>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</si>
  <si>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</si>
  <si>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</si>
  <si>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</si>
  <si>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</si>
  <si>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</si>
  <si>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</si>
  <si>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</si>
  <si>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</si>
  <si>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</si>
  <si>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</si>
  <si>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</si>
  <si>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</si>
  <si>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</si>
  <si>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</si>
  <si>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</si>
  <si>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</si>
  <si>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</si>
  <si>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</si>
  <si>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</si>
  <si>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</si>
  <si>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</si>
  <si>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</si>
  <si>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</si>
  <si>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</si>
  <si>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</si>
  <si>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</si>
  <si>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</si>
  <si>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</si>
  <si>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</si>
  <si>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</si>
  <si>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</si>
  <si>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</si>
  <si>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</si>
  <si>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</si>
  <si>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</si>
  <si>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</si>
  <si>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</si>
  <si>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</si>
  <si>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</si>
  <si>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</si>
  <si>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</si>
  <si>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</si>
  <si>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</si>
  <si>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</si>
  <si>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</si>
  <si>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</si>
  <si>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</si>
  <si>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</si>
  <si>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</si>
  <si>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</si>
  <si>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</si>
  <si>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</si>
  <si>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</si>
  <si>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</si>
  <si>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</si>
  <si>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</si>
  <si>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</si>
  <si>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</si>
  <si>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</si>
  <si>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</si>
  <si>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</si>
  <si>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</si>
  <si>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</si>
  <si>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</si>
  <si>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</si>
  <si>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</si>
  <si>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</si>
  <si>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</si>
  <si>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</si>
  <si>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</si>
  <si>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</si>
  <si>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</si>
  <si>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</si>
  <si>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</si>
  <si>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</si>
  <si>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</si>
  <si>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</si>
  <si>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</si>
  <si>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</si>
  <si>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</si>
  <si>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</si>
  <si>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</si>
  <si>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</si>
  <si>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</si>
  <si>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</si>
  <si>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</si>
  <si>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</si>
  <si>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</si>
  <si>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</si>
  <si>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</si>
  <si>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</si>
  <si>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</si>
  <si>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</si>
  <si>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</si>
  <si>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</si>
  <si>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</si>
  <si>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</si>
  <si>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</si>
  <si>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</si>
  <si>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</si>
  <si>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</si>
  <si>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</si>
  <si>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</si>
  <si>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</si>
  <si>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</si>
  <si>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</si>
  <si>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</si>
  <si>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</si>
  <si>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</si>
  <si>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</si>
  <si>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</si>
  <si>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</si>
  <si>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</si>
  <si>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</si>
  <si>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</si>
  <si>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</si>
  <si>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</si>
  <si>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</si>
  <si>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</si>
  <si>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</si>
  <si>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</si>
  <si>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</si>
  <si>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</si>
  <si>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</si>
  <si>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</si>
  <si>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</si>
  <si>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</si>
  <si>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</si>
  <si>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</si>
  <si>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</si>
  <si>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</si>
  <si>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</si>
  <si>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</si>
  <si>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</si>
  <si>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</si>
  <si>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</si>
  <si>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</si>
  <si>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</si>
  <si>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</si>
  <si>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</si>
  <si>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</si>
  <si>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</si>
  <si>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</si>
  <si>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</si>
  <si>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</si>
  <si>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</si>
  <si>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</si>
  <si>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</si>
  <si>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</si>
  <si>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</si>
  <si>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</si>
  <si>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</si>
  <si>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</si>
  <si>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</si>
  <si>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</si>
  <si>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</si>
  <si>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</si>
  <si>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</si>
  <si>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</si>
  <si>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</si>
  <si>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</si>
  <si>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</si>
  <si>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</si>
  <si>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</si>
  <si>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</si>
  <si>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</si>
  <si>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</si>
  <si>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</si>
  <si>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</si>
  <si>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</si>
  <si>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</si>
  <si>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</si>
  <si>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</si>
  <si>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</si>
  <si>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</si>
  <si>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</si>
  <si>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</si>
  <si>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</si>
  <si>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</si>
  <si>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</si>
  <si>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</si>
  <si>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</si>
  <si>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</si>
  <si>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</si>
  <si>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</si>
  <si>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</si>
  <si>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</si>
  <si>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</si>
  <si>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</si>
  <si>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</si>
  <si>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</si>
  <si>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</si>
  <si>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</si>
  <si>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</si>
  <si>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</si>
  <si>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</si>
  <si>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</si>
  <si>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</si>
  <si>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</si>
  <si>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</si>
  <si>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</si>
  <si>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</si>
  <si>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</si>
  <si>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</si>
  <si>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</si>
  <si>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</si>
  <si>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</si>
  <si>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</si>
  <si>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</si>
  <si>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</si>
  <si>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</si>
  <si>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</si>
  <si>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</si>
  <si>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</si>
  <si>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</si>
  <si>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</si>
  <si>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</si>
  <si>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</si>
  <si>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</si>
  <si>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</si>
  <si>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</si>
  <si>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</si>
  <si>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</si>
  <si>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</si>
  <si>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</si>
  <si>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</si>
  <si>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</si>
  <si>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</si>
  <si>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</si>
  <si>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</si>
  <si>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</si>
  <si>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</si>
  <si>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</si>
  <si>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</si>
  <si>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</si>
  <si>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</si>
  <si>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</si>
  <si>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</si>
  <si>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</si>
  <si>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</si>
  <si>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</si>
  <si>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</si>
  <si>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</si>
  <si>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</si>
  <si>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</si>
  <si>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</si>
  <si>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</si>
  <si>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</si>
  <si>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</si>
  <si>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</si>
  <si>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</si>
  <si>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</si>
  <si>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</si>
  <si>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</si>
  <si>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</si>
  <si>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</si>
  <si>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</si>
  <si>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</si>
  <si>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</si>
  <si>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</si>
  <si>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</si>
  <si>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</si>
  <si>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</si>
  <si>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</si>
  <si>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</si>
  <si>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</si>
  <si>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</si>
  <si>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</si>
  <si>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</si>
  <si>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</si>
  <si>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</si>
  <si>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</si>
  <si>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</si>
  <si>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</si>
  <si>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</si>
  <si>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</si>
  <si>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</si>
  <si>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</si>
  <si>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</si>
  <si>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</si>
  <si>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</si>
  <si>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</si>
  <si>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</si>
  <si>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</si>
  <si>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</si>
  <si>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</si>
  <si>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</si>
  <si>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</si>
  <si>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</si>
  <si>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</si>
  <si>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</si>
  <si>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</si>
  <si>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</si>
  <si>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</si>
  <si>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</si>
  <si>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</si>
  <si>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</si>
  <si>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</si>
  <si>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</si>
  <si>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</si>
  <si>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</si>
  <si>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</si>
  <si>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</si>
  <si>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</si>
  <si>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</si>
  <si>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</si>
  <si>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</si>
  <si>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</si>
  <si>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</si>
  <si>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</si>
  <si>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</si>
  <si>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</si>
  <si>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</si>
  <si>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</si>
  <si>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</si>
  <si>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</si>
  <si>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</si>
  <si>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</si>
  <si>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</si>
  <si>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</si>
  <si>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</si>
  <si>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</si>
  <si>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</si>
  <si>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</si>
  <si>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</si>
  <si>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</si>
  <si>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</si>
  <si>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</si>
  <si>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</si>
  <si>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</si>
  <si>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</si>
  <si>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</si>
  <si>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</si>
  <si>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</si>
  <si>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</si>
  <si>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</si>
  <si>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</si>
  <si>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</si>
  <si>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</si>
  <si>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</si>
  <si>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986544 *</t>
  </si>
  <si>
    <t>Total cases by DHB, as at 9.00 am, 10 October 2020</t>
  </si>
  <si>
    <t>As at 9.00 am, 11 October 2020</t>
  </si>
  <si>
    <t>Source: DHB survey as at 9.00 am, 11 October 2020</t>
  </si>
  <si>
    <t>Total cases by age as at 9.00 am, 11 October 2020</t>
  </si>
  <si>
    <t>Lab testing for COVID-19 as at 9.00 am 11 October 2020</t>
  </si>
  <si>
    <t>4 October to 10 October 2020</t>
  </si>
  <si>
    <t>22 January to 10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</si>
</sst>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45 ,Recovered 0 ,Deaths 0, &lt;/title&gt;</v>
      </c>
      <c r="G5" s="47">
        <f>VLOOKUP(A5,ImportPopDBH!$A$48:$E$67,5)</f>
        <v>238380</v>
      </c>
      <c r="J5">
        <f>'ImportMoH combined'!E14</f>
        <v>0</v>
      </c>
      <c r="M5">
        <f>'ImportMoH combined'!G14</f>
        <v>0</v>
      </c>
      <c r="P5">
        <f>'ImportMoH combined'!B14</f>
        <v>45</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0 ,Recovered 213 ,Deaths 1, &lt;/title&gt;</v>
      </c>
      <c r="G13" s="47">
        <f>VLOOKUP(A13,ImportPopDBH!$A$48:$E$67,5)</f>
        <v>150770</v>
      </c>
      <c r="J13">
        <f>'ImportMoH combined'!E22</f>
        <v>214</v>
      </c>
      <c r="M13">
        <f>'ImportMoH combined'!G22</f>
        <v>0</v>
      </c>
      <c r="P13">
        <f>'ImportMoH combined'!B22</f>
        <v>0</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1192</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1515</v>
      </c>
      <c r="F40" s="54">
        <f>'ImportMoH combined'!C4</f>
        <v>1</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1871</v>
      </c>
      <c r="F42" s="54">
        <f>'ImportMoH combined'!C6</f>
        <v>1</v>
      </c>
      <c r="V42" s="3" t="s">
        <v>1</v>
      </c>
      <c r="W42">
        <v>0.60438082561506901</v>
      </c>
    </row>
    <row r="43" spans="2:28" x14ac:dyDescent="0.3">
      <c r="B43" t="str">
        <f t="shared" si="1"/>
        <v>text {</v>
      </c>
      <c r="C43" s="52" t="s">
        <v>544</v>
      </c>
      <c r="D43" s="54" t="str">
        <f>'ImportMoH combined'!A7</f>
        <v>Number of recovered cases</v>
      </c>
      <c r="E43" s="54">
        <f>'ImportMoH combined'!B7</f>
        <v>1801</v>
      </c>
      <c r="F43" s="54">
        <f>'ImportMoH combined'!C7</f>
        <v>0</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45</v>
      </c>
      <c r="F45" s="54">
        <f>'ImportMoH combined'!C9</f>
        <v>1</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{v:1515},{v:1}],</v>
      </c>
      <c r="C59" t="s">
        <v>562</v>
      </c>
      <c r="D59" t="str">
        <f t="shared" ref="D59:D64" si="4">D40</f>
        <v>Number of confirmed cases in New Zealand</v>
      </c>
      <c r="E59" s="48" t="s">
        <v>570</v>
      </c>
      <c r="F59">
        <f t="shared" ref="F59:F64" si="5">E40</f>
        <v>1515</v>
      </c>
      <c r="G59" t="s">
        <v>568</v>
      </c>
      <c r="H59">
        <f t="shared" ref="H59:H64" si="6">F40</f>
        <v>1</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{v:1871},{v:1}],</v>
      </c>
      <c r="C61" t="s">
        <v>562</v>
      </c>
      <c r="D61" t="str">
        <f t="shared" si="4"/>
        <v>Number of confirmed and probable cases</v>
      </c>
      <c r="E61" s="48" t="s">
        <v>570</v>
      </c>
      <c r="F61">
        <f t="shared" si="5"/>
        <v>1871</v>
      </c>
      <c r="G61" t="s">
        <v>568</v>
      </c>
      <c r="H61">
        <f t="shared" si="6"/>
        <v>1</v>
      </c>
      <c r="I61" t="s">
        <v>569</v>
      </c>
      <c r="J61" t="s">
        <v>565</v>
      </c>
      <c r="AB61" s="12" t="s">
        <v>369</v>
      </c>
    </row>
    <row r="62" spans="1:28" x14ac:dyDescent="0.3">
      <c r="B62" t="str">
        <f t="shared" si="3"/>
        <v>['Number of recovered cases',  {v:1801},{v:0}],</v>
      </c>
      <c r="C62" t="s">
        <v>562</v>
      </c>
      <c r="D62" t="str">
        <f t="shared" si="4"/>
        <v>Number of recovered cases</v>
      </c>
      <c r="E62" s="48" t="s">
        <v>570</v>
      </c>
      <c r="F62">
        <f t="shared" si="5"/>
        <v>1801</v>
      </c>
      <c r="G62" t="s">
        <v>568</v>
      </c>
      <c r="H62">
        <f t="shared" si="6"/>
        <v>0</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{v:45},{v:1}]</v>
      </c>
      <c r="C64" t="s">
        <v>562</v>
      </c>
      <c r="D64" t="str">
        <f t="shared" si="4"/>
        <v>Number of active cases</v>
      </c>
      <c r="E64" s="48" t="s">
        <v>570</v>
      </c>
      <c r="F64">
        <f t="shared" si="5"/>
        <v>45</v>
      </c>
      <c r="G64" t="s">
        <v>568</v>
      </c>
      <c r="H64">
        <f t="shared" si="6"/>
        <v>1</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2">
        <f>'ImportMoH combined'!$B$64</f>
        <v>0.05</v>
      </c>
      <c r="E131" t="s">
        <v>669</v>
      </c>
      <c r="AB131" s="12"/>
    </row>
    <row r="132" spans="2:28" ht="16.399999999999999" thickTop="1" thickBot="1" x14ac:dyDescent="0.35">
      <c r="B132" t="str">
        <f>CONCATENATE(C132,D132,E132)</f>
        <v>'Transmission Type': 'Locally acquired cases, unknown source'</v>
      </c>
      <c r="C132" s="48" t="s">
        <v>672</v>
      </c>
      <c r="D132" s="84" t="str">
        <f>'ImportMoH combined'!$A$64</f>
        <v>Locally acquired cases, unknown source</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v>
      </c>
      <c r="C135" s="48" t="s">
        <v>671</v>
      </c>
      <c r="D135" s="82">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4" t="str">
        <f>'ImportMoH combined'!$A$65</f>
        <v>Source under investigation</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'0'</v>
      </c>
      <c r="C140" s="48" t="s">
        <v>672</v>
      </c>
      <c r="D140" s="84">
        <f>'ImportMoH combined'!$A$66</f>
        <v>0</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'Lab testing for COVID-19 as at 9.00 am 11 October 2020'</v>
      </c>
      <c r="C144" s="48" t="s">
        <v>672</v>
      </c>
      <c r="D144" s="84" t="str">
        <f>'ImportMoH combined'!$A$67</f>
        <v>Lab testing for COVID-19 as at 9.00 am 11 October 2020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'Tests',</v>
      </c>
      <c r="C147" s="48" t="s">
        <v>671</v>
      </c>
      <c r="D147" s="82" t="str">
        <f>'ImportMoH combined'!$B$68</f>
        <v>Tests</v>
      </c>
      <c r="E147" t="s">
        <v>669</v>
      </c>
      <c r="AB147" s="12"/>
    </row>
    <row r="148" spans="2:28" ht="16.399999999999999" thickTop="1" thickBot="1" x14ac:dyDescent="0.35">
      <c r="B148" t="str">
        <f>CONCATENATE(C148,D148,E148)</f>
        <v>'Transmission Type': '0'</v>
      </c>
      <c r="C148" s="48" t="s">
        <v>672</v>
      </c>
      <c r="D148" s="84">
        <f>'ImportMoH combined'!$A$68</f>
        <v>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44115</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11-10-20&lt;/h1&gt;</v>
      </c>
      <c r="C159" s="51">
        <f ca="1">TODAY()</f>
        <v>44115</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1871 , Active:    45 , Deaths:    25 , Recovered:    1801&lt;/h2&gt;</v>
      </c>
      <c r="C160" s="51" t="s">
        <v>957</v>
      </c>
      <c r="D160">
        <f>E42</f>
        <v>1871</v>
      </c>
      <c r="E160" t="s">
        <v>604</v>
      </c>
      <c r="F160">
        <f>D160-H160-J160</f>
        <v>45</v>
      </c>
      <c r="G160" t="s">
        <v>605</v>
      </c>
      <c r="H160">
        <f>E44</f>
        <v>25</v>
      </c>
      <c r="I160" t="s">
        <v>606</v>
      </c>
      <c r="J160">
        <f>E43</f>
        <v>1801</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213</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&lt;strong&gt;226&lt;/strong&gt; days&lt;br&gt;</v>
      </c>
      <c r="C163" t="s">
        <v>949</v>
      </c>
      <c r="D163" s="50">
        <f ca="1">TODAY()-D162</f>
        <v>226</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&lt;strong&gt;200&lt;/strong&gt;, -172 days to go of 4 week lockdown</v>
      </c>
      <c r="C164" t="s">
        <v>951</v>
      </c>
      <c r="D164" s="50">
        <f ca="1">TODAY() -E154</f>
        <v>200</v>
      </c>
      <c r="E164" t="s">
        <v>952</v>
      </c>
      <c r="F164" s="9">
        <f ca="1">VALUE(E155-TODAY())</f>
        <v>-172</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12</v>
      </c>
      <c r="W169" s="6">
        <f>'ImportMoH combined'!I29</f>
        <v>0</v>
      </c>
    </row>
    <row r="170" spans="2:25" x14ac:dyDescent="0.3">
      <c r="B170" t="str">
        <f t="shared" si="8"/>
        <v>&lt;p class="aligncenter"&gt; &lt;button onclick="myFunction()"&gt;Click to go to Live Charts &lt;/button&gt; &lt;/p&gt;</v>
      </c>
      <c r="C170" t="s">
        <v>676</v>
      </c>
      <c r="J170">
        <f>MAX($Q$158:$Q$177)</f>
        <v>0</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0</v>
      </c>
      <c r="R175" s="6">
        <f>'ImportMoH combined'!C35</f>
        <v>289</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45</v>
      </c>
      <c r="R178" s="6">
        <f>'ImportMoH combined'!C38</f>
        <v>125</v>
      </c>
      <c r="S178" s="6">
        <f>'ImportMoH combined'!D38</f>
        <v>0</v>
      </c>
      <c r="T178" s="6">
        <f>'ImportMoH combined'!E38</f>
        <v>170</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45</v>
      </c>
      <c r="P190" s="6"/>
      <c r="Q190" s="6"/>
      <c r="R190" s="6"/>
      <c r="S190" s="6"/>
    </row>
    <row r="191" spans="2:25" x14ac:dyDescent="0.3">
      <c r="C191" t="s">
        <v>466</v>
      </c>
      <c r="F191">
        <v>4</v>
      </c>
      <c r="P191" s="6"/>
      <c r="Q191" s="6"/>
      <c r="R191" s="6"/>
      <c r="S191" s="6"/>
    </row>
    <row r="192" spans="2:25" x14ac:dyDescent="0.3">
      <c r="C192" t="s">
        <v>472</v>
      </c>
      <c r="F192">
        <f>ROUND(F190/4,0)</f>
        <v>11</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opacity="0.244444444444444"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0.24444444444444444</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opacity="0.244444444444444" style="mix-blend-mode: overlay"&gt;&lt;title&gt;Bay of Plenty DHB @Pop = 238380 ,   Confirmed  = 0, new today= 0 ,Active 45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0.24444444444444444</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opacity="0.244444444444444"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0.24444444444444444</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opacity="0.244444444444444"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0.24444444444444444</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opacity="0.244444444444444"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0.24444444444444444</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opacity="0.244444444444444"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0.24444444444444444</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opacity="0.244444444444444"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0.24444444444444444</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opacity="0.244444444444444"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0.24444444444444444</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opacity="0.244444444444444"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0.24444444444444444</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opacity="0.244444444444444" style="mix-blend-mode: overlay"&gt;&lt;title&gt;Nelson Marlborough DHB @Pop = 150770 ,   Confirmed  = 214, new today= 0 ,Active 0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0.24444444444444444</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opacity="0.244444444444444"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0.24444444444444444</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opacity="0.244444444444444"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0.24444444444444444</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opacity="0.244444444444444"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0.24444444444444444</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opacity="0.244444444444444"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0.24444444444444444</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opacity="0.244444444444444"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0.24444444444444444</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opacity="0.244444444444444"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0.24444444444444444</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opacity="0.244444444444444"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0.24444444444444444</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opacity="0.244444444444444"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0.24444444444444444</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opacity="0.244444444444444"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0.24444444444444444</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opacity="0.244444444444444"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0.24444444444444444</v>
      </c>
      <c r="E221" t="s">
        <v>266</v>
      </c>
      <c r="F221" t="s">
        <v>263</v>
      </c>
      <c r="G221" t="str">
        <f t="shared" si="9"/>
        <v>Whanganui</v>
      </c>
      <c r="H221" t="s">
        <v>310</v>
      </c>
      <c r="I221" t="s">
        <v>264</v>
      </c>
      <c r="J221" t="s">
        <v>1045</v>
      </c>
      <c r="AB221" t="s">
        <v>224</v>
      </c>
    </row>
    <row r="222" spans="1:47" x14ac:dyDescent="0.3">
      <c r="A222" t="s">
        <v>1095</v>
      </c>
      <c r="B222" t="str">
        <f>CONCATENATE(C222,D222,E222,Tooltips!B24,F222,A222,H222,I222,$AC$203,J222,K222,L222,$AC$203,M222,P222,Q222,$AC$203,R222,S222,T222,$AC$203,U222,V222,W222,$AC$203,X222,Y222,Z222,$AC$203,AA222,AB222)</f>
        <v>0.244444444444444Managed Isolationgreengreengreengreengreengreen</v>
      </c>
      <c r="D222" s="6">
        <f t="shared" si="10"/>
        <v>0.24444444444444444</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45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0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45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0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9" customFormat="1" x14ac:dyDescent="0.3">
      <c r="A306" s="59"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0</v>
      </c>
      <c r="O306" s="6">
        <f t="shared" si="21"/>
        <v>289</v>
      </c>
      <c r="R306" s="59" t="s">
        <v>445</v>
      </c>
      <c r="S306" s="59" t="s">
        <v>384</v>
      </c>
      <c r="V306" s="61" t="s">
        <v>409</v>
      </c>
      <c r="W306" s="62" t="s">
        <v>410</v>
      </c>
      <c r="X306" s="63" t="s">
        <v>11</v>
      </c>
      <c r="Y306" s="64" t="s">
        <v>445</v>
      </c>
      <c r="Z306" s="65"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97"/>
  <sheetViews>
    <sheetView tabSelected="1" workbookViewId="0">
      <selection activeCell="B47" sqref="B47"/>
    </sheetView>
  </sheetViews>
  <sheetFormatPr defaultRowHeight="15.05" x14ac:dyDescent="0.3"/>
  <cols>
    <col min="1" max="1" width="45.6640625" bestFit="1" customWidth="1"/>
    <col min="2" max="2" width="31.109375" bestFit="1" customWidth="1"/>
    <col min="3" max="3" width="25.441406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1150</v>
      </c>
    </row>
    <row r="3" spans="1:10" x14ac:dyDescent="0.3">
      <c r="B3" t="s">
        <v>815</v>
      </c>
      <c r="C3" t="s">
        <v>516</v>
      </c>
      <c r="H3" s="94"/>
    </row>
    <row r="4" spans="1:10" x14ac:dyDescent="0.3">
      <c r="A4" t="s">
        <v>199</v>
      </c>
      <c r="B4" s="5">
        <v>1515</v>
      </c>
      <c r="C4">
        <v>1</v>
      </c>
    </row>
    <row r="5" spans="1:10" x14ac:dyDescent="0.3">
      <c r="A5" t="s">
        <v>200</v>
      </c>
      <c r="B5">
        <v>356</v>
      </c>
      <c r="C5">
        <v>0</v>
      </c>
      <c r="J5" t="e">
        <f>te</f>
        <v>#NAME?</v>
      </c>
    </row>
    <row r="6" spans="1:10" x14ac:dyDescent="0.3">
      <c r="A6" t="s">
        <v>201</v>
      </c>
      <c r="B6" s="5">
        <v>1871</v>
      </c>
      <c r="C6">
        <v>1</v>
      </c>
    </row>
    <row r="7" spans="1:10" x14ac:dyDescent="0.3">
      <c r="A7" t="s">
        <v>202</v>
      </c>
      <c r="B7" s="5">
        <v>1801</v>
      </c>
      <c r="C7">
        <v>0</v>
      </c>
    </row>
    <row r="8" spans="1:10" x14ac:dyDescent="0.3">
      <c r="A8" t="s">
        <v>203</v>
      </c>
      <c r="B8" s="5">
        <v>25</v>
      </c>
      <c r="C8">
        <v>0</v>
      </c>
    </row>
    <row r="9" spans="1:10" x14ac:dyDescent="0.3">
      <c r="A9" t="s">
        <v>1029</v>
      </c>
      <c r="B9">
        <v>45</v>
      </c>
      <c r="C9">
        <v>1</v>
      </c>
    </row>
    <row r="10" spans="1:10" x14ac:dyDescent="0.3">
      <c r="A10" t="s">
        <v>816</v>
      </c>
      <c r="B10">
        <v>0</v>
      </c>
      <c r="C10">
        <v>0</v>
      </c>
    </row>
    <row r="12" spans="1:10" x14ac:dyDescent="0.3">
      <c r="A12" t="s">
        <v>1093</v>
      </c>
    </row>
    <row r="13" spans="1:10" x14ac:dyDescent="0.3">
      <c r="A13" t="s">
        <v>1096</v>
      </c>
      <c r="B13" s="49" t="s">
        <v>1094</v>
      </c>
      <c r="H13">
        <f>B37</f>
        <v>0</v>
      </c>
    </row>
    <row r="14" spans="1:10" x14ac:dyDescent="0.3">
      <c r="A14">
        <v>201</v>
      </c>
      <c r="B14" s="49">
        <v>45</v>
      </c>
    </row>
    <row r="15" spans="1:10" x14ac:dyDescent="0.3">
      <c r="B15" s="49"/>
    </row>
    <row r="16" spans="1:10" x14ac:dyDescent="0.3">
      <c r="A16" t="s">
        <v>1149</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0</v>
      </c>
      <c r="C22">
        <v>213</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0</v>
      </c>
      <c r="C35">
        <v>289</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12</v>
      </c>
    </row>
    <row r="38" spans="1:12" x14ac:dyDescent="0.3">
      <c r="A38" t="s">
        <v>1134</v>
      </c>
      <c r="B38" s="49">
        <v>45</v>
      </c>
      <c r="C38">
        <v>125</v>
      </c>
      <c r="D38">
        <v>0</v>
      </c>
      <c r="E38">
        <v>170</v>
      </c>
      <c r="F38">
        <v>1</v>
      </c>
    </row>
    <row r="39" spans="1:12" x14ac:dyDescent="0.3">
      <c r="A39" t="s">
        <v>206</v>
      </c>
      <c r="B39">
        <v>45</v>
      </c>
      <c r="C39">
        <v>1801</v>
      </c>
      <c r="D39">
        <v>25</v>
      </c>
      <c r="E39">
        <v>1871</v>
      </c>
      <c r="F39">
        <v>1</v>
      </c>
      <c r="J39" t="s">
        <v>668</v>
      </c>
      <c r="L39" t="s">
        <v>667</v>
      </c>
    </row>
    <row r="40" spans="1:12" x14ac:dyDescent="0.3">
      <c r="I40" s="45"/>
    </row>
    <row r="41" spans="1:12" x14ac:dyDescent="0.3">
      <c r="A41" t="s">
        <v>1151</v>
      </c>
    </row>
    <row r="42" spans="1:12" x14ac:dyDescent="0.3">
      <c r="A42" t="s">
        <v>0</v>
      </c>
      <c r="B42" t="s">
        <v>204</v>
      </c>
    </row>
    <row r="43" spans="1:12" x14ac:dyDescent="0.3">
      <c r="A43" t="s">
        <v>206</v>
      </c>
      <c r="B43">
        <v>0</v>
      </c>
    </row>
    <row r="44" spans="1:12" x14ac:dyDescent="0.3">
      <c r="B44" s="5"/>
    </row>
    <row r="45" spans="1:12" x14ac:dyDescent="0.3">
      <c r="A45" t="s">
        <v>1152</v>
      </c>
      <c r="B45" s="9"/>
    </row>
    <row r="46" spans="1:12" x14ac:dyDescent="0.3">
      <c r="A46" t="s">
        <v>987</v>
      </c>
      <c r="B46" s="9" t="s">
        <v>817</v>
      </c>
      <c r="C46" t="s">
        <v>818</v>
      </c>
      <c r="D46" t="s">
        <v>819</v>
      </c>
      <c r="E46" t="s">
        <v>206</v>
      </c>
      <c r="H46">
        <f t="shared" ref="H46:H51" si="0">VALUE(B45)*100</f>
        <v>0</v>
      </c>
    </row>
    <row r="47" spans="1:12" x14ac:dyDescent="0.3">
      <c r="A47" t="s">
        <v>988</v>
      </c>
      <c r="B47" s="9">
        <v>7</v>
      </c>
      <c r="C47">
        <v>71</v>
      </c>
      <c r="D47">
        <v>0</v>
      </c>
      <c r="E47">
        <v>78</v>
      </c>
      <c r="H47" t="e">
        <f t="shared" si="0"/>
        <v>#VALUE!</v>
      </c>
    </row>
    <row r="48" spans="1:12" x14ac:dyDescent="0.3">
      <c r="A48" t="s">
        <v>989</v>
      </c>
      <c r="B48" s="9">
        <v>2</v>
      </c>
      <c r="C48">
        <v>165</v>
      </c>
      <c r="D48">
        <v>0</v>
      </c>
      <c r="E48">
        <v>167</v>
      </c>
      <c r="H48">
        <f t="shared" si="0"/>
        <v>700</v>
      </c>
    </row>
    <row r="49" spans="1:8" x14ac:dyDescent="0.3">
      <c r="A49" t="s">
        <v>990</v>
      </c>
      <c r="B49" s="9">
        <v>12</v>
      </c>
      <c r="C49">
        <v>428</v>
      </c>
      <c r="D49">
        <v>0</v>
      </c>
      <c r="E49">
        <v>440</v>
      </c>
      <c r="H49">
        <f t="shared" si="0"/>
        <v>200</v>
      </c>
    </row>
    <row r="50" spans="1:8" x14ac:dyDescent="0.3">
      <c r="A50" t="s">
        <v>991</v>
      </c>
      <c r="B50" s="9">
        <v>12</v>
      </c>
      <c r="C50">
        <v>304</v>
      </c>
      <c r="D50">
        <v>0</v>
      </c>
      <c r="E50">
        <v>316</v>
      </c>
      <c r="H50">
        <f t="shared" si="0"/>
        <v>1200</v>
      </c>
    </row>
    <row r="51" spans="1:8" x14ac:dyDescent="0.3">
      <c r="A51" t="s">
        <v>992</v>
      </c>
      <c r="B51" s="9">
        <v>2</v>
      </c>
      <c r="C51">
        <v>255</v>
      </c>
      <c r="D51">
        <v>0</v>
      </c>
      <c r="E51">
        <v>257</v>
      </c>
      <c r="H51">
        <f t="shared" si="0"/>
        <v>1200</v>
      </c>
    </row>
    <row r="52" spans="1:8" x14ac:dyDescent="0.3">
      <c r="A52" t="s">
        <v>993</v>
      </c>
      <c r="B52" s="9">
        <v>4</v>
      </c>
      <c r="C52" s="9">
        <v>281</v>
      </c>
      <c r="D52" s="9">
        <v>2</v>
      </c>
      <c r="E52" s="9">
        <v>287</v>
      </c>
      <c r="F52" s="9"/>
      <c r="H52">
        <f>SUM(H48:H51)</f>
        <v>3300</v>
      </c>
    </row>
    <row r="53" spans="1:8" x14ac:dyDescent="0.3">
      <c r="A53" t="s">
        <v>994</v>
      </c>
      <c r="B53" s="5">
        <v>5</v>
      </c>
      <c r="C53" s="46">
        <v>191</v>
      </c>
      <c r="D53" s="46">
        <v>3</v>
      </c>
      <c r="E53" s="46">
        <v>199</v>
      </c>
      <c r="F53" s="46"/>
    </row>
    <row r="54" spans="1:8" x14ac:dyDescent="0.3">
      <c r="A54" t="s">
        <v>1026</v>
      </c>
      <c r="B54" s="79">
        <v>1</v>
      </c>
      <c r="C54" s="46">
        <v>78</v>
      </c>
      <c r="D54" s="46">
        <v>7</v>
      </c>
      <c r="E54" s="46">
        <v>86</v>
      </c>
      <c r="F54" s="46"/>
    </row>
    <row r="55" spans="1:8" x14ac:dyDescent="0.3">
      <c r="A55" t="s">
        <v>1027</v>
      </c>
      <c r="B55" s="79">
        <v>0</v>
      </c>
      <c r="C55" s="46">
        <v>24</v>
      </c>
      <c r="D55" s="81">
        <v>8</v>
      </c>
      <c r="E55" s="46">
        <v>32</v>
      </c>
      <c r="F55" s="46"/>
    </row>
    <row r="56" spans="1:8" x14ac:dyDescent="0.3">
      <c r="A56" t="s">
        <v>1028</v>
      </c>
      <c r="B56" s="79">
        <v>0</v>
      </c>
      <c r="C56" s="46">
        <v>4</v>
      </c>
      <c r="D56" s="81">
        <v>5</v>
      </c>
      <c r="E56" s="46">
        <v>9</v>
      </c>
      <c r="F56" s="46"/>
    </row>
    <row r="57" spans="1:8" x14ac:dyDescent="0.3">
      <c r="A57" t="s">
        <v>206</v>
      </c>
      <c r="B57" s="79">
        <v>45</v>
      </c>
      <c r="C57" s="46">
        <v>1801</v>
      </c>
      <c r="D57" s="81">
        <v>25</v>
      </c>
      <c r="E57" s="46">
        <v>1871</v>
      </c>
      <c r="F57" s="46"/>
    </row>
    <row r="58" spans="1:8" x14ac:dyDescent="0.3">
      <c r="B58" s="79"/>
      <c r="C58" s="46"/>
      <c r="D58" s="81"/>
      <c r="E58" s="46"/>
      <c r="F58" s="46"/>
    </row>
    <row r="59" spans="1:8" x14ac:dyDescent="0.3">
      <c r="A59" s="7" t="s">
        <v>1003</v>
      </c>
      <c r="B59" s="83"/>
    </row>
    <row r="60" spans="1:8" x14ac:dyDescent="0.3">
      <c r="A60" s="7" t="s">
        <v>1004</v>
      </c>
      <c r="B60" s="83" t="s">
        <v>207</v>
      </c>
      <c r="C60" s="8"/>
      <c r="D60" s="8"/>
      <c r="E60" s="8"/>
      <c r="F60" s="8"/>
    </row>
    <row r="61" spans="1:8" x14ac:dyDescent="0.3">
      <c r="A61" s="7" t="s">
        <v>1005</v>
      </c>
      <c r="B61" s="8">
        <v>0.4</v>
      </c>
      <c r="C61" s="46"/>
    </row>
    <row r="62" spans="1:8" x14ac:dyDescent="0.3">
      <c r="A62" s="7" t="s">
        <v>1006</v>
      </c>
      <c r="B62" s="8">
        <v>0.25</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1153</v>
      </c>
      <c r="B67" s="8"/>
      <c r="C67" s="46"/>
      <c r="D67" s="8"/>
      <c r="E67" s="8"/>
      <c r="F67" s="8"/>
    </row>
    <row r="68" spans="1:6" x14ac:dyDescent="0.3">
      <c r="A68" s="7"/>
      <c r="B68" s="8" t="s">
        <v>211</v>
      </c>
      <c r="C68" s="46" t="s">
        <v>519</v>
      </c>
      <c r="D68" s="8"/>
      <c r="E68" s="8"/>
      <c r="F68" s="8"/>
    </row>
    <row r="69" spans="1:6" x14ac:dyDescent="0.3">
      <c r="A69" s="7" t="s">
        <v>547</v>
      </c>
      <c r="B69" s="8">
        <v>3809</v>
      </c>
      <c r="C69" s="46">
        <v>44114</v>
      </c>
      <c r="D69" s="8"/>
      <c r="E69" s="8"/>
      <c r="F69" s="8"/>
    </row>
    <row r="70" spans="1:6" x14ac:dyDescent="0.3">
      <c r="A70" s="7" t="s">
        <v>212</v>
      </c>
      <c r="B70" s="8">
        <v>4480</v>
      </c>
      <c r="C70" s="46" t="s">
        <v>1154</v>
      </c>
      <c r="D70" s="8"/>
      <c r="E70" s="8"/>
      <c r="F70" s="8"/>
    </row>
    <row r="71" spans="1:6" x14ac:dyDescent="0.3">
      <c r="A71" s="7" t="s">
        <v>520</v>
      </c>
      <c r="B71" s="8">
        <v>1000764</v>
      </c>
      <c r="C71" s="46" t="s">
        <v>1155</v>
      </c>
      <c r="D71" s="8"/>
      <c r="E71" s="8"/>
      <c r="F71" s="8"/>
    </row>
    <row r="72" spans="1:6" x14ac:dyDescent="0.3">
      <c r="A72" s="7" t="s">
        <v>1133</v>
      </c>
      <c r="B72" s="58">
        <v>251247</v>
      </c>
      <c r="C72" s="46">
        <v>44115</v>
      </c>
      <c r="D72" s="8"/>
      <c r="E72" s="8"/>
      <c r="F72" s="8"/>
    </row>
    <row r="73" spans="1:6" x14ac:dyDescent="0.3">
      <c r="A73" s="7"/>
      <c r="B73" s="58"/>
      <c r="C73" s="46"/>
      <c r="D73" s="8"/>
      <c r="E73" s="8"/>
      <c r="F73" s="8"/>
    </row>
    <row r="74" spans="1:6" x14ac:dyDescent="0.3">
      <c r="A74" s="7" t="s">
        <v>650</v>
      </c>
      <c r="B74" s="58"/>
      <c r="C74" s="46"/>
      <c r="D74" s="8"/>
      <c r="E74" s="8"/>
      <c r="F74" s="8"/>
    </row>
    <row r="75" spans="1:6" x14ac:dyDescent="0.3">
      <c r="A75" s="7" t="s">
        <v>519</v>
      </c>
      <c r="B75" s="58" t="s">
        <v>682</v>
      </c>
      <c r="C75" s="46" t="s">
        <v>683</v>
      </c>
      <c r="D75" s="8"/>
      <c r="E75" s="8"/>
      <c r="F75" s="8"/>
    </row>
    <row r="76" spans="1:6" x14ac:dyDescent="0.3">
      <c r="A76" s="7" t="s">
        <v>1046</v>
      </c>
      <c r="B76" s="58"/>
      <c r="C76" s="46">
        <v>300</v>
      </c>
      <c r="D76" s="8"/>
      <c r="E76" s="8"/>
      <c r="F76" s="8"/>
    </row>
    <row r="77" spans="1:6" x14ac:dyDescent="0.3">
      <c r="A77" s="7">
        <v>43899</v>
      </c>
      <c r="B77" s="58">
        <v>12</v>
      </c>
      <c r="C77" s="46">
        <v>312</v>
      </c>
      <c r="D77" s="8"/>
      <c r="E77" s="8"/>
      <c r="F77" s="8"/>
    </row>
    <row r="78" spans="1:6" x14ac:dyDescent="0.3">
      <c r="A78" s="7">
        <v>43900</v>
      </c>
      <c r="B78" s="58">
        <v>89</v>
      </c>
      <c r="C78" s="46">
        <v>401</v>
      </c>
      <c r="D78" s="8"/>
      <c r="E78" s="8"/>
      <c r="F78" s="8"/>
    </row>
    <row r="79" spans="1:6" x14ac:dyDescent="0.3">
      <c r="A79" s="7">
        <v>43901</v>
      </c>
      <c r="B79" s="58">
        <v>83</v>
      </c>
      <c r="C79" s="8">
        <v>484</v>
      </c>
      <c r="D79" s="8"/>
      <c r="E79" s="8"/>
      <c r="F79" s="8"/>
    </row>
    <row r="80" spans="1:6" x14ac:dyDescent="0.3">
      <c r="A80" s="7">
        <v>43902</v>
      </c>
      <c r="B80" s="58">
        <v>31</v>
      </c>
      <c r="C80" s="8">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8">
        <v>2592</v>
      </c>
      <c r="C93">
        <v>13382</v>
      </c>
    </row>
    <row r="94" spans="1:6" x14ac:dyDescent="0.3">
      <c r="A94" s="7">
        <v>43916</v>
      </c>
      <c r="B94" s="58">
        <v>2117</v>
      </c>
      <c r="C94" s="8">
        <v>15499</v>
      </c>
      <c r="D94" s="8"/>
      <c r="E94" s="8"/>
      <c r="F94" s="8"/>
    </row>
    <row r="95" spans="1:6" x14ac:dyDescent="0.3">
      <c r="A95" s="7">
        <v>43917</v>
      </c>
      <c r="B95" s="58">
        <v>2067</v>
      </c>
      <c r="C95" s="8">
        <v>17566</v>
      </c>
      <c r="D95" s="8"/>
      <c r="E95" s="8"/>
      <c r="F95" s="8"/>
    </row>
    <row r="96" spans="1:6" x14ac:dyDescent="0.3">
      <c r="A96" s="7">
        <v>43918</v>
      </c>
      <c r="B96" s="8">
        <v>1809</v>
      </c>
      <c r="C96">
        <v>19375</v>
      </c>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8">
        <v>3446</v>
      </c>
      <c r="C101">
        <v>29785</v>
      </c>
    </row>
    <row r="102" spans="1:6" x14ac:dyDescent="0.3">
      <c r="A102" s="7">
        <v>43924</v>
      </c>
      <c r="B102" s="8">
        <v>3631</v>
      </c>
      <c r="C102">
        <v>33416</v>
      </c>
    </row>
    <row r="103" spans="1:6" x14ac:dyDescent="0.3">
      <c r="A103" s="7">
        <v>43925</v>
      </c>
      <c r="B103" s="8">
        <v>3093</v>
      </c>
      <c r="C103" s="5">
        <v>36509</v>
      </c>
    </row>
    <row r="104" spans="1:6" x14ac:dyDescent="0.3">
      <c r="A104" s="7">
        <v>43926</v>
      </c>
      <c r="B104" s="8">
        <v>3709</v>
      </c>
      <c r="C104">
        <v>40218</v>
      </c>
    </row>
    <row r="105" spans="1:6" x14ac:dyDescent="0.3">
      <c r="A105" s="7">
        <v>43927</v>
      </c>
      <c r="B105" s="8">
        <v>2908</v>
      </c>
      <c r="C10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s="5">
        <v>70160</v>
      </c>
    </row>
    <row r="115" spans="1:3" x14ac:dyDescent="0.3">
      <c r="A115" s="7">
        <v>43937</v>
      </c>
      <c r="B115" s="8">
        <v>4241</v>
      </c>
      <c r="C115">
        <v>74401</v>
      </c>
    </row>
    <row r="116" spans="1:3" x14ac:dyDescent="0.3">
      <c r="A116" s="7">
        <v>43938</v>
      </c>
      <c r="B116" s="8">
        <v>4677</v>
      </c>
      <c r="C116">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s="5">
        <v>126066</v>
      </c>
    </row>
    <row r="127" spans="1:3" x14ac:dyDescent="0.3">
      <c r="A127" s="7">
        <v>43949</v>
      </c>
      <c r="B127" s="8">
        <v>2637</v>
      </c>
      <c r="C127">
        <v>128703</v>
      </c>
    </row>
    <row r="128" spans="1:3" x14ac:dyDescent="0.3">
      <c r="A128" s="7">
        <v>43950</v>
      </c>
      <c r="B128" s="8">
        <v>5867</v>
      </c>
      <c r="C128">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v>44050</v>
      </c>
      <c r="B228" s="8">
        <v>3289</v>
      </c>
      <c r="C228">
        <v>490232</v>
      </c>
    </row>
    <row r="229" spans="1:3" x14ac:dyDescent="0.3">
      <c r="A229" s="7">
        <v>44051</v>
      </c>
      <c r="B229" s="8">
        <v>4249</v>
      </c>
      <c r="C229">
        <v>494481</v>
      </c>
    </row>
    <row r="230" spans="1:3" x14ac:dyDescent="0.3">
      <c r="A230" s="7">
        <v>44052</v>
      </c>
      <c r="B230" s="8">
        <v>2125</v>
      </c>
      <c r="C230">
        <v>496606</v>
      </c>
    </row>
    <row r="231" spans="1:3" x14ac:dyDescent="0.3">
      <c r="A231" s="7">
        <v>44053</v>
      </c>
      <c r="B231" s="8">
        <v>1874</v>
      </c>
      <c r="C231">
        <v>498480</v>
      </c>
    </row>
    <row r="232" spans="1:3" x14ac:dyDescent="0.3">
      <c r="A232" s="7">
        <v>44054</v>
      </c>
      <c r="B232" s="8">
        <v>4225</v>
      </c>
      <c r="C232">
        <v>502705</v>
      </c>
    </row>
    <row r="233" spans="1:3" x14ac:dyDescent="0.3">
      <c r="A233" s="7">
        <v>44055</v>
      </c>
      <c r="B233" s="8">
        <v>6006</v>
      </c>
      <c r="C233">
        <v>508711</v>
      </c>
    </row>
    <row r="234" spans="1:3" x14ac:dyDescent="0.3">
      <c r="A234" s="7">
        <v>44056</v>
      </c>
      <c r="B234" s="8">
        <v>15703</v>
      </c>
      <c r="C234">
        <v>524414</v>
      </c>
    </row>
    <row r="235" spans="1:3" x14ac:dyDescent="0.3">
      <c r="A235" s="7">
        <v>44057</v>
      </c>
      <c r="B235" s="8">
        <v>23846</v>
      </c>
      <c r="C235">
        <v>548260</v>
      </c>
    </row>
    <row r="236" spans="1:3" x14ac:dyDescent="0.3">
      <c r="A236" s="7">
        <v>44058</v>
      </c>
      <c r="B236" s="8">
        <v>23682</v>
      </c>
      <c r="C236">
        <v>571942</v>
      </c>
    </row>
    <row r="237" spans="1:3" x14ac:dyDescent="0.3">
      <c r="A237" s="7">
        <v>44059</v>
      </c>
      <c r="B237" s="8">
        <v>26014</v>
      </c>
      <c r="C237">
        <v>597956</v>
      </c>
    </row>
    <row r="238" spans="1:3" x14ac:dyDescent="0.3">
      <c r="A238" s="7">
        <v>44060</v>
      </c>
      <c r="B238" s="8">
        <v>18421</v>
      </c>
      <c r="C238">
        <v>616377</v>
      </c>
    </row>
    <row r="239" spans="1:3" x14ac:dyDescent="0.3">
      <c r="A239" s="7">
        <v>44061</v>
      </c>
      <c r="B239" s="8">
        <v>23038</v>
      </c>
      <c r="C239">
        <v>639415</v>
      </c>
    </row>
    <row r="240" spans="1:3" x14ac:dyDescent="0.3">
      <c r="A240" s="7">
        <v>44062</v>
      </c>
      <c r="B240" s="8">
        <v>18091</v>
      </c>
      <c r="C240">
        <v>657506</v>
      </c>
    </row>
    <row r="241" spans="1:3" x14ac:dyDescent="0.3">
      <c r="A241" s="7">
        <v>44063</v>
      </c>
      <c r="B241" s="8">
        <v>15714</v>
      </c>
      <c r="C241">
        <v>673220</v>
      </c>
    </row>
    <row r="242" spans="1:3" x14ac:dyDescent="0.3">
      <c r="A242" s="7">
        <v>44064</v>
      </c>
      <c r="B242" s="8">
        <v>12256</v>
      </c>
      <c r="C242">
        <v>685476</v>
      </c>
    </row>
    <row r="243" spans="1:3" x14ac:dyDescent="0.3">
      <c r="A243" s="7">
        <v>44065</v>
      </c>
      <c r="B243" s="8">
        <v>7005</v>
      </c>
      <c r="C243">
        <v>692481</v>
      </c>
    </row>
    <row r="244" spans="1:3" x14ac:dyDescent="0.3">
      <c r="A244" s="7">
        <v>44066</v>
      </c>
      <c r="B244" s="8">
        <v>4589</v>
      </c>
      <c r="C244">
        <v>697070</v>
      </c>
    </row>
    <row r="245" spans="1:3" x14ac:dyDescent="0.3">
      <c r="A245" s="7">
        <v>44067</v>
      </c>
      <c r="B245" s="8">
        <v>4434</v>
      </c>
      <c r="C245">
        <v>701504</v>
      </c>
    </row>
    <row r="246" spans="1:3" x14ac:dyDescent="0.3">
      <c r="A246" s="7">
        <v>44068</v>
      </c>
      <c r="B246" s="8">
        <v>8559</v>
      </c>
      <c r="C246">
        <v>710063</v>
      </c>
    </row>
    <row r="247" spans="1:3" x14ac:dyDescent="0.3">
      <c r="A247" s="7">
        <v>44069</v>
      </c>
      <c r="B247" s="8">
        <v>9257</v>
      </c>
      <c r="C247">
        <v>719320</v>
      </c>
    </row>
    <row r="248" spans="1:3" x14ac:dyDescent="0.3">
      <c r="A248" s="7">
        <v>44070</v>
      </c>
      <c r="B248" s="8">
        <v>11010</v>
      </c>
      <c r="C248">
        <v>730330</v>
      </c>
    </row>
    <row r="249" spans="1:3" x14ac:dyDescent="0.3">
      <c r="A249" s="7">
        <v>44071</v>
      </c>
      <c r="B249" s="8">
        <v>9991</v>
      </c>
      <c r="C249">
        <v>740321</v>
      </c>
    </row>
    <row r="250" spans="1:3" x14ac:dyDescent="0.3">
      <c r="A250" s="7">
        <v>44072</v>
      </c>
      <c r="B250" s="8">
        <v>10487</v>
      </c>
      <c r="C250">
        <v>750808</v>
      </c>
    </row>
    <row r="251" spans="1:3" x14ac:dyDescent="0.3">
      <c r="A251" s="7">
        <v>44073</v>
      </c>
      <c r="B251" s="8">
        <v>7219</v>
      </c>
      <c r="C251">
        <v>758027</v>
      </c>
    </row>
    <row r="252" spans="1:3" x14ac:dyDescent="0.3">
      <c r="A252" s="7">
        <v>44074</v>
      </c>
      <c r="B252" s="8">
        <v>8599</v>
      </c>
      <c r="C252">
        <v>766626</v>
      </c>
    </row>
    <row r="253" spans="1:3" x14ac:dyDescent="0.3">
      <c r="A253" s="7">
        <v>44075</v>
      </c>
      <c r="B253" s="8">
        <v>10934</v>
      </c>
      <c r="C253">
        <v>777560</v>
      </c>
    </row>
    <row r="254" spans="1:3" x14ac:dyDescent="0.3">
      <c r="A254" s="7">
        <v>44076</v>
      </c>
      <c r="B254" s="8">
        <v>10521</v>
      </c>
      <c r="C254">
        <v>788081</v>
      </c>
    </row>
    <row r="255" spans="1:3" x14ac:dyDescent="0.3">
      <c r="A255" s="7">
        <v>44077</v>
      </c>
      <c r="B255" s="8">
        <v>9909</v>
      </c>
      <c r="C255">
        <v>797990</v>
      </c>
    </row>
    <row r="256" spans="1:3" x14ac:dyDescent="0.3">
      <c r="A256" s="7">
        <v>44078</v>
      </c>
      <c r="B256" s="8">
        <v>9470</v>
      </c>
      <c r="C256">
        <v>807460</v>
      </c>
    </row>
    <row r="257" spans="1:3" x14ac:dyDescent="0.3">
      <c r="A257" s="7">
        <v>44079</v>
      </c>
      <c r="B257" s="8">
        <v>7178</v>
      </c>
      <c r="C257">
        <v>814638</v>
      </c>
    </row>
    <row r="258" spans="1:3" x14ac:dyDescent="0.3">
      <c r="A258" s="7">
        <v>44080</v>
      </c>
      <c r="B258" s="8">
        <v>3991</v>
      </c>
      <c r="C258">
        <v>818629</v>
      </c>
    </row>
    <row r="259" spans="1:3" x14ac:dyDescent="0.3">
      <c r="A259" s="7">
        <v>44081</v>
      </c>
      <c r="B259" s="8">
        <v>4525</v>
      </c>
      <c r="C259">
        <v>823154</v>
      </c>
    </row>
    <row r="260" spans="1:3" x14ac:dyDescent="0.3">
      <c r="A260" s="7">
        <v>44082</v>
      </c>
      <c r="B260" s="8">
        <v>8363</v>
      </c>
      <c r="C260">
        <v>831517</v>
      </c>
    </row>
    <row r="261" spans="1:3" x14ac:dyDescent="0.3">
      <c r="A261" s="7">
        <v>44083</v>
      </c>
      <c r="B261" s="8">
        <v>7950</v>
      </c>
      <c r="C261">
        <v>839467</v>
      </c>
    </row>
    <row r="262" spans="1:3" x14ac:dyDescent="0.3">
      <c r="A262" s="7">
        <v>44084</v>
      </c>
      <c r="B262" s="8">
        <v>8953</v>
      </c>
      <c r="C262">
        <v>848420</v>
      </c>
    </row>
    <row r="263" spans="1:3" x14ac:dyDescent="0.3">
      <c r="A263" s="7">
        <v>44085</v>
      </c>
      <c r="B263" s="8">
        <v>8838</v>
      </c>
      <c r="C263">
        <v>857258</v>
      </c>
    </row>
    <row r="264" spans="1:3" x14ac:dyDescent="0.3">
      <c r="A264" s="7">
        <v>44086</v>
      </c>
      <c r="B264" s="8">
        <v>7211</v>
      </c>
      <c r="C264">
        <v>864469</v>
      </c>
    </row>
    <row r="265" spans="1:3" x14ac:dyDescent="0.3">
      <c r="A265" s="7">
        <v>44087</v>
      </c>
      <c r="B265" s="8">
        <v>3573</v>
      </c>
      <c r="C265">
        <v>868042</v>
      </c>
    </row>
    <row r="266" spans="1:3" x14ac:dyDescent="0.3">
      <c r="A266" s="7">
        <v>44088</v>
      </c>
      <c r="B266" s="8">
        <v>4402</v>
      </c>
      <c r="C266">
        <v>872444</v>
      </c>
    </row>
    <row r="267" spans="1:3" x14ac:dyDescent="0.3">
      <c r="A267" s="7">
        <v>44089</v>
      </c>
      <c r="B267" s="8">
        <v>9088</v>
      </c>
      <c r="C267">
        <v>881532</v>
      </c>
    </row>
    <row r="268" spans="1:3" x14ac:dyDescent="0.3">
      <c r="A268" s="7">
        <v>44090</v>
      </c>
      <c r="B268" s="8">
        <v>8185</v>
      </c>
      <c r="C268">
        <v>889717</v>
      </c>
    </row>
    <row r="269" spans="1:3" x14ac:dyDescent="0.3">
      <c r="A269" s="7">
        <v>44091</v>
      </c>
      <c r="B269" s="8">
        <v>7360</v>
      </c>
      <c r="C269">
        <v>897077</v>
      </c>
    </row>
    <row r="270" spans="1:3" x14ac:dyDescent="0.3">
      <c r="A270" s="7">
        <v>44092</v>
      </c>
      <c r="B270" s="8">
        <v>8359</v>
      </c>
      <c r="C270">
        <v>905436</v>
      </c>
    </row>
    <row r="271" spans="1:3" x14ac:dyDescent="0.3">
      <c r="A271" s="7">
        <v>44093</v>
      </c>
      <c r="B271" s="8">
        <v>5417</v>
      </c>
      <c r="C271">
        <v>910853</v>
      </c>
    </row>
    <row r="272" spans="1:3" x14ac:dyDescent="0.3">
      <c r="A272" s="7">
        <v>44094</v>
      </c>
      <c r="B272" s="8">
        <v>3568</v>
      </c>
      <c r="C272">
        <v>914421</v>
      </c>
    </row>
    <row r="273" spans="1:3" x14ac:dyDescent="0.3">
      <c r="A273" s="7">
        <v>44095</v>
      </c>
      <c r="B273" s="8">
        <v>3278</v>
      </c>
      <c r="C273">
        <v>917699</v>
      </c>
    </row>
    <row r="274" spans="1:3" x14ac:dyDescent="0.3">
      <c r="A274" s="7">
        <v>44096</v>
      </c>
      <c r="B274" s="8">
        <v>6938</v>
      </c>
      <c r="C274">
        <v>924637</v>
      </c>
    </row>
    <row r="275" spans="1:3" x14ac:dyDescent="0.3">
      <c r="A275" s="7">
        <v>44097</v>
      </c>
      <c r="B275" s="8">
        <v>6142</v>
      </c>
      <c r="C275">
        <v>930779</v>
      </c>
    </row>
    <row r="276" spans="1:3" x14ac:dyDescent="0.3">
      <c r="A276" s="7">
        <v>44098</v>
      </c>
      <c r="B276" s="8">
        <v>6465</v>
      </c>
      <c r="C276">
        <v>937244</v>
      </c>
    </row>
    <row r="277" spans="1:3" x14ac:dyDescent="0.3">
      <c r="A277" s="7">
        <v>44099</v>
      </c>
      <c r="B277" s="8">
        <v>5952</v>
      </c>
      <c r="C277">
        <v>943196</v>
      </c>
    </row>
    <row r="278" spans="1:3" x14ac:dyDescent="0.3">
      <c r="A278" s="7">
        <v>44100</v>
      </c>
      <c r="B278" s="8">
        <v>5219</v>
      </c>
      <c r="C278">
        <v>948415</v>
      </c>
    </row>
    <row r="279" spans="1:3" x14ac:dyDescent="0.3">
      <c r="A279" s="7">
        <v>44101</v>
      </c>
      <c r="B279" s="8">
        <v>3539</v>
      </c>
      <c r="C279">
        <v>951954</v>
      </c>
    </row>
    <row r="280" spans="1:3" x14ac:dyDescent="0.3">
      <c r="A280" s="7">
        <v>44102</v>
      </c>
      <c r="B280" s="8">
        <v>3636</v>
      </c>
      <c r="C280">
        <v>955590</v>
      </c>
    </row>
    <row r="281" spans="1:3" x14ac:dyDescent="0.3">
      <c r="A281" s="7">
        <v>44103</v>
      </c>
      <c r="B281" s="8">
        <v>4969</v>
      </c>
      <c r="C281">
        <v>960559</v>
      </c>
    </row>
    <row r="282" spans="1:3" x14ac:dyDescent="0.3">
      <c r="A282" s="7">
        <v>44104</v>
      </c>
      <c r="B282" s="8">
        <v>5679</v>
      </c>
      <c r="C282">
        <v>966238</v>
      </c>
    </row>
    <row r="283" spans="1:3" x14ac:dyDescent="0.3">
      <c r="A283" s="7">
        <v>44105</v>
      </c>
      <c r="B283" s="8">
        <v>4403</v>
      </c>
      <c r="C283">
        <v>970641</v>
      </c>
    </row>
    <row r="284" spans="1:3" x14ac:dyDescent="0.3">
      <c r="A284" s="7">
        <v>44106</v>
      </c>
      <c r="B284" s="8">
        <v>5728</v>
      </c>
      <c r="C284">
        <v>976369</v>
      </c>
    </row>
    <row r="285" spans="1:3" x14ac:dyDescent="0.3">
      <c r="A285" s="7">
        <v>44107</v>
      </c>
      <c r="B285" s="8">
        <v>3616</v>
      </c>
      <c r="C285">
        <v>979985</v>
      </c>
    </row>
    <row r="286" spans="1:3" x14ac:dyDescent="0.3">
      <c r="A286" s="7">
        <v>44108</v>
      </c>
      <c r="B286" s="8">
        <v>2834</v>
      </c>
      <c r="C286">
        <v>982819</v>
      </c>
    </row>
    <row r="287" spans="1:3" x14ac:dyDescent="0.3">
      <c r="A287" s="7">
        <v>44109</v>
      </c>
      <c r="B287" s="8">
        <v>2820</v>
      </c>
      <c r="C287">
        <v>985639</v>
      </c>
    </row>
    <row r="288" spans="1:3" x14ac:dyDescent="0.3">
      <c r="A288" s="7">
        <v>44110</v>
      </c>
      <c r="B288" s="8">
        <v>5334</v>
      </c>
      <c r="C288">
        <v>990973</v>
      </c>
    </row>
    <row r="289" spans="1:3" x14ac:dyDescent="0.3">
      <c r="A289" s="7">
        <v>44111</v>
      </c>
      <c r="B289" s="8">
        <v>6152</v>
      </c>
      <c r="C289" t="s">
        <v>1148</v>
      </c>
    </row>
    <row r="290" spans="1:3" x14ac:dyDescent="0.3">
      <c r="A290" s="7">
        <v>44112</v>
      </c>
      <c r="B290" s="8">
        <v>5597</v>
      </c>
      <c r="C290">
        <v>992141</v>
      </c>
    </row>
    <row r="291" spans="1:3" x14ac:dyDescent="0.3">
      <c r="A291" s="7">
        <v>44113</v>
      </c>
      <c r="B291" s="8">
        <v>4814</v>
      </c>
      <c r="C291">
        <v>996955</v>
      </c>
    </row>
    <row r="292" spans="1:3" x14ac:dyDescent="0.3">
      <c r="A292" s="7">
        <v>44114</v>
      </c>
      <c r="B292" s="8">
        <v>3809</v>
      </c>
      <c r="C292" s="5">
        <v>1000764</v>
      </c>
    </row>
    <row r="293" spans="1:3" x14ac:dyDescent="0.3">
      <c r="A293" s="7"/>
      <c r="B293" s="8"/>
    </row>
    <row r="294" spans="1:3" x14ac:dyDescent="0.3">
      <c r="A294" s="7" t="s">
        <v>213</v>
      </c>
      <c r="B294" s="8" t="s">
        <v>214</v>
      </c>
    </row>
    <row r="295" spans="1:3" x14ac:dyDescent="0.3">
      <c r="A295" s="7" t="s">
        <v>198</v>
      </c>
      <c r="B295" s="8" t="s">
        <v>215</v>
      </c>
    </row>
    <row r="296" spans="1:3" x14ac:dyDescent="0.3">
      <c r="A296" s="7" t="s">
        <v>216</v>
      </c>
      <c r="B296" s="8" t="s">
        <v>217</v>
      </c>
    </row>
    <row r="297" spans="1:3" x14ac:dyDescent="0.3">
      <c r="A297" s="7" t="s">
        <v>218</v>
      </c>
      <c r="B297"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2020-10-11T06:08:15Z</dcterms:modified>
</cp:coreProperties>
</file>