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F634819-C82A-428A-9ACC-B9B1E64DF2A8}" xr6:coauthVersionLast="45" xr6:coauthVersionMax="45" xr10:uidLastSave="{00000000-0000-0000-0000-000000000000}"/>
  <bookViews>
    <workbookView xWindow="3639" yWindow="2369" windowWidth="22150" windowHeight="14126"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<sst xmlns="http://schemas.openxmlformats.org/spreadsheetml/2006/main" count="2926" uniqueCount="1146">
  <si>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</si>
  <si>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</si>
  <si>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</si>
  <si>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</si>
  <si>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</si>
  <si>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</si>
  <si>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</si>
  <si>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</si>
  <si>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</si>
  <si>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</si>
  <si>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</si>
  <si>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</si>
  <si>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</si>
  <si>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</si>
  <si>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</si>
  <si>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</si>
  <si>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</si>
  <si>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</si>
  <si>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</si>
  <si>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</si>
  <si>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</si>
  <si>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</si>
  <si>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</si>
  <si>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</si>
  <si>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</si>
  <si>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</si>
  <si>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</si>
  <si>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</si>
  <si>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</si>
  <si>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</si>
  <si>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</si>
  <si>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</si>
  <si>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</si>
  <si>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</si>
  <si>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</si>
  <si>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</si>
  <si>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</si>
  <si>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</si>
  <si>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</si>
  <si>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</si>
  <si>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</si>
  <si>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</si>
  <si>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</si>
  <si>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</si>
  <si>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</si>
  <si>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</si>
  <si>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</si>
  <si>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</si>
  <si>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</si>
  <si>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</si>
  <si>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</si>
  <si>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</si>
  <si>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</si>
  <si>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</si>
  <si>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</si>
  <si>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</si>
  <si>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</si>
  <si>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</si>
  <si>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</si>
  <si>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</si>
  <si>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</si>
  <si>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</si>
  <si>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</si>
  <si>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</si>
  <si>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</si>
  <si>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</si>
  <si>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</si>
  <si>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</si>
  <si>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</si>
  <si>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</si>
  <si>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</si>
  <si>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</si>
  <si>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</si>
  <si>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</si>
  <si>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</si>
  <si>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</si>
  <si>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</si>
  <si>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</si>
  <si>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</si>
  <si>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</si>
  <si>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</si>
  <si>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</si>
  <si>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</si>
  <si>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</si>
  <si>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</si>
  <si>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</si>
  <si>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</si>
  <si>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</si>
  <si>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</si>
  <si>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</si>
  <si>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</si>
  <si>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</si>
  <si>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</si>
  <si>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</si>
  <si>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</si>
  <si>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</si>
  <si>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</si>
  <si>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</si>
  <si>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</si>
  <si>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</si>
  <si>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</si>
  <si>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</si>
  <si>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</si>
  <si>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</si>
  <si>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</si>
  <si>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</si>
  <si>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</si>
  <si>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</si>
  <si>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</si>
  <si>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</si>
  <si>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</si>
  <si>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</si>
  <si>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</si>
  <si>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</si>
  <si>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</si>
  <si>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</si>
  <si>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</si>
  <si>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</si>
  <si>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</si>
  <si>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</si>
  <si>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</si>
  <si>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</si>
  <si>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</si>
  <si>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</si>
  <si>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</si>
  <si>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</si>
  <si>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</si>
  <si>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</si>
  <si>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</si>
  <si>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</si>
  <si>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</si>
  <si>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</si>
  <si>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</si>
  <si>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</si>
  <si>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</si>
  <si>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</si>
  <si>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</si>
  <si>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</si>
  <si>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</si>
  <si>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</si>
  <si>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</si>
  <si>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</si>
  <si>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</si>
  <si>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</si>
  <si>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</si>
  <si>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</si>
  <si>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</si>
  <si>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</si>
  <si>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</si>
  <si>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</si>
  <si>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</si>
  <si>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</si>
  <si>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</si>
  <si>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</si>
  <si>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</si>
  <si>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</si>
  <si>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</si>
  <si>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</si>
  <si>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</si>
  <si>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</si>
  <si>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</si>
  <si>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</si>
  <si>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</si>
  <si>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</si>
  <si>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</si>
  <si>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</si>
  <si>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</si>
  <si>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</si>
  <si>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</si>
  <si>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</si>
  <si>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</si>
  <si>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</si>
  <si>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</si>
  <si>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</si>
  <si>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</si>
  <si>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</si>
  <si>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</si>
  <si>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</si>
  <si>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</si>
  <si>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</si>
  <si>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</si>
  <si>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</si>
  <si>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</si>
  <si>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</si>
  <si>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</si>
  <si>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</si>
  <si>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</si>
  <si>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</si>
  <si>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</si>
  <si>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</si>
  <si>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</si>
  <si>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</si>
  <si>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</si>
  <si>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</si>
  <si>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</si>
  <si>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</si>
  <si>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</si>
  <si>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</si>
  <si>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</si>
  <si>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</si>
  <si>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</si>
  <si>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</si>
  <si>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</si>
  <si>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</si>
  <si>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</si>
  <si>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</si>
  <si>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</si>
  <si>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</si>
  <si>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</si>
  <si>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</si>
  <si>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</si>
  <si>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</si>
  <si>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</si>
  <si>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</si>
  <si>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</si>
  <si>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</si>
  <si>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</si>
  <si>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</si>
  <si>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</si>
  <si>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</si>
  <si>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</si>
  <si>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</si>
  <si>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</si>
  <si>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</si>
  <si>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</si>
  <si>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</si>
  <si>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</si>
  <si>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</si>
  <si>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</si>
  <si>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</si>
  <si>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</si>
  <si>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</si>
  <si>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</si>
  <si>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</si>
  <si>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</si>
  <si>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</si>
  <si>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</si>
  <si>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</si>
  <si>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</si>
  <si>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</si>
  <si>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</si>
  <si>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</si>
  <si>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</si>
  <si>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</si>
  <si>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</si>
  <si>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</si>
  <si>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</si>
  <si>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</si>
  <si>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</si>
  <si>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</si>
  <si>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</si>
  <si>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</si>
  <si>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</si>
  <si>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</si>
  <si>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</si>
  <si>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</si>
  <si>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</si>
  <si>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</si>
  <si>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</si>
  <si>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</si>
  <si>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</si>
  <si>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</si>
  <si>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</si>
  <si>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</si>
  <si>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</si>
  <si>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</si>
  <si>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</si>
  <si>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</si>
  <si>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</si>
  <si>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</si>
  <si>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</si>
  <si>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</si>
  <si>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</si>
  <si>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</si>
  <si>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</si>
  <si>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</si>
  <si>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</si>
  <si>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</si>
  <si>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</si>
  <si>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</si>
  <si>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</si>
  <si>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</si>
  <si>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</si>
  <si>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</si>
  <si>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</si>
  <si>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</si>
  <si>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</si>
  <si>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</si>
  <si>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</si>
  <si>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</si>
  <si>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</si>
  <si>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</si>
  <si>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</si>
  <si>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</si>
  <si>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</si>
  <si>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</si>
  <si>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</si>
  <si>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</si>
  <si>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</si>
  <si>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</si>
  <si>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</si>
  <si>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</si>
  <si>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</si>
  <si>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</si>
  <si>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</si>
  <si>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</si>
  <si>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</si>
  <si>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</si>
  <si>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</si>
  <si>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</si>
  <si>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</si>
  <si>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</si>
  <si>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</si>
  <si>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</si>
  <si>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</si>
  <si>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</si>
  <si>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</si>
  <si>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</si>
  <si>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</si>
  <si>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</si>
  <si>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</si>
  <si>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</si>
  <si>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</si>
  <si>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</si>
  <si>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</si>
  <si>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</si>
  <si>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</si>
  <si>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</si>
  <si>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</si>
  <si>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</si>
  <si>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</si>
  <si>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</si>
  <si>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</si>
  <si>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</si>
  <si>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</si>
  <si>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</si>
  <si>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</si>
  <si>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</si>
  <si>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</si>
  <si>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</si>
  <si>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</si>
  <si>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</si>
  <si>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</si>
  <si>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</si>
  <si>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</si>
  <si>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</si>
  <si>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</si>
  <si>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</si>
  <si>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</si>
  <si>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</si>
  <si>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</si>
  <si>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</si>
  <si>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</si>
  <si>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</si>
  <si>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</si>
  <si>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</si>
  <si>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</si>
  <si>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</si>
  <si>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</si>
  <si>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</si>
  <si>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</si>
  <si>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</si>
  <si>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</si>
  <si>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</si>
  <si>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</si>
  <si>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</si>
  <si>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</si>
  <si>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</si>
  <si>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</si>
  <si>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</si>
  <si>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</si>
  <si>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</si>
  <si>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</si>
  <si>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</si>
  <si>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</si>
  <si>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</si>
  <si>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</si>
  <si>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</si>
  <si>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</si>
  <si>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</si>
  <si>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</si>
  <si>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</si>
  <si>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</si>
  <si>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</si>
  <si>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</si>
  <si>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</si>
  <si>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</si>
  <si>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</si>
  <si>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</si>
  <si>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</si>
  <si>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</si>
  <si>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</si>
  <si>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</si>
  <si>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</si>
  <si>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</si>
  <si>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</si>
  <si>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</si>
  <si>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</si>
  <si>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</si>
  <si>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</si>
  <si>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</si>
  <si>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</si>
  <si>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</si>
  <si>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</si>
  <si>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</si>
  <si>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</si>
  <si>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</si>
  <si>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</si>
  <si>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</si>
  <si>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</si>
  <si>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</si>
  <si>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</si>
  <si>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</si>
  <si>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</si>
  <si>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</si>
  <si>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</si>
  <si>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</si>
  <si>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</si>
  <si>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</si>
  <si>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</si>
  <si>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</si>
  <si>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</si>
  <si>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</si>
  <si>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</si>
  <si>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</si>
  <si>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</si>
  <si>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</si>
  <si>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</si>
  <si>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</si>
  <si>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</si>
  <si>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</si>
  <si>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</si>
  <si>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</si>
  <si>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</si>
  <si>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</si>
  <si>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</si>
  <si>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</si>
  <si>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</si>
  <si>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</si>
  <si>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</si>
  <si>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</si>
  <si>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</si>
  <si>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</si>
  <si>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</si>
  <si>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</si>
  <si>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</si>
  <si>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</si>
  <si>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</si>
  <si>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</si>
  <si>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</si>
  <si>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</si>
  <si>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</si>
  <si>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</si>
  <si>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</si>
  <si>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</si>
  <si>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</si>
  <si>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</si>
  <si>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</si>
  <si>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</si>
  <si>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</si>
  <si>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</si>
  <si>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</si>
  <si>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</si>
  <si>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</si>
  <si>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</si>
  <si>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</si>
  <si>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</si>
  <si>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</si>
  <si>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</si>
  <si>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</si>
  <si>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</si>
  <si>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</si>
  <si>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</si>
  <si>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</si>
  <si>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</si>
  <si>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</si>
  <si>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</si>
  <si>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</si>
  <si>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</si>
  <si>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</si>
  <si>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</si>
  <si>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</si>
  <si>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</si>
  <si>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</si>
  <si>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</si>
  <si>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</si>
  <si>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</si>
  <si>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</si>
  <si>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</si>
  <si>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</si>
  <si>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</si>
  <si>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</si>
  <si>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</si>
  <si>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</si>
  <si>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</si>
  <si>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</si>
  <si>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</si>
  <si>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</si>
  <si>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</si>
  <si>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</si>
  <si>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</si>
  <si>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</si>
  <si>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</si>
  <si>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</si>
  <si>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</si>
  <si>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</si>
  <si>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</si>
  <si>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</si>
  <si>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</si>
  <si>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</si>
  <si>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</si>
  <si>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</si>
  <si>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</si>
  <si>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</si>
  <si>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</si>
  <si>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</si>
  <si>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</si>
  <si>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</si>
  <si>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</si>
  <si>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</si>
  <si>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</si>
  <si>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</si>
  <si>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</si>
  <si>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</si>
  <si>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</si>
  <si>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</si>
  <si>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</si>
  <si>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</si>
  <si>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</si>
  <si>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</si>
  <si>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</si>
  <si>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</si>
  <si>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</si>
  <si>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</si>
  <si>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</si>
  <si>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</si>
  <si>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</si>
  <si>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</si>
  <si>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</si>
  <si>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</si>
  <si>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</si>
  <si>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</si>
  <si>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</si>
  <si>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</si>
  <si>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</si>
  <si>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</si>
  <si>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</si>
  <si>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</si>
  <si>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</si>
  <si>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</si>
  <si>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</si>
  <si>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</si>
  <si>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</si>
  <si>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</si>
  <si>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</si>
  <si>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</si>
  <si>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</si>
  <si>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</si>
  <si>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</si>
  <si>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</si>
  <si>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</si>
  <si>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</si>
  <si>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</si>
  <si>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</si>
  <si>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</si>
  <si>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</si>
  <si>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</si>
  <si>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</si>
  <si>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</si>
  <si>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</si>
  <si>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</si>
  <si>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</si>
  <si>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</si>
  <si>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</si>
  <si>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</si>
  <si>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</si>
  <si>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</si>
  <si>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</si>
  <si>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</si>
  <si>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</si>
  <si>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</si>
  <si>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</si>
  <si>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</si>
  <si>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</si>
  <si>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</si>
  <si>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</si>
  <si>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</si>
  <si>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</si>
  <si>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</si>
  <si>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</si>
  <si>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</si>
  <si>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</si>
  <si>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</si>
  <si>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</si>
  <si>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</si>
  <si>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</si>
  <si>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</si>
  <si>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</si>
  <si>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</si>
  <si>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</si>
  <si>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</si>
  <si>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</si>
  <si>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</si>
  <si>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</si>
  <si>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</si>
  <si>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</si>
  <si>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</si>
  <si>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</si>
  <si>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</si>
  <si>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</si>
  <si>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</si>
  <si>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</si>
  <si>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</si>
  <si>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</si>
  <si>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</si>
  <si>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</si>
  <si>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</si>
  <si>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</si>
  <si>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</si>
  <si>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</si>
  <si>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</si>
  <si>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</si>
  <si>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</si>
  <si>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</si>
  <si>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</si>
  <si>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</si>
  <si>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</si>
  <si>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</si>
  <si>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</si>
  <si>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</si>
  <si>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</si>
  <si>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</si>
  <si>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</si>
  <si>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</si>
  <si>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</si>
  <si>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</si>
  <si>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</si>
  <si>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</si>
  <si>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</si>
  <si>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</si>
  <si>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</si>
  <si>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</si>
  <si>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</si>
  <si>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</si>
  <si>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</si>
  <si>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</si>
  <si>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</si>
  <si>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</si>
  <si>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</si>
  <si>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</si>
  <si>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</si>
  <si>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</si>
  <si>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</si>
  <si>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</si>
  <si>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</si>
  <si>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</si>
  <si>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</si>
  <si>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</si>
  <si>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</si>
  <si>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</si>
  <si>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</si>
  <si>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</si>
  <si>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</si>
  <si>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</si>
  <si>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</si>
  <si>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</si>
  <si>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</si>
  <si>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</si>
  <si>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</si>
  <si>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</si>
  <si>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</si>
  <si>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</si>
  <si>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</si>
  <si>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</si>
  <si>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</si>
  <si>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</si>
  <si>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</si>
  <si>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</si>
  <si>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</si>
  <si>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</si>
  <si>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</si>
  <si>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</si>
  <si>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</si>
  <si>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</si>
  <si>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</si>
  <si>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</si>
  <si>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</si>
  <si>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</si>
  <si>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</si>
  <si>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</si>
  <si>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</si>
  <si>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</si>
  <si>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</si>
  <si>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</si>
  <si>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</si>
  <si>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</si>
  <si>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</si>
  <si>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</si>
  <si>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</si>
  <si>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</si>
  <si>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</si>
  <si>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</si>
  <si>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</si>
  <si>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</si>
  <si>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</si>
  <si>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</si>
  <si>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</si>
  <si>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</si>
  <si>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</si>
  <si>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</si>
  <si>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</si>
  <si>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</si>
  <si>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</si>
  <si>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</si>
  <si>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</si>
  <si>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</si>
  <si>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</si>
  <si>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</si>
  <si>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</si>
  <si>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</si>
  <si>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</si>
  <si>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</si>
  <si>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</si>
  <si>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</si>
  <si>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</si>
  <si>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</si>
  <si>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</si>
  <si>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</si>
  <si>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</si>
  <si>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</si>
  <si>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</si>
  <si>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</si>
  <si>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</si>
  <si>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</si>
  <si>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</si>
  <si>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</si>
  <si>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</si>
  <si>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</si>
  <si>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</si>
  <si>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</si>
  <si>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</si>
  <si>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</si>
  <si>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</si>
  <si>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</si>
  <si>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</si>
  <si>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</si>
  <si>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</si>
  <si>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</si>
  <si>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</si>
  <si>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</si>
  <si>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</si>
  <si>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</si>
  <si>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</si>
  <si>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</si>
  <si>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</si>
  <si>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</si>
  <si>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</si>
  <si>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</si>
  <si>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</si>
  <si>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</si>
  <si>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</si>
  <si>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</si>
  <si>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</si>
  <si>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</si>
  <si>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</si>
  <si>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</si>
  <si>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</si>
  <si>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</si>
  <si>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</si>
  <si>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</si>
  <si>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</si>
  <si>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</si>
  <si>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</si>
  <si>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</si>
  <si>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</si>
  <si>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</si>
  <si>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</si>
  <si>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</si>
  <si>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</si>
  <si>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</si>
  <si>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</si>
  <si>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</si>
  <si>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</si>
  <si>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</si>
  <si>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</si>
  <si>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</si>
  <si>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</si>
  <si>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</si>
  <si>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</si>
  <si>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</si>
  <si>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</si>
  <si>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</si>
  <si>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</si>
  <si>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</si>
  <si>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</si>
  <si>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</si>
  <si>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</si>
  <si>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</si>
  <si>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</si>
  <si>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</si>
  <si>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</si>
  <si>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</si>
  <si>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</si>
  <si>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</si>
  <si>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</si>
  <si>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</si>
  <si>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</si>
  <si>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</si>
  <si>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</si>
  <si>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</si>
  <si>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</si>
  <si>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</si>
  <si>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</si>
  <si>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</si>
  <si>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</si>
  <si>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</si>
  <si>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</si>
  <si>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</si>
  <si>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</si>
  <si>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</si>
  <si>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</si>
  <si>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</si>
  <si>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</si>
  <si>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</si>
  <si>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</si>
  <si>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</si>
  <si>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</si>
  <si>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</si>
  <si>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</si>
  <si>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</si>
  <si>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</si>
  <si>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</si>
  <si>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</si>
  <si>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</si>
  <si>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</si>
  <si>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</si>
  <si>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</si>
  <si>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</si>
  <si>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</si>
  <si>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</si>
  <si>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</si>
  <si>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</si>
  <si>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</si>
  <si>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</si>
  <si>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</si>
  <si>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</si>
  <si>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</si>
  <si>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</si>
  <si>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</si>
  <si>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</si>
  <si>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</si>
  <si>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</si>
  <si>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</si>
  <si>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</si>
  <si>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</si>
  <si>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</si>
  <si>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</si>
  <si>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</si>
  <si>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</si>
  <si>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</si>
  <si>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</si>
  <si>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</si>
  <si>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</si>
  <si>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</si>
  <si>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</si>
  <si>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</si>
  <si>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</si>
  <si>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</si>
  <si>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</si>
  <si>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</si>
  <si>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</si>
  <si>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</si>
  <si>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</si>
  <si>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</si>
  <si>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</si>
  <si>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</si>
  <si>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</si>
  <si>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</si>
  <si>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</si>
  <si>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</si>
  <si>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</si>
  <si>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</si>
  <si>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</si>
  <si>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</si>
  <si>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</si>
  <si>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</si>
  <si>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</si>
  <si>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</si>
  <si>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</si>
  <si>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</si>
  <si>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</si>
  <si>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</si>
  <si>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</si>
  <si>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</si>
  <si>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</si>
  <si>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</si>
  <si>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</si>
  <si>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</si>
  <si>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</si>
  <si>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</si>
  <si>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</si>
  <si>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</si>
  <si>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</si>
  <si>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</si>
  <si>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</si>
  <si>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</si>
  <si>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</si>
  <si>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</si>
  <si>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</si>
  <si>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</si>
  <si>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</si>
  <si>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</si>
  <si>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</si>
  <si>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</si>
  <si>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</si>
  <si>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</si>
  <si>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</si>
  <si>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</si>
  <si>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</si>
  <si>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</si>
  <si>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</si>
  <si>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</si>
  <si>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</si>
  <si>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</si>
  <si>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</si>
  <si>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</si>
  <si>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</si>
  <si>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</si>
  <si>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</si>
  <si>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</si>
  <si>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</si>
  <si>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</si>
  <si>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</si>
  <si>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</si>
  <si>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</si>
  <si>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</si>
  <si>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</si>
  <si>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</si>
  <si>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</si>
  <si>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</si>
  <si>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</si>
  <si>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</si>
  <si>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</si>
  <si>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</si>
  <si>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</si>
  <si>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</si>
  <si>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</si>
  <si>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</si>
  <si>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</si>
  <si>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</si>
  <si>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</si>
  <si>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</si>
  <si>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</si>
  <si>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</si>
  <si>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</si>
  <si>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</si>
  <si>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</si>
  <si>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</si>
  <si>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</si>
  <si>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</si>
  <si>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</si>
  <si>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</si>
  <si>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</si>
  <si>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</si>
  <si>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</si>
  <si>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</si>
  <si>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</si>
  <si>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</si>
  <si>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</si>
  <si>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</si>
  <si>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</si>
  <si>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</si>
  <si>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</si>
  <si>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</si>
  <si>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</si>
  <si>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</si>
  <si>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</si>
  <si>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</si>
  <si>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</si>
  <si>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</si>
  <si>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</si>
  <si>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</si>
  <si>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</si>
  <si>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</si>
  <si>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</si>
  <si>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</si>
  <si>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</si>
  <si>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</si>
  <si>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</si>
  <si>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</si>
  <si>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</si>
  <si>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</si>
  <si>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</si>
  <si>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</si>
  <si>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</si>
  <si>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</si>
  <si>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</si>
  <si>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</si>
  <si>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</si>
  <si>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</si>
  <si>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</si>
  <si>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</si>
  <si>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</si>
  <si>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</si>
  <si>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</si>
  <si>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</si>
  <si>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</si>
  <si>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</si>
  <si>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</si>
  <si>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</si>
  <si>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</si>
  <si>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</si>
  <si>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</si>
  <si>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</si>
  <si>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</si>
  <si>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</si>
  <si>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</si>
  <si>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</si>
  <si>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</si>
  <si>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</si>
  <si>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</si>
  <si>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</si>
  <si>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</si>
  <si>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</si>
  <si>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</si>
  <si>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</si>
  <si>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</si>
  <si>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</si>
  <si>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</si>
  <si>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</si>
  <si>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</si>
  <si>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</si>
  <si>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</si>
  <si>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</si>
  <si>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</si>
  <si>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</si>
  <si>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</si>
  <si>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</si>
  <si>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</si>
  <si>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</si>
  <si>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</si>
  <si>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</si>
  <si>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</si>
  <si>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</si>
  <si>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</si>
  <si>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</si>
  <si>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</si>
  <si>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</si>
  <si>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</si>
  <si>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</si>
  <si>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</si>
  <si>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</si>
  <si>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</si>
  <si>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</si>
  <si>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</si>
  <si>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</si>
  <si>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</si>
  <si>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</si>
  <si>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</si>
  <si>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</si>
  <si>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</si>
  <si>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</si>
  <si>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</si>
  <si>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</si>
  <si>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</si>
  <si>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</si>
  <si>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</si>
  <si>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</si>
  <si>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</si>
  <si>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</si>
  <si>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</si>
  <si>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</si>
  <si>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</si>
  <si>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</si>
  <si>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</si>
  <si>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</si>
  <si>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</si>
  <si>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</si>
  <si>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</si>
  <si>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</si>
  <si>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</si>
  <si>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</si>
  <si>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</si>
  <si>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</si>
  <si>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</si>
  <si>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</si>
  <si>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</si>
  <si>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</si>
  <si>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</si>
  <si>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</si>
  <si>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</si>
  <si>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</si>
  <si>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</si>
  <si>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</si>
  <si>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</si>
  <si>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</si>
  <si>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</si>
  <si>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</si>
  <si>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</si>
  <si>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</si>
  <si>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</si>
  <si>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</si>
  <si>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</si>
  <si>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</si>
  <si>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</si>
  <si>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</si>
  <si>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</si>
  <si>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</si>
  <si>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</si>
  <si>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</si>
  <si>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</si>
  <si>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</si>
  <si>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</si>
  <si>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</si>
  <si>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</si>
  <si>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</si>
  <si>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</si>
  <si>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</si>
  <si>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</si>
  <si>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</si>
  <si>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</si>
  <si>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</si>
  <si>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</si>
  <si>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</si>
  <si>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</si>
  <si>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</si>
  <si>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</si>
  <si>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</si>
  <si>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</si>
  <si>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</si>
  <si>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</si>
  <si>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</si>
  <si>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</si>
  <si>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</si>
  <si>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</si>
  <si>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</si>
  <si>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</si>
  <si>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</si>
  <si>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</si>
  <si>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9 August 2020</t>
  </si>
  <si>
    <t>Total cases by DHB, as at 9.00 am, 9 August 2020</t>
  </si>
  <si>
    <t>Source: DHB survey as at 9.00 am, 9 August 2020</t>
  </si>
  <si>
    <t>Total cases by age as at 9.00 am, 9 August 2020</t>
  </si>
  <si>
    <t>Lab testing for COVID-19 as at 9.00 am 9 August</t>
  </si>
  <si>
    <t>2 August to 8 August 2020</t>
  </si>
  <si>
    <t>22 January to 8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</si>
</sst>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1219</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1569</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1524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{v:1219},{v:0}],</v>
      </c>
      <c r="C59" t="s">
        <v>563</v>
      </c>
      <c r="D59" t="str">
        <f t="shared" ref="D59:D64" si="4">D40</f>
        <v>Number of confirmed cases in New Zealand</v>
      </c>
      <c r="E59" s="48" t="s">
        <v>571</v>
      </c>
      <c r="F59">
        <f t="shared" ref="F59:F64" si="5">E40</f>
        <v>1219</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{v:1569},{v:0}],</v>
      </c>
      <c r="C61" t="s">
        <v>563</v>
      </c>
      <c r="D61" t="str">
        <f t="shared" si="4"/>
        <v>Number of confirmed and probable cases</v>
      </c>
      <c r="E61" s="48" t="s">
        <v>571</v>
      </c>
      <c r="F61">
        <f t="shared" si="5"/>
        <v>1569</v>
      </c>
      <c r="G61" t="s">
        <v>569</v>
      </c>
      <c r="H61">
        <f t="shared" si="6"/>
        <v>0</v>
      </c>
      <c r="I61" t="s">
        <v>570</v>
      </c>
      <c r="J61" t="s">
        <v>566</v>
      </c>
      <c r="AB61" s="12" t="s">
        <v>370</v>
      </c>
    </row>
    <row r="62" spans="1:28" x14ac:dyDescent="0.3">
      <c r="B62" t="str">
        <f t="shared" si="3"/>
        <v>['Number of recovered cases',  {v:1524},{v:0}],</v>
      </c>
      <c r="C62" t="s">
        <v>563</v>
      </c>
      <c r="D62" t="str">
        <f t="shared" si="4"/>
        <v>Number of recovered cases</v>
      </c>
      <c r="E62" s="48" t="s">
        <v>571</v>
      </c>
      <c r="F62">
        <f t="shared" si="5"/>
        <v>1524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{v:23},{v:0}]</v>
      </c>
      <c r="C64" t="s">
        <v>563</v>
      </c>
      <c r="D64" t="str">
        <f t="shared" si="4"/>
        <v>Number of active cases</v>
      </c>
      <c r="E64" s="48" t="s">
        <v>571</v>
      </c>
      <c r="F64">
        <f t="shared" si="5"/>
        <v>23</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09-08-20&lt;/h1&gt;</v>
      </c>
      <c r="C159" s="51">
        <f ca="1">TODAY()</f>
        <v>44052</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1569 , Active:    23 , Deaths:    22 , Recovered:    1524&lt;/h2&gt;</v>
      </c>
      <c r="C160" s="51" t="s">
        <v>958</v>
      </c>
      <c r="D160">
        <f>E42</f>
        <v>1569</v>
      </c>
      <c r="E160" t="s">
        <v>605</v>
      </c>
      <c r="F160">
        <f>D160-H160-J160</f>
        <v>23</v>
      </c>
      <c r="G160" t="s">
        <v>606</v>
      </c>
      <c r="H160">
        <f>E44</f>
        <v>22</v>
      </c>
      <c r="I160" t="s">
        <v>607</v>
      </c>
      <c r="J160">
        <f>E43</f>
        <v>1524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&lt;strong&gt;163&lt;/strong&gt; days&lt;br&gt;</v>
      </c>
      <c r="C163" t="s">
        <v>950</v>
      </c>
      <c r="D163" s="50">
        <f ca="1">TODAY()-D162</f>
        <v>163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&lt;strong&gt;137&lt;/strong&gt;, -109 days to go of 4 week lockdown</v>
      </c>
      <c r="C164" t="s">
        <v>952</v>
      </c>
      <c r="D164" s="50">
        <f ca="1">TODAY() -E154</f>
        <v>137</v>
      </c>
      <c r="E164" t="s">
        <v>953</v>
      </c>
      <c r="F164" s="9">
        <f ca="1">VALUE(E155-TODAY())</f>
        <v>-109</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40</v>
      </c>
      <c r="S178" s="6">
        <f>'ImportMoH combined'!D38</f>
        <v>0</v>
      </c>
      <c r="T178" s="6">
        <f>'ImportMoH combined'!E38</f>
        <v>63</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4"/>
  <sheetViews>
    <sheetView tabSelected="1" workbookViewId="0">
      <selection activeCell="B24" sqref="B24"/>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1219</v>
      </c>
      <c r="C4">
        <v>0</v>
      </c>
    </row>
    <row r="5" spans="1:9" x14ac:dyDescent="0.3">
      <c r="A5" t="s">
        <v>201</v>
      </c>
      <c r="B5">
        <v>350</v>
      </c>
      <c r="C5">
        <v>0</v>
      </c>
      <c r="I5" t="e">
        <f>te</f>
        <v>#NAME?</v>
      </c>
    </row>
    <row r="6" spans="1:9" x14ac:dyDescent="0.3">
      <c r="A6" t="s">
        <v>202</v>
      </c>
      <c r="B6" s="5">
        <v>1569</v>
      </c>
      <c r="C6">
        <v>0</v>
      </c>
    </row>
    <row r="7" spans="1:9" x14ac:dyDescent="0.3">
      <c r="A7" t="s">
        <v>203</v>
      </c>
      <c r="B7" s="5">
        <v>1524</v>
      </c>
      <c r="C7">
        <v>0</v>
      </c>
    </row>
    <row r="8" spans="1:9" x14ac:dyDescent="0.3">
      <c r="A8" t="s">
        <v>204</v>
      </c>
      <c r="B8" s="5">
        <v>22</v>
      </c>
      <c r="C8">
        <v>0</v>
      </c>
    </row>
    <row r="9" spans="1:9" x14ac:dyDescent="0.3">
      <c r="A9" t="s">
        <v>1032</v>
      </c>
      <c r="B9">
        <v>23</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95</v>
      </c>
      <c r="B14" s="49">
        <v>23</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23</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23</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23</v>
      </c>
      <c r="C38">
        <v>40</v>
      </c>
      <c r="D38">
        <v>0</v>
      </c>
      <c r="E38">
        <v>63</v>
      </c>
      <c r="F38">
        <v>0</v>
      </c>
    </row>
    <row r="39" spans="1:11" x14ac:dyDescent="0.3">
      <c r="A39" t="s">
        <v>207</v>
      </c>
      <c r="B39">
        <v>23</v>
      </c>
      <c r="C39">
        <v>1524</v>
      </c>
      <c r="D39">
        <v>22</v>
      </c>
      <c r="E39">
        <v>1569</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371</v>
      </c>
      <c r="D49">
        <v>0</v>
      </c>
      <c r="E49">
        <v>379</v>
      </c>
      <c r="G49">
        <f t="shared" si="0"/>
        <v>800</v>
      </c>
    </row>
    <row r="50" spans="1:7" x14ac:dyDescent="0.3">
      <c r="A50" t="s">
        <v>994</v>
      </c>
      <c r="B50" s="9">
        <v>4</v>
      </c>
      <c r="C50">
        <v>246</v>
      </c>
      <c r="D50">
        <v>0</v>
      </c>
      <c r="E50">
        <v>250</v>
      </c>
      <c r="G50">
        <f t="shared" si="0"/>
        <v>400</v>
      </c>
    </row>
    <row r="51" spans="1:7" x14ac:dyDescent="0.3">
      <c r="A51" t="s">
        <v>995</v>
      </c>
      <c r="B51" s="9">
        <v>5</v>
      </c>
      <c r="C51">
        <v>221</v>
      </c>
      <c r="D51">
        <v>0</v>
      </c>
      <c r="E51">
        <v>226</v>
      </c>
      <c r="G51">
        <f t="shared" si="0"/>
        <v>500</v>
      </c>
    </row>
    <row r="52" spans="1:7" x14ac:dyDescent="0.3">
      <c r="A52" t="s">
        <v>996</v>
      </c>
      <c r="B52" s="9">
        <v>1</v>
      </c>
      <c r="C52">
        <v>250</v>
      </c>
      <c r="D52">
        <v>0</v>
      </c>
      <c r="E52">
        <v>251</v>
      </c>
      <c r="G52">
        <f t="shared" si="0"/>
        <v>100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1524</v>
      </c>
      <c r="D57" s="81">
        <v>22</v>
      </c>
      <c r="E57" s="46">
        <v>1569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4249</v>
      </c>
      <c r="C69" s="46">
        <v>44051</v>
      </c>
      <c r="D69" s="8"/>
      <c r="E69" s="8"/>
      <c r="F69" s="8"/>
    </row>
    <row r="70" spans="1:6" x14ac:dyDescent="0.3">
      <c r="A70" s="7" t="s">
        <v>213</v>
      </c>
      <c r="B70" s="8">
        <v>3430</v>
      </c>
      <c r="C70" s="46" t="s">
        <v>1144</v>
      </c>
      <c r="D70" s="8"/>
      <c r="E70" s="8"/>
      <c r="F70" s="8"/>
    </row>
    <row r="71" spans="1:6" x14ac:dyDescent="0.3">
      <c r="A71" s="7" t="s">
        <v>521</v>
      </c>
      <c r="B71" s="8">
        <v>494481</v>
      </c>
      <c r="C71" s="8" t="s">
        <v>1145</v>
      </c>
      <c r="D71" s="8"/>
      <c r="E71" s="8"/>
      <c r="F71" s="8"/>
    </row>
    <row r="72" spans="1:6" x14ac:dyDescent="0.3">
      <c r="A72" s="7" t="s">
        <v>1049</v>
      </c>
      <c r="B72" s="8">
        <v>285700</v>
      </c>
      <c r="C72" s="46">
        <v>44050</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c r="B230" s="8"/>
    </row>
    <row r="231" spans="1:3" x14ac:dyDescent="0.3">
      <c r="A231" s="7" t="s">
        <v>214</v>
      </c>
      <c r="B231" s="8" t="s">
        <v>215</v>
      </c>
    </row>
    <row r="232" spans="1:3" x14ac:dyDescent="0.3">
      <c r="A232" s="7" t="s">
        <v>199</v>
      </c>
      <c r="B232" s="8" t="s">
        <v>216</v>
      </c>
    </row>
    <row r="233" spans="1:3" x14ac:dyDescent="0.3">
      <c r="A233" s="7" t="s">
        <v>217</v>
      </c>
      <c r="B233" s="8" t="s">
        <v>218</v>
      </c>
    </row>
    <row r="234" spans="1:3" x14ac:dyDescent="0.3">
      <c r="A234" s="7" t="s">
        <v>219</v>
      </c>
      <c r="B23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2020-08-09T01:16:39Z</dcterms:modified>
</cp:coreProperties>
</file>