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3649585-5F86-46E1-A52B-1DDE46C22EB3}"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combined'!$A$2:$F$201</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<sst xmlns="http://schemas.openxmlformats.org/spreadsheetml/2006/main" count="2924" uniqueCount="1143">
  <si>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</si>
  <si>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</si>
  <si>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</si>
  <si>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</si>
  <si>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</si>
  <si>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</si>
  <si>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</si>
  <si>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</si>
  <si>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</si>
  <si>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</si>
  <si>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</si>
  <si>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</si>
  <si>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</si>
  <si>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</si>
  <si>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</si>
  <si>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</si>
  <si>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</si>
  <si>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</si>
  <si>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</si>
  <si>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</si>
  <si>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</si>
  <si>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</si>
  <si>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</si>
  <si>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</si>
  <si>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</si>
  <si>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</si>
  <si>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</si>
  <si>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</si>
  <si>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</si>
  <si>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</si>
  <si>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</si>
  <si>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</si>
  <si>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</si>
  <si>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</si>
  <si>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</si>
  <si>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</si>
  <si>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</si>
  <si>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</si>
  <si>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</si>
  <si>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</si>
  <si>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</si>
  <si>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</si>
  <si>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</si>
  <si>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</si>
  <si>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</si>
  <si>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</si>
  <si>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</si>
  <si>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</si>
  <si>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</si>
  <si>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</si>
  <si>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</si>
  <si>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</si>
  <si>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</si>
  <si>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</si>
  <si>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</si>
  <si>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</si>
  <si>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</si>
  <si>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</si>
  <si>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</si>
  <si>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</si>
  <si>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</si>
  <si>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</si>
  <si>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</si>
  <si>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</si>
  <si>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</si>
  <si>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</si>
  <si>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</si>
  <si>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</si>
  <si>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</si>
  <si>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</si>
  <si>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</si>
  <si>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</si>
  <si>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</si>
  <si>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</si>
  <si>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</si>
  <si>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</si>
  <si>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</si>
  <si>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</si>
  <si>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</si>
  <si>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</si>
  <si>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</si>
  <si>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</si>
  <si>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</si>
  <si>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</si>
  <si>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</si>
  <si>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</si>
  <si>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</si>
  <si>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</si>
  <si>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</si>
  <si>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</si>
  <si>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</si>
  <si>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</si>
  <si>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</si>
  <si>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</si>
  <si>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</si>
  <si>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</si>
  <si>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</si>
  <si>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</si>
  <si>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</si>
  <si>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</si>
  <si>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</si>
  <si>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</si>
  <si>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</si>
  <si>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</si>
  <si>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</si>
  <si>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</si>
  <si>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</si>
  <si>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</si>
  <si>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</si>
  <si>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</si>
  <si>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</si>
  <si>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</si>
  <si>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</si>
  <si>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</si>
  <si>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</si>
  <si>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</si>
  <si>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</si>
  <si>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</si>
  <si>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</si>
  <si>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</si>
  <si>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</si>
  <si>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</si>
  <si>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</si>
  <si>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</si>
  <si>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</si>
  <si>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</si>
  <si>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</si>
  <si>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</si>
  <si>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</si>
  <si>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</si>
  <si>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</si>
  <si>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</si>
  <si>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</si>
  <si>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</si>
  <si>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</si>
  <si>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</si>
  <si>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</si>
  <si>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</si>
  <si>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</si>
  <si>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</si>
  <si>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</si>
  <si>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</si>
  <si>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</si>
  <si>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</si>
  <si>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</si>
  <si>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</si>
  <si>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</si>
  <si>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</si>
  <si>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</si>
  <si>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</si>
  <si>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</si>
  <si>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</si>
  <si>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</si>
  <si>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</si>
  <si>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</si>
  <si>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</si>
  <si>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</si>
  <si>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</si>
  <si>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</si>
  <si>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</si>
  <si>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</si>
  <si>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</si>
  <si>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</si>
  <si>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</si>
  <si>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</si>
  <si>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</si>
  <si>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</si>
  <si>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</si>
  <si>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</si>
  <si>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</si>
  <si>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</si>
  <si>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</si>
  <si>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</si>
  <si>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</si>
  <si>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</si>
  <si>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</si>
  <si>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</si>
  <si>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</si>
  <si>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</si>
  <si>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</si>
  <si>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</si>
  <si>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</si>
  <si>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</si>
  <si>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</si>
  <si>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</si>
  <si>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</si>
  <si>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</si>
  <si>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</si>
  <si>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</si>
  <si>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</si>
  <si>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</si>
  <si>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</si>
  <si>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</si>
  <si>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</si>
  <si>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</si>
  <si>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</si>
  <si>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</si>
  <si>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</si>
  <si>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</si>
  <si>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</si>
  <si>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</si>
  <si>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</si>
  <si>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</si>
  <si>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</si>
  <si>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</si>
  <si>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</si>
  <si>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</si>
  <si>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</si>
  <si>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</si>
  <si>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</si>
  <si>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</si>
  <si>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</si>
  <si>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</si>
  <si>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</si>
  <si>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</si>
  <si>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</si>
  <si>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</si>
  <si>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</si>
  <si>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</si>
  <si>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</si>
  <si>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</si>
  <si>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</si>
  <si>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</si>
  <si>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</si>
  <si>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</si>
  <si>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</si>
  <si>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</si>
  <si>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</si>
  <si>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</si>
  <si>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</si>
  <si>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</si>
  <si>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</si>
  <si>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</si>
  <si>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</si>
  <si>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</si>
  <si>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</si>
  <si>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</si>
  <si>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</si>
  <si>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</si>
  <si>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</si>
  <si>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</si>
  <si>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</si>
  <si>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</si>
  <si>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</si>
  <si>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</si>
  <si>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</si>
  <si>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</si>
  <si>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</si>
  <si>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</si>
  <si>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</si>
  <si>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</si>
  <si>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</si>
  <si>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</si>
  <si>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</si>
  <si>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</si>
  <si>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</si>
  <si>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</si>
  <si>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</si>
  <si>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</si>
  <si>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</si>
  <si>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</si>
  <si>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</si>
  <si>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</si>
  <si>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</si>
  <si>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</si>
  <si>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</si>
  <si>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</si>
  <si>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</si>
  <si>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</si>
  <si>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</si>
  <si>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</si>
  <si>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</si>
  <si>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</si>
  <si>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</si>
  <si>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</si>
  <si>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</si>
  <si>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</si>
  <si>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</si>
  <si>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</si>
  <si>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</si>
  <si>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</si>
  <si>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</si>
  <si>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</si>
  <si>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</si>
  <si>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</si>
  <si>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</si>
  <si>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</si>
  <si>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</si>
  <si>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</si>
  <si>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</si>
  <si>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</si>
  <si>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</si>
  <si>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</si>
  <si>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</si>
  <si>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</si>
  <si>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</si>
  <si>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</si>
  <si>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</si>
  <si>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</si>
  <si>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</si>
  <si>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</si>
  <si>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</si>
  <si>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</si>
  <si>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</si>
  <si>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</si>
  <si>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</si>
  <si>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</si>
  <si>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</si>
  <si>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</si>
  <si>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</si>
  <si>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</si>
  <si>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</si>
  <si>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</si>
  <si>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</si>
  <si>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</si>
  <si>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</si>
  <si>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</si>
  <si>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</si>
  <si>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</si>
  <si>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</si>
  <si>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</si>
  <si>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</si>
  <si>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</si>
  <si>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</si>
  <si>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</si>
  <si>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</si>
  <si>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</si>
  <si>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</si>
  <si>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</si>
  <si>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</si>
  <si>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</si>
  <si>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</si>
  <si>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</si>
  <si>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</si>
  <si>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</si>
  <si>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</si>
  <si>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</si>
  <si>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</si>
  <si>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</si>
  <si>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</si>
  <si>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</si>
  <si>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</si>
  <si>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</si>
  <si>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</si>
  <si>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</si>
  <si>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</si>
  <si>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</si>
  <si>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</si>
  <si>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</si>
  <si>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</si>
  <si>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</si>
  <si>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</si>
  <si>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</si>
  <si>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</si>
  <si>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</si>
  <si>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</si>
  <si>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</si>
  <si>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</si>
  <si>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</si>
  <si>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</si>
  <si>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</si>
  <si>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</si>
  <si>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</si>
  <si>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</si>
  <si>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</si>
  <si>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</si>
  <si>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</si>
  <si>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</si>
  <si>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</si>
  <si>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</si>
  <si>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</si>
  <si>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</si>
  <si>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</si>
  <si>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</si>
  <si>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</si>
  <si>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</si>
  <si>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</si>
  <si>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</si>
  <si>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</si>
  <si>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</si>
  <si>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</si>
  <si>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</si>
  <si>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</si>
  <si>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</si>
  <si>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</si>
  <si>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</si>
  <si>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</si>
  <si>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</si>
  <si>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</si>
  <si>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</si>
  <si>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</si>
  <si>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</si>
  <si>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</si>
  <si>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</si>
  <si>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</si>
  <si>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</si>
  <si>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</si>
  <si>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</si>
  <si>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</si>
  <si>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</si>
  <si>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</si>
  <si>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</si>
  <si>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</si>
  <si>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</si>
  <si>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</si>
  <si>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</si>
  <si>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</si>
  <si>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</si>
  <si>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</si>
  <si>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</si>
  <si>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</si>
  <si>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</si>
  <si>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</si>
  <si>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</si>
  <si>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</si>
  <si>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</si>
  <si>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</si>
  <si>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</si>
  <si>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</si>
  <si>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</si>
  <si>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</si>
  <si>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</si>
  <si>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</si>
  <si>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</si>
  <si>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</si>
  <si>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</si>
  <si>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</si>
  <si>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</si>
  <si>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</si>
  <si>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</si>
  <si>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</si>
  <si>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</si>
  <si>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</si>
  <si>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</si>
  <si>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</si>
  <si>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</si>
  <si>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</si>
  <si>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</si>
  <si>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</si>
  <si>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</si>
  <si>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</si>
  <si>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</si>
  <si>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</si>
  <si>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</si>
  <si>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</si>
  <si>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</si>
  <si>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</si>
  <si>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</si>
  <si>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</si>
  <si>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</si>
  <si>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</si>
  <si>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</si>
  <si>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</si>
  <si>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</si>
  <si>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</si>
  <si>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</si>
  <si>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</si>
  <si>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</si>
  <si>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</si>
  <si>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</si>
  <si>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</si>
  <si>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</si>
  <si>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</si>
  <si>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</si>
  <si>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</si>
  <si>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</si>
  <si>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</si>
  <si>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</si>
  <si>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</si>
  <si>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</si>
  <si>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</si>
  <si>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</si>
  <si>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</si>
  <si>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</si>
  <si>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</si>
  <si>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</si>
  <si>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</si>
  <si>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</si>
  <si>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</si>
  <si>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</si>
  <si>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</si>
  <si>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</si>
  <si>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</si>
  <si>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</si>
  <si>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</si>
  <si>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</si>
  <si>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</si>
  <si>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</si>
  <si>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</si>
  <si>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</si>
  <si>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</si>
  <si>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</si>
  <si>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</si>
  <si>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</si>
  <si>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</si>
  <si>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</si>
  <si>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</si>
  <si>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</si>
  <si>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</si>
  <si>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</si>
  <si>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</si>
  <si>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</si>
  <si>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</si>
  <si>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</si>
  <si>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</si>
  <si>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</si>
  <si>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</si>
  <si>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</si>
  <si>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</si>
  <si>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</si>
  <si>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</si>
  <si>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</si>
  <si>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</si>
  <si>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</si>
  <si>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</si>
  <si>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</si>
  <si>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</si>
  <si>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</si>
  <si>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</si>
  <si>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</si>
  <si>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</si>
  <si>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</si>
  <si>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</si>
  <si>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</si>
  <si>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</si>
  <si>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</si>
  <si>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</si>
  <si>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</si>
  <si>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</si>
  <si>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</si>
  <si>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</si>
  <si>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</si>
  <si>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</si>
  <si>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</si>
  <si>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</si>
  <si>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</si>
  <si>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</si>
  <si>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</si>
  <si>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</si>
  <si>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</si>
  <si>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</si>
  <si>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</si>
  <si>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</si>
  <si>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</si>
  <si>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</si>
  <si>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</si>
  <si>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</si>
  <si>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</si>
  <si>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</si>
  <si>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</si>
  <si>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</si>
  <si>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</si>
  <si>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</si>
  <si>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</si>
  <si>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</si>
  <si>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</si>
  <si>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</si>
  <si>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</si>
  <si>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</si>
  <si>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</si>
  <si>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</si>
  <si>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</si>
  <si>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</si>
  <si>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</si>
  <si>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</si>
  <si>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</si>
  <si>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</si>
  <si>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</si>
  <si>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</si>
  <si>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</si>
  <si>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</si>
  <si>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</si>
  <si>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</si>
  <si>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</si>
  <si>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</si>
  <si>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</si>
  <si>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</si>
  <si>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</si>
  <si>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</si>
  <si>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</si>
  <si>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</si>
  <si>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</si>
  <si>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</si>
  <si>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</si>
  <si>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</si>
  <si>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</si>
  <si>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</si>
  <si>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</si>
  <si>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</si>
  <si>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</si>
  <si>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</si>
  <si>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</si>
  <si>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</si>
  <si>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</si>
  <si>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</si>
  <si>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</si>
  <si>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</si>
  <si>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</si>
  <si>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</si>
  <si>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</si>
  <si>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</si>
  <si>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</si>
  <si>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</si>
  <si>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</si>
  <si>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</si>
  <si>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</si>
  <si>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</si>
  <si>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</si>
  <si>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</si>
  <si>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</si>
  <si>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</si>
  <si>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</si>
  <si>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</si>
  <si>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</si>
  <si>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</si>
  <si>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</si>
  <si>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</si>
  <si>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</si>
  <si>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</si>
  <si>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</si>
  <si>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</si>
  <si>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</si>
  <si>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</si>
  <si>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</si>
  <si>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</si>
  <si>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</si>
  <si>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</si>
  <si>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</si>
  <si>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</si>
  <si>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</si>
  <si>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</si>
  <si>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</si>
  <si>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</si>
  <si>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</si>
  <si>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</si>
  <si>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</si>
  <si>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</si>
  <si>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</si>
  <si>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</si>
  <si>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</si>
  <si>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</si>
  <si>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</si>
  <si>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</si>
  <si>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</si>
  <si>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</si>
  <si>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</si>
  <si>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</si>
  <si>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</si>
  <si>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</si>
  <si>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</si>
  <si>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</si>
  <si>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</si>
  <si>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</si>
  <si>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</si>
  <si>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</si>
  <si>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</si>
  <si>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</si>
  <si>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</si>
  <si>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</si>
  <si>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</si>
  <si>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</si>
  <si>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</si>
  <si>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</si>
  <si>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</si>
  <si>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</si>
  <si>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</si>
  <si>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</si>
  <si>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</si>
  <si>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</si>
  <si>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</si>
  <si>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</si>
  <si>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</si>
  <si>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</si>
  <si>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</si>
  <si>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</si>
  <si>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</si>
  <si>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</si>
  <si>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</si>
  <si>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</si>
  <si>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</si>
  <si>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</si>
  <si>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</si>
  <si>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</si>
  <si>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</si>
  <si>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</si>
  <si>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</si>
  <si>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</si>
  <si>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</si>
  <si>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</si>
  <si>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</si>
  <si>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</si>
  <si>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</si>
  <si>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</si>
  <si>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</si>
  <si>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</si>
  <si>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</si>
  <si>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</si>
  <si>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</si>
  <si>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</si>
  <si>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</si>
  <si>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</si>
  <si>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</si>
  <si>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</si>
  <si>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</si>
  <si>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</si>
  <si>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</si>
  <si>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</si>
  <si>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</si>
  <si>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</si>
  <si>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</si>
  <si>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</si>
  <si>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</si>
  <si>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</si>
  <si>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</si>
  <si>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</si>
  <si>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</si>
  <si>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</si>
  <si>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</si>
  <si>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</si>
  <si>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</si>
  <si>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</si>
  <si>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</si>
  <si>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</si>
  <si>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</si>
  <si>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</si>
  <si>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</si>
  <si>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</si>
  <si>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</si>
  <si>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</si>
  <si>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</si>
  <si>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</si>
  <si>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</si>
  <si>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</si>
  <si>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</si>
  <si>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</si>
  <si>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</si>
  <si>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</si>
  <si>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</si>
  <si>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</si>
  <si>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</si>
  <si>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</si>
  <si>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</si>
  <si>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</si>
  <si>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</si>
  <si>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</si>
  <si>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</si>
  <si>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</si>
  <si>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</si>
  <si>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</si>
  <si>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</si>
  <si>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</si>
  <si>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</si>
  <si>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</si>
  <si>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</si>
  <si>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</si>
  <si>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</si>
  <si>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</si>
  <si>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</si>
  <si>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</si>
  <si>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</si>
  <si>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</si>
  <si>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</si>
  <si>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</si>
  <si>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</si>
  <si>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</si>
  <si>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</si>
  <si>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</si>
  <si>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</si>
  <si>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</si>
  <si>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</si>
  <si>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</si>
  <si>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</si>
  <si>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</si>
  <si>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</si>
  <si>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</si>
  <si>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</si>
  <si>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</si>
  <si>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</si>
  <si>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</si>
  <si>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</si>
  <si>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</si>
  <si>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</si>
  <si>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</si>
  <si>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</si>
  <si>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</si>
  <si>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</si>
  <si>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</si>
  <si>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</si>
  <si>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</si>
  <si>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</si>
  <si>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</si>
  <si>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</si>
  <si>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</si>
  <si>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</si>
  <si>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</si>
  <si>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</si>
  <si>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</si>
  <si>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</si>
  <si>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</si>
  <si>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</si>
  <si>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</si>
  <si>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</si>
  <si>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</si>
  <si>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</si>
  <si>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</si>
  <si>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</si>
  <si>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</si>
  <si>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</si>
  <si>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</si>
  <si>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</si>
  <si>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</si>
  <si>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</si>
  <si>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</si>
  <si>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</si>
  <si>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</si>
  <si>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</si>
  <si>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</si>
  <si>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</si>
  <si>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</si>
  <si>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</si>
  <si>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</si>
  <si>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</si>
  <si>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</si>
  <si>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</si>
  <si>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</si>
  <si>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</si>
  <si>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</si>
  <si>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</si>
  <si>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</si>
  <si>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</si>
  <si>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</si>
  <si>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</si>
  <si>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</si>
  <si>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</si>
  <si>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</si>
  <si>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</si>
  <si>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</si>
  <si>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</si>
  <si>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</si>
  <si>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</si>
  <si>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</si>
  <si>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</si>
  <si>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</si>
  <si>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</si>
  <si>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</si>
  <si>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</si>
  <si>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</si>
  <si>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</si>
  <si>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</si>
  <si>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</si>
  <si>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</si>
  <si>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</si>
  <si>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</si>
  <si>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</si>
  <si>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</si>
  <si>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</si>
  <si>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</si>
  <si>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</si>
  <si>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</si>
  <si>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</si>
  <si>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</si>
  <si>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</si>
  <si>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</si>
  <si>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</si>
  <si>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</si>
  <si>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</si>
  <si>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</si>
  <si>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</si>
  <si>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</si>
  <si>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</si>
  <si>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</si>
  <si>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</si>
  <si>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</si>
  <si>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</si>
  <si>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</si>
  <si>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</si>
  <si>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</si>
  <si>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</si>
  <si>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</si>
  <si>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</si>
  <si>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</si>
  <si>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</si>
  <si>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</si>
  <si>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</si>
  <si>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</si>
  <si>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</si>
  <si>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</si>
  <si>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</si>
  <si>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</si>
  <si>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</si>
  <si>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</si>
  <si>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</si>
  <si>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</si>
  <si>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</si>
  <si>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</si>
  <si>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</si>
  <si>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</si>
  <si>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</si>
  <si>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</si>
  <si>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</si>
  <si>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</si>
  <si>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</si>
  <si>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</si>
  <si>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</si>
  <si>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</si>
  <si>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</si>
  <si>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</si>
  <si>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</si>
  <si>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</si>
  <si>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</si>
  <si>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</si>
  <si>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</si>
  <si>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</si>
  <si>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</si>
  <si>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</si>
  <si>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</si>
  <si>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</si>
  <si>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</si>
  <si>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</si>
  <si>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</si>
  <si>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</si>
  <si>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</si>
  <si>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</si>
  <si>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</si>
  <si>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</si>
  <si>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</si>
  <si>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</si>
  <si>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</si>
  <si>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</si>
  <si>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</si>
  <si>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</si>
  <si>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</si>
  <si>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</si>
  <si>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</si>
  <si>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</si>
  <si>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</si>
  <si>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</si>
  <si>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</si>
  <si>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</si>
  <si>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</si>
  <si>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</si>
  <si>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</si>
  <si>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</si>
  <si>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</si>
  <si>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</si>
  <si>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</si>
  <si>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</si>
  <si>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</si>
  <si>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</si>
  <si>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</si>
  <si>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</si>
  <si>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</si>
  <si>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</si>
  <si>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</si>
  <si>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</si>
  <si>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</si>
  <si>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</si>
  <si>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</si>
  <si>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</si>
  <si>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</si>
  <si>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</si>
  <si>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</si>
  <si>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</si>
  <si>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</si>
  <si>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</si>
  <si>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</si>
  <si>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</si>
  <si>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</si>
  <si>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</si>
  <si>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</si>
  <si>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</si>
  <si>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</si>
  <si>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</si>
  <si>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</si>
  <si>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</si>
  <si>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</si>
  <si>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</si>
  <si>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</si>
  <si>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</si>
  <si>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</si>
  <si>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</si>
  <si>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</si>
  <si>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</si>
  <si>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</si>
  <si>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</si>
  <si>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</si>
  <si>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</si>
  <si>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</si>
  <si>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</si>
  <si>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</si>
  <si>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</si>
  <si>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</si>
  <si>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</si>
  <si>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</si>
  <si>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</si>
  <si>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</si>
  <si>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</si>
  <si>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</si>
  <si>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</si>
  <si>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</si>
  <si>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</si>
  <si>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</si>
  <si>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</si>
  <si>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</si>
  <si>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</si>
  <si>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</si>
  <si>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</si>
  <si>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</si>
  <si>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</si>
  <si>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</si>
  <si>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</si>
  <si>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</si>
  <si>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</si>
  <si>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</si>
  <si>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</si>
  <si>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</si>
  <si>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</si>
  <si>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</si>
  <si>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</si>
  <si>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</si>
  <si>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</si>
  <si>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</si>
  <si>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</si>
  <si>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</si>
  <si>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</si>
  <si>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</si>
  <si>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</si>
  <si>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</si>
  <si>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</si>
  <si>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</si>
  <si>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</si>
  <si>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</si>
  <si>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</si>
  <si>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</si>
  <si>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</si>
  <si>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</si>
  <si>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</si>
  <si>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</si>
  <si>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</si>
  <si>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</si>
  <si>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</si>
  <si>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</si>
  <si>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</si>
  <si>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</si>
  <si>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</si>
  <si>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</si>
  <si>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</si>
  <si>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</si>
  <si>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</si>
  <si>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</si>
  <si>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</si>
  <si>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</si>
  <si>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</si>
  <si>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</si>
  <si>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</si>
  <si>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</si>
  <si>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</si>
  <si>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</si>
  <si>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</si>
  <si>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</si>
  <si>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</si>
  <si>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</si>
  <si>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</si>
  <si>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</si>
  <si>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</si>
  <si>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</si>
  <si>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</si>
  <si>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</si>
  <si>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</si>
  <si>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</si>
  <si>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</si>
  <si>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</si>
  <si>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</si>
  <si>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</si>
  <si>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</si>
  <si>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</si>
  <si>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</si>
  <si>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</si>
  <si>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</si>
  <si>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</si>
  <si>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</si>
  <si>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</si>
  <si>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</si>
  <si>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</si>
  <si>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</si>
  <si>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</si>
  <si>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</si>
  <si>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</si>
  <si>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</si>
  <si>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</si>
  <si>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</si>
  <si>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</si>
  <si>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</si>
  <si>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</si>
  <si>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</si>
  <si>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</si>
  <si>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</si>
  <si>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</si>
  <si>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</si>
  <si>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</si>
  <si>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</si>
  <si>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</si>
  <si>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</si>
  <si>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</si>
  <si>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</si>
  <si>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</si>
  <si>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</si>
  <si>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</si>
  <si>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</si>
  <si>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</si>
  <si>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</si>
  <si>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</si>
  <si>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</si>
  <si>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</si>
  <si>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</si>
  <si>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</si>
  <si>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</si>
  <si>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</si>
  <si>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</si>
  <si>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</si>
  <si>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</si>
  <si>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</si>
  <si>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</si>
  <si>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</si>
  <si>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</si>
  <si>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</si>
  <si>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</si>
  <si>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</si>
  <si>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</si>
  <si>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</si>
  <si>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</si>
  <si>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</si>
  <si>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</si>
  <si>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</si>
  <si>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</si>
  <si>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</si>
  <si>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6 July 2020</t>
  </si>
  <si>
    <t>Total cases by DHB, as at 9.00 am, 6 July 2020</t>
  </si>
  <si>
    <t>Source: DHB survey as at 9.00 am, 6 July 2020</t>
  </si>
  <si>
    <t>Total cases by age as at 9.00 am, 6 July 2020</t>
  </si>
  <si>
    <t>Lab testing for COVID-19 as at 9.00 am 6 July</t>
  </si>
  <si>
    <t>29 June to 5 July 2020</t>
  </si>
  <si>
    <t>22 January to 5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</si>
</sst>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1184</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1534</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1490</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{v:1184},{v:1}],</v>
      </c>
      <c r="C59" t="s">
        <v>563</v>
      </c>
      <c r="D59" t="str">
        <f t="shared" ref="D59:D64" si="4">D40</f>
        <v>Number of confirmed cases in New Zealand</v>
      </c>
      <c r="E59" s="48" t="s">
        <v>571</v>
      </c>
      <c r="F59">
        <f t="shared" ref="F59:F64" si="5">E40</f>
        <v>1184</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{v:1534},{v:1}],</v>
      </c>
      <c r="C61" t="s">
        <v>563</v>
      </c>
      <c r="D61" t="str">
        <f t="shared" si="4"/>
        <v>Number of confirmed and probable cases</v>
      </c>
      <c r="E61" s="48" t="s">
        <v>571</v>
      </c>
      <c r="F61">
        <f t="shared" si="5"/>
        <v>1534</v>
      </c>
      <c r="G61" t="s">
        <v>569</v>
      </c>
      <c r="H61">
        <f t="shared" si="6"/>
        <v>1</v>
      </c>
      <c r="I61" t="s">
        <v>570</v>
      </c>
      <c r="J61" t="s">
        <v>566</v>
      </c>
      <c r="AB61" s="12" t="s">
        <v>370</v>
      </c>
    </row>
    <row r="62" spans="1:28" x14ac:dyDescent="0.3">
      <c r="B62" t="str">
        <f t="shared" si="3"/>
        <v>['Number of recovered cases',  {v:1490},{v:0}],</v>
      </c>
      <c r="C62" t="s">
        <v>563</v>
      </c>
      <c r="D62" t="str">
        <f t="shared" si="4"/>
        <v>Number of recovered cases</v>
      </c>
      <c r="E62" s="48" t="s">
        <v>571</v>
      </c>
      <c r="F62">
        <f t="shared" si="5"/>
        <v>1490</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{v:22},{v:1}]</v>
      </c>
      <c r="C64" t="s">
        <v>563</v>
      </c>
      <c r="D64" t="str">
        <f t="shared" si="4"/>
        <v>Number of active cases</v>
      </c>
      <c r="E64" s="48" t="s">
        <v>571</v>
      </c>
      <c r="F64">
        <f t="shared" si="5"/>
        <v>22</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combined'!$B$61</f>
        <v>% of cases</v>
      </c>
      <c r="E131" t="s">
        <v>670</v>
      </c>
      <c r="AB131" s="12"/>
    </row>
    <row r="132" spans="2:28" ht="16.399999999999999" thickTop="1" thickBot="1" x14ac:dyDescent="0.35">
      <c r="B132" t="str">
        <f>CONCATENATE(C132,D132,E132)</f>
        <v>'Transmission Type': 'Transmission type'</v>
      </c>
      <c r="C132" s="48" t="s">
        <v>673</v>
      </c>
      <c r="D132" s="84" t="str">
        <f>'ImportMoH combined'!$A$61</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combined'!$B$62</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combined'!$A$62</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v>
      </c>
      <c r="C139" s="48" t="s">
        <v>672</v>
      </c>
      <c r="D139" s="82">
        <f>'ImportMoH combined'!$B$63</f>
        <v>0.3</v>
      </c>
      <c r="E139" t="s">
        <v>670</v>
      </c>
      <c r="AB139" s="12"/>
    </row>
    <row r="140" spans="2:28" ht="16.399999999999999" thickTop="1" thickBot="1" x14ac:dyDescent="0.35">
      <c r="B140" t="str">
        <f>CONCATENATE(C140,D140,E140)</f>
        <v>'Transmission Type': 'Imported related cases'</v>
      </c>
      <c r="C140" s="48" t="s">
        <v>673</v>
      </c>
      <c r="D140" s="84" t="str">
        <f>'ImportMoH combined'!$A$63</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'0.25',</v>
      </c>
      <c r="C143" s="48" t="s">
        <v>672</v>
      </c>
      <c r="D143" s="82">
        <f>'ImportMoH combined'!$B$64</f>
        <v>0.25</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combined'!$A$64</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'0.06',</v>
      </c>
      <c r="C147" s="48" t="s">
        <v>672</v>
      </c>
      <c r="D147" s="82">
        <f>'ImportMoH combined'!$B$65</f>
        <v>0.06</v>
      </c>
      <c r="E147" t="s">
        <v>670</v>
      </c>
      <c r="AB147" s="12"/>
    </row>
    <row r="148" spans="2:28" ht="16.399999999999999" thickTop="1" thickBot="1" x14ac:dyDescent="0.35">
      <c r="B148" t="str">
        <f>CONCATENATE(C148,D148,E148)</f>
        <v>'Transmission Type': 'Locally acquired cases, unknown source'</v>
      </c>
      <c r="C148" s="48" t="s">
        <v>673</v>
      </c>
      <c r="D148" s="84" t="str">
        <f>'ImportMoH combined'!$A$65</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44018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06-07-20&lt;/h1&gt;</v>
      </c>
      <c r="C159" s="51">
        <f ca="1">TODAY()</f>
        <v>44018</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1534 , Active:    22 , Deaths:    22 , Recovered:    1490&lt;/h2&gt;</v>
      </c>
      <c r="C160" s="51" t="s">
        <v>958</v>
      </c>
      <c r="D160">
        <f>E42</f>
        <v>1534</v>
      </c>
      <c r="E160" t="s">
        <v>605</v>
      </c>
      <c r="F160">
        <f>D160-H160-J160</f>
        <v>22</v>
      </c>
      <c r="G160" t="s">
        <v>606</v>
      </c>
      <c r="H160">
        <f>E44</f>
        <v>22</v>
      </c>
      <c r="I160" t="s">
        <v>607</v>
      </c>
      <c r="J160">
        <f>E43</f>
        <v>1490</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&lt;strong&gt;129&lt;/strong&gt; days&lt;br&gt;</v>
      </c>
      <c r="C163" t="s">
        <v>950</v>
      </c>
      <c r="D163" s="50">
        <f ca="1">TODAY()-D162</f>
        <v>129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&lt;strong&gt;103&lt;/strong&gt;, -75 days to go of 4 week lockdown</v>
      </c>
      <c r="C164" t="s">
        <v>952</v>
      </c>
      <c r="D164" s="50">
        <f ca="1">TODAY() -E154</f>
        <v>103</v>
      </c>
      <c r="E164" t="s">
        <v>953</v>
      </c>
      <c r="F164" s="9">
        <f ca="1">VALUE(E155-TODAY())</f>
        <v>-75</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6</v>
      </c>
      <c r="S178" s="6">
        <f>'ImportMoH combined'!D38</f>
        <v>0</v>
      </c>
      <c r="T178" s="6">
        <f>'ImportMoH combined'!E38</f>
        <v>28</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1"/>
  <sheetViews>
    <sheetView workbookViewId="0">
      <selection activeCell="A3" sqref="A3"/>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1136</v>
      </c>
    </row>
    <row r="3" spans="1:7" x14ac:dyDescent="0.3">
      <c r="B3" t="s">
        <v>816</v>
      </c>
      <c r="C3" t="s">
        <v>517</v>
      </c>
    </row>
    <row r="4" spans="1:7" x14ac:dyDescent="0.3">
      <c r="A4" t="s">
        <v>200</v>
      </c>
      <c r="B4" s="5">
        <v>1184</v>
      </c>
      <c r="C4">
        <v>1</v>
      </c>
    </row>
    <row r="5" spans="1:7" x14ac:dyDescent="0.3">
      <c r="A5" t="s">
        <v>201</v>
      </c>
      <c r="B5">
        <v>350</v>
      </c>
      <c r="C5">
        <v>0</v>
      </c>
    </row>
    <row r="6" spans="1:7" x14ac:dyDescent="0.3">
      <c r="A6" t="s">
        <v>202</v>
      </c>
      <c r="B6" s="5">
        <v>1534</v>
      </c>
      <c r="C6">
        <v>1</v>
      </c>
    </row>
    <row r="7" spans="1:7" x14ac:dyDescent="0.3">
      <c r="A7" t="s">
        <v>203</v>
      </c>
      <c r="B7" s="5">
        <v>1490</v>
      </c>
      <c r="C7">
        <v>0</v>
      </c>
    </row>
    <row r="8" spans="1:7" x14ac:dyDescent="0.3">
      <c r="A8" t="s">
        <v>204</v>
      </c>
      <c r="B8" s="5">
        <v>22</v>
      </c>
      <c r="C8">
        <v>0</v>
      </c>
    </row>
    <row r="9" spans="1:7" x14ac:dyDescent="0.3">
      <c r="A9" t="s">
        <v>1032</v>
      </c>
      <c r="B9">
        <v>22</v>
      </c>
      <c r="C9">
        <v>1</v>
      </c>
    </row>
    <row r="10" spans="1:7" x14ac:dyDescent="0.3">
      <c r="A10" t="s">
        <v>817</v>
      </c>
      <c r="B10">
        <v>1</v>
      </c>
      <c r="C10">
        <v>0</v>
      </c>
    </row>
    <row r="12" spans="1:7" x14ac:dyDescent="0.3">
      <c r="A12" t="s">
        <v>1099</v>
      </c>
    </row>
    <row r="13" spans="1:7" x14ac:dyDescent="0.3">
      <c r="A13" t="s">
        <v>1102</v>
      </c>
      <c r="B13" s="49" t="s">
        <v>1100</v>
      </c>
      <c r="G13">
        <f>B37</f>
        <v>0</v>
      </c>
    </row>
    <row r="14" spans="1:7" x14ac:dyDescent="0.3">
      <c r="A14">
        <v>60</v>
      </c>
      <c r="B14" s="49">
        <v>22</v>
      </c>
    </row>
    <row r="15" spans="1:7" x14ac:dyDescent="0.3">
      <c r="B15" s="49"/>
    </row>
    <row r="16" spans="1:7"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22</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22</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22</v>
      </c>
      <c r="C38">
        <v>6</v>
      </c>
      <c r="D38">
        <v>0</v>
      </c>
      <c r="E38">
        <v>28</v>
      </c>
      <c r="F38">
        <v>1</v>
      </c>
    </row>
    <row r="39" spans="1:11" x14ac:dyDescent="0.3">
      <c r="A39" t="s">
        <v>207</v>
      </c>
      <c r="B39">
        <v>22</v>
      </c>
      <c r="C39">
        <v>1490</v>
      </c>
      <c r="D39">
        <v>22</v>
      </c>
      <c r="E39">
        <v>1534</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1</v>
      </c>
      <c r="B43">
        <v>1</v>
      </c>
    </row>
    <row r="44" spans="1:11" x14ac:dyDescent="0.3">
      <c r="A44" t="s">
        <v>207</v>
      </c>
      <c r="B44">
        <v>1</v>
      </c>
    </row>
    <row r="46" spans="1:11" x14ac:dyDescent="0.3">
      <c r="A46" t="s">
        <v>1139</v>
      </c>
      <c r="B46" s="5"/>
    </row>
    <row r="47" spans="1:11" x14ac:dyDescent="0.3">
      <c r="A47" t="s">
        <v>990</v>
      </c>
      <c r="B47" s="9" t="s">
        <v>818</v>
      </c>
      <c r="C47" t="s">
        <v>819</v>
      </c>
      <c r="D47" t="s">
        <v>820</v>
      </c>
      <c r="E47" t="s">
        <v>207</v>
      </c>
      <c r="G47" t="e">
        <f t="shared" ref="G47:G52" si="0">VALUE(B47)*100</f>
        <v>#VALUE!</v>
      </c>
    </row>
    <row r="48" spans="1:11" x14ac:dyDescent="0.3">
      <c r="A48" t="s">
        <v>991</v>
      </c>
      <c r="B48" s="9">
        <v>0</v>
      </c>
      <c r="C48">
        <v>37</v>
      </c>
      <c r="E48">
        <v>37</v>
      </c>
      <c r="G48">
        <f t="shared" si="0"/>
        <v>0</v>
      </c>
    </row>
    <row r="49" spans="1:7" x14ac:dyDescent="0.3">
      <c r="A49" t="s">
        <v>992</v>
      </c>
      <c r="B49" s="9">
        <v>0</v>
      </c>
      <c r="C49">
        <v>122</v>
      </c>
      <c r="E49">
        <v>122</v>
      </c>
      <c r="G49">
        <f t="shared" si="0"/>
        <v>0</v>
      </c>
    </row>
    <row r="50" spans="1:7" x14ac:dyDescent="0.3">
      <c r="A50" t="s">
        <v>993</v>
      </c>
      <c r="B50" s="9">
        <v>6</v>
      </c>
      <c r="C50">
        <v>360</v>
      </c>
      <c r="E50">
        <v>366</v>
      </c>
      <c r="G50">
        <f t="shared" si="0"/>
        <v>600</v>
      </c>
    </row>
    <row r="51" spans="1:7" x14ac:dyDescent="0.3">
      <c r="A51" t="s">
        <v>994</v>
      </c>
      <c r="B51" s="9">
        <v>11</v>
      </c>
      <c r="C51">
        <v>231</v>
      </c>
      <c r="E51">
        <v>242</v>
      </c>
      <c r="G51">
        <f t="shared" si="0"/>
        <v>1100</v>
      </c>
    </row>
    <row r="52" spans="1:7" x14ac:dyDescent="0.3">
      <c r="A52" t="s">
        <v>995</v>
      </c>
      <c r="B52" s="9">
        <v>0</v>
      </c>
      <c r="C52">
        <v>221</v>
      </c>
      <c r="E52">
        <v>221</v>
      </c>
      <c r="G52">
        <f t="shared" si="0"/>
        <v>0</v>
      </c>
    </row>
    <row r="53" spans="1:7" x14ac:dyDescent="0.3">
      <c r="A53" t="s">
        <v>996</v>
      </c>
      <c r="B53" s="9">
        <v>2</v>
      </c>
      <c r="C53">
        <v>246</v>
      </c>
      <c r="E53">
        <v>248</v>
      </c>
      <c r="G53">
        <f>SUM(G49:G52)</f>
        <v>1700</v>
      </c>
    </row>
    <row r="54" spans="1:7" x14ac:dyDescent="0.3">
      <c r="A54" t="s">
        <v>997</v>
      </c>
      <c r="B54" s="9">
        <v>1</v>
      </c>
      <c r="C54" s="9">
        <v>176</v>
      </c>
      <c r="D54" s="9">
        <v>3</v>
      </c>
      <c r="E54" s="9">
        <v>180</v>
      </c>
      <c r="F54" s="46"/>
    </row>
    <row r="55" spans="1:7" x14ac:dyDescent="0.3">
      <c r="A55" t="s">
        <v>1029</v>
      </c>
      <c r="B55" s="5">
        <v>2</v>
      </c>
      <c r="C55" s="46">
        <v>70</v>
      </c>
      <c r="D55" s="46">
        <v>7</v>
      </c>
      <c r="E55" s="46">
        <v>79</v>
      </c>
      <c r="F55" s="46"/>
    </row>
    <row r="56" spans="1:7" x14ac:dyDescent="0.3">
      <c r="A56" t="s">
        <v>1030</v>
      </c>
      <c r="B56" s="79">
        <v>0</v>
      </c>
      <c r="C56" s="46">
        <v>23</v>
      </c>
      <c r="D56" s="46">
        <v>7</v>
      </c>
      <c r="E56" s="46">
        <v>30</v>
      </c>
      <c r="F56" s="46"/>
    </row>
    <row r="57" spans="1:7" x14ac:dyDescent="0.3">
      <c r="A57" t="s">
        <v>1031</v>
      </c>
      <c r="B57" s="79">
        <v>0</v>
      </c>
      <c r="C57" s="46">
        <v>4</v>
      </c>
      <c r="D57" s="81">
        <v>5</v>
      </c>
      <c r="E57" s="46">
        <v>9</v>
      </c>
      <c r="F57" s="46"/>
    </row>
    <row r="58" spans="1:7" x14ac:dyDescent="0.3">
      <c r="A58" t="s">
        <v>207</v>
      </c>
      <c r="B58" s="79">
        <v>22</v>
      </c>
      <c r="C58" s="46">
        <v>1490</v>
      </c>
      <c r="D58" s="81">
        <v>22</v>
      </c>
      <c r="E58" s="46">
        <v>1534</v>
      </c>
      <c r="F58" s="46"/>
    </row>
    <row r="59" spans="1:7" x14ac:dyDescent="0.3">
      <c r="B59" s="79"/>
      <c r="C59" s="46"/>
      <c r="D59" s="81"/>
      <c r="E59" s="46"/>
      <c r="F59" s="46"/>
    </row>
    <row r="60" spans="1:7" x14ac:dyDescent="0.3">
      <c r="A60" t="s">
        <v>1006</v>
      </c>
      <c r="B60" s="79"/>
      <c r="C60" s="46"/>
      <c r="D60" s="81"/>
      <c r="E60" s="46"/>
      <c r="F60" s="46"/>
    </row>
    <row r="61" spans="1:7" x14ac:dyDescent="0.3">
      <c r="A61" s="7" t="s">
        <v>1007</v>
      </c>
      <c r="B61" s="83" t="s">
        <v>208</v>
      </c>
    </row>
    <row r="62" spans="1:7" x14ac:dyDescent="0.3">
      <c r="A62" s="7" t="s">
        <v>1008</v>
      </c>
      <c r="B62" s="83">
        <v>0.39</v>
      </c>
      <c r="C62" s="8"/>
      <c r="D62" s="8"/>
      <c r="E62" s="8"/>
      <c r="F62" s="8"/>
    </row>
    <row r="63" spans="1:7" x14ac:dyDescent="0.3">
      <c r="A63" s="7" t="s">
        <v>1009</v>
      </c>
      <c r="B63" s="8">
        <v>0.3</v>
      </c>
      <c r="C63" s="46"/>
    </row>
    <row r="64" spans="1:7" x14ac:dyDescent="0.3">
      <c r="A64" s="7" t="s">
        <v>1010</v>
      </c>
      <c r="B64" s="8">
        <v>0.25</v>
      </c>
      <c r="C64" s="46"/>
      <c r="D64" s="8"/>
      <c r="E64" s="8"/>
      <c r="F64" s="8"/>
    </row>
    <row r="65" spans="1:6" x14ac:dyDescent="0.3">
      <c r="A65" s="7" t="s">
        <v>1011</v>
      </c>
      <c r="B65" s="8">
        <v>0.06</v>
      </c>
      <c r="C65" s="46"/>
      <c r="D65" s="8"/>
      <c r="E65" s="8"/>
      <c r="F65" s="8"/>
    </row>
    <row r="66" spans="1:6" x14ac:dyDescent="0.3">
      <c r="A66" s="7" t="s">
        <v>211</v>
      </c>
      <c r="B66" s="8">
        <v>0</v>
      </c>
      <c r="C66" s="46"/>
      <c r="D66" s="8"/>
      <c r="E66" s="8"/>
      <c r="F66" s="8"/>
    </row>
    <row r="67" spans="1:6" x14ac:dyDescent="0.3">
      <c r="A67" s="7"/>
      <c r="B67" s="58"/>
      <c r="C67" s="46"/>
      <c r="D67" s="8"/>
      <c r="E67" s="8"/>
      <c r="F67" s="8"/>
    </row>
    <row r="68" spans="1:6" x14ac:dyDescent="0.3">
      <c r="A68" s="7" t="s">
        <v>1140</v>
      </c>
      <c r="B68" s="58"/>
      <c r="C68" s="46"/>
      <c r="D68" s="8"/>
      <c r="E68" s="8"/>
      <c r="F68" s="8"/>
    </row>
    <row r="69" spans="1:6" x14ac:dyDescent="0.3">
      <c r="A69" s="7"/>
      <c r="B69" s="8" t="s">
        <v>212</v>
      </c>
      <c r="C69" s="46" t="s">
        <v>520</v>
      </c>
      <c r="D69" s="8"/>
      <c r="E69" s="8"/>
      <c r="F69" s="8"/>
    </row>
    <row r="70" spans="1:6" x14ac:dyDescent="0.3">
      <c r="A70" s="7" t="s">
        <v>548</v>
      </c>
      <c r="B70" s="8">
        <v>1057</v>
      </c>
      <c r="C70" s="46">
        <v>44017</v>
      </c>
      <c r="D70" s="8"/>
      <c r="E70" s="8"/>
      <c r="F70" s="8"/>
    </row>
    <row r="71" spans="1:6" x14ac:dyDescent="0.3">
      <c r="A71" s="7" t="s">
        <v>213</v>
      </c>
      <c r="B71" s="8">
        <v>2825</v>
      </c>
      <c r="C71" s="8" t="s">
        <v>1141</v>
      </c>
      <c r="D71" s="8"/>
      <c r="E71" s="8"/>
      <c r="F71" s="8"/>
    </row>
    <row r="72" spans="1:6" x14ac:dyDescent="0.3">
      <c r="A72" s="7" t="s">
        <v>521</v>
      </c>
      <c r="B72" s="8">
        <v>415283</v>
      </c>
      <c r="C72" s="46" t="s">
        <v>1142</v>
      </c>
      <c r="D72" s="8"/>
      <c r="E72" s="8"/>
      <c r="F72" s="8"/>
    </row>
    <row r="73" spans="1:6" x14ac:dyDescent="0.3">
      <c r="A73" s="7" t="s">
        <v>1049</v>
      </c>
      <c r="B73" s="8">
        <v>239549</v>
      </c>
      <c r="C73" s="46">
        <v>44018</v>
      </c>
      <c r="D73" s="8"/>
      <c r="E73" s="8"/>
      <c r="F73" s="8"/>
    </row>
    <row r="74" spans="1:6" x14ac:dyDescent="0.3">
      <c r="A74" s="7"/>
      <c r="B74" s="58"/>
      <c r="C74" s="8"/>
      <c r="D74" s="8"/>
      <c r="E74" s="8"/>
      <c r="F74" s="8"/>
    </row>
    <row r="75" spans="1:6" x14ac:dyDescent="0.3">
      <c r="A75" s="7" t="s">
        <v>651</v>
      </c>
      <c r="B75" s="58"/>
      <c r="C75" s="8"/>
      <c r="D75" s="8"/>
      <c r="E75" s="8"/>
      <c r="F75" s="8"/>
    </row>
    <row r="76" spans="1:6" x14ac:dyDescent="0.3">
      <c r="A76" s="7" t="s">
        <v>520</v>
      </c>
      <c r="B76" s="58" t="s">
        <v>683</v>
      </c>
      <c r="C76" s="8" t="s">
        <v>684</v>
      </c>
      <c r="D76" s="8"/>
      <c r="E76" s="8"/>
      <c r="F76" s="8"/>
    </row>
    <row r="77" spans="1:6" x14ac:dyDescent="0.3">
      <c r="A77" s="7" t="s">
        <v>1050</v>
      </c>
      <c r="B77" s="58"/>
      <c r="C77" s="46">
        <v>300</v>
      </c>
      <c r="D77" s="8"/>
      <c r="E77" s="8"/>
      <c r="F77" s="8"/>
    </row>
    <row r="78" spans="1:6" x14ac:dyDescent="0.3">
      <c r="A78" s="7">
        <v>43899</v>
      </c>
      <c r="B78" s="58">
        <v>12</v>
      </c>
      <c r="C78" s="8">
        <v>312</v>
      </c>
      <c r="D78" s="8"/>
      <c r="E78" s="8"/>
      <c r="F78" s="8"/>
    </row>
    <row r="79" spans="1:6" x14ac:dyDescent="0.3">
      <c r="A79" s="7">
        <v>43900</v>
      </c>
      <c r="B79" s="58">
        <v>89</v>
      </c>
      <c r="C79" s="8">
        <v>401</v>
      </c>
      <c r="D79" s="8"/>
      <c r="E79" s="8"/>
      <c r="F79" s="8"/>
    </row>
    <row r="80" spans="1:6" x14ac:dyDescent="0.3">
      <c r="A80" s="7">
        <v>43901</v>
      </c>
      <c r="B80" s="58">
        <v>83</v>
      </c>
      <c r="C80" s="46">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58">
        <v>1544</v>
      </c>
      <c r="C93" s="8">
        <v>10790</v>
      </c>
      <c r="D93" s="8"/>
      <c r="E93" s="8"/>
      <c r="F93" s="8"/>
    </row>
    <row r="94" spans="1:6" x14ac:dyDescent="0.3">
      <c r="A94" s="7">
        <v>43915</v>
      </c>
      <c r="B94" s="58">
        <v>2592</v>
      </c>
      <c r="C94" s="8">
        <v>13382</v>
      </c>
      <c r="D94" s="8"/>
      <c r="E94" s="8"/>
      <c r="F94" s="8"/>
    </row>
    <row r="95" spans="1:6" x14ac:dyDescent="0.3">
      <c r="A95" s="7">
        <v>43916</v>
      </c>
      <c r="B95" s="8">
        <v>2117</v>
      </c>
      <c r="C95">
        <v>15499</v>
      </c>
    </row>
    <row r="96" spans="1:6" x14ac:dyDescent="0.3">
      <c r="A96" s="7">
        <v>43917</v>
      </c>
      <c r="B96" s="58">
        <v>2067</v>
      </c>
      <c r="C96" s="8">
        <v>17566</v>
      </c>
      <c r="D96" s="8"/>
      <c r="E96" s="8"/>
      <c r="F96" s="8"/>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58">
        <v>2562</v>
      </c>
      <c r="C101" s="8">
        <v>26339</v>
      </c>
      <c r="D101" s="8"/>
      <c r="E101" s="8"/>
      <c r="F101" s="8"/>
    </row>
    <row r="102" spans="1:6" x14ac:dyDescent="0.3">
      <c r="A102" s="7">
        <v>43923</v>
      </c>
      <c r="B102" s="8">
        <v>3446</v>
      </c>
      <c r="C102">
        <v>29785</v>
      </c>
    </row>
    <row r="103" spans="1:6" x14ac:dyDescent="0.3">
      <c r="A103" s="7">
        <v>43924</v>
      </c>
      <c r="B103" s="8">
        <v>3631</v>
      </c>
      <c r="C103">
        <v>33416</v>
      </c>
    </row>
    <row r="104" spans="1:6" x14ac:dyDescent="0.3">
      <c r="A104" s="7">
        <v>43925</v>
      </c>
      <c r="B104" s="8">
        <v>3093</v>
      </c>
      <c r="C104">
        <v>36509</v>
      </c>
    </row>
    <row r="105" spans="1:6" x14ac:dyDescent="0.3">
      <c r="A105" s="7">
        <v>43926</v>
      </c>
      <c r="B105" s="8">
        <v>3709</v>
      </c>
      <c r="C105" s="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v>66499</v>
      </c>
    </row>
    <row r="115" spans="1:3" x14ac:dyDescent="0.3">
      <c r="A115" s="7">
        <v>43936</v>
      </c>
      <c r="B115" s="8">
        <v>3661</v>
      </c>
      <c r="C115">
        <v>70160</v>
      </c>
    </row>
    <row r="116" spans="1:3" x14ac:dyDescent="0.3">
      <c r="A116" s="7">
        <v>43937</v>
      </c>
      <c r="B116" s="8">
        <v>4241</v>
      </c>
      <c r="C116" s="5">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v>123920</v>
      </c>
    </row>
    <row r="127" spans="1:3" x14ac:dyDescent="0.3">
      <c r="A127" s="7">
        <v>43948</v>
      </c>
      <c r="B127" s="8">
        <v>2146</v>
      </c>
      <c r="C127">
        <v>126066</v>
      </c>
    </row>
    <row r="128" spans="1:3" x14ac:dyDescent="0.3">
      <c r="A128" s="7">
        <v>43949</v>
      </c>
      <c r="B128" s="8">
        <v>2637</v>
      </c>
      <c r="C128" s="5">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c r="B197" s="8"/>
    </row>
    <row r="198" spans="1:3" x14ac:dyDescent="0.3">
      <c r="A198" s="7" t="s">
        <v>214</v>
      </c>
      <c r="B198" s="8" t="s">
        <v>215</v>
      </c>
    </row>
    <row r="199" spans="1:3" x14ac:dyDescent="0.3">
      <c r="A199" s="7" t="s">
        <v>199</v>
      </c>
      <c r="B199" s="8" t="s">
        <v>216</v>
      </c>
    </row>
    <row r="200" spans="1:3" x14ac:dyDescent="0.3">
      <c r="A200" s="7" t="s">
        <v>217</v>
      </c>
      <c r="B200" s="8" t="s">
        <v>218</v>
      </c>
    </row>
    <row r="201" spans="1:3" x14ac:dyDescent="0.3">
      <c r="A201" s="7" t="s">
        <v>219</v>
      </c>
      <c r="B201"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2020-07-06T06:07:39Z</dcterms:modified>
</cp:coreProperties>
</file>