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7AC31C53-29FB-4DC9-9630-D440C6AFC4D8}" xr6:coauthVersionLast="45" xr6:coauthVersionMax="45" xr10:uidLastSave="{00000000-0000-0000-0000-000000000000}"/>
  <bookViews>
    <workbookView xWindow="6087" yWindow="1584" windowWidth="22150" windowHeight="14125"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combined'!$A$2:$F$272</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<sst xmlns="http://schemas.openxmlformats.org/spreadsheetml/2006/main" count="2929" uniqueCount="1146">
  <si>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</si>
  <si>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</si>
  <si>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</si>
  <si>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</si>
  <si>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</si>
  <si>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</si>
  <si>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</si>
  <si>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</si>
  <si>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</si>
  <si>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</si>
  <si>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</si>
  <si>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</si>
  <si>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</si>
  <si>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</si>
  <si>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</si>
  <si>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</si>
  <si>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</si>
  <si>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</si>
  <si>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</si>
  <si>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</si>
  <si>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</si>
  <si>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</si>
  <si>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</si>
  <si>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</si>
  <si>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</si>
  <si>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</si>
  <si>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</si>
  <si>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</si>
  <si>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</si>
  <si>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</si>
  <si>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</si>
  <si>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</si>
  <si>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</si>
  <si>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</si>
  <si>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</si>
  <si>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</si>
  <si>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</si>
  <si>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</si>
  <si>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</si>
  <si>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</si>
  <si>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</si>
  <si>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</si>
  <si>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</si>
  <si>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</si>
  <si>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</si>
  <si>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</si>
  <si>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</si>
  <si>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</si>
  <si>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</si>
  <si>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</si>
  <si>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</si>
  <si>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</si>
  <si>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</si>
  <si>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</si>
  <si>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</si>
  <si>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</si>
  <si>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</si>
  <si>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</si>
  <si>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</si>
  <si>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</si>
  <si>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</si>
  <si>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</si>
  <si>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</si>
  <si>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</si>
  <si>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</si>
  <si>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</si>
  <si>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</si>
  <si>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</si>
  <si>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</si>
  <si>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</si>
  <si>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</si>
  <si>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</si>
  <si>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</si>
  <si>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</si>
  <si>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</si>
  <si>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</si>
  <si>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</si>
  <si>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</si>
  <si>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</si>
  <si>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</si>
  <si>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</si>
  <si>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</si>
  <si>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</si>
  <si>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</si>
  <si>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</si>
  <si>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</si>
  <si>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</si>
  <si>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</si>
  <si>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</si>
  <si>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</si>
  <si>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</si>
  <si>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</si>
  <si>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</si>
  <si>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</si>
  <si>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</si>
  <si>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</si>
  <si>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</si>
  <si>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</si>
  <si>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</si>
  <si>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</si>
  <si>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</si>
  <si>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</si>
  <si>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</si>
  <si>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</si>
  <si>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</si>
  <si>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</si>
  <si>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</si>
  <si>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</si>
  <si>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</si>
  <si>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</si>
  <si>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</si>
  <si>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</si>
  <si>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</si>
  <si>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</si>
  <si>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</si>
  <si>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</si>
  <si>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</si>
  <si>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</si>
  <si>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</si>
  <si>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</si>
  <si>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</si>
  <si>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</si>
  <si>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</si>
  <si>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</si>
  <si>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</si>
  <si>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</si>
  <si>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</si>
  <si>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</si>
  <si>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</si>
  <si>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</si>
  <si>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</si>
  <si>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</si>
  <si>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</si>
  <si>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</si>
  <si>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</si>
  <si>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</si>
  <si>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</si>
  <si>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</si>
  <si>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</si>
  <si>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</si>
  <si>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</si>
  <si>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</si>
  <si>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</si>
  <si>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</si>
  <si>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</si>
  <si>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</si>
  <si>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</si>
  <si>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</si>
  <si>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</si>
  <si>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</si>
  <si>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</si>
  <si>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</si>
  <si>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</si>
  <si>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</si>
  <si>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</si>
  <si>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</si>
  <si>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</si>
  <si>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</si>
  <si>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</si>
  <si>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</si>
  <si>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</si>
  <si>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</si>
  <si>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</si>
  <si>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</si>
  <si>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</si>
  <si>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</si>
  <si>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</si>
  <si>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</si>
  <si>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</si>
  <si>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</si>
  <si>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</si>
  <si>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</si>
  <si>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</si>
  <si>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</si>
  <si>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</si>
  <si>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</si>
  <si>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</si>
  <si>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</si>
  <si>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</si>
  <si>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</si>
  <si>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</si>
  <si>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</si>
  <si>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</si>
  <si>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</si>
  <si>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</si>
  <si>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</si>
  <si>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</si>
  <si>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</si>
  <si>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</si>
  <si>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</si>
  <si>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</si>
  <si>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</si>
  <si>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</si>
  <si>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</si>
  <si>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</si>
  <si>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</si>
  <si>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</si>
  <si>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</si>
  <si>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</si>
  <si>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</si>
  <si>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</si>
  <si>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</si>
  <si>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</si>
  <si>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</si>
  <si>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</si>
  <si>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</si>
  <si>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</si>
  <si>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</si>
  <si>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</si>
  <si>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</si>
  <si>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</si>
  <si>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</si>
  <si>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</si>
  <si>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</si>
  <si>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</si>
  <si>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</si>
  <si>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</si>
  <si>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</si>
  <si>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</si>
  <si>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</si>
  <si>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</si>
  <si>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</si>
  <si>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</si>
  <si>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</si>
  <si>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</si>
  <si>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</si>
  <si>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</si>
  <si>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</si>
  <si>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</si>
  <si>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</si>
  <si>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</si>
  <si>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</si>
  <si>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</si>
  <si>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</si>
  <si>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</si>
  <si>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</si>
  <si>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</si>
  <si>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</si>
  <si>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</si>
  <si>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</si>
  <si>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</si>
  <si>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</si>
  <si>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</si>
  <si>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</si>
  <si>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</si>
  <si>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</si>
  <si>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</si>
  <si>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</si>
  <si>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</si>
  <si>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</si>
  <si>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</si>
  <si>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</si>
  <si>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</si>
  <si>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</si>
  <si>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</si>
  <si>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</si>
  <si>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</si>
  <si>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</si>
  <si>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</si>
  <si>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</si>
  <si>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</si>
  <si>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</si>
  <si>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</si>
  <si>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</si>
  <si>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</si>
  <si>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</si>
  <si>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</si>
  <si>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</si>
  <si>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</si>
  <si>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</si>
  <si>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</si>
  <si>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</si>
  <si>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</si>
  <si>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</si>
  <si>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</si>
  <si>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</si>
  <si>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</si>
  <si>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</si>
  <si>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</si>
  <si>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</si>
  <si>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</si>
  <si>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</si>
  <si>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</si>
  <si>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</si>
  <si>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</si>
  <si>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</si>
  <si>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</si>
  <si>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</si>
  <si>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</si>
  <si>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</si>
  <si>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</si>
  <si>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</si>
  <si>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</si>
  <si>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</si>
  <si>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</si>
  <si>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</si>
  <si>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</si>
  <si>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</si>
  <si>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</si>
  <si>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</si>
  <si>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</si>
  <si>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</si>
  <si>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</si>
  <si>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</si>
  <si>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</si>
  <si>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</si>
  <si>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</si>
  <si>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</si>
  <si>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</si>
  <si>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</si>
  <si>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</si>
  <si>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</si>
  <si>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</si>
  <si>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</si>
  <si>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</si>
  <si>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</si>
  <si>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</si>
  <si>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</si>
  <si>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</si>
  <si>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</si>
  <si>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</si>
  <si>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</si>
  <si>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</si>
  <si>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</si>
  <si>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</si>
  <si>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</si>
  <si>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</si>
  <si>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</si>
  <si>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</si>
  <si>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</si>
  <si>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</si>
  <si>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</si>
  <si>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</si>
  <si>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</si>
  <si>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</si>
  <si>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</si>
  <si>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</si>
  <si>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</si>
  <si>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</si>
  <si>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</si>
  <si>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</si>
  <si>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</si>
  <si>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</si>
  <si>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</si>
  <si>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</si>
  <si>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</si>
  <si>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</si>
  <si>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</si>
  <si>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</si>
  <si>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</si>
  <si>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</si>
  <si>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</si>
  <si>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</si>
  <si>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</si>
  <si>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</si>
  <si>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</si>
  <si>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</si>
  <si>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</si>
  <si>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</si>
  <si>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</si>
  <si>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</si>
  <si>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</si>
  <si>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</si>
  <si>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</si>
  <si>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</si>
  <si>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</si>
  <si>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</si>
  <si>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</si>
  <si>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</si>
  <si>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</si>
  <si>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</si>
  <si>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</si>
  <si>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</si>
  <si>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</si>
  <si>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</si>
  <si>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</si>
  <si>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</si>
  <si>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</si>
  <si>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</si>
  <si>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</si>
  <si>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</si>
  <si>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</si>
  <si>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</si>
  <si>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</si>
  <si>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</si>
  <si>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</si>
  <si>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</si>
  <si>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</si>
  <si>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</si>
  <si>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</si>
  <si>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</si>
  <si>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</si>
  <si>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</si>
  <si>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</si>
  <si>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</si>
  <si>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</si>
  <si>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</si>
  <si>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</si>
  <si>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</si>
  <si>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</si>
  <si>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</si>
  <si>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</si>
  <si>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</si>
  <si>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</si>
  <si>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</si>
  <si>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</si>
  <si>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</si>
  <si>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</si>
  <si>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</si>
  <si>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</si>
  <si>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</si>
  <si>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</si>
  <si>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</si>
  <si>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</si>
  <si>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</si>
  <si>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</si>
  <si>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</si>
  <si>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</si>
  <si>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</si>
  <si>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</si>
  <si>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</si>
  <si>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</si>
  <si>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</si>
  <si>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</si>
  <si>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</si>
  <si>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</si>
  <si>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</si>
  <si>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</si>
  <si>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</si>
  <si>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</si>
  <si>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</si>
  <si>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</si>
  <si>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</si>
  <si>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</si>
  <si>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</si>
  <si>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</si>
  <si>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</si>
  <si>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</si>
  <si>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</si>
  <si>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</si>
  <si>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</si>
  <si>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</si>
  <si>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</si>
  <si>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</si>
  <si>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</si>
  <si>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</si>
  <si>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</si>
  <si>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</si>
  <si>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</si>
  <si>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</si>
  <si>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</si>
  <si>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</si>
  <si>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</si>
  <si>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</si>
  <si>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</si>
  <si>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</si>
  <si>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</si>
  <si>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</si>
  <si>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</si>
  <si>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</si>
  <si>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</si>
  <si>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</si>
  <si>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</si>
  <si>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</si>
  <si>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</si>
  <si>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</si>
  <si>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</si>
  <si>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</si>
  <si>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</si>
  <si>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</si>
  <si>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</si>
  <si>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</si>
  <si>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</si>
  <si>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</si>
  <si>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</si>
  <si>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</si>
  <si>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</si>
  <si>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</si>
  <si>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</si>
  <si>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</si>
  <si>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</si>
  <si>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</si>
  <si>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</si>
  <si>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</si>
  <si>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</si>
  <si>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</si>
  <si>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</si>
  <si>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</si>
  <si>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</si>
  <si>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</si>
  <si>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</si>
  <si>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</si>
  <si>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</si>
  <si>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</si>
  <si>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</si>
  <si>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</si>
  <si>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</si>
  <si>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</si>
  <si>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</si>
  <si>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</si>
  <si>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</si>
  <si>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</si>
  <si>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</si>
  <si>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</si>
  <si>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</si>
  <si>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</si>
  <si>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</si>
  <si>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</si>
  <si>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</si>
  <si>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</si>
  <si>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</si>
  <si>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</si>
  <si>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</si>
  <si>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</si>
  <si>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</si>
  <si>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</si>
  <si>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</si>
  <si>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</si>
  <si>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</si>
  <si>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</si>
  <si>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</si>
  <si>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</si>
  <si>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</si>
  <si>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</si>
  <si>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</si>
  <si>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</si>
  <si>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</si>
  <si>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</si>
  <si>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</si>
  <si>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</si>
  <si>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</si>
  <si>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</si>
  <si>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</si>
  <si>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</si>
  <si>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</si>
  <si>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</si>
  <si>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</si>
  <si>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</si>
  <si>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</si>
  <si>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</si>
  <si>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</si>
  <si>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</si>
  <si>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</si>
  <si>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</si>
  <si>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</si>
  <si>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</si>
  <si>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</si>
  <si>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</si>
  <si>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</si>
  <si>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</si>
  <si>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</si>
  <si>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</si>
  <si>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</si>
  <si>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</si>
  <si>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</si>
  <si>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</si>
  <si>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</si>
  <si>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</si>
  <si>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</si>
  <si>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</si>
  <si>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</si>
  <si>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</si>
  <si>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</si>
  <si>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</si>
  <si>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</si>
  <si>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</si>
  <si>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</si>
  <si>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</si>
  <si>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</si>
  <si>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</si>
  <si>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</si>
  <si>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</si>
  <si>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</si>
  <si>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</si>
  <si>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</si>
  <si>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</si>
  <si>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</si>
  <si>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</si>
  <si>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</si>
  <si>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</si>
  <si>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</si>
  <si>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</si>
  <si>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</si>
  <si>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</si>
  <si>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</si>
  <si>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</si>
  <si>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</si>
  <si>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</si>
  <si>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</si>
  <si>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</si>
  <si>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</si>
  <si>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</si>
  <si>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</si>
  <si>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</si>
  <si>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</si>
  <si>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</si>
  <si>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</si>
  <si>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</si>
  <si>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</si>
  <si>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</si>
  <si>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</si>
  <si>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</si>
  <si>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</si>
  <si>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</si>
  <si>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</si>
  <si>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</si>
  <si>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</si>
  <si>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</si>
  <si>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</si>
  <si>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</si>
  <si>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</si>
  <si>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</si>
  <si>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</si>
  <si>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</si>
  <si>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</si>
  <si>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</si>
  <si>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</si>
  <si>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</si>
  <si>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</si>
  <si>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</si>
  <si>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</si>
  <si>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</si>
  <si>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</si>
  <si>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</si>
  <si>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</si>
  <si>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</si>
  <si>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</si>
  <si>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</si>
  <si>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</si>
  <si>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</si>
  <si>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</si>
  <si>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</si>
  <si>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</si>
  <si>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</si>
  <si>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</si>
  <si>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</si>
  <si>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</si>
  <si>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</si>
  <si>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</si>
  <si>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</si>
  <si>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</si>
  <si>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</si>
  <si>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</si>
  <si>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</si>
  <si>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</si>
  <si>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</si>
  <si>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</si>
  <si>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</si>
  <si>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</si>
  <si>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</si>
  <si>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</si>
  <si>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</si>
  <si>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</si>
  <si>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</si>
  <si>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</si>
  <si>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</si>
  <si>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</si>
  <si>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</si>
  <si>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</si>
  <si>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</si>
  <si>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</si>
  <si>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</si>
  <si>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</si>
  <si>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</si>
  <si>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</si>
  <si>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</si>
  <si>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</si>
  <si>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</si>
  <si>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</si>
  <si>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</si>
  <si>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</si>
  <si>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</si>
  <si>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</si>
  <si>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</si>
  <si>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</si>
  <si>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</si>
  <si>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</si>
  <si>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</si>
  <si>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</si>
  <si>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</si>
  <si>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</si>
  <si>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</si>
  <si>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</si>
  <si>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</si>
  <si>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</si>
  <si>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</si>
  <si>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</si>
  <si>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</si>
  <si>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</si>
  <si>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</si>
  <si>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</si>
  <si>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</si>
  <si>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</si>
  <si>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</si>
  <si>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</si>
  <si>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</si>
  <si>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</si>
  <si>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</si>
  <si>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</si>
  <si>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</si>
  <si>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</si>
  <si>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</si>
  <si>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</si>
  <si>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</si>
  <si>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</si>
  <si>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</si>
  <si>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</si>
  <si>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</si>
  <si>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</si>
  <si>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</si>
  <si>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</si>
  <si>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</si>
  <si>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</si>
  <si>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</si>
  <si>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</si>
  <si>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</si>
  <si>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</si>
  <si>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</si>
  <si>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</si>
  <si>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</si>
  <si>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</si>
  <si>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</si>
  <si>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</si>
  <si>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</si>
  <si>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</si>
  <si>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</si>
  <si>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</si>
  <si>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</si>
  <si>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</si>
  <si>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</si>
  <si>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</si>
  <si>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</si>
  <si>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</si>
  <si>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</si>
  <si>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</si>
  <si>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</si>
  <si>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</si>
  <si>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</si>
  <si>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</si>
  <si>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</si>
  <si>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</si>
  <si>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</si>
  <si>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</si>
  <si>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</si>
  <si>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</si>
  <si>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</si>
  <si>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</si>
  <si>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</si>
  <si>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</si>
  <si>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</si>
  <si>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</si>
  <si>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</si>
  <si>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</si>
  <si>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</si>
  <si>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</si>
  <si>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</si>
  <si>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</si>
  <si>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</si>
  <si>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</si>
  <si>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</si>
  <si>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</si>
  <si>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</si>
  <si>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</si>
  <si>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</si>
  <si>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</si>
  <si>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</si>
  <si>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</si>
  <si>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</si>
  <si>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</si>
  <si>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</si>
  <si>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</si>
  <si>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</si>
  <si>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</si>
  <si>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</si>
  <si>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</si>
  <si>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</si>
  <si>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</si>
  <si>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</si>
  <si>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</si>
  <si>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</si>
  <si>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</si>
  <si>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</si>
  <si>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</si>
  <si>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</si>
  <si>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</si>
  <si>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</si>
  <si>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</si>
  <si>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</si>
  <si>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</si>
  <si>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</si>
  <si>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</si>
  <si>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</si>
  <si>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</si>
  <si>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</si>
  <si>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</si>
  <si>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</si>
  <si>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</si>
  <si>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</si>
  <si>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</si>
  <si>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</si>
  <si>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</si>
  <si>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</si>
  <si>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</si>
  <si>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</si>
  <si>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</si>
  <si>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</si>
  <si>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</si>
  <si>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</si>
  <si>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</si>
  <si>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</si>
  <si>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</si>
  <si>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</si>
  <si>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</si>
  <si>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</si>
  <si>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</si>
  <si>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</si>
  <si>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</si>
  <si>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</si>
  <si>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</si>
  <si>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</si>
  <si>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</si>
  <si>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</si>
  <si>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</si>
  <si>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</si>
  <si>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</si>
  <si>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</si>
  <si>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</si>
  <si>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</si>
  <si>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</si>
  <si>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</si>
  <si>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</si>
  <si>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</si>
  <si>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</si>
  <si>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</si>
  <si>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</si>
  <si>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</si>
  <si>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</si>
  <si>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</si>
  <si>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</si>
  <si>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</si>
  <si>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</si>
  <si>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</si>
  <si>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</si>
  <si>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</si>
  <si>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</si>
  <si>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</si>
  <si>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</si>
  <si>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</si>
  <si>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</si>
  <si>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</si>
  <si>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</si>
  <si>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</si>
  <si>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</si>
  <si>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</si>
  <si>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</si>
  <si>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</si>
  <si>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</si>
  <si>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</si>
  <si>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</si>
  <si>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</si>
  <si>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</si>
  <si>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</si>
  <si>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</si>
  <si>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</si>
  <si>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</si>
  <si>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</si>
  <si>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</si>
  <si>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</si>
  <si>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</si>
  <si>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</si>
  <si>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</si>
  <si>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</si>
  <si>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</si>
  <si>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</si>
  <si>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</si>
  <si>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</si>
  <si>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</si>
  <si>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</si>
  <si>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</si>
  <si>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</si>
  <si>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</si>
  <si>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</si>
  <si>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</si>
  <si>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</si>
  <si>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</si>
  <si>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</si>
  <si>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</si>
  <si>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</si>
  <si>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</si>
  <si>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</si>
  <si>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</si>
  <si>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</si>
  <si>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</si>
  <si>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</si>
  <si>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</si>
  <si>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</si>
  <si>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</si>
  <si>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</si>
  <si>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</si>
  <si>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</si>
  <si>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</si>
  <si>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</si>
  <si>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</si>
  <si>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</si>
  <si>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</si>
  <si>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</si>
  <si>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</si>
  <si>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</si>
  <si>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</si>
  <si>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</si>
  <si>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</si>
  <si>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</si>
  <si>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</si>
  <si>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</si>
  <si>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</si>
  <si>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</si>
  <si>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</si>
  <si>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</si>
  <si>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</si>
  <si>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</si>
  <si>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</si>
  <si>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</si>
  <si>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</si>
  <si>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</si>
  <si>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</si>
  <si>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</si>
  <si>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</si>
  <si>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</si>
  <si>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</si>
  <si>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</si>
  <si>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</si>
  <si>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</si>
  <si>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</si>
  <si>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</si>
  <si>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</si>
  <si>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</si>
  <si>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</si>
  <si>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</si>
  <si>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</si>
  <si>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</si>
  <si>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</si>
  <si>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</si>
  <si>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</si>
  <si>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</si>
  <si>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</si>
  <si>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</si>
  <si>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</si>
  <si>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</si>
  <si>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</si>
  <si>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</si>
  <si>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</si>
  <si>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</si>
  <si>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</si>
  <si>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</si>
  <si>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</si>
  <si>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</si>
  <si>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</si>
  <si>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</si>
  <si>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</si>
  <si>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</si>
  <si>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</si>
  <si>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</si>
  <si>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</si>
  <si>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</si>
  <si>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</si>
  <si>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</si>
  <si>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</si>
  <si>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</si>
  <si>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</si>
  <si>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</si>
  <si>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</si>
  <si>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</si>
  <si>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</si>
  <si>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</si>
  <si>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</si>
  <si>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</si>
  <si>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</si>
  <si>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</si>
  <si>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</si>
  <si>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</si>
  <si>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</si>
  <si>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</si>
  <si>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</si>
  <si>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</si>
  <si>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</si>
  <si>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</si>
  <si>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</si>
  <si>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</si>
  <si>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</si>
  <si>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</si>
  <si>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</si>
  <si>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</si>
  <si>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</si>
  <si>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</si>
  <si>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</si>
  <si>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</si>
  <si>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</si>
  <si>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</si>
  <si>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</si>
  <si>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</si>
  <si>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</si>
  <si>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</si>
  <si>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</si>
  <si>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</si>
  <si>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</si>
  <si>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</si>
  <si>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</si>
  <si>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</si>
  <si>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</si>
  <si>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</si>
  <si>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</si>
  <si>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</si>
  <si>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</si>
  <si>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</si>
  <si>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</si>
  <si>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</si>
  <si>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</si>
  <si>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</si>
  <si>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</si>
  <si>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</si>
  <si>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</si>
  <si>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</si>
  <si>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</si>
  <si>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</si>
  <si>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</si>
  <si>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</si>
  <si>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</si>
  <si>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</si>
  <si>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</si>
  <si>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</si>
  <si>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</si>
  <si>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</si>
  <si>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</si>
  <si>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</si>
  <si>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</si>
  <si>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</si>
  <si>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</si>
  <si>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</si>
  <si>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</si>
  <si>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</si>
  <si>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</si>
  <si>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</si>
  <si>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</si>
  <si>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</si>
  <si>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</si>
  <si>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</si>
  <si>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</si>
  <si>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</si>
  <si>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</si>
  <si>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</si>
  <si>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</si>
  <si>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</si>
  <si>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</si>
  <si>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</si>
  <si>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</si>
  <si>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</si>
  <si>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</si>
  <si>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</si>
  <si>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</si>
  <si>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</si>
  <si>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</si>
  <si>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</si>
  <si>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</si>
  <si>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</si>
  <si>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</si>
  <si>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</si>
  <si>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</si>
  <si>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</si>
  <si>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</si>
  <si>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</si>
  <si>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</si>
  <si>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</si>
  <si>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</si>
  <si>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</si>
  <si>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</si>
  <si>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</si>
  <si>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</si>
  <si>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</si>
  <si>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</si>
  <si>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</si>
  <si>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</si>
  <si>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</si>
  <si>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</si>
  <si>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</si>
  <si>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</si>
  <si>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</si>
  <si>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</si>
  <si>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</si>
  <si>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</si>
  <si>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</si>
  <si>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</si>
  <si>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</si>
  <si>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</si>
  <si>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</si>
  <si>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</si>
  <si>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</si>
  <si>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</si>
  <si>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</si>
  <si>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</si>
  <si>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</si>
  <si>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</si>
  <si>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</si>
  <si>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</si>
  <si>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</si>
  <si>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</si>
  <si>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</si>
  <si>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</si>
  <si>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</si>
  <si>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</si>
  <si>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</si>
  <si>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</si>
  <si>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</si>
  <si>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</si>
  <si>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</si>
  <si>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</si>
  <si>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</si>
  <si>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</si>
  <si>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</si>
  <si>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</si>
  <si>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</si>
  <si>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</si>
  <si>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</si>
  <si>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</si>
  <si>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</si>
  <si>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</si>
  <si>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</si>
  <si>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</si>
  <si>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</si>
  <si>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</si>
  <si>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</si>
  <si>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</si>
  <si>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</si>
  <si>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</si>
  <si>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</si>
  <si>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</si>
  <si>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</si>
  <si>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</si>
  <si>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</si>
  <si>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</si>
  <si>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13 September 2020</t>
  </si>
  <si>
    <t>Total cases by DHB, as at 9.00 am, 13 September 2020</t>
  </si>
  <si>
    <t>Source: DHB survey as at 9.00 am, 13 September 2020</t>
  </si>
  <si>
    <t>Total cases by age as at 9.00 am, 13 September 2020</t>
  </si>
  <si>
    <t>Lab testing for COVID-19 as at 9.00 am 13 September 2020</t>
  </si>
  <si>
    <t>6 September to 12 September 2020</t>
  </si>
  <si>
    <t>22 January to 12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</si>
</sst>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39 ,Recovered 0 ,Deaths 0, &lt;/title&gt;</v>
      </c>
      <c r="G5" s="47">
        <f>VLOOKUP(A5,ImportPopDBH!$A$48:$E$67,5)</f>
        <v>238380</v>
      </c>
      <c r="J5">
        <f>'ImportMoH combined'!E14</f>
        <v>0</v>
      </c>
      <c r="M5">
        <f>'ImportMoH combined'!G14</f>
        <v>0</v>
      </c>
      <c r="P5">
        <f>'ImportMoH combined'!B14</f>
        <v>39</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222, new today= 0 ,Active 16 ,Recovered 205 ,Deaths 1, &lt;/title&gt;</v>
      </c>
      <c r="G9" s="47">
        <f>VLOOKUP(A9,ImportPopDBH!$A$48:$E$67,5)</f>
        <v>165610</v>
      </c>
      <c r="J9">
        <f>'ImportMoH combined'!E18</f>
        <v>222</v>
      </c>
      <c r="M9">
        <f>'ImportMoH combined'!G18</f>
        <v>0</v>
      </c>
      <c r="P9">
        <f>'ImportMoH combined'!B18</f>
        <v>16</v>
      </c>
      <c r="R9">
        <f>'ImportMoH combined'!C18</f>
        <v>205</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210, new today= 0 ,Active 13 ,Recovered 196 ,Deaths 1, &lt;/title&gt;</v>
      </c>
      <c r="G13" s="47">
        <f>VLOOKUP(A13,ImportPopDBH!$A$48:$E$67,5)</f>
        <v>150770</v>
      </c>
      <c r="J13">
        <f>'ImportMoH combined'!E22</f>
        <v>210</v>
      </c>
      <c r="M13">
        <f>'ImportMoH combined'!G22</f>
        <v>0</v>
      </c>
      <c r="P13">
        <f>'ImportMoH combined'!B22</f>
        <v>13</v>
      </c>
      <c r="R13">
        <f>'ImportMoH combined'!C22</f>
        <v>196</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t="str">
        <f>'ImportMoH combined'!H29</f>
        <v>Active</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1183</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12" zoomScale="85" zoomScaleNormal="85" workbookViewId="0">
      <selection activeCell="B112"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1446</v>
      </c>
      <c r="F40" s="54">
        <f>'ImportMoH combined'!C4</f>
        <v>2</v>
      </c>
      <c r="V40" t="s">
        <v>374</v>
      </c>
    </row>
    <row r="41" spans="2:28" x14ac:dyDescent="0.3">
      <c r="B41" t="str">
        <f t="shared" si="1"/>
        <v>clear: both;</v>
      </c>
      <c r="C41" t="s">
        <v>461</v>
      </c>
      <c r="D41" s="54" t="str">
        <f>'ImportMoH combined'!A5</f>
        <v>Number of probable cases</v>
      </c>
      <c r="E41" s="54">
        <f>'ImportMoH combined'!B5</f>
        <v>351</v>
      </c>
      <c r="F41" s="54">
        <f>'ImportMoH combined'!C5</f>
        <v>0</v>
      </c>
    </row>
    <row r="42" spans="2:28" x14ac:dyDescent="0.3">
      <c r="B42" t="str">
        <f t="shared" si="1"/>
        <v>}</v>
      </c>
      <c r="C42" t="s">
        <v>370</v>
      </c>
      <c r="D42" s="54" t="str">
        <f>'ImportMoH combined'!A6</f>
        <v>Number of confirmed and probable cases</v>
      </c>
      <c r="E42" s="54">
        <f>'ImportMoH combined'!B6</f>
        <v>1797</v>
      </c>
      <c r="F42" s="54">
        <f>'ImportMoH combined'!C6</f>
        <v>2</v>
      </c>
      <c r="V42" s="3" t="s">
        <v>1</v>
      </c>
      <c r="W42">
        <v>0.60438082561506901</v>
      </c>
    </row>
    <row r="43" spans="2:28" x14ac:dyDescent="0.3">
      <c r="B43" t="str">
        <f t="shared" si="1"/>
        <v>text {</v>
      </c>
      <c r="C43" s="52" t="s">
        <v>545</v>
      </c>
      <c r="D43" s="54" t="str">
        <f>'ImportMoH combined'!A7</f>
        <v>Number of recovered cases</v>
      </c>
      <c r="E43" s="54">
        <f>'ImportMoH combined'!B7</f>
        <v>1676</v>
      </c>
      <c r="F43" s="54">
        <f>'ImportMoH combined'!C7</f>
        <v>13</v>
      </c>
      <c r="V43" s="3" t="s">
        <v>2</v>
      </c>
      <c r="W43">
        <v>0.129064556313783</v>
      </c>
    </row>
    <row r="44" spans="2:28" x14ac:dyDescent="0.3">
      <c r="B44" t="str">
        <f>C44</f>
        <v>font: bold 13px Arial;</v>
      </c>
      <c r="C44" s="52" t="s">
        <v>546</v>
      </c>
      <c r="D44" s="54" t="str">
        <f>'ImportMoH combined'!A8</f>
        <v>Number of deaths</v>
      </c>
      <c r="E44" s="54">
        <f>'ImportMoH combined'!B8</f>
        <v>24</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97</v>
      </c>
      <c r="F45" s="54">
        <f>'ImportMoH combined'!C9</f>
        <v>-11</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{v:1446},{v:2}],</v>
      </c>
      <c r="C59" t="s">
        <v>563</v>
      </c>
      <c r="D59" t="str">
        <f t="shared" ref="D59:D64" si="4">D40</f>
        <v>Number of confirmed cases in New Zealand</v>
      </c>
      <c r="E59" s="48" t="s">
        <v>571</v>
      </c>
      <c r="F59">
        <f t="shared" ref="F59:F64" si="5">E40</f>
        <v>1446</v>
      </c>
      <c r="G59" t="s">
        <v>569</v>
      </c>
      <c r="H59">
        <f t="shared" ref="H59:H64" si="6">F40</f>
        <v>2</v>
      </c>
      <c r="I59" t="s">
        <v>570</v>
      </c>
      <c r="J59" t="s">
        <v>566</v>
      </c>
      <c r="AB59" s="12" t="s">
        <v>504</v>
      </c>
    </row>
    <row r="60" spans="1:28" x14ac:dyDescent="0.3">
      <c r="B60" t="str">
        <f t="shared" si="3"/>
        <v>['Number of probable cases',  {v:351},{v:0}],</v>
      </c>
      <c r="C60" t="s">
        <v>563</v>
      </c>
      <c r="D60" t="str">
        <f t="shared" si="4"/>
        <v>Number of probable cases</v>
      </c>
      <c r="E60" s="48" t="s">
        <v>571</v>
      </c>
      <c r="F60">
        <f t="shared" si="5"/>
        <v>351</v>
      </c>
      <c r="G60" t="s">
        <v>569</v>
      </c>
      <c r="H60">
        <f t="shared" si="6"/>
        <v>0</v>
      </c>
      <c r="I60" t="s">
        <v>570</v>
      </c>
      <c r="J60" t="s">
        <v>566</v>
      </c>
      <c r="AB60" s="12" t="s">
        <v>493</v>
      </c>
    </row>
    <row r="61" spans="1:28" x14ac:dyDescent="0.3">
      <c r="B61" t="str">
        <f t="shared" si="3"/>
        <v>['Number of confirmed and probable cases',  {v:1797},{v:2}],</v>
      </c>
      <c r="C61" t="s">
        <v>563</v>
      </c>
      <c r="D61" t="str">
        <f t="shared" si="4"/>
        <v>Number of confirmed and probable cases</v>
      </c>
      <c r="E61" s="48" t="s">
        <v>571</v>
      </c>
      <c r="F61">
        <f t="shared" si="5"/>
        <v>1797</v>
      </c>
      <c r="G61" t="s">
        <v>569</v>
      </c>
      <c r="H61">
        <f t="shared" si="6"/>
        <v>2</v>
      </c>
      <c r="I61" t="s">
        <v>570</v>
      </c>
      <c r="J61" t="s">
        <v>566</v>
      </c>
      <c r="AB61" s="12" t="s">
        <v>370</v>
      </c>
    </row>
    <row r="62" spans="1:28" x14ac:dyDescent="0.3">
      <c r="B62" t="str">
        <f t="shared" si="3"/>
        <v>['Number of recovered cases',  {v:1676},{v:13}],</v>
      </c>
      <c r="C62" t="s">
        <v>563</v>
      </c>
      <c r="D62" t="str">
        <f t="shared" si="4"/>
        <v>Number of recovered cases</v>
      </c>
      <c r="E62" s="48" t="s">
        <v>571</v>
      </c>
      <c r="F62">
        <f t="shared" si="5"/>
        <v>1676</v>
      </c>
      <c r="G62" t="s">
        <v>569</v>
      </c>
      <c r="H62">
        <f t="shared" si="6"/>
        <v>13</v>
      </c>
      <c r="I62" t="s">
        <v>570</v>
      </c>
      <c r="J62" t="s">
        <v>566</v>
      </c>
      <c r="AB62" s="12" t="s">
        <v>492</v>
      </c>
    </row>
    <row r="63" spans="1:28" x14ac:dyDescent="0.3">
      <c r="B63" t="str">
        <f t="shared" si="3"/>
        <v>['Number of deaths',  {v:24},{v:0}],</v>
      </c>
      <c r="C63" t="s">
        <v>563</v>
      </c>
      <c r="D63" t="str">
        <f t="shared" si="4"/>
        <v>Number of deaths</v>
      </c>
      <c r="E63" s="48" t="s">
        <v>571</v>
      </c>
      <c r="F63">
        <f t="shared" si="5"/>
        <v>24</v>
      </c>
      <c r="G63" t="s">
        <v>569</v>
      </c>
      <c r="H63">
        <f t="shared" si="6"/>
        <v>0</v>
      </c>
      <c r="I63" t="s">
        <v>570</v>
      </c>
      <c r="J63" t="s">
        <v>566</v>
      </c>
      <c r="AB63" s="12"/>
    </row>
    <row r="64" spans="1:28" x14ac:dyDescent="0.3">
      <c r="B64" t="str">
        <f t="shared" si="3"/>
        <v>['Number of active cases',  {v:97},{v:-11}]</v>
      </c>
      <c r="C64" t="s">
        <v>563</v>
      </c>
      <c r="D64" t="str">
        <f t="shared" si="4"/>
        <v>Number of active cases</v>
      </c>
      <c r="E64" s="48" t="s">
        <v>571</v>
      </c>
      <c r="F64">
        <f t="shared" si="5"/>
        <v>97</v>
      </c>
      <c r="G64" t="s">
        <v>569</v>
      </c>
      <c r="H64">
        <f t="shared" si="6"/>
        <v>-11</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'0.38',</v>
      </c>
      <c r="C131" s="48" t="s">
        <v>672</v>
      </c>
      <c r="D131" s="82">
        <f>'ImportMoH combined'!$B$64</f>
        <v>0.38</v>
      </c>
      <c r="E131" t="s">
        <v>670</v>
      </c>
      <c r="AB131" s="12"/>
    </row>
    <row r="132" spans="2:28" ht="16.399999999999999" thickTop="1" thickBot="1" x14ac:dyDescent="0.35">
      <c r="B132" t="str">
        <f>CONCATENATE(C132,D132,E132)</f>
        <v>'Transmission Type': 'Imported cases'</v>
      </c>
      <c r="C132" s="48" t="s">
        <v>673</v>
      </c>
      <c r="D132" s="84" t="str">
        <f>'ImportMoH combined'!$A$64</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'0.25',</v>
      </c>
      <c r="C135" s="48" t="s">
        <v>672</v>
      </c>
      <c r="D135" s="82">
        <f>'ImportMoH combined'!$B$65</f>
        <v>0.25</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combined'!$A$65</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'0.31',</v>
      </c>
      <c r="C139" s="48" t="s">
        <v>672</v>
      </c>
      <c r="D139" s="82">
        <f>'ImportMoH combined'!$B$66</f>
        <v>0.31</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combined'!$A$66</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'0.05',</v>
      </c>
      <c r="C143" s="48" t="s">
        <v>672</v>
      </c>
      <c r="D143" s="82">
        <f>'ImportMoH combined'!$B$67</f>
        <v>0.05</v>
      </c>
      <c r="E143" t="s">
        <v>670</v>
      </c>
      <c r="AB143" s="12"/>
    </row>
    <row r="144" spans="2:28" ht="16.399999999999999" thickTop="1" thickBot="1" x14ac:dyDescent="0.35">
      <c r="B144" t="str">
        <f>CONCATENATE(C144,D144,E144)</f>
        <v>'Transmission Type': 'Locally acquired cases, unknown source'</v>
      </c>
      <c r="C144" s="48" t="s">
        <v>673</v>
      </c>
      <c r="D144" s="84" t="str">
        <f>'ImportMoH combined'!$A$67</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combined'!$B$68</f>
        <v>0</v>
      </c>
      <c r="E147" t="s">
        <v>670</v>
      </c>
      <c r="AB147" s="12"/>
    </row>
    <row r="148" spans="2:28" ht="16.399999999999999" thickTop="1" thickBot="1" x14ac:dyDescent="0.35">
      <c r="B148" t="str">
        <f>CONCATENATE(C148,D148,E148)</f>
        <v>'Transmission Type': 'Source under investigation'</v>
      </c>
      <c r="C148" s="48" t="s">
        <v>673</v>
      </c>
      <c r="D148" s="84" t="str">
        <f>'ImportMoH combined'!$A$68</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44087</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16</v>
      </c>
      <c r="R158" s="6">
        <f>'ImportMoH combined'!C18</f>
        <v>205</v>
      </c>
      <c r="S158" s="6">
        <f>'ImportMoH combined'!D18</f>
        <v>1</v>
      </c>
      <c r="T158" s="6">
        <f>'ImportMoH combined'!E18</f>
        <v>222</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13-09-20&lt;/h1&gt;</v>
      </c>
      <c r="C159" s="51">
        <f ca="1">TODAY()</f>
        <v>44087</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1797 , Active:    97 , Deaths:    24 , Recovered:    1676&lt;/h2&gt;</v>
      </c>
      <c r="C160" s="51" t="s">
        <v>958</v>
      </c>
      <c r="D160">
        <f>E42</f>
        <v>1797</v>
      </c>
      <c r="E160" t="s">
        <v>605</v>
      </c>
      <c r="F160">
        <f>D160-H160-J160</f>
        <v>97</v>
      </c>
      <c r="G160" t="s">
        <v>606</v>
      </c>
      <c r="H160">
        <f>E44</f>
        <v>24</v>
      </c>
      <c r="I160" t="s">
        <v>607</v>
      </c>
      <c r="J160">
        <f>E43</f>
        <v>1676</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13</v>
      </c>
      <c r="R162" s="6">
        <f>'ImportMoH combined'!C22</f>
        <v>196</v>
      </c>
      <c r="S162" s="6">
        <f>'ImportMoH combined'!D22</f>
        <v>1</v>
      </c>
      <c r="T162" s="6">
        <f>'ImportMoH combined'!E22</f>
        <v>210</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&lt;strong&gt;198&lt;/strong&gt; days&lt;br&gt;</v>
      </c>
      <c r="C163" t="s">
        <v>950</v>
      </c>
      <c r="D163" s="50">
        <f ca="1">TODAY()-D162</f>
        <v>198</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&lt;strong&gt;172&lt;/strong&gt;, -144 days to go of 4 week lockdown</v>
      </c>
      <c r="C164" t="s">
        <v>952</v>
      </c>
      <c r="D164" s="50">
        <f ca="1">TODAY() -E154</f>
        <v>172</v>
      </c>
      <c r="E164" t="s">
        <v>953</v>
      </c>
      <c r="F164" s="9">
        <f ca="1">VALUE(E155-TODAY())</f>
        <v>-144</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t="str">
        <f>'ImportMoH combined'!H29</f>
        <v>Active</v>
      </c>
      <c r="W169" s="6">
        <f>'ImportMoH combined'!I29</f>
        <v>0</v>
      </c>
    </row>
    <row r="170" spans="2:25" x14ac:dyDescent="0.3">
      <c r="B170" t="str">
        <f t="shared" si="8"/>
        <v>&lt;p class="aligncenter"&gt; &lt;button onclick="myFunction()"&gt;Click to go to Live Charts &lt;/button&gt; &lt;/p&gt;</v>
      </c>
      <c r="C170" t="s">
        <v>677</v>
      </c>
      <c r="J170">
        <f>MAX($Q$158:$Q$177)</f>
        <v>28</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16</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16</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1</v>
      </c>
      <c r="R173" s="6">
        <f>'ImportMoH combined'!C33</f>
        <v>186</v>
      </c>
      <c r="S173" s="6">
        <f>'ImportMoH combined'!D33</f>
        <v>1</v>
      </c>
      <c r="T173" s="6">
        <f>'ImportMoH combined'!E33</f>
        <v>188</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16</v>
      </c>
      <c r="P175" s="6" t="str">
        <f>'ImportMoH combined'!A35</f>
        <v>Waitematā</v>
      </c>
      <c r="Q175" s="6">
        <f>'ImportMoH combined'!B35</f>
        <v>28</v>
      </c>
      <c r="R175" s="6">
        <f>'ImportMoH combined'!C35</f>
        <v>260</v>
      </c>
      <c r="S175" s="6">
        <f>'ImportMoH combined'!D35</f>
        <v>4</v>
      </c>
      <c r="T175" s="6">
        <f>'ImportMoH combined'!E35</f>
        <v>292</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0</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39</v>
      </c>
      <c r="R178" s="6">
        <f>'ImportMoH combined'!C38</f>
        <v>73</v>
      </c>
      <c r="S178" s="6">
        <f>'ImportMoH combined'!D38</f>
        <v>0</v>
      </c>
      <c r="T178" s="6">
        <f>'ImportMoH combined'!E38</f>
        <v>112</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39</v>
      </c>
      <c r="P190" s="6"/>
      <c r="Q190" s="6"/>
      <c r="R190" s="6"/>
      <c r="S190" s="6"/>
    </row>
    <row r="191" spans="2:25" x14ac:dyDescent="0.3">
      <c r="C191" t="s">
        <v>467</v>
      </c>
      <c r="F191">
        <v>4</v>
      </c>
      <c r="P191" s="6"/>
      <c r="Q191" s="6"/>
      <c r="R191" s="6"/>
      <c r="S191" s="6"/>
    </row>
    <row r="192" spans="2:25" x14ac:dyDescent="0.3">
      <c r="C192" t="s">
        <v>473</v>
      </c>
      <c r="F192">
        <f>ROUND(F190/4,0)</f>
        <v>10</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opacity="0.821428571428571"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0.8214285714285714</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opacity="0.25" style="mix-blend-mode: overlay"&gt;&lt;title&gt;Bay of Plenty DHB @Pop = 238380 ,   Confirmed  = 0, new today= 0 ,Active 39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0.25</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opacity="0.25"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0.25</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opacity="0.25"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0.25</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opacity="0.714285714285714"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0.7142857142857143</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opacity="0.25" style="mix-blend-mode: overlay"&gt;&lt;title&gt;Hawke's Bay DHB @Pop = 165610 ,   Confirmed  = 222, new today= 0 ,Active 16 ,Recovered 205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0.25</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opacity="0.25"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0.25</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opacity="0.25"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0.25</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opacity="0.25"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0.25</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opacity="0.25" style="mix-blend-mode: overlay"&gt;&lt;title&gt;Nelson Marlborough DHB @Pop = 150770 ,   Confirmed  = 210, new today= 0 ,Active 13 ,Recovered 196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0.25</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opacity="0.25"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0.25</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opacity="0.25"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0.25</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opacity="0.25"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0.25</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opacity="0.25"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0.25</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opacity="0.25"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0.25</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opacity="0.285714285714286"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0.2857142857142857</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opacity="0.25"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0.25</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opacity="1.25"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1.25</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opacity="0.25"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0.25</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opacity="0.25"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0.25</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0.25Managed Isolationgreengreengreengreengreengreen</v>
      </c>
      <c r="D222" s="6">
        <f t="shared" si="9"/>
        <v>0.25</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39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222, new today= 0 ,Active 16 ,Recovered 205 ,Deaths 1,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210, new today= 0 ,Active 13 ,Recovered 196 ,Deaths 1,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16</v>
      </c>
      <c r="O289" s="6">
        <f t="shared" ref="O289:O308" si="21">VLOOKUP($A289,$P$158:$V$176,3)</f>
        <v>205</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39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13</v>
      </c>
      <c r="O293" s="6">
        <f t="shared" si="21"/>
        <v>196</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222, new today= 0 ,Active 16 ,Recovered 205 ,Deaths 1,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210, new today= 0 ,Active 13 ,Recovered 196 ,Deaths 1,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1</v>
      </c>
      <c r="O304" s="6">
        <f t="shared" si="21"/>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28</v>
      </c>
      <c r="O306" s="6">
        <f t="shared" si="21"/>
        <v>260</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72"/>
  <sheetViews>
    <sheetView tabSelected="1" workbookViewId="0">
      <selection activeCell="A4" sqref="A4"/>
    </sheetView>
  </sheetViews>
  <sheetFormatPr defaultRowHeight="15.05" x14ac:dyDescent="0.3"/>
  <cols>
    <col min="1" max="1" width="47.6640625" bestFit="1" customWidth="1"/>
    <col min="2" max="2" width="31.109375" bestFit="1" customWidth="1"/>
    <col min="3" max="3" width="29.21875" bestFit="1" customWidth="1"/>
    <col min="4" max="4" width="8.21875" bestFit="1" customWidth="1"/>
    <col min="5" max="5" width="9.33203125" bestFit="1" customWidth="1"/>
    <col min="6" max="7" width="19.33203125" bestFit="1" customWidth="1"/>
    <col min="8" max="8" width="20.77734375" bestFit="1" customWidth="1"/>
    <col min="11" max="11" width="12.6640625" customWidth="1"/>
  </cols>
  <sheetData>
    <row r="1" spans="1:10" x14ac:dyDescent="0.3">
      <c r="A1" t="s">
        <v>457</v>
      </c>
      <c r="B1" s="10" t="s">
        <v>221</v>
      </c>
    </row>
    <row r="2" spans="1:10" x14ac:dyDescent="0.3">
      <c r="A2" t="s">
        <v>1139</v>
      </c>
    </row>
    <row r="3" spans="1:10" x14ac:dyDescent="0.3">
      <c r="B3" t="s">
        <v>816</v>
      </c>
      <c r="C3" t="s">
        <v>517</v>
      </c>
    </row>
    <row r="4" spans="1:10" x14ac:dyDescent="0.3">
      <c r="A4" t="s">
        <v>200</v>
      </c>
      <c r="B4" s="5">
        <v>1446</v>
      </c>
      <c r="C4">
        <v>2</v>
      </c>
    </row>
    <row r="5" spans="1:10" x14ac:dyDescent="0.3">
      <c r="A5" t="s">
        <v>201</v>
      </c>
      <c r="B5">
        <v>351</v>
      </c>
      <c r="C5">
        <v>0</v>
      </c>
      <c r="J5" t="e">
        <f>te</f>
        <v>#NAME?</v>
      </c>
    </row>
    <row r="6" spans="1:10" x14ac:dyDescent="0.3">
      <c r="A6" t="s">
        <v>202</v>
      </c>
      <c r="B6" s="5">
        <v>1797</v>
      </c>
      <c r="C6">
        <v>2</v>
      </c>
    </row>
    <row r="7" spans="1:10" x14ac:dyDescent="0.3">
      <c r="A7" t="s">
        <v>203</v>
      </c>
      <c r="B7" s="5">
        <v>1676</v>
      </c>
      <c r="C7">
        <v>13</v>
      </c>
    </row>
    <row r="8" spans="1:10" x14ac:dyDescent="0.3">
      <c r="A8" t="s">
        <v>204</v>
      </c>
      <c r="B8" s="5">
        <v>24</v>
      </c>
      <c r="C8">
        <v>0</v>
      </c>
    </row>
    <row r="9" spans="1:10" x14ac:dyDescent="0.3">
      <c r="A9" t="s">
        <v>1032</v>
      </c>
      <c r="B9">
        <v>97</v>
      </c>
      <c r="C9">
        <v>-11</v>
      </c>
    </row>
    <row r="10" spans="1:10" x14ac:dyDescent="0.3">
      <c r="A10" t="s">
        <v>817</v>
      </c>
      <c r="B10">
        <v>3</v>
      </c>
      <c r="C10">
        <v>0</v>
      </c>
    </row>
    <row r="12" spans="1:10" x14ac:dyDescent="0.3">
      <c r="A12" t="s">
        <v>1097</v>
      </c>
    </row>
    <row r="13" spans="1:10" x14ac:dyDescent="0.3">
      <c r="A13" t="s">
        <v>1100</v>
      </c>
      <c r="B13" s="49" t="s">
        <v>1098</v>
      </c>
      <c r="H13">
        <f>B37</f>
        <v>0</v>
      </c>
    </row>
    <row r="14" spans="1:10" x14ac:dyDescent="0.3">
      <c r="A14">
        <v>144</v>
      </c>
      <c r="B14" s="49">
        <v>39</v>
      </c>
    </row>
    <row r="15" spans="1:10" x14ac:dyDescent="0.3">
      <c r="B15" s="49"/>
    </row>
    <row r="16" spans="1:10" x14ac:dyDescent="0.3">
      <c r="A16" t="s">
        <v>1140</v>
      </c>
      <c r="B16" s="49"/>
    </row>
    <row r="17" spans="1:8" x14ac:dyDescent="0.3">
      <c r="A17" t="s">
        <v>0</v>
      </c>
      <c r="B17" s="49" t="s">
        <v>818</v>
      </c>
      <c r="C17" t="s">
        <v>819</v>
      </c>
      <c r="D17" t="s">
        <v>820</v>
      </c>
      <c r="E17" t="s">
        <v>207</v>
      </c>
      <c r="F17" t="s">
        <v>517</v>
      </c>
    </row>
    <row r="18" spans="1:8" x14ac:dyDescent="0.3">
      <c r="A18" t="s">
        <v>1</v>
      </c>
      <c r="B18" s="49">
        <v>16</v>
      </c>
      <c r="C18">
        <v>205</v>
      </c>
      <c r="D18">
        <v>1</v>
      </c>
      <c r="E18">
        <v>222</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13</v>
      </c>
      <c r="C22">
        <v>196</v>
      </c>
      <c r="D22">
        <v>1</v>
      </c>
      <c r="E22">
        <v>210</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t="str">
        <f>B49</f>
        <v>Active</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1</v>
      </c>
      <c r="C33">
        <v>186</v>
      </c>
      <c r="D33">
        <v>1</v>
      </c>
      <c r="E33">
        <v>188</v>
      </c>
      <c r="F33">
        <v>0</v>
      </c>
    </row>
    <row r="34" spans="1:12" x14ac:dyDescent="0.3">
      <c r="A34" t="s">
        <v>20</v>
      </c>
      <c r="B34" s="49">
        <v>0</v>
      </c>
      <c r="C34">
        <v>8</v>
      </c>
      <c r="D34">
        <v>0</v>
      </c>
      <c r="E34">
        <v>8</v>
      </c>
      <c r="F34">
        <v>0</v>
      </c>
    </row>
    <row r="35" spans="1:12" x14ac:dyDescent="0.3">
      <c r="A35" t="s">
        <v>815</v>
      </c>
      <c r="B35" s="49">
        <v>28</v>
      </c>
      <c r="C35">
        <v>260</v>
      </c>
      <c r="D35">
        <v>4</v>
      </c>
      <c r="E35">
        <v>292</v>
      </c>
      <c r="F35">
        <v>1</v>
      </c>
    </row>
    <row r="36" spans="1:12" x14ac:dyDescent="0.3">
      <c r="A36" t="s">
        <v>19</v>
      </c>
      <c r="B36" s="49">
        <v>0</v>
      </c>
      <c r="C36">
        <v>4</v>
      </c>
      <c r="D36">
        <v>1</v>
      </c>
      <c r="E36">
        <v>5</v>
      </c>
      <c r="F36">
        <v>0</v>
      </c>
    </row>
    <row r="37" spans="1:12" x14ac:dyDescent="0.3">
      <c r="A37" t="s">
        <v>15</v>
      </c>
      <c r="B37">
        <v>0</v>
      </c>
      <c r="C37" s="5">
        <v>9</v>
      </c>
      <c r="D37">
        <v>0</v>
      </c>
      <c r="E37" s="5">
        <v>9</v>
      </c>
      <c r="F37" s="5">
        <v>0</v>
      </c>
      <c r="H37">
        <f>SUM(H17:H36)</f>
        <v>0</v>
      </c>
    </row>
    <row r="38" spans="1:12" x14ac:dyDescent="0.3">
      <c r="A38" t="s">
        <v>1138</v>
      </c>
      <c r="B38" s="49">
        <v>39</v>
      </c>
      <c r="C38">
        <v>73</v>
      </c>
      <c r="D38">
        <v>0</v>
      </c>
      <c r="E38">
        <v>112</v>
      </c>
      <c r="F38">
        <v>1</v>
      </c>
    </row>
    <row r="39" spans="1:12" x14ac:dyDescent="0.3">
      <c r="A39" t="s">
        <v>207</v>
      </c>
      <c r="B39">
        <v>97</v>
      </c>
      <c r="C39">
        <v>1676</v>
      </c>
      <c r="D39">
        <v>24</v>
      </c>
      <c r="E39">
        <v>1797</v>
      </c>
      <c r="F39">
        <v>2</v>
      </c>
      <c r="J39" t="s">
        <v>669</v>
      </c>
      <c r="L39" t="s">
        <v>668</v>
      </c>
    </row>
    <row r="40" spans="1:12" x14ac:dyDescent="0.3">
      <c r="I40" s="45"/>
    </row>
    <row r="41" spans="1:12" x14ac:dyDescent="0.3">
      <c r="A41" t="s">
        <v>1141</v>
      </c>
    </row>
    <row r="42" spans="1:12" x14ac:dyDescent="0.3">
      <c r="A42" t="s">
        <v>0</v>
      </c>
      <c r="B42" t="s">
        <v>205</v>
      </c>
    </row>
    <row r="43" spans="1:12" x14ac:dyDescent="0.3">
      <c r="A43" t="s">
        <v>1</v>
      </c>
      <c r="B43">
        <v>1</v>
      </c>
    </row>
    <row r="44" spans="1:12" x14ac:dyDescent="0.3">
      <c r="A44" t="s">
        <v>10</v>
      </c>
      <c r="B44" s="5">
        <v>1</v>
      </c>
    </row>
    <row r="45" spans="1:12" x14ac:dyDescent="0.3">
      <c r="A45" t="s">
        <v>815</v>
      </c>
      <c r="B45" s="9">
        <v>1</v>
      </c>
    </row>
    <row r="46" spans="1:12" x14ac:dyDescent="0.3">
      <c r="A46" t="s">
        <v>207</v>
      </c>
      <c r="B46" s="9">
        <v>3</v>
      </c>
      <c r="H46">
        <f t="shared" ref="H46:H51" si="0">VALUE(B45)*100</f>
        <v>100</v>
      </c>
    </row>
    <row r="47" spans="1:12" x14ac:dyDescent="0.3">
      <c r="B47" s="9"/>
      <c r="H47">
        <f t="shared" si="0"/>
        <v>300</v>
      </c>
    </row>
    <row r="48" spans="1:12" x14ac:dyDescent="0.3">
      <c r="A48" t="s">
        <v>1142</v>
      </c>
      <c r="B48" s="9"/>
      <c r="H48">
        <f t="shared" si="0"/>
        <v>0</v>
      </c>
    </row>
    <row r="49" spans="1:8" x14ac:dyDescent="0.3">
      <c r="A49" t="s">
        <v>990</v>
      </c>
      <c r="B49" s="9" t="s">
        <v>818</v>
      </c>
      <c r="C49" t="s">
        <v>819</v>
      </c>
      <c r="D49" t="s">
        <v>820</v>
      </c>
      <c r="E49" t="s">
        <v>207</v>
      </c>
      <c r="H49">
        <f t="shared" si="0"/>
        <v>0</v>
      </c>
    </row>
    <row r="50" spans="1:8" x14ac:dyDescent="0.3">
      <c r="A50" t="s">
        <v>991</v>
      </c>
      <c r="B50" s="9">
        <v>18</v>
      </c>
      <c r="C50">
        <v>51</v>
      </c>
      <c r="D50">
        <v>0</v>
      </c>
      <c r="E50">
        <v>69</v>
      </c>
      <c r="H50" t="e">
        <f t="shared" si="0"/>
        <v>#VALUE!</v>
      </c>
    </row>
    <row r="51" spans="1:8" x14ac:dyDescent="0.3">
      <c r="A51" t="s">
        <v>992</v>
      </c>
      <c r="B51" s="9">
        <v>10</v>
      </c>
      <c r="C51">
        <v>153</v>
      </c>
      <c r="D51">
        <v>0</v>
      </c>
      <c r="E51">
        <v>163</v>
      </c>
      <c r="H51">
        <f t="shared" si="0"/>
        <v>1800</v>
      </c>
    </row>
    <row r="52" spans="1:8" x14ac:dyDescent="0.3">
      <c r="A52" t="s">
        <v>993</v>
      </c>
      <c r="B52" s="9">
        <v>20</v>
      </c>
      <c r="C52" s="9">
        <v>401</v>
      </c>
      <c r="D52" s="9">
        <v>0</v>
      </c>
      <c r="E52" s="9">
        <v>421</v>
      </c>
      <c r="F52" s="9"/>
      <c r="H52" t="e">
        <f>SUM(H48:H51)</f>
        <v>#VALUE!</v>
      </c>
    </row>
    <row r="53" spans="1:8" x14ac:dyDescent="0.3">
      <c r="A53" t="s">
        <v>994</v>
      </c>
      <c r="B53" s="5">
        <v>20</v>
      </c>
      <c r="C53" s="46">
        <v>273</v>
      </c>
      <c r="D53" s="46">
        <v>0</v>
      </c>
      <c r="E53" s="46">
        <v>293</v>
      </c>
      <c r="F53" s="46"/>
    </row>
    <row r="54" spans="1:8" x14ac:dyDescent="0.3">
      <c r="A54" t="s">
        <v>995</v>
      </c>
      <c r="B54" s="79">
        <v>7</v>
      </c>
      <c r="C54" s="46">
        <v>245</v>
      </c>
      <c r="D54" s="46">
        <v>0</v>
      </c>
      <c r="E54" s="46">
        <v>252</v>
      </c>
      <c r="F54" s="46"/>
    </row>
    <row r="55" spans="1:8" x14ac:dyDescent="0.3">
      <c r="A55" t="s">
        <v>996</v>
      </c>
      <c r="B55" s="79">
        <v>15</v>
      </c>
      <c r="C55" s="46">
        <v>266</v>
      </c>
      <c r="D55" s="81">
        <v>1</v>
      </c>
      <c r="E55" s="46">
        <v>282</v>
      </c>
      <c r="F55" s="46"/>
    </row>
    <row r="56" spans="1:8" x14ac:dyDescent="0.3">
      <c r="A56" t="s">
        <v>997</v>
      </c>
      <c r="B56" s="79">
        <v>5</v>
      </c>
      <c r="C56" s="46">
        <v>183</v>
      </c>
      <c r="D56" s="81">
        <v>3</v>
      </c>
      <c r="E56" s="46">
        <v>191</v>
      </c>
      <c r="F56" s="46"/>
    </row>
    <row r="57" spans="1:8" x14ac:dyDescent="0.3">
      <c r="A57" t="s">
        <v>1029</v>
      </c>
      <c r="B57" s="79">
        <v>1</v>
      </c>
      <c r="C57" s="46">
        <v>77</v>
      </c>
      <c r="D57" s="81">
        <v>7</v>
      </c>
      <c r="E57" s="46">
        <v>85</v>
      </c>
      <c r="F57" s="46"/>
    </row>
    <row r="58" spans="1:8" x14ac:dyDescent="0.3">
      <c r="A58" t="s">
        <v>1030</v>
      </c>
      <c r="B58" s="79">
        <v>1</v>
      </c>
      <c r="C58" s="46">
        <v>23</v>
      </c>
      <c r="D58" s="81">
        <v>8</v>
      </c>
      <c r="E58" s="46">
        <v>32</v>
      </c>
      <c r="F58" s="46"/>
    </row>
    <row r="59" spans="1:8" x14ac:dyDescent="0.3">
      <c r="A59" s="7" t="s">
        <v>1031</v>
      </c>
      <c r="B59" s="83">
        <v>0</v>
      </c>
      <c r="C59">
        <v>4</v>
      </c>
      <c r="D59">
        <v>5</v>
      </c>
      <c r="E59">
        <v>9</v>
      </c>
    </row>
    <row r="60" spans="1:8" x14ac:dyDescent="0.3">
      <c r="A60" s="7" t="s">
        <v>207</v>
      </c>
      <c r="B60" s="83">
        <v>97</v>
      </c>
      <c r="C60" s="8">
        <v>1676</v>
      </c>
      <c r="D60" s="8">
        <v>24</v>
      </c>
      <c r="E60" s="8">
        <v>1797</v>
      </c>
      <c r="F60" s="8"/>
    </row>
    <row r="61" spans="1:8" x14ac:dyDescent="0.3">
      <c r="A61" s="7"/>
      <c r="B61" s="8"/>
      <c r="C61" s="46"/>
    </row>
    <row r="62" spans="1:8" x14ac:dyDescent="0.3">
      <c r="A62" s="7" t="s">
        <v>1006</v>
      </c>
      <c r="B62" s="8"/>
      <c r="C62" s="46"/>
      <c r="D62" s="8"/>
      <c r="E62" s="8"/>
      <c r="F62" s="8"/>
    </row>
    <row r="63" spans="1:8" x14ac:dyDescent="0.3">
      <c r="A63" s="7" t="s">
        <v>1007</v>
      </c>
      <c r="B63" s="8" t="s">
        <v>208</v>
      </c>
      <c r="C63" s="46"/>
      <c r="D63" s="8"/>
      <c r="E63" s="8"/>
      <c r="F63" s="8"/>
    </row>
    <row r="64" spans="1:8" x14ac:dyDescent="0.3">
      <c r="A64" s="7" t="s">
        <v>1008</v>
      </c>
      <c r="B64" s="8">
        <v>0.38</v>
      </c>
      <c r="C64" s="46"/>
      <c r="D64" s="8"/>
      <c r="E64" s="8"/>
      <c r="F64" s="8"/>
    </row>
    <row r="65" spans="1:6" x14ac:dyDescent="0.3">
      <c r="A65" s="7" t="s">
        <v>1009</v>
      </c>
      <c r="B65" s="8">
        <v>0.25</v>
      </c>
      <c r="C65" s="46"/>
      <c r="D65" s="8"/>
      <c r="E65" s="8"/>
      <c r="F65" s="8"/>
    </row>
    <row r="66" spans="1:6" x14ac:dyDescent="0.3">
      <c r="A66" s="7" t="s">
        <v>1010</v>
      </c>
      <c r="B66" s="8">
        <v>0.31</v>
      </c>
      <c r="C66" s="46"/>
      <c r="D66" s="8"/>
      <c r="E66" s="8"/>
      <c r="F66" s="8"/>
    </row>
    <row r="67" spans="1:6" x14ac:dyDescent="0.3">
      <c r="A67" s="7" t="s">
        <v>1011</v>
      </c>
      <c r="B67" s="8">
        <v>0.05</v>
      </c>
      <c r="C67" s="46"/>
      <c r="D67" s="8"/>
      <c r="E67" s="8"/>
      <c r="F67" s="8"/>
    </row>
    <row r="68" spans="1:6" x14ac:dyDescent="0.3">
      <c r="A68" s="7" t="s">
        <v>211</v>
      </c>
      <c r="B68" s="8">
        <v>0</v>
      </c>
      <c r="C68" s="46"/>
      <c r="D68" s="8"/>
      <c r="E68" s="8"/>
      <c r="F68" s="8"/>
    </row>
    <row r="69" spans="1:6" x14ac:dyDescent="0.3">
      <c r="A69" s="7"/>
      <c r="B69" s="8"/>
      <c r="C69" s="46"/>
      <c r="D69" s="8"/>
      <c r="E69" s="8"/>
      <c r="F69" s="8"/>
    </row>
    <row r="70" spans="1:6" x14ac:dyDescent="0.3">
      <c r="A70" s="7" t="s">
        <v>1143</v>
      </c>
      <c r="B70" s="8"/>
      <c r="C70" s="46"/>
      <c r="D70" s="8"/>
      <c r="E70" s="8"/>
      <c r="F70" s="8"/>
    </row>
    <row r="71" spans="1:6" x14ac:dyDescent="0.3">
      <c r="A71" s="7"/>
      <c r="B71" s="8" t="s">
        <v>212</v>
      </c>
      <c r="C71" s="46" t="s">
        <v>520</v>
      </c>
      <c r="D71" s="8"/>
      <c r="E71" s="8"/>
      <c r="F71" s="8"/>
    </row>
    <row r="72" spans="1:6" x14ac:dyDescent="0.3">
      <c r="A72" s="7" t="s">
        <v>548</v>
      </c>
      <c r="B72" s="58">
        <v>7211</v>
      </c>
      <c r="C72" s="46">
        <v>44086</v>
      </c>
      <c r="D72" s="8"/>
      <c r="E72" s="8"/>
      <c r="F72" s="8"/>
    </row>
    <row r="73" spans="1:6" x14ac:dyDescent="0.3">
      <c r="A73" s="7" t="s">
        <v>213</v>
      </c>
      <c r="B73" s="58">
        <v>7119</v>
      </c>
      <c r="C73" s="46" t="s">
        <v>1144</v>
      </c>
      <c r="D73" s="8"/>
      <c r="E73" s="8"/>
      <c r="F73" s="8"/>
    </row>
    <row r="74" spans="1:6" x14ac:dyDescent="0.3">
      <c r="A74" s="7" t="s">
        <v>521</v>
      </c>
      <c r="B74" s="58">
        <v>864469</v>
      </c>
      <c r="C74" s="46" t="s">
        <v>1145</v>
      </c>
      <c r="D74" s="8"/>
      <c r="E74" s="8"/>
      <c r="F74" s="8"/>
    </row>
    <row r="75" spans="1:6" x14ac:dyDescent="0.3">
      <c r="A75" s="7" t="s">
        <v>1137</v>
      </c>
      <c r="B75" s="58">
        <v>299593</v>
      </c>
      <c r="C75" s="46">
        <v>44087</v>
      </c>
      <c r="D75" s="8"/>
      <c r="E75" s="8"/>
      <c r="F75" s="8"/>
    </row>
    <row r="76" spans="1:6" x14ac:dyDescent="0.3">
      <c r="A76" s="7"/>
      <c r="B76" s="58"/>
      <c r="C76" s="46"/>
      <c r="D76" s="8"/>
      <c r="E76" s="8"/>
      <c r="F76" s="8"/>
    </row>
    <row r="77" spans="1:6" x14ac:dyDescent="0.3">
      <c r="A77" s="7" t="s">
        <v>651</v>
      </c>
      <c r="B77" s="58"/>
      <c r="C77" s="46"/>
      <c r="D77" s="8"/>
      <c r="E77" s="8"/>
      <c r="F77" s="8"/>
    </row>
    <row r="78" spans="1:6" x14ac:dyDescent="0.3">
      <c r="A78" s="7" t="s">
        <v>520</v>
      </c>
      <c r="B78" s="58" t="s">
        <v>683</v>
      </c>
      <c r="C78" s="46" t="s">
        <v>684</v>
      </c>
      <c r="D78" s="8"/>
      <c r="E78" s="8"/>
      <c r="F78" s="8"/>
    </row>
    <row r="79" spans="1:6" x14ac:dyDescent="0.3">
      <c r="A79" s="7" t="s">
        <v>1049</v>
      </c>
      <c r="B79" s="58"/>
      <c r="C79" s="8">
        <v>300</v>
      </c>
      <c r="D79" s="8"/>
      <c r="E79" s="8"/>
      <c r="F79" s="8"/>
    </row>
    <row r="80" spans="1:6" x14ac:dyDescent="0.3">
      <c r="A80" s="7">
        <v>43899</v>
      </c>
      <c r="B80" s="58">
        <v>12</v>
      </c>
      <c r="C80" s="8">
        <v>312</v>
      </c>
      <c r="D80" s="8"/>
      <c r="E80" s="8"/>
      <c r="F80" s="8"/>
    </row>
    <row r="81" spans="1:6" x14ac:dyDescent="0.3">
      <c r="A81" s="7">
        <v>43900</v>
      </c>
      <c r="B81" s="58">
        <v>89</v>
      </c>
      <c r="C81" s="8">
        <v>401</v>
      </c>
      <c r="D81" s="8"/>
      <c r="E81" s="8"/>
      <c r="F81" s="8"/>
    </row>
    <row r="82" spans="1:6" x14ac:dyDescent="0.3">
      <c r="A82" s="7">
        <v>43901</v>
      </c>
      <c r="B82" s="58">
        <v>83</v>
      </c>
      <c r="C82" s="8">
        <v>484</v>
      </c>
      <c r="D82" s="8"/>
      <c r="E82" s="8"/>
      <c r="F82" s="8"/>
    </row>
    <row r="83" spans="1:6" x14ac:dyDescent="0.3">
      <c r="A83" s="7">
        <v>43902</v>
      </c>
      <c r="B83" s="58">
        <v>31</v>
      </c>
      <c r="C83" s="8">
        <v>515</v>
      </c>
      <c r="D83" s="8"/>
      <c r="E83" s="8"/>
      <c r="F83" s="8"/>
    </row>
    <row r="84" spans="1:6" x14ac:dyDescent="0.3">
      <c r="A84" s="7">
        <v>43903</v>
      </c>
      <c r="B84" s="58">
        <v>35</v>
      </c>
      <c r="C84" s="8">
        <v>550</v>
      </c>
      <c r="D84" s="8"/>
      <c r="E84" s="8"/>
      <c r="F84" s="8"/>
    </row>
    <row r="85" spans="1:6" x14ac:dyDescent="0.3">
      <c r="A85" s="7">
        <v>43904</v>
      </c>
      <c r="B85" s="58">
        <v>34</v>
      </c>
      <c r="C85" s="8">
        <v>584</v>
      </c>
      <c r="D85" s="8"/>
      <c r="E85" s="8"/>
      <c r="F85" s="8"/>
    </row>
    <row r="86" spans="1:6" x14ac:dyDescent="0.3">
      <c r="A86" s="7">
        <v>43905</v>
      </c>
      <c r="B86" s="58">
        <v>142</v>
      </c>
      <c r="C86" s="8">
        <v>726</v>
      </c>
      <c r="D86" s="8"/>
      <c r="E86" s="8"/>
      <c r="F86" s="8"/>
    </row>
    <row r="87" spans="1:6" x14ac:dyDescent="0.3">
      <c r="A87" s="7">
        <v>43906</v>
      </c>
      <c r="B87" s="58">
        <v>325</v>
      </c>
      <c r="C87" s="8">
        <v>1051</v>
      </c>
      <c r="D87" s="8"/>
      <c r="E87" s="8"/>
      <c r="F87" s="8"/>
    </row>
    <row r="88" spans="1:6" x14ac:dyDescent="0.3">
      <c r="A88" s="7">
        <v>43907</v>
      </c>
      <c r="B88" s="58">
        <v>659</v>
      </c>
      <c r="C88" s="8">
        <v>1710</v>
      </c>
      <c r="D88" s="8"/>
      <c r="E88" s="8"/>
      <c r="F88" s="8"/>
    </row>
    <row r="89" spans="1:6" x14ac:dyDescent="0.3">
      <c r="A89" s="7">
        <v>43908</v>
      </c>
      <c r="B89" s="58">
        <v>1209</v>
      </c>
      <c r="C89" s="8">
        <v>2919</v>
      </c>
      <c r="D89" s="8"/>
      <c r="E89" s="8"/>
      <c r="F89" s="8"/>
    </row>
    <row r="90" spans="1:6" x14ac:dyDescent="0.3">
      <c r="A90" s="7">
        <v>43909</v>
      </c>
      <c r="B90" s="58">
        <v>1291</v>
      </c>
      <c r="C90" s="8">
        <v>4210</v>
      </c>
      <c r="D90" s="8"/>
      <c r="E90" s="8"/>
      <c r="F90" s="8"/>
    </row>
    <row r="91" spans="1:6" x14ac:dyDescent="0.3">
      <c r="A91" s="7">
        <v>43910</v>
      </c>
      <c r="B91" s="58">
        <v>1554</v>
      </c>
      <c r="C91" s="8">
        <v>5764</v>
      </c>
      <c r="D91" s="8"/>
      <c r="E91" s="8"/>
      <c r="F91" s="8"/>
    </row>
    <row r="92" spans="1:6" x14ac:dyDescent="0.3">
      <c r="A92" s="7">
        <v>43911</v>
      </c>
      <c r="B92" s="58">
        <v>1176</v>
      </c>
      <c r="C92" s="8">
        <v>6940</v>
      </c>
      <c r="D92" s="8"/>
      <c r="E92" s="8"/>
      <c r="F92" s="8"/>
    </row>
    <row r="93" spans="1:6" x14ac:dyDescent="0.3">
      <c r="A93" s="7">
        <v>43912</v>
      </c>
      <c r="B93" s="8">
        <v>1256</v>
      </c>
      <c r="C93">
        <v>8196</v>
      </c>
    </row>
    <row r="94" spans="1:6" x14ac:dyDescent="0.3">
      <c r="A94" s="7">
        <v>43913</v>
      </c>
      <c r="B94" s="58">
        <v>1050</v>
      </c>
      <c r="C94" s="8">
        <v>9246</v>
      </c>
      <c r="D94" s="8"/>
      <c r="E94" s="8"/>
      <c r="F94" s="8"/>
    </row>
    <row r="95" spans="1:6" x14ac:dyDescent="0.3">
      <c r="A95" s="7">
        <v>43914</v>
      </c>
      <c r="B95" s="58">
        <v>1544</v>
      </c>
      <c r="C95" s="8">
        <v>10790</v>
      </c>
      <c r="D95" s="8"/>
      <c r="E95" s="8"/>
      <c r="F95" s="8"/>
    </row>
    <row r="96" spans="1:6" x14ac:dyDescent="0.3">
      <c r="A96" s="7">
        <v>43915</v>
      </c>
      <c r="B96" s="8">
        <v>2592</v>
      </c>
      <c r="C96">
        <v>13382</v>
      </c>
    </row>
    <row r="97" spans="1:6" x14ac:dyDescent="0.3">
      <c r="A97" s="7">
        <v>43916</v>
      </c>
      <c r="B97" s="58">
        <v>2117</v>
      </c>
      <c r="C97" s="8">
        <v>15499</v>
      </c>
      <c r="D97" s="8"/>
      <c r="E97" s="8"/>
      <c r="F97" s="8"/>
    </row>
    <row r="98" spans="1:6" x14ac:dyDescent="0.3">
      <c r="A98" s="7">
        <v>43917</v>
      </c>
      <c r="B98" s="8">
        <v>2067</v>
      </c>
      <c r="C98">
        <v>17566</v>
      </c>
    </row>
    <row r="99" spans="1:6" x14ac:dyDescent="0.3">
      <c r="A99" s="7">
        <v>43918</v>
      </c>
      <c r="B99" s="58">
        <v>1809</v>
      </c>
      <c r="C99" s="8">
        <v>19375</v>
      </c>
      <c r="D99" s="8"/>
      <c r="E99" s="8"/>
      <c r="F99" s="8"/>
    </row>
    <row r="100" spans="1:6" x14ac:dyDescent="0.3">
      <c r="A100" s="7">
        <v>43919</v>
      </c>
      <c r="B100" s="8">
        <v>918</v>
      </c>
      <c r="C100">
        <v>20293</v>
      </c>
    </row>
    <row r="101" spans="1:6" x14ac:dyDescent="0.3">
      <c r="A101" s="7">
        <v>43920</v>
      </c>
      <c r="B101" s="8">
        <v>1391</v>
      </c>
      <c r="C101">
        <v>21684</v>
      </c>
    </row>
    <row r="102" spans="1:6" x14ac:dyDescent="0.3">
      <c r="A102" s="7">
        <v>43921</v>
      </c>
      <c r="B102" s="8">
        <v>2093</v>
      </c>
      <c r="C102">
        <v>23777</v>
      </c>
    </row>
    <row r="103" spans="1:6" x14ac:dyDescent="0.3">
      <c r="A103" s="7">
        <v>43922</v>
      </c>
      <c r="B103" s="8">
        <v>2562</v>
      </c>
      <c r="C103" s="5">
        <v>26339</v>
      </c>
    </row>
    <row r="104" spans="1:6" x14ac:dyDescent="0.3">
      <c r="A104" s="7">
        <v>43923</v>
      </c>
      <c r="B104" s="8">
        <v>3446</v>
      </c>
      <c r="C104">
        <v>29785</v>
      </c>
    </row>
    <row r="105" spans="1:6" x14ac:dyDescent="0.3">
      <c r="A105" s="7">
        <v>43924</v>
      </c>
      <c r="B105" s="8">
        <v>3631</v>
      </c>
      <c r="C105">
        <v>33416</v>
      </c>
    </row>
    <row r="106" spans="1:6" x14ac:dyDescent="0.3">
      <c r="A106" s="7">
        <v>43925</v>
      </c>
      <c r="B106" s="8">
        <v>3093</v>
      </c>
      <c r="C106">
        <v>36509</v>
      </c>
    </row>
    <row r="107" spans="1:6" x14ac:dyDescent="0.3">
      <c r="A107" s="7">
        <v>43926</v>
      </c>
      <c r="B107" s="8">
        <v>3709</v>
      </c>
      <c r="C107">
        <v>40218</v>
      </c>
    </row>
    <row r="108" spans="1:6" x14ac:dyDescent="0.3">
      <c r="A108" s="7">
        <v>43927</v>
      </c>
      <c r="B108" s="8">
        <v>2908</v>
      </c>
      <c r="C108">
        <v>43126</v>
      </c>
    </row>
    <row r="109" spans="1:6" x14ac:dyDescent="0.3">
      <c r="A109" s="7">
        <v>43928</v>
      </c>
      <c r="B109" s="8">
        <v>4049</v>
      </c>
      <c r="C109">
        <v>47175</v>
      </c>
    </row>
    <row r="110" spans="1:6" x14ac:dyDescent="0.3">
      <c r="A110" s="7">
        <v>43929</v>
      </c>
      <c r="B110" s="8">
        <v>3990</v>
      </c>
      <c r="C110">
        <v>51165</v>
      </c>
    </row>
    <row r="111" spans="1:6" x14ac:dyDescent="0.3">
      <c r="A111" s="7">
        <v>43930</v>
      </c>
      <c r="B111" s="8">
        <v>4520</v>
      </c>
      <c r="C111">
        <v>55685</v>
      </c>
    </row>
    <row r="112" spans="1:6" x14ac:dyDescent="0.3">
      <c r="A112" s="7">
        <v>43931</v>
      </c>
      <c r="B112" s="8">
        <v>3061</v>
      </c>
      <c r="C112">
        <v>58746</v>
      </c>
    </row>
    <row r="113" spans="1:3" x14ac:dyDescent="0.3">
      <c r="A113" s="7">
        <v>43932</v>
      </c>
      <c r="B113" s="8">
        <v>2421</v>
      </c>
      <c r="C113">
        <v>61167</v>
      </c>
    </row>
    <row r="114" spans="1:3" x14ac:dyDescent="0.3">
      <c r="A114" s="7">
        <v>43933</v>
      </c>
      <c r="B114" s="8">
        <v>1660</v>
      </c>
      <c r="C114" s="5">
        <v>62827</v>
      </c>
    </row>
    <row r="115" spans="1:3" x14ac:dyDescent="0.3">
      <c r="A115" s="7">
        <v>43934</v>
      </c>
      <c r="B115" s="8">
        <v>1572</v>
      </c>
      <c r="C115">
        <v>64399</v>
      </c>
    </row>
    <row r="116" spans="1:3" x14ac:dyDescent="0.3">
      <c r="A116" s="7">
        <v>43935</v>
      </c>
      <c r="B116" s="8">
        <v>2100</v>
      </c>
      <c r="C116">
        <v>66499</v>
      </c>
    </row>
    <row r="117" spans="1:3" x14ac:dyDescent="0.3">
      <c r="A117" s="7">
        <v>43936</v>
      </c>
      <c r="B117" s="8">
        <v>3661</v>
      </c>
      <c r="C117">
        <v>70160</v>
      </c>
    </row>
    <row r="118" spans="1:3" x14ac:dyDescent="0.3">
      <c r="A118" s="7">
        <v>43937</v>
      </c>
      <c r="B118" s="8">
        <v>4241</v>
      </c>
      <c r="C118">
        <v>74401</v>
      </c>
    </row>
    <row r="119" spans="1:3" x14ac:dyDescent="0.3">
      <c r="A119" s="7">
        <v>43938</v>
      </c>
      <c r="B119" s="8">
        <v>4677</v>
      </c>
      <c r="C119">
        <v>79078</v>
      </c>
    </row>
    <row r="120" spans="1:3" x14ac:dyDescent="0.3">
      <c r="A120" s="7">
        <v>43939</v>
      </c>
      <c r="B120" s="8">
        <v>4146</v>
      </c>
      <c r="C120">
        <v>83224</v>
      </c>
    </row>
    <row r="121" spans="1:3" x14ac:dyDescent="0.3">
      <c r="A121" s="7">
        <v>43940</v>
      </c>
      <c r="B121" s="8">
        <v>3081</v>
      </c>
      <c r="C121">
        <v>86305</v>
      </c>
    </row>
    <row r="122" spans="1:3" x14ac:dyDescent="0.3">
      <c r="A122" s="7">
        <v>43941</v>
      </c>
      <c r="B122" s="8">
        <v>3203</v>
      </c>
      <c r="C122">
        <v>89508</v>
      </c>
    </row>
    <row r="123" spans="1:3" x14ac:dyDescent="0.3">
      <c r="A123" s="7">
        <v>43942</v>
      </c>
      <c r="B123" s="8">
        <v>5289</v>
      </c>
      <c r="C123">
        <v>94797</v>
      </c>
    </row>
    <row r="124" spans="1:3" x14ac:dyDescent="0.3">
      <c r="A124" s="7">
        <v>43943</v>
      </c>
      <c r="B124" s="8">
        <v>6480</v>
      </c>
      <c r="C124">
        <v>101277</v>
      </c>
    </row>
    <row r="125" spans="1:3" x14ac:dyDescent="0.3">
      <c r="A125" s="7">
        <v>43944</v>
      </c>
      <c r="B125" s="8">
        <v>6961</v>
      </c>
      <c r="C125">
        <v>108238</v>
      </c>
    </row>
    <row r="126" spans="1:3" x14ac:dyDescent="0.3">
      <c r="A126" s="7">
        <v>43945</v>
      </c>
      <c r="B126" s="8">
        <v>6777</v>
      </c>
      <c r="C126" s="5">
        <v>115015</v>
      </c>
    </row>
    <row r="127" spans="1:3" x14ac:dyDescent="0.3">
      <c r="A127" s="7">
        <v>43946</v>
      </c>
      <c r="B127" s="8">
        <v>5966</v>
      </c>
      <c r="C127">
        <v>120981</v>
      </c>
    </row>
    <row r="128" spans="1:3" x14ac:dyDescent="0.3">
      <c r="A128" s="7">
        <v>43947</v>
      </c>
      <c r="B128" s="8">
        <v>2939</v>
      </c>
      <c r="C128">
        <v>123920</v>
      </c>
    </row>
    <row r="129" spans="1:3" x14ac:dyDescent="0.3">
      <c r="A129" s="7">
        <v>43948</v>
      </c>
      <c r="B129" s="8">
        <v>2146</v>
      </c>
      <c r="C129">
        <v>126066</v>
      </c>
    </row>
    <row r="130" spans="1:3" x14ac:dyDescent="0.3">
      <c r="A130" s="7">
        <v>43949</v>
      </c>
      <c r="B130" s="8">
        <v>2637</v>
      </c>
      <c r="C130">
        <v>128703</v>
      </c>
    </row>
    <row r="131" spans="1:3" x14ac:dyDescent="0.3">
      <c r="A131" s="7">
        <v>43950</v>
      </c>
      <c r="B131" s="8">
        <v>5867</v>
      </c>
      <c r="C131">
        <v>134570</v>
      </c>
    </row>
    <row r="132" spans="1:3" x14ac:dyDescent="0.3">
      <c r="A132" s="7">
        <v>43951</v>
      </c>
      <c r="B132" s="8">
        <v>5328</v>
      </c>
      <c r="C132">
        <v>139898</v>
      </c>
    </row>
    <row r="133" spans="1:3" x14ac:dyDescent="0.3">
      <c r="A133" s="7">
        <v>43952</v>
      </c>
      <c r="B133" s="8">
        <v>5691</v>
      </c>
      <c r="C133">
        <v>145589</v>
      </c>
    </row>
    <row r="134" spans="1:3" x14ac:dyDescent="0.3">
      <c r="A134" s="7">
        <v>43953</v>
      </c>
      <c r="B134" s="8">
        <v>4634</v>
      </c>
      <c r="C134">
        <v>150223</v>
      </c>
    </row>
    <row r="135" spans="1:3" x14ac:dyDescent="0.3">
      <c r="A135" s="7">
        <v>43954</v>
      </c>
      <c r="B135" s="8">
        <v>2473</v>
      </c>
      <c r="C135">
        <v>152696</v>
      </c>
    </row>
    <row r="136" spans="1:3" x14ac:dyDescent="0.3">
      <c r="A136" s="7">
        <v>43955</v>
      </c>
      <c r="B136" s="8">
        <v>3232</v>
      </c>
      <c r="C136">
        <v>155928</v>
      </c>
    </row>
    <row r="137" spans="1:3" x14ac:dyDescent="0.3">
      <c r="A137" s="7">
        <v>43956</v>
      </c>
      <c r="B137" s="8">
        <v>4772</v>
      </c>
      <c r="C137">
        <v>160700</v>
      </c>
    </row>
    <row r="138" spans="1:3" x14ac:dyDescent="0.3">
      <c r="A138" s="7">
        <v>43957</v>
      </c>
      <c r="B138" s="8">
        <v>7323</v>
      </c>
      <c r="C138">
        <v>168023</v>
      </c>
    </row>
    <row r="139" spans="1:3" x14ac:dyDescent="0.3">
      <c r="A139" s="7">
        <v>43958</v>
      </c>
      <c r="B139" s="8">
        <v>7812</v>
      </c>
      <c r="C139">
        <v>175835</v>
      </c>
    </row>
    <row r="140" spans="1:3" x14ac:dyDescent="0.3">
      <c r="A140" s="7">
        <v>43959</v>
      </c>
      <c r="B140" s="8">
        <v>7204</v>
      </c>
      <c r="C140">
        <v>183039</v>
      </c>
    </row>
    <row r="141" spans="1:3" x14ac:dyDescent="0.3">
      <c r="A141" s="7">
        <v>43960</v>
      </c>
      <c r="B141" s="8">
        <v>7287</v>
      </c>
      <c r="C141">
        <v>190326</v>
      </c>
    </row>
    <row r="142" spans="1:3" x14ac:dyDescent="0.3">
      <c r="A142" s="7">
        <v>43961</v>
      </c>
      <c r="B142" s="8">
        <v>3865</v>
      </c>
      <c r="C142">
        <v>194191</v>
      </c>
    </row>
    <row r="143" spans="1:3" x14ac:dyDescent="0.3">
      <c r="A143" s="7">
        <v>43962</v>
      </c>
      <c r="B143" s="8">
        <v>2893</v>
      </c>
      <c r="C143">
        <v>197084</v>
      </c>
    </row>
    <row r="144" spans="1:3" x14ac:dyDescent="0.3">
      <c r="A144" s="7">
        <v>43963</v>
      </c>
      <c r="B144" s="8">
        <v>5961</v>
      </c>
      <c r="C144">
        <v>203045</v>
      </c>
    </row>
    <row r="145" spans="1:3" x14ac:dyDescent="0.3">
      <c r="A145" s="7">
        <v>43964</v>
      </c>
      <c r="B145" s="8">
        <v>7019</v>
      </c>
      <c r="C145">
        <v>210064</v>
      </c>
    </row>
    <row r="146" spans="1:3" x14ac:dyDescent="0.3">
      <c r="A146" s="7">
        <v>43965</v>
      </c>
      <c r="B146" s="8">
        <v>6723</v>
      </c>
      <c r="C146">
        <v>216787</v>
      </c>
    </row>
    <row r="147" spans="1:3" x14ac:dyDescent="0.3">
      <c r="A147" s="7">
        <v>43966</v>
      </c>
      <c r="B147" s="8">
        <v>7150</v>
      </c>
      <c r="C147">
        <v>223937</v>
      </c>
    </row>
    <row r="148" spans="1:3" x14ac:dyDescent="0.3">
      <c r="A148" s="7">
        <v>43967</v>
      </c>
      <c r="B148" s="8">
        <v>4211</v>
      </c>
      <c r="C148">
        <v>228148</v>
      </c>
    </row>
    <row r="149" spans="1:3" x14ac:dyDescent="0.3">
      <c r="A149" s="7">
        <v>43968</v>
      </c>
      <c r="B149" s="8">
        <v>2570</v>
      </c>
      <c r="C149">
        <v>230718</v>
      </c>
    </row>
    <row r="150" spans="1:3" x14ac:dyDescent="0.3">
      <c r="A150" s="7">
        <v>43969</v>
      </c>
      <c r="B150" s="8">
        <v>3125</v>
      </c>
      <c r="C150">
        <v>233843</v>
      </c>
    </row>
    <row r="151" spans="1:3" x14ac:dyDescent="0.3">
      <c r="A151" s="7">
        <v>43970</v>
      </c>
      <c r="B151" s="8">
        <v>4882</v>
      </c>
      <c r="C151">
        <v>238725</v>
      </c>
    </row>
    <row r="152" spans="1:3" x14ac:dyDescent="0.3">
      <c r="A152" s="7">
        <v>43971</v>
      </c>
      <c r="B152" s="8">
        <v>6113</v>
      </c>
      <c r="C152">
        <v>244838</v>
      </c>
    </row>
    <row r="153" spans="1:3" x14ac:dyDescent="0.3">
      <c r="A153" s="7">
        <v>43972</v>
      </c>
      <c r="B153" s="8">
        <v>5408</v>
      </c>
      <c r="C153">
        <v>250246</v>
      </c>
    </row>
    <row r="154" spans="1:3" x14ac:dyDescent="0.3">
      <c r="A154" s="7">
        <v>43973</v>
      </c>
      <c r="B154" s="8">
        <v>5604</v>
      </c>
      <c r="C154">
        <v>255850</v>
      </c>
    </row>
    <row r="155" spans="1:3" x14ac:dyDescent="0.3">
      <c r="A155" s="7">
        <v>43974</v>
      </c>
      <c r="B155" s="8">
        <v>3302</v>
      </c>
      <c r="C155">
        <v>259152</v>
      </c>
    </row>
    <row r="156" spans="1:3" x14ac:dyDescent="0.3">
      <c r="A156" s="7">
        <v>43975</v>
      </c>
      <c r="B156" s="8">
        <v>2163</v>
      </c>
      <c r="C156">
        <v>261315</v>
      </c>
    </row>
    <row r="157" spans="1:3" x14ac:dyDescent="0.3">
      <c r="A157" s="7">
        <v>43976</v>
      </c>
      <c r="B157" s="8">
        <v>1841</v>
      </c>
      <c r="C157">
        <v>263156</v>
      </c>
    </row>
    <row r="158" spans="1:3" x14ac:dyDescent="0.3">
      <c r="A158" s="7">
        <v>43977</v>
      </c>
      <c r="B158" s="8">
        <v>4279</v>
      </c>
      <c r="C158">
        <v>267435</v>
      </c>
    </row>
    <row r="159" spans="1:3" x14ac:dyDescent="0.3">
      <c r="A159" s="7">
        <v>43978</v>
      </c>
      <c r="B159" s="8">
        <v>4255</v>
      </c>
      <c r="C159">
        <v>271690</v>
      </c>
    </row>
    <row r="160" spans="1:3" x14ac:dyDescent="0.3">
      <c r="A160" s="7">
        <v>43979</v>
      </c>
      <c r="B160" s="8">
        <v>4162</v>
      </c>
      <c r="C160">
        <v>275852</v>
      </c>
    </row>
    <row r="161" spans="1:3" x14ac:dyDescent="0.3">
      <c r="A161" s="7">
        <v>43980</v>
      </c>
      <c r="B161" s="8">
        <v>3020</v>
      </c>
      <c r="C161">
        <v>278872</v>
      </c>
    </row>
    <row r="162" spans="1:3" x14ac:dyDescent="0.3">
      <c r="A162" s="7">
        <v>43981</v>
      </c>
      <c r="B162" s="8">
        <v>2111</v>
      </c>
      <c r="C162">
        <v>280983</v>
      </c>
    </row>
    <row r="163" spans="1:3" x14ac:dyDescent="0.3">
      <c r="A163" s="7">
        <v>43982</v>
      </c>
      <c r="B163" s="8">
        <v>626</v>
      </c>
      <c r="C163">
        <v>281609</v>
      </c>
    </row>
    <row r="164" spans="1:3" x14ac:dyDescent="0.3">
      <c r="A164" s="7">
        <v>43983</v>
      </c>
      <c r="B164" s="8">
        <v>654</v>
      </c>
      <c r="C164">
        <v>282263</v>
      </c>
    </row>
    <row r="165" spans="1:3" x14ac:dyDescent="0.3">
      <c r="A165" s="7">
        <v>43984</v>
      </c>
      <c r="B165" s="8">
        <v>1262</v>
      </c>
      <c r="C165">
        <v>283525</v>
      </c>
    </row>
    <row r="166" spans="1:3" x14ac:dyDescent="0.3">
      <c r="A166" s="7">
        <v>43985</v>
      </c>
      <c r="B166" s="8">
        <v>2649</v>
      </c>
      <c r="C166">
        <v>286174</v>
      </c>
    </row>
    <row r="167" spans="1:3" x14ac:dyDescent="0.3">
      <c r="A167" s="7">
        <v>43986</v>
      </c>
      <c r="B167" s="8">
        <v>2813</v>
      </c>
      <c r="C167">
        <v>288987</v>
      </c>
    </row>
    <row r="168" spans="1:3" x14ac:dyDescent="0.3">
      <c r="A168" s="7">
        <v>43987</v>
      </c>
      <c r="B168" s="8">
        <v>3007</v>
      </c>
      <c r="C168">
        <v>291994</v>
      </c>
    </row>
    <row r="169" spans="1:3" x14ac:dyDescent="0.3">
      <c r="A169" s="7">
        <v>43988</v>
      </c>
      <c r="B169" s="8">
        <v>2054</v>
      </c>
      <c r="C169">
        <v>294048</v>
      </c>
    </row>
    <row r="170" spans="1:3" x14ac:dyDescent="0.3">
      <c r="A170" s="7">
        <v>43989</v>
      </c>
      <c r="B170" s="8">
        <v>800</v>
      </c>
      <c r="C170">
        <v>294848</v>
      </c>
    </row>
    <row r="171" spans="1:3" x14ac:dyDescent="0.3">
      <c r="A171" s="7">
        <v>43990</v>
      </c>
      <c r="B171" s="8">
        <v>1053</v>
      </c>
      <c r="C171">
        <v>295901</v>
      </c>
    </row>
    <row r="172" spans="1:3" x14ac:dyDescent="0.3">
      <c r="A172" s="7">
        <v>43991</v>
      </c>
      <c r="B172" s="8">
        <v>2631</v>
      </c>
      <c r="C172">
        <v>298532</v>
      </c>
    </row>
    <row r="173" spans="1:3" x14ac:dyDescent="0.3">
      <c r="A173" s="7">
        <v>43992</v>
      </c>
      <c r="B173" s="8">
        <v>3350</v>
      </c>
      <c r="C173">
        <v>301882</v>
      </c>
    </row>
    <row r="174" spans="1:3" x14ac:dyDescent="0.3">
      <c r="A174" s="7">
        <v>43993</v>
      </c>
      <c r="B174" s="8">
        <v>2950</v>
      </c>
      <c r="C174">
        <v>304832</v>
      </c>
    </row>
    <row r="175" spans="1:3" x14ac:dyDescent="0.3">
      <c r="A175" s="7">
        <v>43994</v>
      </c>
      <c r="B175" s="8">
        <v>2978</v>
      </c>
      <c r="C175">
        <v>307810</v>
      </c>
    </row>
    <row r="176" spans="1:3" x14ac:dyDescent="0.3">
      <c r="A176" s="7">
        <v>43995</v>
      </c>
      <c r="B176" s="8">
        <v>2487</v>
      </c>
      <c r="C176">
        <v>310297</v>
      </c>
    </row>
    <row r="177" spans="1:3" x14ac:dyDescent="0.3">
      <c r="A177" s="7">
        <v>43996</v>
      </c>
      <c r="B177" s="8">
        <v>824</v>
      </c>
      <c r="C177">
        <v>311121</v>
      </c>
    </row>
    <row r="178" spans="1:3" x14ac:dyDescent="0.3">
      <c r="A178" s="7">
        <v>43997</v>
      </c>
      <c r="B178" s="8">
        <v>1527</v>
      </c>
      <c r="C178">
        <v>312648</v>
      </c>
    </row>
    <row r="179" spans="1:3" x14ac:dyDescent="0.3">
      <c r="A179" s="7">
        <v>43998</v>
      </c>
      <c r="B179" s="8">
        <v>3603</v>
      </c>
      <c r="C179">
        <v>316251</v>
      </c>
    </row>
    <row r="180" spans="1:3" x14ac:dyDescent="0.3">
      <c r="A180" s="7">
        <v>43999</v>
      </c>
      <c r="B180" s="8">
        <v>4936</v>
      </c>
      <c r="C180">
        <v>321187</v>
      </c>
    </row>
    <row r="181" spans="1:3" x14ac:dyDescent="0.3">
      <c r="A181" s="7">
        <v>44000</v>
      </c>
      <c r="B181" s="8">
        <v>6273</v>
      </c>
      <c r="C181">
        <v>327460</v>
      </c>
    </row>
    <row r="182" spans="1:3" x14ac:dyDescent="0.3">
      <c r="A182" s="7">
        <v>44001</v>
      </c>
      <c r="B182" s="8">
        <v>7707</v>
      </c>
      <c r="C182">
        <v>335167</v>
      </c>
    </row>
    <row r="183" spans="1:3" x14ac:dyDescent="0.3">
      <c r="A183" s="7">
        <v>44002</v>
      </c>
      <c r="B183" s="8">
        <v>5950</v>
      </c>
      <c r="C183">
        <v>341117</v>
      </c>
    </row>
    <row r="184" spans="1:3" x14ac:dyDescent="0.3">
      <c r="A184" s="7">
        <v>44003</v>
      </c>
      <c r="B184" s="8">
        <v>3402</v>
      </c>
      <c r="C184">
        <v>344519</v>
      </c>
    </row>
    <row r="185" spans="1:3" x14ac:dyDescent="0.3">
      <c r="A185" s="7">
        <v>44004</v>
      </c>
      <c r="B185" s="8">
        <v>4303</v>
      </c>
      <c r="C185">
        <v>348822</v>
      </c>
    </row>
    <row r="186" spans="1:3" x14ac:dyDescent="0.3">
      <c r="A186" s="7">
        <v>44005</v>
      </c>
      <c r="B186" s="8">
        <v>9174</v>
      </c>
      <c r="C186">
        <v>357996</v>
      </c>
    </row>
    <row r="187" spans="1:3" x14ac:dyDescent="0.3">
      <c r="A187" s="7">
        <v>44006</v>
      </c>
      <c r="B187" s="8">
        <v>10436</v>
      </c>
      <c r="C187">
        <v>368432</v>
      </c>
    </row>
    <row r="188" spans="1:3" x14ac:dyDescent="0.3">
      <c r="A188" s="7">
        <v>44007</v>
      </c>
      <c r="B188" s="8">
        <v>9825</v>
      </c>
      <c r="C188">
        <v>378257</v>
      </c>
    </row>
    <row r="189" spans="1:3" x14ac:dyDescent="0.3">
      <c r="A189" s="7">
        <v>44008</v>
      </c>
      <c r="B189" s="8">
        <v>9178</v>
      </c>
      <c r="C189">
        <v>387435</v>
      </c>
    </row>
    <row r="190" spans="1:3" x14ac:dyDescent="0.3">
      <c r="A190" s="7">
        <v>44009</v>
      </c>
      <c r="B190" s="8">
        <v>5321</v>
      </c>
      <c r="C190">
        <v>392756</v>
      </c>
    </row>
    <row r="191" spans="1:3" x14ac:dyDescent="0.3">
      <c r="A191" s="7">
        <v>44010</v>
      </c>
      <c r="B191" s="8">
        <v>2754</v>
      </c>
      <c r="C191">
        <v>395510</v>
      </c>
    </row>
    <row r="192" spans="1:3" x14ac:dyDescent="0.3">
      <c r="A192" s="7">
        <v>44011</v>
      </c>
      <c r="B192" s="8">
        <v>1960</v>
      </c>
      <c r="C192">
        <v>397470</v>
      </c>
    </row>
    <row r="193" spans="1:3" x14ac:dyDescent="0.3">
      <c r="A193" s="7">
        <v>44012</v>
      </c>
      <c r="B193" s="8">
        <v>4530</v>
      </c>
      <c r="C193">
        <v>402000</v>
      </c>
    </row>
    <row r="194" spans="1:3" x14ac:dyDescent="0.3">
      <c r="A194" s="7">
        <v>44013</v>
      </c>
      <c r="B194" s="8">
        <v>3329</v>
      </c>
      <c r="C194">
        <v>405329</v>
      </c>
    </row>
    <row r="195" spans="1:3" x14ac:dyDescent="0.3">
      <c r="A195" s="7">
        <v>44014</v>
      </c>
      <c r="B195" s="8">
        <v>3703</v>
      </c>
      <c r="C195">
        <v>409032</v>
      </c>
    </row>
    <row r="196" spans="1:3" x14ac:dyDescent="0.3">
      <c r="A196" s="7">
        <v>44015</v>
      </c>
      <c r="B196" s="8">
        <v>2900</v>
      </c>
      <c r="C196">
        <v>411932</v>
      </c>
    </row>
    <row r="197" spans="1:3" x14ac:dyDescent="0.3">
      <c r="A197" s="7">
        <v>44016</v>
      </c>
      <c r="B197" s="8">
        <v>2294</v>
      </c>
      <c r="C197">
        <v>414226</v>
      </c>
    </row>
    <row r="198" spans="1:3" x14ac:dyDescent="0.3">
      <c r="A198" s="7">
        <v>44017</v>
      </c>
      <c r="B198" s="8">
        <v>1057</v>
      </c>
      <c r="C198">
        <v>415283</v>
      </c>
    </row>
    <row r="199" spans="1:3" x14ac:dyDescent="0.3">
      <c r="A199" s="7">
        <v>44018</v>
      </c>
      <c r="B199" s="8">
        <v>1641</v>
      </c>
      <c r="C199">
        <v>416924</v>
      </c>
    </row>
    <row r="200" spans="1:3" x14ac:dyDescent="0.3">
      <c r="A200" s="7">
        <v>44019</v>
      </c>
      <c r="B200" s="8">
        <v>2131</v>
      </c>
      <c r="C200">
        <v>419055</v>
      </c>
    </row>
    <row r="201" spans="1:3" x14ac:dyDescent="0.3">
      <c r="A201" s="7">
        <v>44020</v>
      </c>
      <c r="B201" s="8">
        <v>3089</v>
      </c>
      <c r="C201">
        <v>422144</v>
      </c>
    </row>
    <row r="202" spans="1:3" x14ac:dyDescent="0.3">
      <c r="A202" s="7">
        <v>44021</v>
      </c>
      <c r="B202" s="8">
        <v>2575</v>
      </c>
      <c r="C202">
        <v>424719</v>
      </c>
    </row>
    <row r="203" spans="1:3" x14ac:dyDescent="0.3">
      <c r="A203" s="7">
        <v>44022</v>
      </c>
      <c r="B203" s="8">
        <v>2057</v>
      </c>
      <c r="C203">
        <v>426776</v>
      </c>
    </row>
    <row r="204" spans="1:3" x14ac:dyDescent="0.3">
      <c r="A204" s="7">
        <v>44023</v>
      </c>
      <c r="B204" s="8">
        <v>1824</v>
      </c>
      <c r="C204">
        <v>428600</v>
      </c>
    </row>
    <row r="205" spans="1:3" x14ac:dyDescent="0.3">
      <c r="A205" s="7">
        <v>44024</v>
      </c>
      <c r="B205" s="8">
        <v>1043</v>
      </c>
      <c r="C205">
        <v>429643</v>
      </c>
    </row>
    <row r="206" spans="1:3" x14ac:dyDescent="0.3">
      <c r="A206" s="7">
        <v>44025</v>
      </c>
      <c r="B206" s="8">
        <v>1620</v>
      </c>
      <c r="C206">
        <v>431263</v>
      </c>
    </row>
    <row r="207" spans="1:3" x14ac:dyDescent="0.3">
      <c r="A207" s="7">
        <v>44026</v>
      </c>
      <c r="B207" s="8">
        <v>2061</v>
      </c>
      <c r="C207">
        <v>433324</v>
      </c>
    </row>
    <row r="208" spans="1:3" x14ac:dyDescent="0.3">
      <c r="A208" s="7">
        <v>44027</v>
      </c>
      <c r="B208" s="8">
        <v>2899</v>
      </c>
      <c r="C208">
        <v>436223</v>
      </c>
    </row>
    <row r="209" spans="1:3" x14ac:dyDescent="0.3">
      <c r="A209" s="7">
        <v>44028</v>
      </c>
      <c r="B209" s="8">
        <v>2497</v>
      </c>
      <c r="C209">
        <v>438720</v>
      </c>
    </row>
    <row r="210" spans="1:3" x14ac:dyDescent="0.3">
      <c r="A210" s="7">
        <v>44029</v>
      </c>
      <c r="B210" s="8">
        <v>2403</v>
      </c>
      <c r="C210">
        <v>441123</v>
      </c>
    </row>
    <row r="211" spans="1:3" x14ac:dyDescent="0.3">
      <c r="A211" s="7">
        <v>44030</v>
      </c>
      <c r="B211" s="8">
        <v>1365</v>
      </c>
      <c r="C211">
        <v>442488</v>
      </c>
    </row>
    <row r="212" spans="1:3" x14ac:dyDescent="0.3">
      <c r="A212" s="7">
        <v>44031</v>
      </c>
      <c r="B212" s="8">
        <v>681</v>
      </c>
      <c r="C212">
        <v>443169</v>
      </c>
    </row>
    <row r="213" spans="1:3" x14ac:dyDescent="0.3">
      <c r="A213" s="7">
        <v>44032</v>
      </c>
      <c r="B213" s="8">
        <v>1007</v>
      </c>
      <c r="C213">
        <v>444176</v>
      </c>
    </row>
    <row r="214" spans="1:3" x14ac:dyDescent="0.3">
      <c r="A214" s="7">
        <v>44033</v>
      </c>
      <c r="B214" s="8">
        <v>2191</v>
      </c>
      <c r="C214">
        <v>446367</v>
      </c>
    </row>
    <row r="215" spans="1:3" x14ac:dyDescent="0.3">
      <c r="A215" s="7">
        <v>44034</v>
      </c>
      <c r="B215" s="8">
        <v>2419</v>
      </c>
      <c r="C215">
        <v>448786</v>
      </c>
    </row>
    <row r="216" spans="1:3" x14ac:dyDescent="0.3">
      <c r="A216" s="7">
        <v>44035</v>
      </c>
      <c r="B216" s="8">
        <v>2830</v>
      </c>
      <c r="C216">
        <v>451616</v>
      </c>
    </row>
    <row r="217" spans="1:3" x14ac:dyDescent="0.3">
      <c r="A217" s="7">
        <v>44036</v>
      </c>
      <c r="B217" s="8">
        <v>2307</v>
      </c>
      <c r="C217">
        <v>453923</v>
      </c>
    </row>
    <row r="218" spans="1:3" x14ac:dyDescent="0.3">
      <c r="A218" s="7">
        <v>44037</v>
      </c>
      <c r="B218" s="8">
        <v>1754</v>
      </c>
      <c r="C218">
        <v>455677</v>
      </c>
    </row>
    <row r="219" spans="1:3" x14ac:dyDescent="0.3">
      <c r="A219" s="7">
        <v>44038</v>
      </c>
      <c r="B219" s="8">
        <v>550</v>
      </c>
      <c r="C219">
        <v>456227</v>
      </c>
    </row>
    <row r="220" spans="1:3" x14ac:dyDescent="0.3">
      <c r="A220" s="7">
        <v>44039</v>
      </c>
      <c r="B220" s="8">
        <v>1107</v>
      </c>
      <c r="C220">
        <v>457334</v>
      </c>
    </row>
    <row r="221" spans="1:3" x14ac:dyDescent="0.3">
      <c r="A221" s="7">
        <v>44040</v>
      </c>
      <c r="B221" s="8">
        <v>2733</v>
      </c>
      <c r="C221">
        <v>460067</v>
      </c>
    </row>
    <row r="222" spans="1:3" x14ac:dyDescent="0.3">
      <c r="A222" s="7">
        <v>44041</v>
      </c>
      <c r="B222" s="8">
        <v>2523</v>
      </c>
      <c r="C222">
        <v>462590</v>
      </c>
    </row>
    <row r="223" spans="1:3" x14ac:dyDescent="0.3">
      <c r="A223" s="7">
        <v>44042</v>
      </c>
      <c r="B223" s="8">
        <v>2476</v>
      </c>
      <c r="C223">
        <v>465066</v>
      </c>
    </row>
    <row r="224" spans="1:3" x14ac:dyDescent="0.3">
      <c r="A224" s="7">
        <v>44043</v>
      </c>
      <c r="B224" s="8">
        <v>3002</v>
      </c>
      <c r="C224">
        <v>468068</v>
      </c>
    </row>
    <row r="225" spans="1:3" x14ac:dyDescent="0.3">
      <c r="A225" s="7">
        <v>44044</v>
      </c>
      <c r="B225" s="8">
        <v>2401</v>
      </c>
      <c r="C225">
        <v>470469</v>
      </c>
    </row>
    <row r="226" spans="1:3" x14ac:dyDescent="0.3">
      <c r="A226" s="7">
        <v>44045</v>
      </c>
      <c r="B226" s="8">
        <v>1692</v>
      </c>
      <c r="C226">
        <v>472161</v>
      </c>
    </row>
    <row r="227" spans="1:3" x14ac:dyDescent="0.3">
      <c r="A227" s="7">
        <v>44046</v>
      </c>
      <c r="B227" s="8">
        <v>1608</v>
      </c>
      <c r="C227">
        <v>473769</v>
      </c>
    </row>
    <row r="228" spans="1:3" x14ac:dyDescent="0.3">
      <c r="A228" s="7">
        <v>44047</v>
      </c>
      <c r="B228" s="8">
        <v>4140</v>
      </c>
      <c r="C228">
        <v>477909</v>
      </c>
    </row>
    <row r="229" spans="1:3" x14ac:dyDescent="0.3">
      <c r="A229" s="7">
        <v>44048</v>
      </c>
      <c r="B229" s="8">
        <v>5020</v>
      </c>
      <c r="C229">
        <v>482929</v>
      </c>
    </row>
    <row r="230" spans="1:3" x14ac:dyDescent="0.3">
      <c r="A230" s="7">
        <v>44049</v>
      </c>
      <c r="B230" s="8">
        <v>4014</v>
      </c>
      <c r="C230">
        <v>486943</v>
      </c>
    </row>
    <row r="231" spans="1:3" x14ac:dyDescent="0.3">
      <c r="A231" s="7">
        <v>44050</v>
      </c>
      <c r="B231" s="8">
        <v>3289</v>
      </c>
      <c r="C231">
        <v>490232</v>
      </c>
    </row>
    <row r="232" spans="1:3" x14ac:dyDescent="0.3">
      <c r="A232" s="7">
        <v>44051</v>
      </c>
      <c r="B232" s="8">
        <v>4249</v>
      </c>
      <c r="C232">
        <v>494481</v>
      </c>
    </row>
    <row r="233" spans="1:3" x14ac:dyDescent="0.3">
      <c r="A233" s="7">
        <v>44052</v>
      </c>
      <c r="B233" s="8">
        <v>2125</v>
      </c>
      <c r="C233">
        <v>496606</v>
      </c>
    </row>
    <row r="234" spans="1:3" x14ac:dyDescent="0.3">
      <c r="A234" s="7">
        <v>44053</v>
      </c>
      <c r="B234" s="8">
        <v>1874</v>
      </c>
      <c r="C234">
        <v>498480</v>
      </c>
    </row>
    <row r="235" spans="1:3" x14ac:dyDescent="0.3">
      <c r="A235" s="7">
        <v>44054</v>
      </c>
      <c r="B235" s="8">
        <v>4225</v>
      </c>
      <c r="C235">
        <v>502705</v>
      </c>
    </row>
    <row r="236" spans="1:3" x14ac:dyDescent="0.3">
      <c r="A236" s="7">
        <v>44055</v>
      </c>
      <c r="B236" s="8">
        <v>6006</v>
      </c>
      <c r="C236">
        <v>508711</v>
      </c>
    </row>
    <row r="237" spans="1:3" x14ac:dyDescent="0.3">
      <c r="A237" s="7">
        <v>44056</v>
      </c>
      <c r="B237" s="8">
        <v>15703</v>
      </c>
      <c r="C237">
        <v>524414</v>
      </c>
    </row>
    <row r="238" spans="1:3" x14ac:dyDescent="0.3">
      <c r="A238" s="7">
        <v>44057</v>
      </c>
      <c r="B238" s="8">
        <v>23846</v>
      </c>
      <c r="C238">
        <v>548260</v>
      </c>
    </row>
    <row r="239" spans="1:3" x14ac:dyDescent="0.3">
      <c r="A239" s="7">
        <v>44058</v>
      </c>
      <c r="B239" s="8">
        <v>23682</v>
      </c>
      <c r="C239">
        <v>571942</v>
      </c>
    </row>
    <row r="240" spans="1:3" x14ac:dyDescent="0.3">
      <c r="A240" s="7">
        <v>44059</v>
      </c>
      <c r="B240" s="8">
        <v>26014</v>
      </c>
      <c r="C240">
        <v>597956</v>
      </c>
    </row>
    <row r="241" spans="1:3" x14ac:dyDescent="0.3">
      <c r="A241" s="7">
        <v>44060</v>
      </c>
      <c r="B241" s="8">
        <v>18421</v>
      </c>
      <c r="C241">
        <v>616377</v>
      </c>
    </row>
    <row r="242" spans="1:3" x14ac:dyDescent="0.3">
      <c r="A242" s="7">
        <v>44061</v>
      </c>
      <c r="B242" s="8">
        <v>23038</v>
      </c>
      <c r="C242">
        <v>639415</v>
      </c>
    </row>
    <row r="243" spans="1:3" x14ac:dyDescent="0.3">
      <c r="A243" s="7">
        <v>44062</v>
      </c>
      <c r="B243" s="8">
        <v>18091</v>
      </c>
      <c r="C243">
        <v>657506</v>
      </c>
    </row>
    <row r="244" spans="1:3" x14ac:dyDescent="0.3">
      <c r="A244" s="7">
        <v>44063</v>
      </c>
      <c r="B244" s="8">
        <v>15714</v>
      </c>
      <c r="C244">
        <v>673220</v>
      </c>
    </row>
    <row r="245" spans="1:3" x14ac:dyDescent="0.3">
      <c r="A245" s="7">
        <v>44064</v>
      </c>
      <c r="B245" s="8">
        <v>12256</v>
      </c>
      <c r="C245">
        <v>685476</v>
      </c>
    </row>
    <row r="246" spans="1:3" x14ac:dyDescent="0.3">
      <c r="A246" s="7">
        <v>44065</v>
      </c>
      <c r="B246" s="8">
        <v>7005</v>
      </c>
      <c r="C246">
        <v>692481</v>
      </c>
    </row>
    <row r="247" spans="1:3" x14ac:dyDescent="0.3">
      <c r="A247" s="7">
        <v>44066</v>
      </c>
      <c r="B247" s="8">
        <v>4589</v>
      </c>
      <c r="C247">
        <v>697070</v>
      </c>
    </row>
    <row r="248" spans="1:3" x14ac:dyDescent="0.3">
      <c r="A248" s="7">
        <v>44067</v>
      </c>
      <c r="B248" s="8">
        <v>4434</v>
      </c>
      <c r="C248">
        <v>701504</v>
      </c>
    </row>
    <row r="249" spans="1:3" x14ac:dyDescent="0.3">
      <c r="A249" s="7">
        <v>44068</v>
      </c>
      <c r="B249" s="8">
        <v>8559</v>
      </c>
      <c r="C249">
        <v>710063</v>
      </c>
    </row>
    <row r="250" spans="1:3" x14ac:dyDescent="0.3">
      <c r="A250" s="7">
        <v>44069</v>
      </c>
      <c r="B250" s="8">
        <v>9257</v>
      </c>
      <c r="C250">
        <v>719320</v>
      </c>
    </row>
    <row r="251" spans="1:3" x14ac:dyDescent="0.3">
      <c r="A251" s="7">
        <v>44070</v>
      </c>
      <c r="B251" s="8">
        <v>11010</v>
      </c>
      <c r="C251">
        <v>730330</v>
      </c>
    </row>
    <row r="252" spans="1:3" x14ac:dyDescent="0.3">
      <c r="A252" s="7">
        <v>44071</v>
      </c>
      <c r="B252" s="8">
        <v>9991</v>
      </c>
      <c r="C252">
        <v>740321</v>
      </c>
    </row>
    <row r="253" spans="1:3" x14ac:dyDescent="0.3">
      <c r="A253" s="7">
        <v>44072</v>
      </c>
      <c r="B253" s="8">
        <v>10487</v>
      </c>
      <c r="C253">
        <v>750808</v>
      </c>
    </row>
    <row r="254" spans="1:3" x14ac:dyDescent="0.3">
      <c r="A254" s="7">
        <v>44073</v>
      </c>
      <c r="B254" s="8">
        <v>7219</v>
      </c>
      <c r="C254">
        <v>758027</v>
      </c>
    </row>
    <row r="255" spans="1:3" x14ac:dyDescent="0.3">
      <c r="A255" s="7">
        <v>44074</v>
      </c>
      <c r="B255" s="8">
        <v>8599</v>
      </c>
      <c r="C255">
        <v>766626</v>
      </c>
    </row>
    <row r="256" spans="1:3" x14ac:dyDescent="0.3">
      <c r="A256" s="7">
        <v>44075</v>
      </c>
      <c r="B256" s="8">
        <v>10934</v>
      </c>
      <c r="C256">
        <v>777560</v>
      </c>
    </row>
    <row r="257" spans="1:3" x14ac:dyDescent="0.3">
      <c r="A257" s="7">
        <v>44076</v>
      </c>
      <c r="B257" s="8">
        <v>10521</v>
      </c>
      <c r="C257">
        <v>788081</v>
      </c>
    </row>
    <row r="258" spans="1:3" x14ac:dyDescent="0.3">
      <c r="A258" s="7">
        <v>44077</v>
      </c>
      <c r="B258" s="8">
        <v>9909</v>
      </c>
      <c r="C258">
        <v>797990</v>
      </c>
    </row>
    <row r="259" spans="1:3" x14ac:dyDescent="0.3">
      <c r="A259" s="7">
        <v>44078</v>
      </c>
      <c r="B259" s="8">
        <v>9470</v>
      </c>
      <c r="C259">
        <v>807460</v>
      </c>
    </row>
    <row r="260" spans="1:3" x14ac:dyDescent="0.3">
      <c r="A260" s="7">
        <v>44079</v>
      </c>
      <c r="B260" s="8">
        <v>7178</v>
      </c>
      <c r="C260">
        <v>814638</v>
      </c>
    </row>
    <row r="261" spans="1:3" x14ac:dyDescent="0.3">
      <c r="A261" s="7">
        <v>44080</v>
      </c>
      <c r="B261" s="8">
        <v>3991</v>
      </c>
      <c r="C261">
        <v>818629</v>
      </c>
    </row>
    <row r="262" spans="1:3" x14ac:dyDescent="0.3">
      <c r="A262" s="7">
        <v>44081</v>
      </c>
      <c r="B262" s="8">
        <v>4525</v>
      </c>
      <c r="C262">
        <v>823154</v>
      </c>
    </row>
    <row r="263" spans="1:3" x14ac:dyDescent="0.3">
      <c r="A263" s="7">
        <v>44082</v>
      </c>
      <c r="B263" s="8">
        <v>8363</v>
      </c>
      <c r="C263">
        <v>831517</v>
      </c>
    </row>
    <row r="264" spans="1:3" x14ac:dyDescent="0.3">
      <c r="A264" s="7">
        <v>44083</v>
      </c>
      <c r="B264" s="8">
        <v>7950</v>
      </c>
      <c r="C264">
        <v>839467</v>
      </c>
    </row>
    <row r="265" spans="1:3" x14ac:dyDescent="0.3">
      <c r="A265" s="7">
        <v>44084</v>
      </c>
      <c r="B265" s="8">
        <v>8953</v>
      </c>
      <c r="C265">
        <v>848420</v>
      </c>
    </row>
    <row r="266" spans="1:3" x14ac:dyDescent="0.3">
      <c r="A266" s="7">
        <v>44085</v>
      </c>
      <c r="B266" s="8">
        <v>8838</v>
      </c>
      <c r="C266">
        <v>857258</v>
      </c>
    </row>
    <row r="267" spans="1:3" x14ac:dyDescent="0.3">
      <c r="A267" s="7">
        <v>44086</v>
      </c>
      <c r="B267" s="8">
        <v>7211</v>
      </c>
      <c r="C267">
        <v>864469</v>
      </c>
    </row>
    <row r="268" spans="1:3" x14ac:dyDescent="0.3">
      <c r="A268" s="7"/>
      <c r="B268" s="8"/>
    </row>
    <row r="269" spans="1:3" x14ac:dyDescent="0.3">
      <c r="A269" s="7" t="s">
        <v>214</v>
      </c>
      <c r="B269" s="8" t="s">
        <v>215</v>
      </c>
    </row>
    <row r="270" spans="1:3" x14ac:dyDescent="0.3">
      <c r="A270" s="7" t="s">
        <v>199</v>
      </c>
      <c r="B270" s="8" t="s">
        <v>216</v>
      </c>
    </row>
    <row r="271" spans="1:3" x14ac:dyDescent="0.3">
      <c r="A271" s="7" t="s">
        <v>217</v>
      </c>
      <c r="B271" s="8" t="s">
        <v>218</v>
      </c>
    </row>
    <row r="272" spans="1:3" x14ac:dyDescent="0.3">
      <c r="A272" s="7" t="s">
        <v>219</v>
      </c>
      <c r="B272"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2020-09-13T03:26:28Z</dcterms:modified>
</cp:coreProperties>
</file>