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355FACC-AEB0-412B-864D-546E42C75EDB}" xr6:coauthVersionLast="47" xr6:coauthVersionMax="47" xr10:uidLastSave="{00000000-0000-0000-0000-000000000000}"/>
  <bookViews>
    <workbookView xWindow="-120" yWindow="-120" windowWidth="24240" windowHeight="13020" xr2:uid="{337BDD16-9019-4B10-8C0E-62BFEF92C3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F19" i="2"/>
  <c r="F18" i="2"/>
  <c r="F17" i="2"/>
  <c r="F16" i="2"/>
  <c r="F15" i="2"/>
  <c r="E12" i="2"/>
  <c r="I11" i="2"/>
  <c r="L17" i="1"/>
  <c r="L21" i="1"/>
  <c r="L10" i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L22" i="1" s="1"/>
  <c r="I23" i="1"/>
  <c r="J23" i="1" s="1"/>
  <c r="K23" i="1" s="1"/>
  <c r="I24" i="1"/>
  <c r="J24" i="1" s="1"/>
  <c r="K24" i="1" s="1"/>
  <c r="I10" i="1"/>
  <c r="J10" i="1" s="1"/>
  <c r="K10" i="1" s="1"/>
  <c r="L18" i="1" l="1"/>
  <c r="L14" i="1"/>
  <c r="L13" i="1"/>
  <c r="L24" i="1"/>
  <c r="L20" i="1"/>
  <c r="L16" i="1"/>
  <c r="L12" i="1"/>
  <c r="L23" i="1"/>
  <c r="L19" i="1"/>
  <c r="L15" i="1"/>
  <c r="L11" i="1"/>
</calcChain>
</file>

<file path=xl/sharedStrings.xml><?xml version="1.0" encoding="utf-8"?>
<sst xmlns="http://schemas.openxmlformats.org/spreadsheetml/2006/main" count="50" uniqueCount="43">
  <si>
    <t>MARKSHEET</t>
  </si>
  <si>
    <t>S.NO</t>
  </si>
  <si>
    <t>NAME</t>
  </si>
  <si>
    <t>ROLL NO</t>
  </si>
  <si>
    <t>HINDI</t>
  </si>
  <si>
    <t>ENGLISH</t>
  </si>
  <si>
    <t>MATHS</t>
  </si>
  <si>
    <t>SCIENCE</t>
  </si>
  <si>
    <t>S.S.T</t>
  </si>
  <si>
    <t xml:space="preserve">DHRUV </t>
  </si>
  <si>
    <t>SHASHI</t>
  </si>
  <si>
    <t>NANCY</t>
  </si>
  <si>
    <t>DOLLY</t>
  </si>
  <si>
    <t>NIDHI</t>
  </si>
  <si>
    <t>POOJA</t>
  </si>
  <si>
    <t>MEENA</t>
  </si>
  <si>
    <t>NANDINI</t>
  </si>
  <si>
    <t>SUHANI</t>
  </si>
  <si>
    <t>SALONI</t>
  </si>
  <si>
    <t>PRIYA</t>
  </si>
  <si>
    <t>KUMKUM</t>
  </si>
  <si>
    <t>KAJAL</t>
  </si>
  <si>
    <t>KASHISH</t>
  </si>
  <si>
    <t>KIRAN</t>
  </si>
  <si>
    <t xml:space="preserve">TOTAL </t>
  </si>
  <si>
    <t>%</t>
  </si>
  <si>
    <t>GRADE</t>
  </si>
  <si>
    <t>PASS\FAIL</t>
  </si>
  <si>
    <t>A</t>
  </si>
  <si>
    <t>STUDENT REPORT CARD</t>
  </si>
  <si>
    <t>JAGRITI PUBLIC SCHOOL</t>
  </si>
  <si>
    <t xml:space="preserve">Affiliated To CBSE </t>
  </si>
  <si>
    <t>English medium Co- Educational</t>
  </si>
  <si>
    <t>Senior Secondary School</t>
  </si>
  <si>
    <t>ACADEMIC SESSION  2023 - 24</t>
  </si>
  <si>
    <t>Name of student</t>
  </si>
  <si>
    <t>Roll no</t>
  </si>
  <si>
    <t>Class</t>
  </si>
  <si>
    <t>10th</t>
  </si>
  <si>
    <t>SUBJECT</t>
  </si>
  <si>
    <t>MARKS</t>
  </si>
  <si>
    <t>PERCENTAGE(%)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</si>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</sst>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4" borderId="0" xfId="0" applyFill="1"/>
    <xf numFmtId="0" fontId="1" fillId="3" borderId="0" xfId="0" applyFont="1" applyFill="1"/>
    <xf numFmtId="0" fontId="0" fillId="5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/3.0/" TargetMode="External"/><Relationship Id="rId2" Type="http://schemas.openxmlformats.org/officeDocument/2006/relationships/hyperlink" Target="https://freepngimg.com/png/18996-saraswati-png-image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47153</xdr:colOff>
      <xdr:row>3</xdr:row>
      <xdr:rowOff>28292</xdr:rowOff>
    </xdr:from>
    <xdr:to>
      <xdr:col>3</xdr:col>
      <xdr:colOff>513972</xdr:colOff>
      <xdr:row>8</xdr:row>
      <xdr:rowOff>89592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734C1-5578-FC77-077D-A09853290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71992" y="594134"/>
          <a:ext cx="466819" cy="100436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35</xdr:row>
      <xdr:rowOff>174115</xdr:rowOff>
    </xdr:from>
    <xdr:ext cx="2697178" cy="2415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307267-0F6E-524B-526A-628BBC665EAB}"/>
            </a:ext>
          </a:extLst>
        </xdr:cNvPr>
        <xdr:cNvSpPr txBox="1"/>
      </xdr:nvSpPr>
      <xdr:spPr>
        <a:xfrm>
          <a:off x="0" y="6775600"/>
          <a:ext cx="2697178" cy="241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2" tooltip="https://freepngimg.com/png/18996-saraswati-png-image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nc/3.0/"/>
            </a:rPr>
            <a:t>CC BY-NC</a:t>
          </a:r>
          <a:endParaRPr lang="en-US" sz="900"/>
        </a:p>
      </xdr:txBody>
    </xdr:sp>
    <xdr:clientData/>
  </xdr:oneCellAnchor>
  <xdr:twoCellAnchor editAs="oneCell">
    <xdr:from>
      <xdr:col>8</xdr:col>
      <xdr:colOff>37722</xdr:colOff>
      <xdr:row>3</xdr:row>
      <xdr:rowOff>0</xdr:rowOff>
    </xdr:from>
    <xdr:to>
      <xdr:col>8</xdr:col>
      <xdr:colOff>565842</xdr:colOff>
      <xdr:row>8</xdr:row>
      <xdr:rowOff>103738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DA84AE-F1EA-48C3-8595-0E0386034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903960" y="565842"/>
          <a:ext cx="528120" cy="1046807"/>
        </a:xfrm>
        <a:prstGeom prst="rect">
          <a:avLst/>
        </a:prstGeom>
      </xdr:spPr>
    </xdr:pic>
    <xdr:clientData/>
  </xdr:twoCellAnchor>
  <xdr:oneCellAnchor>
    <xdr:from>
      <xdr:col>1</xdr:col>
      <xdr:colOff>145267</xdr:colOff>
      <xdr:row>35</xdr:row>
      <xdr:rowOff>60947</xdr:rowOff>
    </xdr:from>
    <xdr:ext cx="1562924" cy="2415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54CE70-61D1-40E6-905A-F21EA8EDE001}"/>
            </a:ext>
          </a:extLst>
        </xdr:cNvPr>
        <xdr:cNvSpPr txBox="1"/>
      </xdr:nvSpPr>
      <xdr:spPr>
        <a:xfrm>
          <a:off x="753547" y="6662432"/>
          <a:ext cx="1562924" cy="241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2" tooltip="https://freepngimg.com/png/18996-saraswati-png-image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nc/3.0/"/>
            </a:rPr>
            <a:t>CC BY-NC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350B-4515-4EB4-9CA6-D2CA977EF99A}">
  <dimension ref="A3:N24"/>
  <sheetViews>
    <sheetView tabSelected="1" workbookViewId="0">
      <selection activeCell="O19" sqref="O19"/>
    </sheetView>
  </sheetViews>
  <sheetFormatPr defaultRowHeight="15" x14ac:dyDescent="0.25"/>
  <cols>
    <col min="12" max="12" width="12.140625" customWidth="1"/>
  </cols>
  <sheetData>
    <row r="3" spans="1:14" x14ac:dyDescent="0.25">
      <c r="I3" s="11" t="s">
        <v>0</v>
      </c>
      <c r="J3" s="12"/>
      <c r="K3" s="12"/>
      <c r="L3" s="12"/>
      <c r="M3" s="12"/>
      <c r="N3" s="12"/>
    </row>
    <row r="4" spans="1:14" x14ac:dyDescent="0.25">
      <c r="I4" s="12"/>
      <c r="J4" s="12"/>
      <c r="K4" s="12"/>
      <c r="L4" s="12"/>
      <c r="M4" s="12"/>
      <c r="N4" s="12"/>
    </row>
    <row r="5" spans="1:14" x14ac:dyDescent="0.25">
      <c r="I5" s="12"/>
      <c r="J5" s="12"/>
      <c r="K5" s="12"/>
      <c r="L5" s="12"/>
      <c r="M5" s="12"/>
      <c r="N5" s="12"/>
    </row>
    <row r="6" spans="1:14" x14ac:dyDescent="0.25">
      <c r="I6" s="12"/>
      <c r="J6" s="12"/>
      <c r="K6" s="12"/>
      <c r="L6" s="12"/>
      <c r="M6" s="12"/>
      <c r="N6" s="12"/>
    </row>
    <row r="8" spans="1:14" x14ac:dyDescent="0.25">
      <c r="J8" s="10"/>
      <c r="K8" s="10"/>
    </row>
    <row r="9" spans="1:14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24</v>
      </c>
      <c r="J9" s="1" t="s">
        <v>25</v>
      </c>
      <c r="K9" s="1" t="s">
        <v>26</v>
      </c>
      <c r="L9" s="6" t="s">
        <v>27</v>
      </c>
    </row>
    <row r="10" spans="1:14" x14ac:dyDescent="0.25">
      <c r="A10" s="3">
        <v>1</v>
      </c>
      <c r="B10" s="3" t="s">
        <v>9</v>
      </c>
      <c r="C10" s="3">
        <v>14232745</v>
      </c>
      <c r="D10" s="2">
        <v>52</v>
      </c>
      <c r="E10" s="2">
        <v>67</v>
      </c>
      <c r="F10" s="2">
        <v>64</v>
      </c>
      <c r="G10" s="2">
        <v>62</v>
      </c>
      <c r="H10" s="2">
        <v>95</v>
      </c>
      <c r="I10" s="2">
        <f>SUM(D10:H10)</f>
        <v>340</v>
      </c>
      <c r="J10" s="2">
        <f>(I10/5)</f>
        <v>68</v>
      </c>
      <c r="K10" s="2" t="str">
        <f>IF(J10&gt;50,"A",IF(J10&lt;50,"B"))</f>
        <v>A</v>
      </c>
      <c r="L10" s="5" t="str">
        <f>IF(J10&lt;33,"FAIL","PASS")</f>
        <v>PASS</v>
      </c>
    </row>
    <row r="11" spans="1:14" x14ac:dyDescent="0.25">
      <c r="A11" s="3">
        <v>2</v>
      </c>
      <c r="B11" s="3" t="s">
        <v>10</v>
      </c>
      <c r="C11" s="3">
        <v>14232746</v>
      </c>
      <c r="D11" s="2">
        <v>94</v>
      </c>
      <c r="E11" s="2">
        <v>98</v>
      </c>
      <c r="F11" s="2">
        <v>64</v>
      </c>
      <c r="G11" s="2">
        <v>70</v>
      </c>
      <c r="H11" s="2">
        <v>34</v>
      </c>
      <c r="I11" s="2">
        <f t="shared" ref="I11:I24" si="0">SUM(D11:H11)</f>
        <v>360</v>
      </c>
      <c r="J11" s="2">
        <f t="shared" ref="J11:J24" si="1">(I11/5)</f>
        <v>72</v>
      </c>
      <c r="K11" s="2" t="str">
        <f t="shared" ref="K11:K24" si="2">IF(J11&gt;50,"A",IF(J11&lt;50,"B"))</f>
        <v>A</v>
      </c>
      <c r="L11" s="5" t="str">
        <f t="shared" ref="L11:L24" si="3">IF(J11&lt;33,"FAIL","PASS")</f>
        <v>PASS</v>
      </c>
    </row>
    <row r="12" spans="1:14" x14ac:dyDescent="0.25">
      <c r="A12" s="3">
        <v>3</v>
      </c>
      <c r="B12" s="3" t="s">
        <v>11</v>
      </c>
      <c r="C12" s="3">
        <v>14232747</v>
      </c>
      <c r="D12" s="2">
        <v>31</v>
      </c>
      <c r="E12" s="2">
        <v>51</v>
      </c>
      <c r="F12" s="2">
        <v>34</v>
      </c>
      <c r="G12" s="2">
        <v>77</v>
      </c>
      <c r="H12" s="2">
        <v>55</v>
      </c>
      <c r="I12" s="2">
        <f t="shared" si="0"/>
        <v>248</v>
      </c>
      <c r="J12" s="2">
        <f t="shared" si="1"/>
        <v>49.6</v>
      </c>
      <c r="K12" s="2" t="str">
        <f t="shared" si="2"/>
        <v>B</v>
      </c>
      <c r="L12" s="5" t="str">
        <f t="shared" si="3"/>
        <v>PASS</v>
      </c>
    </row>
    <row r="13" spans="1:14" x14ac:dyDescent="0.25">
      <c r="A13" s="3">
        <v>4</v>
      </c>
      <c r="B13" s="3" t="s">
        <v>12</v>
      </c>
      <c r="C13" s="3">
        <v>14232748</v>
      </c>
      <c r="D13" s="2">
        <v>42</v>
      </c>
      <c r="E13" s="2">
        <v>84</v>
      </c>
      <c r="F13" s="2">
        <v>73</v>
      </c>
      <c r="G13" s="2">
        <v>64</v>
      </c>
      <c r="H13" s="2">
        <v>98</v>
      </c>
      <c r="I13" s="2">
        <f t="shared" si="0"/>
        <v>361</v>
      </c>
      <c r="J13" s="2">
        <f t="shared" si="1"/>
        <v>72.2</v>
      </c>
      <c r="K13" s="2" t="str">
        <f t="shared" si="2"/>
        <v>A</v>
      </c>
      <c r="L13" s="5" t="str">
        <f t="shared" si="3"/>
        <v>PASS</v>
      </c>
    </row>
    <row r="14" spans="1:14" x14ac:dyDescent="0.25">
      <c r="A14" s="3">
        <v>5</v>
      </c>
      <c r="B14" s="3" t="s">
        <v>14</v>
      </c>
      <c r="C14" s="3">
        <v>14232749</v>
      </c>
      <c r="D14" s="2">
        <v>31</v>
      </c>
      <c r="E14" s="2">
        <v>86</v>
      </c>
      <c r="F14" s="2">
        <v>37</v>
      </c>
      <c r="G14" s="2">
        <v>68</v>
      </c>
      <c r="H14" s="2">
        <v>56</v>
      </c>
      <c r="I14" s="2">
        <f t="shared" si="0"/>
        <v>278</v>
      </c>
      <c r="J14" s="2">
        <f t="shared" si="1"/>
        <v>55.6</v>
      </c>
      <c r="K14" s="2" t="str">
        <f t="shared" si="2"/>
        <v>A</v>
      </c>
      <c r="L14" s="5" t="str">
        <f t="shared" si="3"/>
        <v>PASS</v>
      </c>
    </row>
    <row r="15" spans="1:14" x14ac:dyDescent="0.25">
      <c r="A15" s="3">
        <v>6</v>
      </c>
      <c r="B15" s="3" t="s">
        <v>13</v>
      </c>
      <c r="C15" s="3">
        <v>14232750</v>
      </c>
      <c r="D15" s="2">
        <v>25</v>
      </c>
      <c r="E15" s="2">
        <v>26</v>
      </c>
      <c r="F15" s="2">
        <v>96</v>
      </c>
      <c r="G15" s="2">
        <v>67</v>
      </c>
      <c r="H15" s="2">
        <v>50</v>
      </c>
      <c r="I15" s="2">
        <f t="shared" si="0"/>
        <v>264</v>
      </c>
      <c r="J15" s="2">
        <f t="shared" si="1"/>
        <v>52.8</v>
      </c>
      <c r="K15" s="2" t="str">
        <f t="shared" si="2"/>
        <v>A</v>
      </c>
      <c r="L15" s="5" t="str">
        <f t="shared" si="3"/>
        <v>PASS</v>
      </c>
    </row>
    <row r="16" spans="1:14" x14ac:dyDescent="0.25">
      <c r="A16" s="3">
        <v>7</v>
      </c>
      <c r="B16" s="3" t="s">
        <v>15</v>
      </c>
      <c r="C16" s="3">
        <v>14232751</v>
      </c>
      <c r="D16" s="2">
        <v>51</v>
      </c>
      <c r="E16" s="2">
        <v>87</v>
      </c>
      <c r="F16" s="2">
        <v>62</v>
      </c>
      <c r="G16" s="2">
        <v>40</v>
      </c>
      <c r="H16" s="2">
        <v>61</v>
      </c>
      <c r="I16" s="2">
        <f t="shared" si="0"/>
        <v>301</v>
      </c>
      <c r="J16" s="2">
        <f t="shared" si="1"/>
        <v>60.2</v>
      </c>
      <c r="K16" s="2" t="str">
        <f t="shared" si="2"/>
        <v>A</v>
      </c>
      <c r="L16" s="5" t="str">
        <f t="shared" si="3"/>
        <v>PASS</v>
      </c>
    </row>
    <row r="17" spans="1:12" x14ac:dyDescent="0.25">
      <c r="A17" s="3">
        <v>8</v>
      </c>
      <c r="B17" s="3" t="s">
        <v>16</v>
      </c>
      <c r="C17" s="3">
        <v>14232752</v>
      </c>
      <c r="D17" s="2">
        <v>27</v>
      </c>
      <c r="E17" s="2">
        <v>29</v>
      </c>
      <c r="F17" s="2">
        <v>40</v>
      </c>
      <c r="G17" s="2">
        <v>32</v>
      </c>
      <c r="H17" s="2">
        <v>42</v>
      </c>
      <c r="I17" s="2">
        <f t="shared" si="0"/>
        <v>170</v>
      </c>
      <c r="J17" s="2">
        <v>34</v>
      </c>
      <c r="K17" s="2" t="str">
        <f t="shared" si="2"/>
        <v>B</v>
      </c>
      <c r="L17" s="5" t="str">
        <f t="shared" si="3"/>
        <v>PASS</v>
      </c>
    </row>
    <row r="18" spans="1:12" x14ac:dyDescent="0.25">
      <c r="A18" s="3">
        <v>9</v>
      </c>
      <c r="B18" s="3" t="s">
        <v>17</v>
      </c>
      <c r="C18" s="3">
        <v>14232753</v>
      </c>
      <c r="D18" s="2">
        <v>83</v>
      </c>
      <c r="E18" s="2">
        <v>77</v>
      </c>
      <c r="F18" s="2">
        <v>32</v>
      </c>
      <c r="G18" s="2">
        <v>49</v>
      </c>
      <c r="H18" s="2">
        <v>56</v>
      </c>
      <c r="I18" s="2">
        <f t="shared" si="0"/>
        <v>297</v>
      </c>
      <c r="J18" s="2">
        <f t="shared" si="1"/>
        <v>59.4</v>
      </c>
      <c r="K18" s="2" t="str">
        <f t="shared" si="2"/>
        <v>A</v>
      </c>
      <c r="L18" s="5" t="str">
        <f t="shared" si="3"/>
        <v>PASS</v>
      </c>
    </row>
    <row r="19" spans="1:12" x14ac:dyDescent="0.25">
      <c r="A19" s="3">
        <v>10</v>
      </c>
      <c r="B19" s="3" t="s">
        <v>18</v>
      </c>
      <c r="C19" s="3">
        <v>14232754</v>
      </c>
      <c r="D19" s="2">
        <v>76</v>
      </c>
      <c r="E19" s="2">
        <v>30</v>
      </c>
      <c r="F19" s="2">
        <v>35</v>
      </c>
      <c r="G19" s="2">
        <v>87</v>
      </c>
      <c r="H19" s="2">
        <v>76</v>
      </c>
      <c r="I19" s="2">
        <f t="shared" si="0"/>
        <v>304</v>
      </c>
      <c r="J19" s="2">
        <f t="shared" si="1"/>
        <v>60.8</v>
      </c>
      <c r="K19" s="2" t="str">
        <f t="shared" si="2"/>
        <v>A</v>
      </c>
      <c r="L19" s="5" t="str">
        <f t="shared" si="3"/>
        <v>PASS</v>
      </c>
    </row>
    <row r="20" spans="1:12" x14ac:dyDescent="0.25">
      <c r="A20" s="3">
        <v>11</v>
      </c>
      <c r="B20" s="3" t="s">
        <v>19</v>
      </c>
      <c r="C20" s="3">
        <v>14232755</v>
      </c>
      <c r="D20" s="2">
        <v>26</v>
      </c>
      <c r="E20" s="2">
        <v>89</v>
      </c>
      <c r="F20" s="2">
        <v>91</v>
      </c>
      <c r="G20" s="2">
        <v>28</v>
      </c>
      <c r="H20" s="2">
        <v>87</v>
      </c>
      <c r="I20" s="2">
        <f t="shared" si="0"/>
        <v>321</v>
      </c>
      <c r="J20" s="2">
        <f t="shared" si="1"/>
        <v>64.2</v>
      </c>
      <c r="K20" s="2" t="str">
        <f t="shared" si="2"/>
        <v>A</v>
      </c>
      <c r="L20" s="5" t="str">
        <f t="shared" si="3"/>
        <v>PASS</v>
      </c>
    </row>
    <row r="21" spans="1:12" x14ac:dyDescent="0.25">
      <c r="A21" s="3">
        <v>12</v>
      </c>
      <c r="B21" s="3" t="s">
        <v>20</v>
      </c>
      <c r="C21" s="3">
        <v>14232756</v>
      </c>
      <c r="D21" s="2">
        <v>30</v>
      </c>
      <c r="E21" s="2">
        <v>45</v>
      </c>
      <c r="F21" s="2">
        <v>25</v>
      </c>
      <c r="G21" s="2">
        <v>86</v>
      </c>
      <c r="H21" s="2">
        <v>69</v>
      </c>
      <c r="I21" s="2">
        <f t="shared" si="0"/>
        <v>255</v>
      </c>
      <c r="J21" s="2">
        <f t="shared" si="1"/>
        <v>51</v>
      </c>
      <c r="K21" s="2" t="str">
        <f t="shared" si="2"/>
        <v>A</v>
      </c>
      <c r="L21" s="5" t="str">
        <f t="shared" si="3"/>
        <v>PASS</v>
      </c>
    </row>
    <row r="22" spans="1:12" x14ac:dyDescent="0.25">
      <c r="A22" s="3">
        <v>13</v>
      </c>
      <c r="B22" s="3" t="s">
        <v>21</v>
      </c>
      <c r="C22" s="3">
        <v>14232757</v>
      </c>
      <c r="D22" s="2">
        <v>35</v>
      </c>
      <c r="E22" s="2">
        <v>47</v>
      </c>
      <c r="F22" s="2">
        <v>81</v>
      </c>
      <c r="G22" s="2">
        <v>58</v>
      </c>
      <c r="H22" s="2">
        <v>29</v>
      </c>
      <c r="I22" s="2">
        <f t="shared" si="0"/>
        <v>250</v>
      </c>
      <c r="J22" s="2">
        <f t="shared" si="1"/>
        <v>50</v>
      </c>
      <c r="K22" s="2" t="s">
        <v>28</v>
      </c>
      <c r="L22" s="5" t="str">
        <f t="shared" si="3"/>
        <v>PASS</v>
      </c>
    </row>
    <row r="23" spans="1:12" x14ac:dyDescent="0.25">
      <c r="A23" s="3">
        <v>14</v>
      </c>
      <c r="B23" s="3" t="s">
        <v>22</v>
      </c>
      <c r="C23" s="3">
        <v>14232758</v>
      </c>
      <c r="D23" s="2">
        <v>63</v>
      </c>
      <c r="E23" s="2">
        <v>25</v>
      </c>
      <c r="F23" s="2">
        <v>96</v>
      </c>
      <c r="G23" s="2">
        <v>25</v>
      </c>
      <c r="H23" s="2">
        <v>48</v>
      </c>
      <c r="I23" s="2">
        <f t="shared" si="0"/>
        <v>257</v>
      </c>
      <c r="J23" s="2">
        <f t="shared" si="1"/>
        <v>51.4</v>
      </c>
      <c r="K23" s="2" t="str">
        <f t="shared" si="2"/>
        <v>A</v>
      </c>
      <c r="L23" s="5" t="str">
        <f t="shared" si="3"/>
        <v>PASS</v>
      </c>
    </row>
    <row r="24" spans="1:12" x14ac:dyDescent="0.25">
      <c r="A24" s="3">
        <v>15</v>
      </c>
      <c r="B24" s="3" t="s">
        <v>23</v>
      </c>
      <c r="C24" s="3">
        <v>14232759</v>
      </c>
      <c r="D24" s="2">
        <v>43</v>
      </c>
      <c r="E24" s="2">
        <v>50</v>
      </c>
      <c r="F24" s="2">
        <v>38</v>
      </c>
      <c r="G24" s="2">
        <v>89</v>
      </c>
      <c r="H24" s="2">
        <v>88</v>
      </c>
      <c r="I24" s="2">
        <f t="shared" si="0"/>
        <v>308</v>
      </c>
      <c r="J24" s="2">
        <f t="shared" si="1"/>
        <v>61.6</v>
      </c>
      <c r="K24" s="2" t="str">
        <f t="shared" si="2"/>
        <v>A</v>
      </c>
      <c r="L24" s="5" t="str">
        <f t="shared" si="3"/>
        <v>PASS</v>
      </c>
    </row>
  </sheetData>
  <mergeCells count="2">
    <mergeCell ref="J8:K8"/>
    <mergeCell ref="I3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13B3-99D2-4496-875B-2CFEECB5DF0D}">
  <dimension ref="D2:I23"/>
  <sheetViews>
    <sheetView zoomScaleNormal="100" workbookViewId="0">
      <selection activeCell="P16" sqref="P16"/>
    </sheetView>
  </sheetViews>
  <sheetFormatPr defaultRowHeight="15" x14ac:dyDescent="0.25"/>
  <sheetData>
    <row r="2" spans="4:9" ht="15" customHeight="1" x14ac:dyDescent="0.25">
      <c r="D2" s="20" t="s">
        <v>29</v>
      </c>
      <c r="E2" s="20"/>
      <c r="F2" s="20"/>
      <c r="G2" s="20"/>
      <c r="H2" s="20"/>
      <c r="I2" s="20"/>
    </row>
    <row r="3" spans="4:9" x14ac:dyDescent="0.25">
      <c r="D3" s="20"/>
      <c r="E3" s="20"/>
      <c r="F3" s="20"/>
      <c r="G3" s="20"/>
      <c r="H3" s="20"/>
      <c r="I3" s="20"/>
    </row>
    <row r="4" spans="4:9" x14ac:dyDescent="0.25">
      <c r="D4" s="22"/>
      <c r="E4" s="19" t="s">
        <v>30</v>
      </c>
      <c r="F4" s="19"/>
      <c r="G4" s="19"/>
      <c r="H4" s="19"/>
      <c r="I4" s="22"/>
    </row>
    <row r="5" spans="4:9" x14ac:dyDescent="0.25">
      <c r="D5" s="23"/>
      <c r="E5" s="28" t="s">
        <v>31</v>
      </c>
      <c r="F5" s="28"/>
      <c r="G5" s="28"/>
      <c r="H5" s="28"/>
      <c r="I5" s="23"/>
    </row>
    <row r="6" spans="4:9" x14ac:dyDescent="0.25">
      <c r="D6" s="23"/>
      <c r="E6" s="28" t="s">
        <v>32</v>
      </c>
      <c r="F6" s="28"/>
      <c r="G6" s="28"/>
      <c r="H6" s="28"/>
      <c r="I6" s="23"/>
    </row>
    <row r="7" spans="4:9" x14ac:dyDescent="0.25">
      <c r="D7" s="23"/>
      <c r="E7" s="28" t="s">
        <v>33</v>
      </c>
      <c r="F7" s="28"/>
      <c r="G7" s="28"/>
      <c r="H7" s="28"/>
      <c r="I7" s="23"/>
    </row>
    <row r="8" spans="4:9" x14ac:dyDescent="0.25">
      <c r="D8" s="23"/>
      <c r="E8" s="21" t="s">
        <v>34</v>
      </c>
      <c r="F8" s="19"/>
      <c r="G8" s="19"/>
      <c r="H8" s="19"/>
      <c r="I8" s="23"/>
    </row>
    <row r="9" spans="4:9" x14ac:dyDescent="0.25">
      <c r="D9" s="24"/>
      <c r="E9" s="19"/>
      <c r="F9" s="19"/>
      <c r="G9" s="19"/>
      <c r="H9" s="19"/>
      <c r="I9" s="24"/>
    </row>
    <row r="10" spans="4:9" x14ac:dyDescent="0.25">
      <c r="D10" s="25"/>
      <c r="E10" s="26"/>
      <c r="F10" s="26"/>
      <c r="G10" s="26"/>
      <c r="H10" s="26"/>
      <c r="I10" s="27"/>
    </row>
    <row r="11" spans="4:9" x14ac:dyDescent="0.25">
      <c r="D11" s="4" t="s">
        <v>1</v>
      </c>
      <c r="E11" s="16">
        <v>1</v>
      </c>
      <c r="F11" s="18"/>
      <c r="G11" s="16" t="s">
        <v>35</v>
      </c>
      <c r="H11" s="18"/>
      <c r="I11" s="4" t="str">
        <f>VLOOKUP(E11,Sheet1!A10:L24,2,0)</f>
        <v xml:space="preserve">DHRUV </v>
      </c>
    </row>
    <row r="12" spans="4:9" x14ac:dyDescent="0.25">
      <c r="D12" s="4" t="s">
        <v>36</v>
      </c>
      <c r="E12" s="16">
        <f>VLOOKUP(E11,Sheet1!A10:L24,3,0)</f>
        <v>14232745</v>
      </c>
      <c r="F12" s="18"/>
      <c r="G12" s="16" t="s">
        <v>37</v>
      </c>
      <c r="H12" s="18"/>
      <c r="I12" s="4" t="s">
        <v>38</v>
      </c>
    </row>
    <row r="13" spans="4:9" x14ac:dyDescent="0.25">
      <c r="D13" s="13"/>
      <c r="E13" s="14"/>
      <c r="F13" s="14"/>
      <c r="G13" s="14"/>
      <c r="H13" s="14"/>
      <c r="I13" s="15"/>
    </row>
    <row r="14" spans="4:9" x14ac:dyDescent="0.25">
      <c r="D14" s="16" t="s">
        <v>39</v>
      </c>
      <c r="E14" s="18"/>
      <c r="F14" s="16" t="s">
        <v>40</v>
      </c>
      <c r="G14" s="17"/>
      <c r="H14" s="17"/>
      <c r="I14" s="18"/>
    </row>
    <row r="15" spans="4:9" x14ac:dyDescent="0.25">
      <c r="D15" s="19" t="s">
        <v>4</v>
      </c>
      <c r="E15" s="19"/>
      <c r="F15" s="16">
        <f>VLOOKUP(E11,Sheet1!A10:L24,4,0)</f>
        <v>52</v>
      </c>
      <c r="G15" s="17"/>
      <c r="H15" s="17"/>
      <c r="I15" s="18"/>
    </row>
    <row r="16" spans="4:9" x14ac:dyDescent="0.25">
      <c r="D16" s="19" t="s">
        <v>5</v>
      </c>
      <c r="E16" s="19"/>
      <c r="F16" s="16">
        <f>VLOOKUP(E11,Sheet1!A10:L24,5,0)</f>
        <v>67</v>
      </c>
      <c r="G16" s="17"/>
      <c r="H16" s="17"/>
      <c r="I16" s="18"/>
    </row>
    <row r="17" spans="4:9" x14ac:dyDescent="0.25">
      <c r="D17" s="19" t="s">
        <v>6</v>
      </c>
      <c r="E17" s="19"/>
      <c r="F17" s="16">
        <f>VLOOKUP(E11,Sheet1!A10:L24,6,0)</f>
        <v>64</v>
      </c>
      <c r="G17" s="17"/>
      <c r="H17" s="17"/>
      <c r="I17" s="18"/>
    </row>
    <row r="18" spans="4:9" x14ac:dyDescent="0.25">
      <c r="D18" s="19" t="s">
        <v>7</v>
      </c>
      <c r="E18" s="19"/>
      <c r="F18" s="16">
        <f>VLOOKUP(E11,Sheet1!A10:L24,7,0)</f>
        <v>62</v>
      </c>
      <c r="G18" s="17"/>
      <c r="H18" s="17"/>
      <c r="I18" s="18"/>
    </row>
    <row r="19" spans="4:9" x14ac:dyDescent="0.25">
      <c r="D19" s="19" t="s">
        <v>8</v>
      </c>
      <c r="E19" s="19"/>
      <c r="F19" s="16">
        <f>VLOOKUP(E11,Sheet1!A10:L24,8,0)</f>
        <v>95</v>
      </c>
      <c r="G19" s="17"/>
      <c r="H19" s="17"/>
      <c r="I19" s="18"/>
    </row>
    <row r="20" spans="4:9" x14ac:dyDescent="0.25">
      <c r="D20" s="8"/>
      <c r="E20" s="7"/>
      <c r="F20" s="7"/>
      <c r="G20" s="7"/>
      <c r="H20" s="7"/>
      <c r="I20" s="9"/>
    </row>
    <row r="21" spans="4:9" x14ac:dyDescent="0.25">
      <c r="D21" s="16" t="s">
        <v>41</v>
      </c>
      <c r="E21" s="17"/>
      <c r="F21" s="18"/>
      <c r="G21" s="16">
        <f>VLOOKUP(E11,Sheet1!A10:L24,10,0)</f>
        <v>68</v>
      </c>
      <c r="H21" s="17"/>
      <c r="I21" s="18"/>
    </row>
    <row r="22" spans="4:9" x14ac:dyDescent="0.25">
      <c r="D22" s="16" t="s">
        <v>26</v>
      </c>
      <c r="E22" s="17"/>
      <c r="F22" s="18"/>
      <c r="G22" s="16" t="str">
        <f>VLOOKUP(E11,Sheet1!A10:L24,11,0)</f>
        <v>A</v>
      </c>
      <c r="H22" s="17"/>
      <c r="I22" s="18"/>
    </row>
    <row r="23" spans="4:9" x14ac:dyDescent="0.25">
      <c r="D23" s="16" t="s">
        <v>42</v>
      </c>
      <c r="E23" s="17"/>
      <c r="F23" s="18"/>
      <c r="G23" s="16" t="str">
        <f>VLOOKUP(E11,Sheet1!A10:L24,12,0)</f>
        <v>PASS</v>
      </c>
      <c r="H23" s="17"/>
      <c r="I23" s="18"/>
    </row>
  </sheetData>
  <mergeCells count="32">
    <mergeCell ref="D17:E17"/>
    <mergeCell ref="D18:E18"/>
    <mergeCell ref="D19:E19"/>
    <mergeCell ref="D2:I3"/>
    <mergeCell ref="E4:H4"/>
    <mergeCell ref="G11:H11"/>
    <mergeCell ref="E11:F11"/>
    <mergeCell ref="E12:F12"/>
    <mergeCell ref="G12:H12"/>
    <mergeCell ref="E8:H9"/>
    <mergeCell ref="D4:D9"/>
    <mergeCell ref="I4:I9"/>
    <mergeCell ref="D10:I10"/>
    <mergeCell ref="E5:H5"/>
    <mergeCell ref="E6:H6"/>
    <mergeCell ref="E7:H7"/>
    <mergeCell ref="D13:I13"/>
    <mergeCell ref="D21:F21"/>
    <mergeCell ref="D22:F22"/>
    <mergeCell ref="D23:F23"/>
    <mergeCell ref="G21:I21"/>
    <mergeCell ref="G22:I22"/>
    <mergeCell ref="G23:I23"/>
    <mergeCell ref="F14:I14"/>
    <mergeCell ref="F15:I15"/>
    <mergeCell ref="F16:I16"/>
    <mergeCell ref="F17:I17"/>
    <mergeCell ref="F18:I18"/>
    <mergeCell ref="F19:I19"/>
    <mergeCell ref="D14:E14"/>
    <mergeCell ref="D15:E15"/>
    <mergeCell ref="D16:E1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4B5542-F0AF-4741-BC3F-37918694C376}">
          <x14:formula1>
            <xm:f>Sheet1!$A$10:$A$24</xm:f>
          </x14:formula1>
          <xm:sqref>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DB7F-4F85-4E7B-95B2-53AACA3744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2023-11-23T10:19:37Z</dcterms:created>
  <dcterms:modified xsi:type="dcterms:W3CDTF">2023-12-08T10:34:08Z</dcterms:modified>
</cp:coreProperties>
</file>