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DCC3B17-7D9B-43D3-8CDE-7B85B3C01A9B}" xr6:coauthVersionLast="47" xr6:coauthVersionMax="47" xr10:uidLastSave="{00000000-0000-0000-0000-000000000000}"/>
  <bookViews>
    <workbookView xWindow="6345" yWindow="3855" windowWidth="18000" windowHeight="9270" xr2:uid="{AC1C9535-BE46-4330-819B-0B6485E641C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I10" i="1"/>
  <c r="AI11" i="1"/>
  <c r="AI12" i="1"/>
  <c r="AI13" i="1"/>
  <c r="AI14" i="1"/>
  <c r="AI15" i="1"/>
  <c r="AI16" i="1"/>
  <c r="AI17" i="1"/>
  <c r="AI8" i="1"/>
  <c r="AH9" i="1"/>
  <c r="AH10" i="1"/>
  <c r="AH11" i="1"/>
  <c r="AH12" i="1"/>
  <c r="AH13" i="1"/>
  <c r="AH14" i="1"/>
  <c r="AH15" i="1"/>
  <c r="AH16" i="1"/>
  <c r="AH17" i="1"/>
  <c r="AH8" i="1"/>
  <c r="AG9" i="1"/>
  <c r="AG10" i="1"/>
  <c r="AG11" i="1"/>
  <c r="AG12" i="1"/>
  <c r="AG13" i="1"/>
  <c r="AG14" i="1"/>
  <c r="AG15" i="1"/>
  <c r="AG16" i="1"/>
  <c r="AG17" i="1"/>
  <c r="AG8" i="1"/>
  <c r="AE9" i="1"/>
  <c r="AE10" i="1"/>
  <c r="AE11" i="1"/>
  <c r="AE12" i="1"/>
  <c r="AE13" i="1"/>
  <c r="AE14" i="1"/>
  <c r="AE15" i="1"/>
  <c r="AE16" i="1"/>
  <c r="AE17" i="1"/>
  <c r="AE8" i="1"/>
  <c r="AC9" i="1"/>
  <c r="AC10" i="1"/>
  <c r="AC11" i="1"/>
  <c r="AC12" i="1"/>
  <c r="AC13" i="1"/>
  <c r="AC14" i="1"/>
  <c r="AC15" i="1"/>
  <c r="AC16" i="1"/>
  <c r="AC17" i="1"/>
  <c r="AC8" i="1"/>
  <c r="Z9" i="1"/>
  <c r="Z10" i="1"/>
  <c r="Z11" i="1"/>
  <c r="Z12" i="1"/>
  <c r="Z13" i="1"/>
  <c r="Z14" i="1"/>
  <c r="Z15" i="1"/>
  <c r="Z16" i="1"/>
  <c r="Z17" i="1"/>
  <c r="Z8" i="1"/>
  <c r="S9" i="1" l="1"/>
  <c r="S10" i="1"/>
  <c r="S11" i="1"/>
  <c r="S12" i="1"/>
  <c r="S13" i="1"/>
  <c r="S14" i="1"/>
  <c r="S15" i="1"/>
  <c r="S16" i="1"/>
  <c r="S17" i="1"/>
  <c r="S8" i="1"/>
  <c r="W9" i="1"/>
  <c r="W10" i="1"/>
  <c r="W11" i="1"/>
  <c r="W12" i="1"/>
  <c r="W13" i="1"/>
  <c r="W14" i="1"/>
  <c r="W15" i="1"/>
  <c r="W16" i="1"/>
  <c r="W17" i="1"/>
  <c r="W8" i="1"/>
</calcChain>
</file>

<file path=xl/sharedStrings.xml><?xml version="1.0" encoding="utf-8"?>
<sst xmlns="http://schemas.openxmlformats.org/spreadsheetml/2006/main" count="52" uniqueCount="34">
  <si>
    <t xml:space="preserve">S.NO </t>
  </si>
  <si>
    <t>NAME</t>
  </si>
  <si>
    <t>RAJ SHARMA</t>
  </si>
  <si>
    <t>SHARAD GANDHI</t>
  </si>
  <si>
    <t>PAYAL YADAV</t>
  </si>
  <si>
    <t>POOJA RATYA</t>
  </si>
  <si>
    <t>MANIKA KUMARI</t>
  </si>
  <si>
    <t>NANDINI KUMARI</t>
  </si>
  <si>
    <t>AKASH KUMAR</t>
  </si>
  <si>
    <t>AMAN KUMAR</t>
  </si>
  <si>
    <t>DIVYA KUMARI</t>
  </si>
  <si>
    <t>ROHIT SHARMA</t>
  </si>
  <si>
    <t>DESIGNATION</t>
  </si>
  <si>
    <t>CHIEF TECHNICAL OFFICER</t>
  </si>
  <si>
    <t>MONTH</t>
  </si>
  <si>
    <t xml:space="preserve">YEAR </t>
  </si>
  <si>
    <t>TOTAL DAYS OF MONTH</t>
  </si>
  <si>
    <t>ALLOWED LEAVE</t>
  </si>
  <si>
    <t>LEAVE TAKEN</t>
  </si>
  <si>
    <t>WORKED OF DAYS</t>
  </si>
  <si>
    <t>DECEMBER</t>
  </si>
  <si>
    <t xml:space="preserve">BASIC SALARY </t>
  </si>
  <si>
    <t>D.A</t>
  </si>
  <si>
    <t>H.R.A</t>
  </si>
  <si>
    <t>T.A</t>
  </si>
  <si>
    <t>SALARY SHEET</t>
  </si>
  <si>
    <t>GROSS SALARY</t>
  </si>
  <si>
    <t>SALARY</t>
  </si>
  <si>
    <t>C.A</t>
  </si>
  <si>
    <t>OVERTIME</t>
  </si>
  <si>
    <t>OVERTIME SALARY</t>
  </si>
  <si>
    <t>P.F</t>
  </si>
  <si>
    <t>E.S.I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</si>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</sst>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48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B8F1-ABB1-40CB-90A3-B8136EBA2E72}">
  <dimension ref="A2:AJ20"/>
  <sheetViews>
    <sheetView tabSelected="1" workbookViewId="0">
      <selection activeCell="N25" sqref="N25"/>
    </sheetView>
  </sheetViews>
  <sheetFormatPr defaultRowHeight="15" x14ac:dyDescent="0.25"/>
  <cols>
    <col min="19" max="19" width="10.5703125" bestFit="1" customWidth="1"/>
  </cols>
  <sheetData>
    <row r="2" spans="1:36" x14ac:dyDescent="0.25">
      <c r="H2" s="15" t="s">
        <v>25</v>
      </c>
      <c r="I2" s="16"/>
      <c r="J2" s="16"/>
      <c r="K2" s="16"/>
      <c r="L2" s="16"/>
      <c r="M2" s="16"/>
      <c r="N2" s="16"/>
      <c r="O2" s="16"/>
    </row>
    <row r="3" spans="1:36" x14ac:dyDescent="0.25">
      <c r="H3" s="16"/>
      <c r="I3" s="16"/>
      <c r="J3" s="16"/>
      <c r="K3" s="16"/>
      <c r="L3" s="16"/>
      <c r="M3" s="16"/>
      <c r="N3" s="16"/>
      <c r="O3" s="16"/>
    </row>
    <row r="4" spans="1:36" x14ac:dyDescent="0.25">
      <c r="H4" s="16"/>
      <c r="I4" s="16"/>
      <c r="J4" s="16"/>
      <c r="K4" s="16"/>
      <c r="L4" s="16"/>
      <c r="M4" s="16"/>
      <c r="N4" s="16"/>
      <c r="O4" s="16"/>
    </row>
    <row r="5" spans="1:36" x14ac:dyDescent="0.25">
      <c r="H5" s="16"/>
      <c r="I5" s="16"/>
      <c r="J5" s="16"/>
      <c r="K5" s="16"/>
      <c r="L5" s="16"/>
      <c r="M5" s="16"/>
      <c r="N5" s="16"/>
      <c r="O5" s="16"/>
    </row>
    <row r="7" spans="1:36" x14ac:dyDescent="0.25">
      <c r="A7" s="5" t="s">
        <v>0</v>
      </c>
      <c r="B7" s="11" t="s">
        <v>1</v>
      </c>
      <c r="C7" s="11"/>
      <c r="D7" s="11" t="s">
        <v>12</v>
      </c>
      <c r="E7" s="11"/>
      <c r="F7" s="11"/>
      <c r="G7" s="11" t="s">
        <v>14</v>
      </c>
      <c r="H7" s="11"/>
      <c r="I7" s="6" t="s">
        <v>15</v>
      </c>
      <c r="J7" s="13" t="s">
        <v>16</v>
      </c>
      <c r="K7" s="13"/>
      <c r="L7" s="13"/>
      <c r="M7" s="13" t="s">
        <v>17</v>
      </c>
      <c r="N7" s="13"/>
      <c r="O7" s="13" t="s">
        <v>18</v>
      </c>
      <c r="P7" s="13"/>
      <c r="Q7" s="13" t="s">
        <v>19</v>
      </c>
      <c r="R7" s="13"/>
      <c r="S7" s="5" t="s">
        <v>27</v>
      </c>
      <c r="T7" s="13" t="s">
        <v>21</v>
      </c>
      <c r="U7" s="13"/>
      <c r="V7" s="6" t="s">
        <v>22</v>
      </c>
      <c r="W7" s="6" t="s">
        <v>23</v>
      </c>
      <c r="X7" s="11" t="s">
        <v>24</v>
      </c>
      <c r="Y7" s="11"/>
      <c r="Z7" s="6" t="s">
        <v>28</v>
      </c>
      <c r="AA7" s="11" t="s">
        <v>29</v>
      </c>
      <c r="AB7" s="11"/>
      <c r="AC7" s="13" t="s">
        <v>30</v>
      </c>
      <c r="AD7" s="13"/>
      <c r="AE7" s="11" t="s">
        <v>26</v>
      </c>
      <c r="AF7" s="11"/>
      <c r="AG7" s="6" t="s">
        <v>31</v>
      </c>
      <c r="AH7" s="6" t="s">
        <v>32</v>
      </c>
      <c r="AI7" s="11" t="s">
        <v>33</v>
      </c>
      <c r="AJ7" s="11"/>
    </row>
    <row r="8" spans="1:36" ht="15.75" x14ac:dyDescent="0.25">
      <c r="A8" s="2">
        <v>1</v>
      </c>
      <c r="B8" s="10" t="s">
        <v>2</v>
      </c>
      <c r="C8" s="10"/>
      <c r="D8" s="10" t="s">
        <v>13</v>
      </c>
      <c r="E8" s="10"/>
      <c r="F8" s="10"/>
      <c r="G8" s="10" t="s">
        <v>20</v>
      </c>
      <c r="H8" s="10"/>
      <c r="I8" s="3">
        <v>2016</v>
      </c>
      <c r="J8" s="10">
        <v>30</v>
      </c>
      <c r="K8" s="10"/>
      <c r="L8" s="10"/>
      <c r="M8" s="10">
        <v>2</v>
      </c>
      <c r="N8" s="10"/>
      <c r="O8" s="10">
        <v>0</v>
      </c>
      <c r="P8" s="10"/>
      <c r="Q8" s="10">
        <v>30</v>
      </c>
      <c r="R8" s="10"/>
      <c r="S8" s="4">
        <f>T8/30*Q8</f>
        <v>30000</v>
      </c>
      <c r="T8" s="10">
        <v>30000</v>
      </c>
      <c r="U8" s="10"/>
      <c r="V8" s="3">
        <v>6000</v>
      </c>
      <c r="W8" s="3">
        <f>T8*5%</f>
        <v>1500</v>
      </c>
      <c r="X8" s="10">
        <v>5000</v>
      </c>
      <c r="Y8" s="10"/>
      <c r="Z8" s="3">
        <f>T8*4%</f>
        <v>1200</v>
      </c>
      <c r="AA8" s="12">
        <v>41</v>
      </c>
      <c r="AB8" s="12"/>
      <c r="AC8" s="10">
        <f>T8/30/8*AA8</f>
        <v>5125</v>
      </c>
      <c r="AD8" s="10"/>
      <c r="AE8" s="10">
        <f>S8+V8+W8+X8+Z8+AC8</f>
        <v>48825</v>
      </c>
      <c r="AF8" s="10"/>
      <c r="AG8" s="3">
        <f>T8*10%</f>
        <v>3000</v>
      </c>
      <c r="AH8" s="8">
        <f>T8*0.75%</f>
        <v>225</v>
      </c>
      <c r="AI8" s="9">
        <f>AE8-AG8-AH8</f>
        <v>45600</v>
      </c>
      <c r="AJ8" s="9"/>
    </row>
    <row r="9" spans="1:36" ht="15.75" x14ac:dyDescent="0.25">
      <c r="A9" s="2">
        <v>2</v>
      </c>
      <c r="B9" s="10" t="s">
        <v>3</v>
      </c>
      <c r="C9" s="10"/>
      <c r="D9" s="10" t="s">
        <v>13</v>
      </c>
      <c r="E9" s="10"/>
      <c r="F9" s="10"/>
      <c r="G9" s="10" t="s">
        <v>20</v>
      </c>
      <c r="H9" s="10"/>
      <c r="I9" s="3">
        <v>2016</v>
      </c>
      <c r="J9" s="10">
        <v>30</v>
      </c>
      <c r="K9" s="10"/>
      <c r="L9" s="10"/>
      <c r="M9" s="10">
        <v>0</v>
      </c>
      <c r="N9" s="10"/>
      <c r="O9" s="10">
        <v>0</v>
      </c>
      <c r="P9" s="10"/>
      <c r="Q9" s="10">
        <v>29</v>
      </c>
      <c r="R9" s="10"/>
      <c r="S9" s="4">
        <f t="shared" ref="S9:S17" si="0">T9/30*Q9</f>
        <v>14500</v>
      </c>
      <c r="T9" s="10">
        <v>15000</v>
      </c>
      <c r="U9" s="10"/>
      <c r="V9" s="3">
        <v>3000</v>
      </c>
      <c r="W9" s="3">
        <f t="shared" ref="W9:W17" si="1">T9*5%</f>
        <v>750</v>
      </c>
      <c r="X9" s="10">
        <v>5000</v>
      </c>
      <c r="Y9" s="10"/>
      <c r="Z9" s="3">
        <f t="shared" ref="Z9:Z17" si="2">T9*4%</f>
        <v>600</v>
      </c>
      <c r="AA9" s="12">
        <v>42</v>
      </c>
      <c r="AB9" s="12"/>
      <c r="AC9" s="10">
        <f t="shared" ref="AC9:AC17" si="3">T9/30/8*AA9</f>
        <v>2625</v>
      </c>
      <c r="AD9" s="10"/>
      <c r="AE9" s="10">
        <f t="shared" ref="AE9:AE17" si="4">S9+V9+W9+X9+Z9+AC9</f>
        <v>26475</v>
      </c>
      <c r="AF9" s="10"/>
      <c r="AG9" s="3">
        <f t="shared" ref="AG9:AG17" si="5">T9*10%</f>
        <v>1500</v>
      </c>
      <c r="AH9" s="8">
        <f t="shared" ref="AH9:AH17" si="6">T9*0.75%</f>
        <v>112.5</v>
      </c>
      <c r="AI9" s="9">
        <f t="shared" ref="AI9:AI17" si="7">AE9-AG9-AH9</f>
        <v>24862.5</v>
      </c>
      <c r="AJ9" s="9"/>
    </row>
    <row r="10" spans="1:36" ht="15.75" x14ac:dyDescent="0.25">
      <c r="A10" s="2">
        <v>3</v>
      </c>
      <c r="B10" s="10" t="s">
        <v>4</v>
      </c>
      <c r="C10" s="10"/>
      <c r="D10" s="10" t="s">
        <v>13</v>
      </c>
      <c r="E10" s="10"/>
      <c r="F10" s="10"/>
      <c r="G10" s="10" t="s">
        <v>20</v>
      </c>
      <c r="H10" s="10"/>
      <c r="I10" s="3">
        <v>2017</v>
      </c>
      <c r="J10" s="10">
        <v>30</v>
      </c>
      <c r="K10" s="10"/>
      <c r="L10" s="10"/>
      <c r="M10" s="10">
        <v>0</v>
      </c>
      <c r="N10" s="10"/>
      <c r="O10" s="10">
        <v>0</v>
      </c>
      <c r="P10" s="10"/>
      <c r="Q10" s="10">
        <v>28</v>
      </c>
      <c r="R10" s="10"/>
      <c r="S10" s="7">
        <f t="shared" si="0"/>
        <v>9333.3333333333321</v>
      </c>
      <c r="T10" s="10">
        <v>10000</v>
      </c>
      <c r="U10" s="10"/>
      <c r="V10" s="3">
        <v>2000</v>
      </c>
      <c r="W10" s="3">
        <f t="shared" si="1"/>
        <v>500</v>
      </c>
      <c r="X10" s="10">
        <v>5000</v>
      </c>
      <c r="Y10" s="10"/>
      <c r="Z10" s="3">
        <f t="shared" si="2"/>
        <v>400</v>
      </c>
      <c r="AA10" s="12">
        <v>43</v>
      </c>
      <c r="AB10" s="12"/>
      <c r="AC10" s="9">
        <f t="shared" si="3"/>
        <v>1791.6666666666665</v>
      </c>
      <c r="AD10" s="9"/>
      <c r="AE10" s="10">
        <f t="shared" si="4"/>
        <v>19025</v>
      </c>
      <c r="AF10" s="10"/>
      <c r="AG10" s="3">
        <f t="shared" si="5"/>
        <v>1000</v>
      </c>
      <c r="AH10" s="8">
        <f t="shared" si="6"/>
        <v>75</v>
      </c>
      <c r="AI10" s="9">
        <f t="shared" si="7"/>
        <v>17950</v>
      </c>
      <c r="AJ10" s="9"/>
    </row>
    <row r="11" spans="1:36" ht="15.75" x14ac:dyDescent="0.25">
      <c r="A11" s="2">
        <v>4</v>
      </c>
      <c r="B11" s="10" t="s">
        <v>5</v>
      </c>
      <c r="C11" s="10"/>
      <c r="D11" s="10" t="s">
        <v>13</v>
      </c>
      <c r="E11" s="10"/>
      <c r="F11" s="10"/>
      <c r="G11" s="10" t="s">
        <v>20</v>
      </c>
      <c r="H11" s="10"/>
      <c r="I11" s="3">
        <v>2017</v>
      </c>
      <c r="J11" s="10">
        <v>30</v>
      </c>
      <c r="K11" s="10"/>
      <c r="L11" s="10"/>
      <c r="M11" s="10">
        <v>2</v>
      </c>
      <c r="N11" s="10"/>
      <c r="O11" s="10">
        <v>2</v>
      </c>
      <c r="P11" s="10"/>
      <c r="Q11" s="10">
        <v>29</v>
      </c>
      <c r="R11" s="10"/>
      <c r="S11" s="7">
        <f t="shared" si="0"/>
        <v>12083.333333333334</v>
      </c>
      <c r="T11" s="10">
        <v>12500</v>
      </c>
      <c r="U11" s="10"/>
      <c r="V11" s="3">
        <v>2500</v>
      </c>
      <c r="W11" s="3">
        <f t="shared" si="1"/>
        <v>625</v>
      </c>
      <c r="X11" s="10">
        <v>5000</v>
      </c>
      <c r="Y11" s="10"/>
      <c r="Z11" s="3">
        <f t="shared" si="2"/>
        <v>500</v>
      </c>
      <c r="AA11" s="12">
        <v>44</v>
      </c>
      <c r="AB11" s="12"/>
      <c r="AC11" s="9">
        <f t="shared" si="3"/>
        <v>2291.666666666667</v>
      </c>
      <c r="AD11" s="9"/>
      <c r="AE11" s="10">
        <f t="shared" si="4"/>
        <v>23000.000000000004</v>
      </c>
      <c r="AF11" s="10"/>
      <c r="AG11" s="3">
        <f t="shared" si="5"/>
        <v>1250</v>
      </c>
      <c r="AH11" s="8">
        <f t="shared" si="6"/>
        <v>93.75</v>
      </c>
      <c r="AI11" s="9">
        <f t="shared" si="7"/>
        <v>21656.250000000004</v>
      </c>
      <c r="AJ11" s="9"/>
    </row>
    <row r="12" spans="1:36" ht="15.75" x14ac:dyDescent="0.25">
      <c r="A12" s="2">
        <v>5</v>
      </c>
      <c r="B12" s="10" t="s">
        <v>6</v>
      </c>
      <c r="C12" s="10"/>
      <c r="D12" s="10" t="s">
        <v>13</v>
      </c>
      <c r="E12" s="10"/>
      <c r="F12" s="10"/>
      <c r="G12" s="10" t="s">
        <v>20</v>
      </c>
      <c r="H12" s="10"/>
      <c r="I12" s="3">
        <v>2018</v>
      </c>
      <c r="J12" s="10">
        <v>30</v>
      </c>
      <c r="K12" s="10"/>
      <c r="L12" s="10"/>
      <c r="M12" s="10">
        <v>2</v>
      </c>
      <c r="N12" s="10"/>
      <c r="O12" s="10">
        <v>2</v>
      </c>
      <c r="P12" s="10"/>
      <c r="Q12" s="10">
        <v>30</v>
      </c>
      <c r="R12" s="10"/>
      <c r="S12" s="4">
        <f t="shared" si="0"/>
        <v>11000</v>
      </c>
      <c r="T12" s="10">
        <v>11000</v>
      </c>
      <c r="U12" s="10"/>
      <c r="V12" s="3">
        <v>2200</v>
      </c>
      <c r="W12" s="3">
        <f t="shared" si="1"/>
        <v>550</v>
      </c>
      <c r="X12" s="10">
        <v>5000</v>
      </c>
      <c r="Y12" s="10"/>
      <c r="Z12" s="3">
        <f t="shared" si="2"/>
        <v>440</v>
      </c>
      <c r="AA12" s="12">
        <v>45</v>
      </c>
      <c r="AB12" s="12"/>
      <c r="AC12" s="9">
        <f t="shared" si="3"/>
        <v>2062.5</v>
      </c>
      <c r="AD12" s="9"/>
      <c r="AE12" s="9">
        <f t="shared" si="4"/>
        <v>21252.5</v>
      </c>
      <c r="AF12" s="9"/>
      <c r="AG12" s="3">
        <f t="shared" si="5"/>
        <v>1100</v>
      </c>
      <c r="AH12" s="8">
        <f t="shared" si="6"/>
        <v>82.5</v>
      </c>
      <c r="AI12" s="9">
        <f t="shared" si="7"/>
        <v>20070</v>
      </c>
      <c r="AJ12" s="9"/>
    </row>
    <row r="13" spans="1:36" ht="15.75" x14ac:dyDescent="0.25">
      <c r="A13" s="2">
        <v>6</v>
      </c>
      <c r="B13" s="10" t="s">
        <v>7</v>
      </c>
      <c r="C13" s="10"/>
      <c r="D13" s="10" t="s">
        <v>13</v>
      </c>
      <c r="E13" s="10"/>
      <c r="F13" s="10"/>
      <c r="G13" s="10" t="s">
        <v>20</v>
      </c>
      <c r="H13" s="10"/>
      <c r="I13" s="3">
        <v>2018</v>
      </c>
      <c r="J13" s="10">
        <v>30</v>
      </c>
      <c r="K13" s="10"/>
      <c r="L13" s="10"/>
      <c r="M13" s="10">
        <v>2</v>
      </c>
      <c r="N13" s="10"/>
      <c r="O13" s="10">
        <v>1</v>
      </c>
      <c r="P13" s="10"/>
      <c r="Q13" s="10">
        <v>29</v>
      </c>
      <c r="R13" s="10"/>
      <c r="S13" s="7">
        <f t="shared" si="0"/>
        <v>12566.666666666666</v>
      </c>
      <c r="T13" s="10">
        <v>13000</v>
      </c>
      <c r="U13" s="10"/>
      <c r="V13" s="3">
        <v>2600</v>
      </c>
      <c r="W13" s="3">
        <f t="shared" si="1"/>
        <v>650</v>
      </c>
      <c r="X13" s="10">
        <v>5000</v>
      </c>
      <c r="Y13" s="10"/>
      <c r="Z13" s="3">
        <f t="shared" si="2"/>
        <v>520</v>
      </c>
      <c r="AA13" s="12">
        <v>46</v>
      </c>
      <c r="AB13" s="12"/>
      <c r="AC13" s="9">
        <f t="shared" si="3"/>
        <v>2491.6666666666665</v>
      </c>
      <c r="AD13" s="9"/>
      <c r="AE13" s="9">
        <f t="shared" si="4"/>
        <v>23828.333333333332</v>
      </c>
      <c r="AF13" s="9"/>
      <c r="AG13" s="3">
        <f t="shared" si="5"/>
        <v>1300</v>
      </c>
      <c r="AH13" s="8">
        <f t="shared" si="6"/>
        <v>97.5</v>
      </c>
      <c r="AI13" s="9">
        <f t="shared" si="7"/>
        <v>22430.833333333332</v>
      </c>
      <c r="AJ13" s="9"/>
    </row>
    <row r="14" spans="1:36" ht="15.75" x14ac:dyDescent="0.25">
      <c r="A14" s="2">
        <v>7</v>
      </c>
      <c r="B14" s="10" t="s">
        <v>8</v>
      </c>
      <c r="C14" s="10"/>
      <c r="D14" s="10" t="s">
        <v>13</v>
      </c>
      <c r="E14" s="10"/>
      <c r="F14" s="10"/>
      <c r="G14" s="10" t="s">
        <v>20</v>
      </c>
      <c r="H14" s="10"/>
      <c r="I14" s="3">
        <v>2019</v>
      </c>
      <c r="J14" s="10">
        <v>30</v>
      </c>
      <c r="K14" s="10"/>
      <c r="L14" s="10"/>
      <c r="M14" s="10">
        <v>2</v>
      </c>
      <c r="N14" s="10"/>
      <c r="O14" s="10">
        <v>2</v>
      </c>
      <c r="P14" s="10"/>
      <c r="Q14" s="10">
        <v>27</v>
      </c>
      <c r="R14" s="10"/>
      <c r="S14" s="4">
        <f t="shared" si="0"/>
        <v>6300</v>
      </c>
      <c r="T14" s="10">
        <v>7000</v>
      </c>
      <c r="U14" s="10"/>
      <c r="V14" s="3">
        <v>1400</v>
      </c>
      <c r="W14" s="3">
        <f t="shared" si="1"/>
        <v>350</v>
      </c>
      <c r="X14" s="10">
        <v>5000</v>
      </c>
      <c r="Y14" s="10"/>
      <c r="Z14" s="3">
        <f t="shared" si="2"/>
        <v>280</v>
      </c>
      <c r="AA14" s="12">
        <v>47</v>
      </c>
      <c r="AB14" s="12"/>
      <c r="AC14" s="9">
        <f t="shared" si="3"/>
        <v>1370.8333333333335</v>
      </c>
      <c r="AD14" s="9"/>
      <c r="AE14" s="9">
        <f t="shared" si="4"/>
        <v>14700.833333333334</v>
      </c>
      <c r="AF14" s="9"/>
      <c r="AG14" s="3">
        <f t="shared" si="5"/>
        <v>700</v>
      </c>
      <c r="AH14" s="8">
        <f t="shared" si="6"/>
        <v>52.5</v>
      </c>
      <c r="AI14" s="9">
        <f t="shared" si="7"/>
        <v>13948.333333333334</v>
      </c>
      <c r="AJ14" s="9"/>
    </row>
    <row r="15" spans="1:36" ht="15.75" x14ac:dyDescent="0.25">
      <c r="A15" s="2">
        <v>8</v>
      </c>
      <c r="B15" s="10" t="s">
        <v>9</v>
      </c>
      <c r="C15" s="10"/>
      <c r="D15" s="10" t="s">
        <v>13</v>
      </c>
      <c r="E15" s="10"/>
      <c r="F15" s="10"/>
      <c r="G15" s="10" t="s">
        <v>20</v>
      </c>
      <c r="H15" s="10"/>
      <c r="I15" s="3">
        <v>2019</v>
      </c>
      <c r="J15" s="10">
        <v>30</v>
      </c>
      <c r="K15" s="10"/>
      <c r="L15" s="10"/>
      <c r="M15" s="10">
        <v>2</v>
      </c>
      <c r="N15" s="10"/>
      <c r="O15" s="10">
        <v>3</v>
      </c>
      <c r="P15" s="10"/>
      <c r="Q15" s="10">
        <v>22</v>
      </c>
      <c r="R15" s="10"/>
      <c r="S15" s="7">
        <f t="shared" si="0"/>
        <v>14666.666666666666</v>
      </c>
      <c r="T15" s="10">
        <v>20000</v>
      </c>
      <c r="U15" s="10"/>
      <c r="V15" s="3">
        <v>4000</v>
      </c>
      <c r="W15" s="3">
        <f t="shared" si="1"/>
        <v>1000</v>
      </c>
      <c r="X15" s="10">
        <v>5000</v>
      </c>
      <c r="Y15" s="10"/>
      <c r="Z15" s="3">
        <f t="shared" si="2"/>
        <v>800</v>
      </c>
      <c r="AA15" s="12">
        <v>48</v>
      </c>
      <c r="AB15" s="12"/>
      <c r="AC15" s="10">
        <f t="shared" si="3"/>
        <v>4000</v>
      </c>
      <c r="AD15" s="10"/>
      <c r="AE15" s="9">
        <f t="shared" si="4"/>
        <v>29466.666666666664</v>
      </c>
      <c r="AF15" s="9"/>
      <c r="AG15" s="3">
        <f t="shared" si="5"/>
        <v>2000</v>
      </c>
      <c r="AH15" s="8">
        <f t="shared" si="6"/>
        <v>150</v>
      </c>
      <c r="AI15" s="9">
        <f t="shared" si="7"/>
        <v>27316.666666666664</v>
      </c>
      <c r="AJ15" s="9"/>
    </row>
    <row r="16" spans="1:36" ht="15.75" x14ac:dyDescent="0.25">
      <c r="A16" s="2">
        <v>9</v>
      </c>
      <c r="B16" s="10" t="s">
        <v>10</v>
      </c>
      <c r="C16" s="10"/>
      <c r="D16" s="10" t="s">
        <v>13</v>
      </c>
      <c r="E16" s="10"/>
      <c r="F16" s="10"/>
      <c r="G16" s="10" t="s">
        <v>20</v>
      </c>
      <c r="H16" s="10"/>
      <c r="I16" s="3">
        <v>2020</v>
      </c>
      <c r="J16" s="10">
        <v>30</v>
      </c>
      <c r="K16" s="10"/>
      <c r="L16" s="10"/>
      <c r="M16" s="10">
        <v>2</v>
      </c>
      <c r="N16" s="10"/>
      <c r="O16" s="10">
        <v>2</v>
      </c>
      <c r="P16" s="10"/>
      <c r="Q16" s="10">
        <v>27</v>
      </c>
      <c r="R16" s="10"/>
      <c r="S16" s="4">
        <f t="shared" si="0"/>
        <v>12600</v>
      </c>
      <c r="T16" s="10">
        <v>14000</v>
      </c>
      <c r="U16" s="10"/>
      <c r="V16" s="3">
        <v>2800</v>
      </c>
      <c r="W16" s="3">
        <f t="shared" si="1"/>
        <v>700</v>
      </c>
      <c r="X16" s="10">
        <v>5000</v>
      </c>
      <c r="Y16" s="10"/>
      <c r="Z16" s="3">
        <f t="shared" si="2"/>
        <v>560</v>
      </c>
      <c r="AA16" s="12">
        <v>49</v>
      </c>
      <c r="AB16" s="12"/>
      <c r="AC16" s="9">
        <f t="shared" si="3"/>
        <v>2858.3333333333335</v>
      </c>
      <c r="AD16" s="9"/>
      <c r="AE16" s="9">
        <f t="shared" si="4"/>
        <v>24518.333333333332</v>
      </c>
      <c r="AF16" s="9"/>
      <c r="AG16" s="3">
        <f t="shared" si="5"/>
        <v>1400</v>
      </c>
      <c r="AH16" s="8">
        <f t="shared" si="6"/>
        <v>105</v>
      </c>
      <c r="AI16" s="9">
        <f t="shared" si="7"/>
        <v>23013.333333333332</v>
      </c>
      <c r="AJ16" s="9"/>
    </row>
    <row r="17" spans="1:36" ht="15" customHeight="1" x14ac:dyDescent="0.25">
      <c r="A17" s="2">
        <v>10</v>
      </c>
      <c r="B17" s="10" t="s">
        <v>11</v>
      </c>
      <c r="C17" s="10"/>
      <c r="D17" s="10" t="s">
        <v>13</v>
      </c>
      <c r="E17" s="10"/>
      <c r="F17" s="10"/>
      <c r="G17" s="10" t="s">
        <v>20</v>
      </c>
      <c r="H17" s="10"/>
      <c r="I17" s="3">
        <v>2020</v>
      </c>
      <c r="J17" s="10">
        <v>30</v>
      </c>
      <c r="K17" s="10"/>
      <c r="L17" s="10"/>
      <c r="M17" s="10">
        <v>2</v>
      </c>
      <c r="N17" s="10"/>
      <c r="O17" s="10">
        <v>1</v>
      </c>
      <c r="P17" s="10"/>
      <c r="Q17" s="10">
        <v>28</v>
      </c>
      <c r="R17" s="10"/>
      <c r="S17" s="4">
        <f t="shared" si="0"/>
        <v>11200</v>
      </c>
      <c r="T17" s="10">
        <v>12000</v>
      </c>
      <c r="U17" s="10"/>
      <c r="V17" s="3">
        <v>2400</v>
      </c>
      <c r="W17" s="3">
        <f t="shared" si="1"/>
        <v>600</v>
      </c>
      <c r="X17" s="10">
        <v>5000</v>
      </c>
      <c r="Y17" s="10"/>
      <c r="Z17" s="3">
        <f t="shared" si="2"/>
        <v>480</v>
      </c>
      <c r="AA17" s="12">
        <v>50</v>
      </c>
      <c r="AB17" s="12"/>
      <c r="AC17" s="10">
        <f t="shared" si="3"/>
        <v>2500</v>
      </c>
      <c r="AD17" s="10"/>
      <c r="AE17" s="10">
        <f t="shared" si="4"/>
        <v>22180</v>
      </c>
      <c r="AF17" s="10"/>
      <c r="AG17" s="3">
        <f t="shared" si="5"/>
        <v>1200</v>
      </c>
      <c r="AH17" s="8">
        <f t="shared" si="6"/>
        <v>90</v>
      </c>
      <c r="AI17" s="9">
        <f t="shared" si="7"/>
        <v>20890</v>
      </c>
      <c r="AJ17" s="9"/>
    </row>
    <row r="18" spans="1:36" ht="15.75" x14ac:dyDescent="0.25">
      <c r="A18" s="1"/>
      <c r="B18" s="14"/>
      <c r="C18" s="14"/>
      <c r="D18" s="14"/>
      <c r="E18" s="14"/>
    </row>
    <row r="19" spans="1:36" ht="15.75" x14ac:dyDescent="0.25">
      <c r="A19" s="1"/>
      <c r="B19" s="14"/>
      <c r="C19" s="14"/>
    </row>
    <row r="20" spans="1:36" ht="15.75" x14ac:dyDescent="0.25">
      <c r="A20" s="1"/>
    </row>
  </sheetData>
  <mergeCells count="147">
    <mergeCell ref="T17:U17"/>
    <mergeCell ref="X7:Y7"/>
    <mergeCell ref="X8:Y8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T12:U12"/>
    <mergeCell ref="T13:U13"/>
    <mergeCell ref="T14:U14"/>
    <mergeCell ref="T15:U15"/>
    <mergeCell ref="T16:U16"/>
    <mergeCell ref="T7:U7"/>
    <mergeCell ref="T8:U8"/>
    <mergeCell ref="T9:U9"/>
    <mergeCell ref="T10:U10"/>
    <mergeCell ref="T11:U11"/>
    <mergeCell ref="B11:C11"/>
    <mergeCell ref="D8:F8"/>
    <mergeCell ref="D9:F9"/>
    <mergeCell ref="D10:F10"/>
    <mergeCell ref="D11:F11"/>
    <mergeCell ref="H2:O5"/>
    <mergeCell ref="B7:C7"/>
    <mergeCell ref="B8:C8"/>
    <mergeCell ref="B9:C9"/>
    <mergeCell ref="B10:C10"/>
    <mergeCell ref="M7:N7"/>
    <mergeCell ref="M8:N8"/>
    <mergeCell ref="M9:N9"/>
    <mergeCell ref="M10:N10"/>
    <mergeCell ref="M11:N11"/>
    <mergeCell ref="J7:L7"/>
    <mergeCell ref="J8:L8"/>
    <mergeCell ref="J9:L9"/>
    <mergeCell ref="J10:L10"/>
    <mergeCell ref="J11:L11"/>
    <mergeCell ref="O7:P7"/>
    <mergeCell ref="O8:P8"/>
    <mergeCell ref="O9:P9"/>
    <mergeCell ref="O10:P10"/>
    <mergeCell ref="D18:E18"/>
    <mergeCell ref="B18:C18"/>
    <mergeCell ref="B19:C19"/>
    <mergeCell ref="B12:C12"/>
    <mergeCell ref="B13:C13"/>
    <mergeCell ref="B14:C14"/>
    <mergeCell ref="B15:C15"/>
    <mergeCell ref="B16:C16"/>
    <mergeCell ref="B17:C17"/>
    <mergeCell ref="G16:H16"/>
    <mergeCell ref="G17:H17"/>
    <mergeCell ref="D7:F7"/>
    <mergeCell ref="G7:H7"/>
    <mergeCell ref="G8:H8"/>
    <mergeCell ref="G9:H9"/>
    <mergeCell ref="G10:H10"/>
    <mergeCell ref="G11:H11"/>
    <mergeCell ref="D12:F12"/>
    <mergeCell ref="D13:F13"/>
    <mergeCell ref="D14:F14"/>
    <mergeCell ref="D15:F15"/>
    <mergeCell ref="D16:F16"/>
    <mergeCell ref="D17:F17"/>
    <mergeCell ref="G12:H12"/>
    <mergeCell ref="G13:H13"/>
    <mergeCell ref="G14:H14"/>
    <mergeCell ref="G15:H15"/>
    <mergeCell ref="M17:N17"/>
    <mergeCell ref="J13:L13"/>
    <mergeCell ref="J14:L14"/>
    <mergeCell ref="J15:L15"/>
    <mergeCell ref="J16:L16"/>
    <mergeCell ref="J17:L17"/>
    <mergeCell ref="M12:N12"/>
    <mergeCell ref="M13:N13"/>
    <mergeCell ref="M14:N14"/>
    <mergeCell ref="M15:N15"/>
    <mergeCell ref="M16:N16"/>
    <mergeCell ref="J12:L12"/>
    <mergeCell ref="O11:P11"/>
    <mergeCell ref="O12:P12"/>
    <mergeCell ref="O13:P13"/>
    <mergeCell ref="O14:P14"/>
    <mergeCell ref="Q7:R7"/>
    <mergeCell ref="Q8:R8"/>
    <mergeCell ref="Q9:R9"/>
    <mergeCell ref="Q10:R10"/>
    <mergeCell ref="Q11:R11"/>
    <mergeCell ref="Q15:R15"/>
    <mergeCell ref="Q16:R16"/>
    <mergeCell ref="Q17:R17"/>
    <mergeCell ref="O16:P16"/>
    <mergeCell ref="O17:P17"/>
    <mergeCell ref="O15:P15"/>
    <mergeCell ref="Q12:R12"/>
    <mergeCell ref="Q13:R13"/>
    <mergeCell ref="Q14:R14"/>
    <mergeCell ref="AC7:AD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7:AB7"/>
    <mergeCell ref="AA16:AB16"/>
    <mergeCell ref="AA17:AB17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E16:AF16"/>
    <mergeCell ref="AE17:AF17"/>
    <mergeCell ref="AI7:AJ7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I17:AJ17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304C-5491-4D66-AC1B-F51F7507A6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0DDC-19EF-470C-ADBF-9ED1896154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2023-11-23T10:19:31Z</cp:lastPrinted>
  <dcterms:created xsi:type="dcterms:W3CDTF">2023-11-22T09:29:34Z</dcterms:created>
  <dcterms:modified xsi:type="dcterms:W3CDTF">2023-12-11T10:58:21Z</dcterms:modified>
</cp:coreProperties>
</file>