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7"/>
  </bookViews>
  <sheets>
    <sheet name="Mann whit test" sheetId="1" r:id="rId1"/>
    <sheet name="Frequenciess" sheetId="2" r:id="rId2"/>
    <sheet name="correlation matrix" sheetId="7" r:id="rId3"/>
    <sheet name="Median" sheetId="3" r:id="rId4"/>
    <sheet name="binomialTest" sheetId="4" r:id="rId5"/>
    <sheet name="Sheet1" sheetId="5" r:id="rId6"/>
    <sheet name="Sheet2" sheetId="6" r:id="rId7"/>
    <sheet name="corr_DM" sheetId="8" r:id="rId8"/>
    <sheet name="corr_NonDM" sheetId="9" r:id="rId9"/>
  </sheets>
  <calcPr calcId="144525"/>
</workbook>
</file>

<file path=xl/calcChain.xml><?xml version="1.0" encoding="utf-8"?>
<calcChain xmlns="http://schemas.openxmlformats.org/spreadsheetml/2006/main">
  <c r="AG3" i="8" l="1"/>
  <c r="AG4" i="8"/>
  <c r="AG5" i="8"/>
  <c r="AG6" i="8"/>
  <c r="AG7" i="8"/>
  <c r="AG8" i="8"/>
  <c r="AG9" i="8"/>
  <c r="AG10" i="8"/>
  <c r="AG11" i="8"/>
  <c r="AG12" i="8"/>
  <c r="AG13" i="8"/>
  <c r="AG14" i="8"/>
  <c r="AG15" i="8"/>
  <c r="AG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2" i="8"/>
  <c r="AE2" i="8"/>
  <c r="AD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2" i="8"/>
  <c r="W11" i="8"/>
  <c r="W12" i="8"/>
  <c r="W13" i="8"/>
  <c r="W14" i="8"/>
  <c r="W15" i="8"/>
  <c r="W3" i="8"/>
  <c r="W4" i="8"/>
  <c r="W5" i="8"/>
  <c r="W6" i="8"/>
  <c r="W7" i="8"/>
  <c r="W8" i="8"/>
  <c r="W9" i="8"/>
  <c r="W10" i="8"/>
  <c r="W2" i="8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e+1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e+1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e+1
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e+1
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e-1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e+1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 xml:space="preserve">unit e+1
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e+2</t>
        </r>
      </text>
    </comment>
  </commentList>
</comments>
</file>

<file path=xl/sharedStrings.xml><?xml version="1.0" encoding="utf-8"?>
<sst xmlns="http://schemas.openxmlformats.org/spreadsheetml/2006/main" count="729" uniqueCount="103">
  <si>
    <t>p</t>
  </si>
  <si>
    <t>Age</t>
  </si>
  <si>
    <t>FDP</t>
  </si>
  <si>
    <t>D-Dimer</t>
  </si>
  <si>
    <t>APTT</t>
  </si>
  <si>
    <t>PT</t>
  </si>
  <si>
    <t>INR</t>
  </si>
  <si>
    <t>Hb</t>
  </si>
  <si>
    <t>TLC</t>
  </si>
  <si>
    <t>Neutrophil</t>
  </si>
  <si>
    <t>Lympocyte</t>
  </si>
  <si>
    <t>NLR</t>
  </si>
  <si>
    <t>PLT</t>
  </si>
  <si>
    <t>PLR</t>
  </si>
  <si>
    <t>ESR</t>
  </si>
  <si>
    <t>Ferritin</t>
  </si>
  <si>
    <t>PCT</t>
  </si>
  <si>
    <t>Frequency Tables</t>
  </si>
  <si>
    <t>Frequencies for Sex</t>
  </si>
  <si>
    <t>Comorbidity</t>
  </si>
  <si>
    <t>Sex</t>
  </si>
  <si>
    <t>Frequency</t>
  </si>
  <si>
    <t>Percent</t>
  </si>
  <si>
    <t>Valid Percent</t>
  </si>
  <si>
    <t>Cumulative Percent</t>
  </si>
  <si>
    <t>Non-DM</t>
  </si>
  <si>
    <t>F</t>
  </si>
  <si>
    <t>M</t>
  </si>
  <si>
    <t>Missing</t>
  </si>
  <si>
    <t>Total</t>
  </si>
  <si>
    <t>T2DM</t>
  </si>
  <si>
    <t>Frequencies for Fever</t>
  </si>
  <si>
    <t>Fever</t>
  </si>
  <si>
    <t>+</t>
  </si>
  <si>
    <t>-</t>
  </si>
  <si>
    <t>Frequencies for Cough</t>
  </si>
  <si>
    <t>Cough</t>
  </si>
  <si>
    <t>Frequencies for SOB</t>
  </si>
  <si>
    <t>SOB</t>
  </si>
  <si>
    <t>Frequencies for Sore throat</t>
  </si>
  <si>
    <t>Sore throat</t>
  </si>
  <si>
    <t>Frequencies for CRP</t>
  </si>
  <si>
    <t>CRP</t>
  </si>
  <si>
    <t>N</t>
  </si>
  <si>
    <t>P</t>
  </si>
  <si>
    <t>Median</t>
  </si>
  <si>
    <t>Minimum</t>
  </si>
  <si>
    <t>Maximum</t>
  </si>
  <si>
    <t>25th percentile</t>
  </si>
  <si>
    <t>50th percentile</t>
  </si>
  <si>
    <t>75th percentile</t>
  </si>
  <si>
    <t>Binomial Test</t>
  </si>
  <si>
    <t>95% CI for Proportion</t>
  </si>
  <si>
    <t>Variable</t>
  </si>
  <si>
    <t>Level</t>
  </si>
  <si>
    <t>Counts</t>
  </si>
  <si>
    <t>Proportion</t>
  </si>
  <si>
    <t>Lower</t>
  </si>
  <si>
    <t>Upper</t>
  </si>
  <si>
    <t>Note.  Proportions tested against value: 0.52.</t>
  </si>
  <si>
    <t>&lt; .001</t>
  </si>
  <si>
    <t>Note.  Proportions tested against value: 0.23.</t>
  </si>
  <si>
    <t>Note.  Proportions tested against value: 0.06.</t>
  </si>
  <si>
    <t>Diabetics</t>
  </si>
  <si>
    <t>Non-Diabetics</t>
  </si>
  <si>
    <t>Gender(F)</t>
  </si>
  <si>
    <t>Shortness of Breath</t>
  </si>
  <si>
    <t>Sore Throat</t>
  </si>
  <si>
    <t xml:space="preserve">p value </t>
  </si>
  <si>
    <t>Note.  Proportions tested against value: 0.59.</t>
  </si>
  <si>
    <t>Note.  Proportions tested against value: 0.12.</t>
  </si>
  <si>
    <t>Var</t>
  </si>
  <si>
    <t>NonDiabetics</t>
  </si>
  <si>
    <t xml:space="preserve">TLC </t>
  </si>
  <si>
    <t xml:space="preserve">Hb </t>
  </si>
  <si>
    <t xml:space="preserve">APTT </t>
  </si>
  <si>
    <t xml:space="preserve">FDP </t>
  </si>
  <si>
    <t xml:space="preserve">Age </t>
  </si>
  <si>
    <t>1st Quartile</t>
  </si>
  <si>
    <t>3rd Quartile</t>
  </si>
  <si>
    <t>attributes</t>
  </si>
  <si>
    <t>Female</t>
  </si>
  <si>
    <t>DDimer</t>
  </si>
  <si>
    <t>Pearson's r</t>
  </si>
  <si>
    <t>—</t>
  </si>
  <si>
    <t>p-value</t>
  </si>
  <si>
    <t>Lymphocyte</t>
  </si>
  <si>
    <t>NPHIL</t>
  </si>
  <si>
    <t>LYMP</t>
  </si>
  <si>
    <t>Descriptive Statistics</t>
  </si>
  <si>
    <t>Valid</t>
  </si>
  <si>
    <t>Mean</t>
  </si>
  <si>
    <t>Std. Deviation</t>
  </si>
  <si>
    <t>r_DM</t>
  </si>
  <si>
    <t>r_NONDM</t>
  </si>
  <si>
    <t>z_DM</t>
  </si>
  <si>
    <t>z_NONDM</t>
  </si>
  <si>
    <t>SE(z_DM)</t>
  </si>
  <si>
    <t>SE(z_NONDM)</t>
  </si>
  <si>
    <t>Z</t>
  </si>
  <si>
    <t>Diff z</t>
  </si>
  <si>
    <t>n1=</t>
  </si>
  <si>
    <t>n2=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</si>
</sst>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5" workbookViewId="0">
      <selection activeCell="C36" sqref="C36"/>
    </sheetView>
  </sheetViews>
  <sheetFormatPr defaultRowHeight="15" x14ac:dyDescent="0.25"/>
  <sheetData>
    <row r="1" spans="1:6" x14ac:dyDescent="0.25">
      <c r="C1" t="s">
        <v>45</v>
      </c>
      <c r="D1" t="s">
        <v>78</v>
      </c>
      <c r="E1" t="s">
        <v>79</v>
      </c>
      <c r="F1" t="s">
        <v>0</v>
      </c>
    </row>
    <row r="2" spans="1:6" x14ac:dyDescent="0.25">
      <c r="A2" s="40" t="s">
        <v>1</v>
      </c>
      <c r="B2" t="s">
        <v>25</v>
      </c>
      <c r="C2">
        <v>55</v>
      </c>
      <c r="D2">
        <v>44</v>
      </c>
      <c r="E2">
        <v>61</v>
      </c>
      <c r="F2" s="40">
        <v>0.248</v>
      </c>
    </row>
    <row r="3" spans="1:6" x14ac:dyDescent="0.25">
      <c r="A3" s="40"/>
      <c r="B3" t="s">
        <v>30</v>
      </c>
      <c r="C3">
        <v>58</v>
      </c>
      <c r="D3">
        <v>52</v>
      </c>
      <c r="E3">
        <v>62.5</v>
      </c>
      <c r="F3" s="40"/>
    </row>
    <row r="4" spans="1:6" x14ac:dyDescent="0.25">
      <c r="A4" s="40" t="s">
        <v>2</v>
      </c>
      <c r="B4" t="s">
        <v>25</v>
      </c>
      <c r="C4">
        <v>4</v>
      </c>
      <c r="D4">
        <v>4</v>
      </c>
      <c r="E4">
        <v>12.6</v>
      </c>
      <c r="F4" s="40">
        <v>0.78900000000000003</v>
      </c>
    </row>
    <row r="5" spans="1:6" x14ac:dyDescent="0.25">
      <c r="A5" s="40"/>
      <c r="B5" t="s">
        <v>30</v>
      </c>
      <c r="C5">
        <v>4</v>
      </c>
      <c r="D5">
        <v>4</v>
      </c>
      <c r="E5">
        <v>15.4</v>
      </c>
      <c r="F5" s="40"/>
    </row>
    <row r="6" spans="1:6" x14ac:dyDescent="0.25">
      <c r="A6" s="40" t="s">
        <v>3</v>
      </c>
      <c r="B6" t="s">
        <v>25</v>
      </c>
      <c r="C6">
        <v>0.6</v>
      </c>
      <c r="D6">
        <v>0.2</v>
      </c>
      <c r="E6">
        <v>2.6</v>
      </c>
      <c r="F6" s="40">
        <v>0.29599999999999999</v>
      </c>
    </row>
    <row r="7" spans="1:6" x14ac:dyDescent="0.25">
      <c r="A7" s="40"/>
      <c r="B7" t="s">
        <v>30</v>
      </c>
      <c r="C7">
        <v>0.5</v>
      </c>
      <c r="D7">
        <v>0.5</v>
      </c>
      <c r="E7">
        <v>3.7</v>
      </c>
      <c r="F7" s="40"/>
    </row>
    <row r="8" spans="1:6" x14ac:dyDescent="0.25">
      <c r="A8" s="40" t="s">
        <v>4</v>
      </c>
      <c r="B8" t="s">
        <v>25</v>
      </c>
      <c r="C8">
        <v>30.6</v>
      </c>
      <c r="D8">
        <v>27.1</v>
      </c>
      <c r="E8">
        <v>32.4</v>
      </c>
      <c r="F8" s="40">
        <v>0.96199999999999997</v>
      </c>
    </row>
    <row r="9" spans="1:6" x14ac:dyDescent="0.25">
      <c r="A9" s="40"/>
      <c r="B9" t="s">
        <v>30</v>
      </c>
      <c r="C9">
        <v>31.6</v>
      </c>
      <c r="D9">
        <v>31.5</v>
      </c>
      <c r="E9">
        <v>31.9</v>
      </c>
      <c r="F9" s="40"/>
    </row>
    <row r="10" spans="1:6" x14ac:dyDescent="0.25">
      <c r="A10" s="40" t="s">
        <v>5</v>
      </c>
      <c r="B10" t="s">
        <v>25</v>
      </c>
      <c r="C10">
        <v>12.5</v>
      </c>
      <c r="D10">
        <v>12</v>
      </c>
      <c r="E10">
        <v>13.5</v>
      </c>
      <c r="F10" s="40">
        <v>0.79500000000000004</v>
      </c>
    </row>
    <row r="11" spans="1:6" x14ac:dyDescent="0.25">
      <c r="A11" s="40"/>
      <c r="B11" t="s">
        <v>30</v>
      </c>
      <c r="C11">
        <v>12.7</v>
      </c>
      <c r="D11">
        <v>11.9</v>
      </c>
      <c r="E11">
        <v>14.55</v>
      </c>
      <c r="F11" s="40"/>
    </row>
    <row r="12" spans="1:6" x14ac:dyDescent="0.25">
      <c r="A12" s="40" t="s">
        <v>6</v>
      </c>
      <c r="B12" t="s">
        <v>25</v>
      </c>
      <c r="C12">
        <v>0.9</v>
      </c>
      <c r="D12">
        <v>0.9</v>
      </c>
      <c r="E12">
        <v>1</v>
      </c>
      <c r="F12" s="40">
        <v>1</v>
      </c>
    </row>
    <row r="13" spans="1:6" x14ac:dyDescent="0.25">
      <c r="A13" s="40"/>
      <c r="B13" t="s">
        <v>30</v>
      </c>
      <c r="C13">
        <v>0.9</v>
      </c>
      <c r="D13">
        <v>0.9</v>
      </c>
      <c r="E13">
        <v>1.1000000000000001</v>
      </c>
      <c r="F13" s="40"/>
    </row>
    <row r="14" spans="1:6" x14ac:dyDescent="0.25">
      <c r="A14" s="40" t="s">
        <v>7</v>
      </c>
      <c r="B14" t="s">
        <v>25</v>
      </c>
      <c r="C14">
        <v>13</v>
      </c>
      <c r="D14">
        <v>13</v>
      </c>
      <c r="E14">
        <v>13.5</v>
      </c>
      <c r="F14" s="40">
        <v>0.90500000000000003</v>
      </c>
    </row>
    <row r="15" spans="1:6" x14ac:dyDescent="0.25">
      <c r="A15" s="40"/>
      <c r="B15" t="s">
        <v>30</v>
      </c>
      <c r="C15">
        <v>13.6</v>
      </c>
      <c r="D15">
        <v>12.5</v>
      </c>
      <c r="E15">
        <v>13.9</v>
      </c>
      <c r="F15" s="40"/>
    </row>
    <row r="16" spans="1:6" x14ac:dyDescent="0.25">
      <c r="A16" s="40" t="s">
        <v>8</v>
      </c>
      <c r="B16" t="s">
        <v>25</v>
      </c>
      <c r="C16">
        <v>5.93</v>
      </c>
      <c r="D16">
        <v>4.5</v>
      </c>
      <c r="E16">
        <v>8.1999999999999993</v>
      </c>
      <c r="F16" s="40">
        <v>0.83199999999999996</v>
      </c>
    </row>
    <row r="17" spans="1:6" x14ac:dyDescent="0.25">
      <c r="A17" s="40"/>
      <c r="B17" t="s">
        <v>30</v>
      </c>
      <c r="C17">
        <v>6.8</v>
      </c>
      <c r="D17">
        <v>4.1500000000000004</v>
      </c>
      <c r="E17">
        <v>9.1349999999999998</v>
      </c>
      <c r="F17" s="40"/>
    </row>
    <row r="18" spans="1:6" x14ac:dyDescent="0.25">
      <c r="A18" s="40" t="s">
        <v>9</v>
      </c>
      <c r="B18" t="s">
        <v>25</v>
      </c>
      <c r="C18">
        <v>68</v>
      </c>
      <c r="D18">
        <v>56.5</v>
      </c>
      <c r="E18">
        <v>73.3</v>
      </c>
      <c r="F18" s="40">
        <v>0.74099999999999999</v>
      </c>
    </row>
    <row r="19" spans="1:6" x14ac:dyDescent="0.25">
      <c r="A19" s="40"/>
      <c r="B19" t="s">
        <v>30</v>
      </c>
      <c r="C19">
        <v>63.5</v>
      </c>
      <c r="D19">
        <v>60</v>
      </c>
      <c r="E19">
        <v>70.55</v>
      </c>
      <c r="F19" s="40"/>
    </row>
    <row r="20" spans="1:6" x14ac:dyDescent="0.25">
      <c r="A20" s="40" t="s">
        <v>10</v>
      </c>
      <c r="B20" t="s">
        <v>25</v>
      </c>
      <c r="C20">
        <v>22.9</v>
      </c>
      <c r="D20">
        <v>20</v>
      </c>
      <c r="E20">
        <v>35.4</v>
      </c>
      <c r="F20" s="40">
        <v>0.77700000000000002</v>
      </c>
    </row>
    <row r="21" spans="1:6" x14ac:dyDescent="0.25">
      <c r="A21" s="40"/>
      <c r="B21" t="s">
        <v>30</v>
      </c>
      <c r="C21">
        <v>32</v>
      </c>
      <c r="D21">
        <v>21.35</v>
      </c>
      <c r="E21">
        <v>32</v>
      </c>
      <c r="F21" s="40"/>
    </row>
    <row r="22" spans="1:6" x14ac:dyDescent="0.25">
      <c r="A22" s="40" t="s">
        <v>11</v>
      </c>
      <c r="B22" t="s">
        <v>25</v>
      </c>
      <c r="C22">
        <v>3.2010000000000001</v>
      </c>
      <c r="D22">
        <v>1.54</v>
      </c>
      <c r="E22">
        <v>3.6</v>
      </c>
      <c r="F22" s="40">
        <v>0.77700000000000002</v>
      </c>
    </row>
    <row r="23" spans="1:6" x14ac:dyDescent="0.25">
      <c r="A23" s="40"/>
      <c r="B23" t="s">
        <v>30</v>
      </c>
      <c r="C23">
        <v>1.913</v>
      </c>
      <c r="D23">
        <v>1.875</v>
      </c>
      <c r="E23">
        <v>3.6869999999999998</v>
      </c>
      <c r="F23" s="40"/>
    </row>
    <row r="24" spans="1:6" x14ac:dyDescent="0.25">
      <c r="A24" s="40" t="s">
        <v>12</v>
      </c>
      <c r="B24" t="s">
        <v>25</v>
      </c>
      <c r="C24">
        <v>1.58</v>
      </c>
      <c r="D24">
        <v>1.4</v>
      </c>
      <c r="E24">
        <v>2.13</v>
      </c>
      <c r="F24" s="40">
        <v>0.17199999999999999</v>
      </c>
    </row>
    <row r="25" spans="1:6" x14ac:dyDescent="0.25">
      <c r="A25" s="40"/>
      <c r="B25" t="s">
        <v>30</v>
      </c>
      <c r="C25">
        <v>2.17</v>
      </c>
      <c r="D25">
        <v>1.605</v>
      </c>
      <c r="E25">
        <v>2.7250000000000001</v>
      </c>
      <c r="F25" s="40"/>
    </row>
    <row r="26" spans="1:6" x14ac:dyDescent="0.25">
      <c r="A26" s="40" t="s">
        <v>13</v>
      </c>
      <c r="B26" t="s">
        <v>25</v>
      </c>
      <c r="C26">
        <v>6.9000000000000006E-2</v>
      </c>
      <c r="D26">
        <v>3.1E-2</v>
      </c>
      <c r="E26">
        <v>0.127</v>
      </c>
      <c r="F26" s="40">
        <v>0.48</v>
      </c>
    </row>
    <row r="27" spans="1:6" x14ac:dyDescent="0.25">
      <c r="A27" s="40"/>
      <c r="B27" t="s">
        <v>30</v>
      </c>
      <c r="C27">
        <v>7.9000000000000001E-2</v>
      </c>
      <c r="D27">
        <v>0.05</v>
      </c>
      <c r="E27">
        <v>0.128</v>
      </c>
      <c r="F27" s="40"/>
    </row>
    <row r="28" spans="1:6" x14ac:dyDescent="0.25">
      <c r="A28" s="40" t="s">
        <v>14</v>
      </c>
      <c r="B28" t="s">
        <v>25</v>
      </c>
      <c r="C28">
        <v>22</v>
      </c>
      <c r="D28">
        <v>15</v>
      </c>
      <c r="E28">
        <v>44</v>
      </c>
      <c r="F28" s="40">
        <v>8.1000000000000003E-2</v>
      </c>
    </row>
    <row r="29" spans="1:6" x14ac:dyDescent="0.25">
      <c r="A29" s="40"/>
      <c r="B29" t="s">
        <v>30</v>
      </c>
      <c r="C29">
        <v>40</v>
      </c>
      <c r="D29">
        <v>25</v>
      </c>
      <c r="E29">
        <v>64.5</v>
      </c>
      <c r="F29" s="40"/>
    </row>
    <row r="30" spans="1:6" x14ac:dyDescent="0.25">
      <c r="A30" s="40" t="s">
        <v>15</v>
      </c>
      <c r="B30" t="s">
        <v>25</v>
      </c>
      <c r="C30">
        <v>96</v>
      </c>
      <c r="D30">
        <v>68</v>
      </c>
      <c r="E30">
        <v>280</v>
      </c>
      <c r="F30" s="40">
        <v>0.221</v>
      </c>
    </row>
    <row r="31" spans="1:6" x14ac:dyDescent="0.25">
      <c r="A31" s="40"/>
      <c r="B31" t="s">
        <v>30</v>
      </c>
      <c r="C31">
        <v>146</v>
      </c>
      <c r="D31">
        <v>109.45</v>
      </c>
      <c r="E31">
        <v>535</v>
      </c>
      <c r="F31" s="40"/>
    </row>
    <row r="32" spans="1:6" x14ac:dyDescent="0.25">
      <c r="A32" s="40" t="s">
        <v>16</v>
      </c>
      <c r="B32" t="s">
        <v>25</v>
      </c>
      <c r="C32">
        <v>0.02</v>
      </c>
      <c r="D32">
        <v>0.02</v>
      </c>
      <c r="E32">
        <v>0.04</v>
      </c>
      <c r="F32" s="40">
        <v>0.247</v>
      </c>
    </row>
    <row r="33" spans="1:6" x14ac:dyDescent="0.25">
      <c r="A33" s="40"/>
      <c r="B33" t="s">
        <v>30</v>
      </c>
      <c r="C33">
        <v>0.05</v>
      </c>
      <c r="D33">
        <v>0.02</v>
      </c>
      <c r="E33">
        <v>7.1999999999999995E-2</v>
      </c>
      <c r="F33" s="40"/>
    </row>
  </sheetData>
  <mergeCells count="32"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  <mergeCell ref="F26:F27"/>
    <mergeCell ref="F28:F29"/>
    <mergeCell ref="F30:F31"/>
    <mergeCell ref="F32:F33"/>
    <mergeCell ref="A2:A3"/>
    <mergeCell ref="A4:A5"/>
    <mergeCell ref="A6:A7"/>
    <mergeCell ref="A8:A9"/>
    <mergeCell ref="A10:A11"/>
    <mergeCell ref="A12:A13"/>
    <mergeCell ref="F14:F15"/>
    <mergeCell ref="F16:F17"/>
    <mergeCell ref="F18:F19"/>
    <mergeCell ref="F20:F21"/>
    <mergeCell ref="F22:F23"/>
    <mergeCell ref="F24:F25"/>
    <mergeCell ref="F12:F13"/>
    <mergeCell ref="F2:F3"/>
    <mergeCell ref="F4:F5"/>
    <mergeCell ref="F6:F7"/>
    <mergeCell ref="F8:F9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opLeftCell="D1" workbookViewId="0">
      <selection activeCell="N1" sqref="N1:Q7"/>
    </sheetView>
  </sheetViews>
  <sheetFormatPr defaultRowHeight="15" x14ac:dyDescent="0.25"/>
  <cols>
    <col min="14" max="14" width="17.28515625" customWidth="1"/>
  </cols>
  <sheetData>
    <row r="1" spans="1:21" x14ac:dyDescent="0.25">
      <c r="A1" t="s">
        <v>17</v>
      </c>
      <c r="N1" s="26"/>
      <c r="O1" s="26" t="s">
        <v>63</v>
      </c>
      <c r="P1" s="26" t="s">
        <v>64</v>
      </c>
      <c r="Q1" s="26" t="s">
        <v>68</v>
      </c>
    </row>
    <row r="2" spans="1:21" x14ac:dyDescent="0.25">
      <c r="N2" s="26" t="s">
        <v>65</v>
      </c>
      <c r="O2" s="26">
        <v>18.181999999999999</v>
      </c>
      <c r="P2" s="26">
        <v>52.941000000000003</v>
      </c>
      <c r="Q2" s="27">
        <v>3.3000000000000002E-2</v>
      </c>
      <c r="R2" s="1"/>
      <c r="S2" s="1">
        <v>2.3E-2</v>
      </c>
      <c r="T2" s="1"/>
      <c r="U2" s="1">
        <v>0.51800000000000002</v>
      </c>
    </row>
    <row r="3" spans="1:21" x14ac:dyDescent="0.25">
      <c r="A3" t="s">
        <v>18</v>
      </c>
      <c r="N3" s="26" t="s">
        <v>32</v>
      </c>
      <c r="O3" s="26">
        <v>72.727000000000004</v>
      </c>
      <c r="P3" s="26">
        <v>23.529</v>
      </c>
      <c r="Q3" s="28" t="s">
        <v>60</v>
      </c>
      <c r="R3" s="2"/>
      <c r="S3" s="2">
        <v>0.39</v>
      </c>
      <c r="T3" s="2"/>
      <c r="U3" s="2">
        <v>0.94</v>
      </c>
    </row>
    <row r="4" spans="1:21" x14ac:dyDescent="0.25">
      <c r="A4" t="s">
        <v>19</v>
      </c>
      <c r="C4" t="s">
        <v>20</v>
      </c>
      <c r="E4" t="s">
        <v>21</v>
      </c>
      <c r="G4" t="s">
        <v>22</v>
      </c>
      <c r="I4" t="s">
        <v>23</v>
      </c>
      <c r="K4" t="s">
        <v>24</v>
      </c>
      <c r="N4" s="26" t="s">
        <v>36</v>
      </c>
      <c r="O4" s="26">
        <v>72.727000000000004</v>
      </c>
      <c r="P4" s="26">
        <v>23.529</v>
      </c>
      <c r="Q4" s="29" t="s">
        <v>60</v>
      </c>
      <c r="R4" s="4"/>
      <c r="S4" s="4">
        <v>0.39</v>
      </c>
      <c r="T4" s="4"/>
      <c r="U4" s="4">
        <v>0.94</v>
      </c>
    </row>
    <row r="5" spans="1:21" x14ac:dyDescent="0.25">
      <c r="A5" t="s">
        <v>25</v>
      </c>
      <c r="C5" t="s">
        <v>26</v>
      </c>
      <c r="E5">
        <v>9</v>
      </c>
      <c r="G5">
        <v>52.941000000000003</v>
      </c>
      <c r="I5" s="25">
        <v>52.941000000000003</v>
      </c>
      <c r="K5">
        <v>52.941000000000003</v>
      </c>
      <c r="N5" s="26" t="s">
        <v>66</v>
      </c>
      <c r="O5" s="26">
        <v>27.273</v>
      </c>
      <c r="P5" s="26">
        <v>11.765000000000001</v>
      </c>
      <c r="Q5" s="3">
        <v>0.13700000000000001</v>
      </c>
      <c r="R5" s="3"/>
      <c r="S5" s="3">
        <v>0.06</v>
      </c>
      <c r="T5" s="3"/>
      <c r="U5" s="3">
        <v>0.61</v>
      </c>
    </row>
    <row r="6" spans="1:21" x14ac:dyDescent="0.25">
      <c r="C6" t="s">
        <v>27</v>
      </c>
      <c r="E6">
        <v>8</v>
      </c>
      <c r="G6">
        <v>47.058999999999997</v>
      </c>
      <c r="I6">
        <v>47.058999999999997</v>
      </c>
      <c r="K6">
        <v>100</v>
      </c>
      <c r="N6" s="26" t="s">
        <v>67</v>
      </c>
      <c r="O6" s="26">
        <v>9.0909999999999993</v>
      </c>
      <c r="P6" s="26">
        <v>5.8819999999999997</v>
      </c>
      <c r="Q6" s="30">
        <v>0.49399999999999999</v>
      </c>
      <c r="R6" s="23"/>
      <c r="S6" s="23">
        <v>2E-3</v>
      </c>
      <c r="T6" s="23"/>
      <c r="U6" s="23">
        <v>0.41299999999999998</v>
      </c>
    </row>
    <row r="7" spans="1:21" x14ac:dyDescent="0.25">
      <c r="C7" t="s">
        <v>28</v>
      </c>
      <c r="E7">
        <v>0</v>
      </c>
      <c r="G7">
        <v>0</v>
      </c>
      <c r="N7" s="26" t="s">
        <v>42</v>
      </c>
      <c r="O7" s="26">
        <v>72.727000000000004</v>
      </c>
      <c r="P7" s="31">
        <v>58.823999999999998</v>
      </c>
      <c r="Q7" s="32">
        <v>0.54200000000000004</v>
      </c>
      <c r="R7" s="6"/>
      <c r="S7" s="6">
        <v>0.39</v>
      </c>
      <c r="T7" s="6"/>
      <c r="U7" s="6">
        <v>0.94</v>
      </c>
    </row>
    <row r="8" spans="1:21" x14ac:dyDescent="0.25">
      <c r="C8" t="s">
        <v>29</v>
      </c>
      <c r="E8">
        <v>17</v>
      </c>
      <c r="G8">
        <v>100</v>
      </c>
    </row>
    <row r="9" spans="1:21" x14ac:dyDescent="0.25">
      <c r="A9" t="s">
        <v>30</v>
      </c>
      <c r="C9" t="s">
        <v>26</v>
      </c>
      <c r="E9">
        <v>2</v>
      </c>
      <c r="G9">
        <v>18.181999999999999</v>
      </c>
      <c r="I9">
        <v>18.181999999999999</v>
      </c>
      <c r="K9">
        <v>18.181999999999999</v>
      </c>
    </row>
    <row r="10" spans="1:21" x14ac:dyDescent="0.25">
      <c r="C10" t="s">
        <v>27</v>
      </c>
      <c r="E10">
        <v>9</v>
      </c>
      <c r="G10">
        <v>81.817999999999998</v>
      </c>
      <c r="I10">
        <v>81.817999999999998</v>
      </c>
      <c r="K10">
        <v>100</v>
      </c>
    </row>
    <row r="11" spans="1:21" x14ac:dyDescent="0.25">
      <c r="C11" t="s">
        <v>28</v>
      </c>
      <c r="E11">
        <v>0</v>
      </c>
      <c r="G11">
        <v>0</v>
      </c>
    </row>
    <row r="12" spans="1:21" x14ac:dyDescent="0.25">
      <c r="C12" t="s">
        <v>29</v>
      </c>
      <c r="E12">
        <v>11</v>
      </c>
      <c r="G12">
        <v>100</v>
      </c>
    </row>
    <row r="15" spans="1:21" x14ac:dyDescent="0.25">
      <c r="A15" t="s">
        <v>31</v>
      </c>
    </row>
    <row r="16" spans="1:21" x14ac:dyDescent="0.25">
      <c r="A16" t="s">
        <v>19</v>
      </c>
      <c r="C16" t="s">
        <v>32</v>
      </c>
      <c r="E16" t="s">
        <v>21</v>
      </c>
      <c r="G16" t="s">
        <v>22</v>
      </c>
      <c r="I16" t="s">
        <v>23</v>
      </c>
      <c r="K16" t="s">
        <v>24</v>
      </c>
    </row>
    <row r="17" spans="1:11" x14ac:dyDescent="0.25">
      <c r="A17" t="s">
        <v>25</v>
      </c>
      <c r="C17" t="s">
        <v>33</v>
      </c>
      <c r="E17">
        <v>4</v>
      </c>
      <c r="G17">
        <v>23.529</v>
      </c>
      <c r="I17" s="25">
        <v>23.529</v>
      </c>
      <c r="K17">
        <v>23.529</v>
      </c>
    </row>
    <row r="18" spans="1:11" x14ac:dyDescent="0.25">
      <c r="C18" t="s">
        <v>34</v>
      </c>
      <c r="E18">
        <v>13</v>
      </c>
      <c r="G18">
        <v>76.471000000000004</v>
      </c>
      <c r="I18">
        <v>76.471000000000004</v>
      </c>
      <c r="K18">
        <v>100</v>
      </c>
    </row>
    <row r="19" spans="1:11" x14ac:dyDescent="0.25">
      <c r="C19" t="s">
        <v>28</v>
      </c>
      <c r="E19">
        <v>0</v>
      </c>
      <c r="G19">
        <v>0</v>
      </c>
    </row>
    <row r="20" spans="1:11" x14ac:dyDescent="0.25">
      <c r="C20" t="s">
        <v>29</v>
      </c>
      <c r="E20">
        <v>17</v>
      </c>
      <c r="G20">
        <v>100</v>
      </c>
    </row>
    <row r="21" spans="1:11" x14ac:dyDescent="0.25">
      <c r="A21" t="s">
        <v>30</v>
      </c>
      <c r="C21" t="s">
        <v>33</v>
      </c>
      <c r="E21">
        <v>8</v>
      </c>
      <c r="G21">
        <v>72.727000000000004</v>
      </c>
      <c r="I21">
        <v>72.727000000000004</v>
      </c>
      <c r="K21">
        <v>72.727000000000004</v>
      </c>
    </row>
    <row r="22" spans="1:11" x14ac:dyDescent="0.25">
      <c r="C22" t="s">
        <v>34</v>
      </c>
      <c r="E22">
        <v>3</v>
      </c>
      <c r="G22">
        <v>27.273</v>
      </c>
      <c r="I22">
        <v>27.273</v>
      </c>
      <c r="K22">
        <v>100</v>
      </c>
    </row>
    <row r="23" spans="1:11" x14ac:dyDescent="0.25">
      <c r="C23" t="s">
        <v>28</v>
      </c>
      <c r="E23">
        <v>0</v>
      </c>
      <c r="G23">
        <v>0</v>
      </c>
    </row>
    <row r="24" spans="1:11" x14ac:dyDescent="0.25">
      <c r="C24" t="s">
        <v>29</v>
      </c>
      <c r="E24">
        <v>11</v>
      </c>
      <c r="G24">
        <v>100</v>
      </c>
    </row>
    <row r="27" spans="1:11" x14ac:dyDescent="0.25">
      <c r="A27" t="s">
        <v>35</v>
      </c>
    </row>
    <row r="28" spans="1:11" x14ac:dyDescent="0.25">
      <c r="A28" t="s">
        <v>19</v>
      </c>
      <c r="C28" t="s">
        <v>36</v>
      </c>
      <c r="E28" t="s">
        <v>21</v>
      </c>
      <c r="G28" t="s">
        <v>22</v>
      </c>
      <c r="I28" t="s">
        <v>23</v>
      </c>
      <c r="K28" t="s">
        <v>24</v>
      </c>
    </row>
    <row r="29" spans="1:11" x14ac:dyDescent="0.25">
      <c r="A29" t="s">
        <v>25</v>
      </c>
      <c r="C29" t="s">
        <v>33</v>
      </c>
      <c r="E29">
        <v>4</v>
      </c>
      <c r="G29">
        <v>23.529</v>
      </c>
      <c r="I29" s="25">
        <v>23.529</v>
      </c>
      <c r="K29">
        <v>23.529</v>
      </c>
    </row>
    <row r="30" spans="1:11" x14ac:dyDescent="0.25">
      <c r="C30" t="s">
        <v>34</v>
      </c>
      <c r="E30">
        <v>13</v>
      </c>
      <c r="G30">
        <v>76.471000000000004</v>
      </c>
      <c r="I30">
        <v>76.471000000000004</v>
      </c>
      <c r="K30">
        <v>100</v>
      </c>
    </row>
    <row r="31" spans="1:11" x14ac:dyDescent="0.25">
      <c r="C31" t="s">
        <v>28</v>
      </c>
      <c r="E31">
        <v>0</v>
      </c>
      <c r="G31">
        <v>0</v>
      </c>
    </row>
    <row r="32" spans="1:11" x14ac:dyDescent="0.25">
      <c r="C32" t="s">
        <v>29</v>
      </c>
      <c r="E32">
        <v>17</v>
      </c>
      <c r="G32">
        <v>100</v>
      </c>
    </row>
    <row r="33" spans="1:11" x14ac:dyDescent="0.25">
      <c r="A33" t="s">
        <v>30</v>
      </c>
      <c r="C33" t="s">
        <v>33</v>
      </c>
      <c r="E33">
        <v>8</v>
      </c>
      <c r="G33">
        <v>72.727000000000004</v>
      </c>
      <c r="I33">
        <v>72.727000000000004</v>
      </c>
      <c r="K33">
        <v>72.727000000000004</v>
      </c>
    </row>
    <row r="34" spans="1:11" x14ac:dyDescent="0.25">
      <c r="C34" t="s">
        <v>34</v>
      </c>
      <c r="E34">
        <v>3</v>
      </c>
      <c r="G34">
        <v>27.273</v>
      </c>
      <c r="I34">
        <v>27.273</v>
      </c>
      <c r="K34">
        <v>100</v>
      </c>
    </row>
    <row r="35" spans="1:11" x14ac:dyDescent="0.25">
      <c r="C35" t="s">
        <v>28</v>
      </c>
      <c r="E35">
        <v>0</v>
      </c>
      <c r="G35">
        <v>0</v>
      </c>
    </row>
    <row r="36" spans="1:11" x14ac:dyDescent="0.25">
      <c r="C36" t="s">
        <v>29</v>
      </c>
      <c r="E36">
        <v>11</v>
      </c>
      <c r="G36">
        <v>100</v>
      </c>
    </row>
    <row r="39" spans="1:11" x14ac:dyDescent="0.25">
      <c r="A39" t="s">
        <v>37</v>
      </c>
    </row>
    <row r="40" spans="1:11" x14ac:dyDescent="0.25">
      <c r="A40" t="s">
        <v>19</v>
      </c>
      <c r="C40" t="s">
        <v>38</v>
      </c>
      <c r="E40" t="s">
        <v>21</v>
      </c>
      <c r="G40" t="s">
        <v>22</v>
      </c>
      <c r="I40" t="s">
        <v>23</v>
      </c>
      <c r="K40" t="s">
        <v>24</v>
      </c>
    </row>
    <row r="41" spans="1:11" x14ac:dyDescent="0.25">
      <c r="A41" t="s">
        <v>25</v>
      </c>
      <c r="C41" t="s">
        <v>33</v>
      </c>
      <c r="E41">
        <v>2</v>
      </c>
      <c r="G41">
        <v>11.765000000000001</v>
      </c>
      <c r="I41" s="25">
        <v>11.765000000000001</v>
      </c>
      <c r="K41">
        <v>11.765000000000001</v>
      </c>
    </row>
    <row r="42" spans="1:11" x14ac:dyDescent="0.25">
      <c r="C42" t="s">
        <v>34</v>
      </c>
      <c r="E42">
        <v>15</v>
      </c>
      <c r="G42">
        <v>88.234999999999999</v>
      </c>
      <c r="I42">
        <v>88.234999999999999</v>
      </c>
      <c r="K42">
        <v>100</v>
      </c>
    </row>
    <row r="43" spans="1:11" x14ac:dyDescent="0.25">
      <c r="C43" t="s">
        <v>28</v>
      </c>
      <c r="E43">
        <v>0</v>
      </c>
      <c r="G43">
        <v>0</v>
      </c>
    </row>
    <row r="44" spans="1:11" x14ac:dyDescent="0.25">
      <c r="C44" t="s">
        <v>29</v>
      </c>
      <c r="E44">
        <v>17</v>
      </c>
      <c r="G44">
        <v>100</v>
      </c>
    </row>
    <row r="45" spans="1:11" x14ac:dyDescent="0.25">
      <c r="A45" t="s">
        <v>30</v>
      </c>
      <c r="C45" t="s">
        <v>33</v>
      </c>
      <c r="E45">
        <v>3</v>
      </c>
      <c r="G45">
        <v>27.273</v>
      </c>
      <c r="I45">
        <v>27.273</v>
      </c>
      <c r="K45">
        <v>27.273</v>
      </c>
    </row>
    <row r="46" spans="1:11" x14ac:dyDescent="0.25">
      <c r="C46" t="s">
        <v>34</v>
      </c>
      <c r="E46">
        <v>8</v>
      </c>
      <c r="G46">
        <v>72.727000000000004</v>
      </c>
      <c r="I46">
        <v>72.727000000000004</v>
      </c>
      <c r="K46">
        <v>100</v>
      </c>
    </row>
    <row r="47" spans="1:11" x14ac:dyDescent="0.25">
      <c r="C47" t="s">
        <v>28</v>
      </c>
      <c r="E47">
        <v>0</v>
      </c>
      <c r="G47">
        <v>0</v>
      </c>
    </row>
    <row r="48" spans="1:11" x14ac:dyDescent="0.25">
      <c r="C48" t="s">
        <v>29</v>
      </c>
      <c r="E48">
        <v>11</v>
      </c>
      <c r="G48">
        <v>100</v>
      </c>
    </row>
    <row r="51" spans="1:11" x14ac:dyDescent="0.25">
      <c r="A51" t="s">
        <v>39</v>
      </c>
    </row>
    <row r="52" spans="1:11" x14ac:dyDescent="0.25">
      <c r="A52" t="s">
        <v>19</v>
      </c>
      <c r="C52" t="s">
        <v>40</v>
      </c>
      <c r="E52" t="s">
        <v>21</v>
      </c>
      <c r="G52" t="s">
        <v>22</v>
      </c>
      <c r="I52" t="s">
        <v>23</v>
      </c>
      <c r="K52" t="s">
        <v>24</v>
      </c>
    </row>
    <row r="53" spans="1:11" x14ac:dyDescent="0.25">
      <c r="A53" t="s">
        <v>25</v>
      </c>
      <c r="C53" t="s">
        <v>33</v>
      </c>
      <c r="E53">
        <v>1</v>
      </c>
      <c r="G53">
        <v>5.8819999999999997</v>
      </c>
      <c r="I53">
        <v>5.8819999999999997</v>
      </c>
      <c r="K53">
        <v>5.8819999999999997</v>
      </c>
    </row>
    <row r="54" spans="1:11" x14ac:dyDescent="0.25">
      <c r="C54" t="s">
        <v>34</v>
      </c>
      <c r="E54">
        <v>16</v>
      </c>
      <c r="G54">
        <v>94.117999999999995</v>
      </c>
      <c r="I54">
        <v>94.117999999999995</v>
      </c>
      <c r="K54">
        <v>100</v>
      </c>
    </row>
    <row r="55" spans="1:11" x14ac:dyDescent="0.25">
      <c r="C55" t="s">
        <v>28</v>
      </c>
      <c r="E55">
        <v>0</v>
      </c>
      <c r="G55">
        <v>0</v>
      </c>
    </row>
    <row r="56" spans="1:11" x14ac:dyDescent="0.25">
      <c r="C56" t="s">
        <v>29</v>
      </c>
      <c r="E56">
        <v>17</v>
      </c>
      <c r="G56">
        <v>100</v>
      </c>
    </row>
    <row r="57" spans="1:11" x14ac:dyDescent="0.25">
      <c r="A57" t="s">
        <v>30</v>
      </c>
      <c r="C57" t="s">
        <v>33</v>
      </c>
      <c r="E57">
        <v>1</v>
      </c>
      <c r="G57">
        <v>9.0909999999999993</v>
      </c>
      <c r="I57">
        <v>9.0909999999999993</v>
      </c>
      <c r="K57">
        <v>9.0909999999999993</v>
      </c>
    </row>
    <row r="58" spans="1:11" x14ac:dyDescent="0.25">
      <c r="C58" t="s">
        <v>34</v>
      </c>
      <c r="E58">
        <v>10</v>
      </c>
      <c r="G58">
        <v>90.909000000000006</v>
      </c>
      <c r="I58">
        <v>90.909000000000006</v>
      </c>
      <c r="K58">
        <v>100</v>
      </c>
    </row>
    <row r="59" spans="1:11" x14ac:dyDescent="0.25">
      <c r="C59" t="s">
        <v>28</v>
      </c>
      <c r="E59">
        <v>0</v>
      </c>
      <c r="G59">
        <v>0</v>
      </c>
    </row>
    <row r="60" spans="1:11" x14ac:dyDescent="0.25">
      <c r="C60" t="s">
        <v>29</v>
      </c>
      <c r="E60">
        <v>11</v>
      </c>
      <c r="G60">
        <v>100</v>
      </c>
    </row>
    <row r="63" spans="1:11" x14ac:dyDescent="0.25">
      <c r="A63" t="s">
        <v>41</v>
      </c>
    </row>
    <row r="64" spans="1:11" x14ac:dyDescent="0.25">
      <c r="A64" t="s">
        <v>19</v>
      </c>
      <c r="C64" t="s">
        <v>42</v>
      </c>
      <c r="E64" t="s">
        <v>21</v>
      </c>
      <c r="G64" t="s">
        <v>22</v>
      </c>
      <c r="I64" t="s">
        <v>23</v>
      </c>
      <c r="K64" t="s">
        <v>24</v>
      </c>
    </row>
    <row r="65" spans="1:11" x14ac:dyDescent="0.25">
      <c r="A65" t="s">
        <v>25</v>
      </c>
      <c r="C65" t="s">
        <v>43</v>
      </c>
      <c r="E65">
        <v>7</v>
      </c>
      <c r="G65">
        <v>41.176000000000002</v>
      </c>
      <c r="I65">
        <v>41.176000000000002</v>
      </c>
      <c r="K65">
        <v>41.176000000000002</v>
      </c>
    </row>
    <row r="66" spans="1:11" x14ac:dyDescent="0.25">
      <c r="C66" t="s">
        <v>44</v>
      </c>
      <c r="E66">
        <v>10</v>
      </c>
      <c r="G66">
        <v>58.823999999999998</v>
      </c>
      <c r="I66" s="25">
        <v>58.823999999999998</v>
      </c>
      <c r="K66">
        <v>100</v>
      </c>
    </row>
    <row r="67" spans="1:11" x14ac:dyDescent="0.25">
      <c r="C67" t="s">
        <v>28</v>
      </c>
      <c r="E67">
        <v>0</v>
      </c>
      <c r="G67">
        <v>0</v>
      </c>
    </row>
    <row r="68" spans="1:11" x14ac:dyDescent="0.25">
      <c r="C68" t="s">
        <v>29</v>
      </c>
      <c r="E68">
        <v>17</v>
      </c>
      <c r="G68">
        <v>100</v>
      </c>
    </row>
    <row r="69" spans="1:11" x14ac:dyDescent="0.25">
      <c r="A69" t="s">
        <v>30</v>
      </c>
      <c r="C69" t="s">
        <v>43</v>
      </c>
      <c r="E69">
        <v>3</v>
      </c>
      <c r="G69">
        <v>27.273</v>
      </c>
      <c r="I69">
        <v>27.273</v>
      </c>
      <c r="K69">
        <v>27.273</v>
      </c>
    </row>
    <row r="70" spans="1:11" x14ac:dyDescent="0.25">
      <c r="C70" t="s">
        <v>44</v>
      </c>
      <c r="E70">
        <v>8</v>
      </c>
      <c r="G70">
        <v>72.727000000000004</v>
      </c>
      <c r="I70">
        <v>72.727000000000004</v>
      </c>
      <c r="K70">
        <v>100</v>
      </c>
    </row>
    <row r="71" spans="1:11" x14ac:dyDescent="0.25">
      <c r="C71" t="s">
        <v>28</v>
      </c>
      <c r="E71">
        <v>0</v>
      </c>
      <c r="G71">
        <v>0</v>
      </c>
    </row>
    <row r="72" spans="1:11" x14ac:dyDescent="0.25">
      <c r="C72" t="s">
        <v>29</v>
      </c>
      <c r="E72">
        <v>11</v>
      </c>
      <c r="G7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9.140625" style="33"/>
    <col min="2" max="2" width="13.5703125" style="33" customWidth="1"/>
    <col min="3" max="16384" width="9.140625" style="33"/>
  </cols>
  <sheetData>
    <row r="1" spans="1:18" x14ac:dyDescent="0.25">
      <c r="C1" s="33" t="s">
        <v>1</v>
      </c>
      <c r="D1" s="33" t="s">
        <v>2</v>
      </c>
      <c r="E1" s="33" t="s">
        <v>82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</row>
    <row r="2" spans="1:18" x14ac:dyDescent="0.25">
      <c r="A2" s="33" t="s">
        <v>1</v>
      </c>
      <c r="B2" s="33" t="s">
        <v>83</v>
      </c>
      <c r="C2" s="33" t="s">
        <v>84</v>
      </c>
    </row>
    <row r="3" spans="1:18" x14ac:dyDescent="0.25">
      <c r="B3" s="33" t="s">
        <v>85</v>
      </c>
      <c r="C3" s="33" t="s">
        <v>84</v>
      </c>
    </row>
    <row r="4" spans="1:18" x14ac:dyDescent="0.25">
      <c r="A4" s="33" t="s">
        <v>2</v>
      </c>
      <c r="B4" s="33" t="s">
        <v>83</v>
      </c>
      <c r="C4" s="33">
        <v>-7.0999999999999994E-2</v>
      </c>
      <c r="D4" s="33" t="s">
        <v>84</v>
      </c>
    </row>
    <row r="5" spans="1:18" x14ac:dyDescent="0.25">
      <c r="B5" s="33" t="s">
        <v>85</v>
      </c>
      <c r="C5" s="33">
        <v>0.71899999999999997</v>
      </c>
      <c r="D5" s="33" t="s">
        <v>84</v>
      </c>
    </row>
    <row r="6" spans="1:18" x14ac:dyDescent="0.25">
      <c r="A6" s="33" t="s">
        <v>82</v>
      </c>
      <c r="B6" s="33" t="s">
        <v>83</v>
      </c>
      <c r="C6" s="33">
        <v>-9.5000000000000001E-2</v>
      </c>
      <c r="D6" s="33">
        <v>0.96599999999999997</v>
      </c>
      <c r="E6" s="33" t="s">
        <v>84</v>
      </c>
    </row>
    <row r="7" spans="1:18" x14ac:dyDescent="0.25">
      <c r="B7" s="33" t="s">
        <v>85</v>
      </c>
      <c r="C7" s="33">
        <v>0.63200000000000001</v>
      </c>
      <c r="D7" s="33" t="s">
        <v>60</v>
      </c>
      <c r="E7" s="33" t="s">
        <v>84</v>
      </c>
    </row>
    <row r="8" spans="1:18" x14ac:dyDescent="0.25">
      <c r="A8" s="33" t="s">
        <v>4</v>
      </c>
      <c r="B8" s="33" t="s">
        <v>83</v>
      </c>
      <c r="C8" s="33">
        <v>-4.3999999999999997E-2</v>
      </c>
      <c r="D8" s="33">
        <v>0.13200000000000001</v>
      </c>
      <c r="E8" s="33">
        <v>0.13900000000000001</v>
      </c>
      <c r="F8" s="33" t="s">
        <v>84</v>
      </c>
    </row>
    <row r="9" spans="1:18" x14ac:dyDescent="0.25">
      <c r="B9" s="33" t="s">
        <v>85</v>
      </c>
      <c r="C9" s="33">
        <v>0.82499999999999996</v>
      </c>
      <c r="D9" s="33">
        <v>0.503</v>
      </c>
      <c r="E9" s="33">
        <v>0.48</v>
      </c>
      <c r="F9" s="33" t="s">
        <v>84</v>
      </c>
    </row>
    <row r="10" spans="1:18" x14ac:dyDescent="0.25">
      <c r="A10" s="33" t="s">
        <v>5</v>
      </c>
      <c r="B10" s="33" t="s">
        <v>83</v>
      </c>
      <c r="C10" s="33">
        <v>-0.111</v>
      </c>
      <c r="D10" s="33">
        <v>0.47199999999999998</v>
      </c>
      <c r="E10" s="33">
        <v>0.53800000000000003</v>
      </c>
      <c r="F10" s="33">
        <v>-0.315</v>
      </c>
      <c r="G10" s="33" t="s">
        <v>84</v>
      </c>
    </row>
    <row r="11" spans="1:18" x14ac:dyDescent="0.25">
      <c r="B11" s="33" t="s">
        <v>85</v>
      </c>
      <c r="C11" s="33">
        <v>0.57499999999999996</v>
      </c>
      <c r="D11" s="33">
        <v>1.0999999999999999E-2</v>
      </c>
      <c r="E11" s="33">
        <v>3.0000000000000001E-3</v>
      </c>
      <c r="F11" s="33">
        <v>0.10199999999999999</v>
      </c>
      <c r="G11" s="33" t="s">
        <v>84</v>
      </c>
    </row>
    <row r="12" spans="1:18" x14ac:dyDescent="0.25">
      <c r="A12" s="33" t="s">
        <v>6</v>
      </c>
      <c r="B12" s="33" t="s">
        <v>83</v>
      </c>
      <c r="C12" s="33">
        <v>-0.14599999999999999</v>
      </c>
      <c r="D12" s="33">
        <v>0.63100000000000001</v>
      </c>
      <c r="E12" s="33">
        <v>0.59399999999999997</v>
      </c>
      <c r="F12" s="33">
        <v>-9.6000000000000002E-2</v>
      </c>
      <c r="G12" s="33">
        <v>0.73199999999999998</v>
      </c>
      <c r="H12" s="33" t="s">
        <v>84</v>
      </c>
    </row>
    <row r="13" spans="1:18" x14ac:dyDescent="0.25">
      <c r="B13" s="33" t="s">
        <v>85</v>
      </c>
      <c r="C13" s="33">
        <v>0.45800000000000002</v>
      </c>
      <c r="D13" s="33" t="s">
        <v>60</v>
      </c>
      <c r="E13" s="33" t="s">
        <v>60</v>
      </c>
      <c r="F13" s="33">
        <v>0.626</v>
      </c>
      <c r="G13" s="33" t="s">
        <v>60</v>
      </c>
      <c r="H13" s="33" t="s">
        <v>84</v>
      </c>
    </row>
    <row r="14" spans="1:18" x14ac:dyDescent="0.25">
      <c r="A14" s="33" t="s">
        <v>7</v>
      </c>
      <c r="B14" s="33" t="s">
        <v>83</v>
      </c>
      <c r="C14" s="33">
        <v>-0.434</v>
      </c>
      <c r="D14" s="33">
        <v>0.154</v>
      </c>
      <c r="E14" s="33">
        <v>0.255</v>
      </c>
      <c r="F14" s="33">
        <v>-7.4999999999999997E-2</v>
      </c>
      <c r="G14" s="33">
        <v>9.9000000000000005E-2</v>
      </c>
      <c r="H14" s="33">
        <v>3.6999999999999998E-2</v>
      </c>
      <c r="I14" s="33" t="s">
        <v>84</v>
      </c>
    </row>
    <row r="15" spans="1:18" x14ac:dyDescent="0.25">
      <c r="B15" s="33" t="s">
        <v>85</v>
      </c>
      <c r="C15" s="33">
        <v>2.1000000000000001E-2</v>
      </c>
      <c r="D15" s="33">
        <v>0.435</v>
      </c>
      <c r="E15" s="33">
        <v>0.191</v>
      </c>
      <c r="F15" s="33">
        <v>0.70499999999999996</v>
      </c>
      <c r="G15" s="33">
        <v>0.61599999999999999</v>
      </c>
      <c r="H15" s="33">
        <v>0.85199999999999998</v>
      </c>
      <c r="I15" s="33" t="s">
        <v>84</v>
      </c>
    </row>
    <row r="16" spans="1:18" x14ac:dyDescent="0.25">
      <c r="A16" s="33" t="s">
        <v>8</v>
      </c>
      <c r="B16" s="33" t="s">
        <v>83</v>
      </c>
      <c r="C16" s="33">
        <v>0.193</v>
      </c>
      <c r="D16" s="33">
        <v>7.0000000000000001E-3</v>
      </c>
      <c r="E16" s="33">
        <v>6.7000000000000004E-2</v>
      </c>
      <c r="F16" s="33">
        <v>-0.187</v>
      </c>
      <c r="G16" s="33">
        <v>0.316</v>
      </c>
      <c r="H16" s="33">
        <v>-6.0000000000000001E-3</v>
      </c>
      <c r="I16" s="33">
        <v>-0.35699999999999998</v>
      </c>
      <c r="J16" s="33" t="s">
        <v>84</v>
      </c>
    </row>
    <row r="17" spans="1:18" x14ac:dyDescent="0.25">
      <c r="B17" s="33" t="s">
        <v>85</v>
      </c>
      <c r="C17" s="33">
        <v>0.32500000000000001</v>
      </c>
      <c r="D17" s="33">
        <v>0.97099999999999997</v>
      </c>
      <c r="E17" s="33">
        <v>0.73699999999999999</v>
      </c>
      <c r="F17" s="33">
        <v>0.34100000000000003</v>
      </c>
      <c r="G17" s="33">
        <v>0.10100000000000001</v>
      </c>
      <c r="H17" s="33">
        <v>0.97599999999999998</v>
      </c>
      <c r="I17" s="33">
        <v>6.2E-2</v>
      </c>
      <c r="J17" s="33" t="s">
        <v>84</v>
      </c>
    </row>
    <row r="18" spans="1:18" x14ac:dyDescent="0.25">
      <c r="A18" s="33" t="s">
        <v>9</v>
      </c>
      <c r="B18" s="33" t="s">
        <v>83</v>
      </c>
      <c r="C18" s="33">
        <v>9.2999999999999999E-2</v>
      </c>
      <c r="D18" s="33">
        <v>-6.4000000000000001E-2</v>
      </c>
      <c r="E18" s="33">
        <v>-0.11700000000000001</v>
      </c>
      <c r="F18" s="33">
        <v>-0.17599999999999999</v>
      </c>
      <c r="G18" s="33">
        <v>0.10199999999999999</v>
      </c>
      <c r="H18" s="33">
        <v>0.16200000000000001</v>
      </c>
      <c r="I18" s="33">
        <v>-0.45300000000000001</v>
      </c>
      <c r="J18" s="33">
        <v>0.45200000000000001</v>
      </c>
      <c r="K18" s="33" t="s">
        <v>84</v>
      </c>
    </row>
    <row r="19" spans="1:18" x14ac:dyDescent="0.25">
      <c r="B19" s="33" t="s">
        <v>85</v>
      </c>
      <c r="C19" s="33">
        <v>0.63800000000000001</v>
      </c>
      <c r="D19" s="33">
        <v>0.74399999999999999</v>
      </c>
      <c r="E19" s="33">
        <v>0.55400000000000005</v>
      </c>
      <c r="F19" s="33">
        <v>0.37</v>
      </c>
      <c r="G19" s="33">
        <v>0.60599999999999998</v>
      </c>
      <c r="H19" s="33">
        <v>0.41</v>
      </c>
      <c r="I19" s="33">
        <v>1.4999999999999999E-2</v>
      </c>
      <c r="J19" s="33">
        <v>1.6E-2</v>
      </c>
      <c r="K19" s="33" t="s">
        <v>84</v>
      </c>
    </row>
    <row r="20" spans="1:18" x14ac:dyDescent="0.25">
      <c r="A20" s="33" t="s">
        <v>10</v>
      </c>
      <c r="B20" s="33" t="s">
        <v>83</v>
      </c>
      <c r="C20" s="33">
        <v>-0.125</v>
      </c>
      <c r="D20" s="33">
        <v>-3.5999999999999997E-2</v>
      </c>
      <c r="E20" s="33">
        <v>2.9000000000000001E-2</v>
      </c>
      <c r="F20" s="33">
        <v>0.21</v>
      </c>
      <c r="G20" s="33">
        <v>-0.126</v>
      </c>
      <c r="H20" s="33">
        <v>-0.187</v>
      </c>
      <c r="I20" s="33">
        <v>0.47299999999999998</v>
      </c>
      <c r="J20" s="33">
        <v>-0.501</v>
      </c>
      <c r="K20" s="33">
        <v>-0.97699999999999998</v>
      </c>
      <c r="L20" s="33" t="s">
        <v>84</v>
      </c>
    </row>
    <row r="21" spans="1:18" x14ac:dyDescent="0.25">
      <c r="B21" s="33" t="s">
        <v>85</v>
      </c>
      <c r="C21" s="33">
        <v>0.52800000000000002</v>
      </c>
      <c r="D21" s="33">
        <v>0.85499999999999998</v>
      </c>
      <c r="E21" s="33">
        <v>0.88200000000000001</v>
      </c>
      <c r="F21" s="33">
        <v>0.28399999999999997</v>
      </c>
      <c r="G21" s="33">
        <v>0.52400000000000002</v>
      </c>
      <c r="H21" s="33">
        <v>0.34200000000000003</v>
      </c>
      <c r="I21" s="33">
        <v>1.0999999999999999E-2</v>
      </c>
      <c r="J21" s="33">
        <v>7.0000000000000001E-3</v>
      </c>
      <c r="K21" s="33" t="s">
        <v>60</v>
      </c>
      <c r="L21" s="33" t="s">
        <v>84</v>
      </c>
    </row>
    <row r="22" spans="1:18" x14ac:dyDescent="0.25">
      <c r="A22" s="33" t="s">
        <v>11</v>
      </c>
      <c r="B22" s="33" t="s">
        <v>83</v>
      </c>
      <c r="C22" s="33">
        <v>3.0000000000000001E-3</v>
      </c>
      <c r="D22" s="33">
        <v>-5.1999999999999998E-2</v>
      </c>
      <c r="E22" s="33">
        <v>-8.3000000000000004E-2</v>
      </c>
      <c r="F22" s="33">
        <v>-8.1000000000000003E-2</v>
      </c>
      <c r="G22" s="33">
        <v>0.10100000000000001</v>
      </c>
      <c r="H22" s="33">
        <v>8.2000000000000003E-2</v>
      </c>
      <c r="I22" s="33">
        <v>-0.32400000000000001</v>
      </c>
      <c r="J22" s="33">
        <v>0.54700000000000004</v>
      </c>
      <c r="K22" s="33">
        <v>0.89</v>
      </c>
      <c r="L22" s="33">
        <v>-0.89200000000000002</v>
      </c>
      <c r="M22" s="33" t="s">
        <v>84</v>
      </c>
    </row>
    <row r="23" spans="1:18" x14ac:dyDescent="0.25">
      <c r="B23" s="33" t="s">
        <v>85</v>
      </c>
      <c r="C23" s="33">
        <v>0.98899999999999999</v>
      </c>
      <c r="D23" s="33">
        <v>0.79200000000000004</v>
      </c>
      <c r="E23" s="33">
        <v>0.67400000000000004</v>
      </c>
      <c r="F23" s="33">
        <v>0.68300000000000005</v>
      </c>
      <c r="G23" s="33">
        <v>0.60799999999999998</v>
      </c>
      <c r="H23" s="33">
        <v>0.67700000000000005</v>
      </c>
      <c r="I23" s="33">
        <v>9.2999999999999999E-2</v>
      </c>
      <c r="J23" s="33">
        <v>3.0000000000000001E-3</v>
      </c>
      <c r="K23" s="33" t="s">
        <v>60</v>
      </c>
      <c r="L23" s="33" t="s">
        <v>60</v>
      </c>
      <c r="M23" s="33" t="s">
        <v>84</v>
      </c>
    </row>
    <row r="24" spans="1:18" x14ac:dyDescent="0.25">
      <c r="A24" s="33" t="s">
        <v>12</v>
      </c>
      <c r="B24" s="33" t="s">
        <v>83</v>
      </c>
      <c r="C24" s="33">
        <v>0.248</v>
      </c>
      <c r="D24" s="33">
        <v>-7.0000000000000001E-3</v>
      </c>
      <c r="E24" s="33">
        <v>0.04</v>
      </c>
      <c r="F24" s="33">
        <v>-0.23799999999999999</v>
      </c>
      <c r="G24" s="33">
        <v>0.25800000000000001</v>
      </c>
      <c r="H24" s="33">
        <v>-1.0999999999999999E-2</v>
      </c>
      <c r="I24" s="33">
        <v>-0.193</v>
      </c>
      <c r="J24" s="33">
        <v>0.80300000000000005</v>
      </c>
      <c r="K24" s="33">
        <v>4.9000000000000002E-2</v>
      </c>
      <c r="L24" s="33">
        <v>-0.13200000000000001</v>
      </c>
      <c r="M24" s="33">
        <v>7.8E-2</v>
      </c>
      <c r="N24" s="33" t="s">
        <v>84</v>
      </c>
    </row>
    <row r="25" spans="1:18" x14ac:dyDescent="0.25">
      <c r="B25" s="33" t="s">
        <v>85</v>
      </c>
      <c r="C25" s="33">
        <v>0.20200000000000001</v>
      </c>
      <c r="D25" s="33">
        <v>0.97299999999999998</v>
      </c>
      <c r="E25" s="33">
        <v>0.83899999999999997</v>
      </c>
      <c r="F25" s="33">
        <v>0.222</v>
      </c>
      <c r="G25" s="33">
        <v>0.184</v>
      </c>
      <c r="H25" s="33">
        <v>0.95699999999999996</v>
      </c>
      <c r="I25" s="33">
        <v>0.32500000000000001</v>
      </c>
      <c r="J25" s="33" t="s">
        <v>60</v>
      </c>
      <c r="K25" s="33">
        <v>0.80600000000000005</v>
      </c>
      <c r="L25" s="33">
        <v>0.504</v>
      </c>
      <c r="M25" s="33">
        <v>0.69199999999999995</v>
      </c>
      <c r="N25" s="33" t="s">
        <v>84</v>
      </c>
    </row>
    <row r="26" spans="1:18" x14ac:dyDescent="0.25">
      <c r="A26" s="33" t="s">
        <v>13</v>
      </c>
      <c r="B26" s="33" t="s">
        <v>83</v>
      </c>
      <c r="C26" s="33">
        <v>0.2</v>
      </c>
      <c r="D26" s="33">
        <v>-4.2000000000000003E-2</v>
      </c>
      <c r="E26" s="33">
        <v>-2.8000000000000001E-2</v>
      </c>
      <c r="F26" s="33">
        <v>-0.24099999999999999</v>
      </c>
      <c r="G26" s="33">
        <v>0.28000000000000003</v>
      </c>
      <c r="H26" s="33">
        <v>6.3E-2</v>
      </c>
      <c r="I26" s="33">
        <v>-0.44900000000000001</v>
      </c>
      <c r="J26" s="33">
        <v>0.89600000000000002</v>
      </c>
      <c r="K26" s="33">
        <v>0.65200000000000002</v>
      </c>
      <c r="L26" s="33">
        <v>-0.72099999999999997</v>
      </c>
      <c r="M26" s="33">
        <v>0.73399999999999999</v>
      </c>
      <c r="N26" s="33">
        <v>0.68500000000000005</v>
      </c>
      <c r="O26" s="33" t="s">
        <v>84</v>
      </c>
    </row>
    <row r="27" spans="1:18" x14ac:dyDescent="0.25">
      <c r="B27" s="33" t="s">
        <v>85</v>
      </c>
      <c r="C27" s="33">
        <v>0.307</v>
      </c>
      <c r="D27" s="33">
        <v>0.83</v>
      </c>
      <c r="E27" s="33">
        <v>0.88900000000000001</v>
      </c>
      <c r="F27" s="33">
        <v>0.217</v>
      </c>
      <c r="G27" s="33">
        <v>0.14899999999999999</v>
      </c>
      <c r="H27" s="33">
        <v>0.751</v>
      </c>
      <c r="I27" s="33">
        <v>1.7000000000000001E-2</v>
      </c>
      <c r="J27" s="33" t="s">
        <v>60</v>
      </c>
      <c r="K27" s="33" t="s">
        <v>60</v>
      </c>
      <c r="L27" s="33" t="s">
        <v>60</v>
      </c>
      <c r="M27" s="33" t="s">
        <v>60</v>
      </c>
      <c r="N27" s="33" t="s">
        <v>60</v>
      </c>
      <c r="O27" s="33" t="s">
        <v>84</v>
      </c>
    </row>
    <row r="28" spans="1:18" x14ac:dyDescent="0.25">
      <c r="A28" s="33" t="s">
        <v>14</v>
      </c>
      <c r="B28" s="33" t="s">
        <v>83</v>
      </c>
      <c r="C28" s="33">
        <v>0.02</v>
      </c>
      <c r="D28" s="33">
        <v>0.128</v>
      </c>
      <c r="E28" s="33">
        <v>0.13</v>
      </c>
      <c r="F28" s="33">
        <v>0.35799999999999998</v>
      </c>
      <c r="G28" s="33">
        <v>-0.28999999999999998</v>
      </c>
      <c r="H28" s="33">
        <v>3.3000000000000002E-2</v>
      </c>
      <c r="I28" s="33">
        <v>6.0999999999999999E-2</v>
      </c>
      <c r="J28" s="33">
        <v>-0.307</v>
      </c>
      <c r="K28" s="33">
        <v>-0.21099999999999999</v>
      </c>
      <c r="L28" s="33">
        <v>0.16900000000000001</v>
      </c>
      <c r="M28" s="33">
        <v>-0.13200000000000001</v>
      </c>
      <c r="N28" s="33">
        <v>-0.252</v>
      </c>
      <c r="O28" s="33">
        <v>-0.2</v>
      </c>
      <c r="P28" s="33" t="s">
        <v>84</v>
      </c>
    </row>
    <row r="29" spans="1:18" x14ac:dyDescent="0.25">
      <c r="B29" s="33" t="s">
        <v>85</v>
      </c>
      <c r="C29" s="33">
        <v>0.91900000000000004</v>
      </c>
      <c r="D29" s="33">
        <v>0.51500000000000001</v>
      </c>
      <c r="E29" s="33">
        <v>0.50800000000000001</v>
      </c>
      <c r="F29" s="33">
        <v>6.2E-2</v>
      </c>
      <c r="G29" s="33">
        <v>0.13400000000000001</v>
      </c>
      <c r="H29" s="33">
        <v>0.86899999999999999</v>
      </c>
      <c r="I29" s="33">
        <v>0.75900000000000001</v>
      </c>
      <c r="J29" s="33">
        <v>0.111</v>
      </c>
      <c r="K29" s="33">
        <v>0.28100000000000003</v>
      </c>
      <c r="L29" s="33">
        <v>0.39100000000000001</v>
      </c>
      <c r="M29" s="33">
        <v>0.503</v>
      </c>
      <c r="N29" s="33">
        <v>0.19600000000000001</v>
      </c>
      <c r="O29" s="33">
        <v>0.30599999999999999</v>
      </c>
      <c r="P29" s="33" t="s">
        <v>84</v>
      </c>
    </row>
    <row r="30" spans="1:18" x14ac:dyDescent="0.25">
      <c r="A30" s="33" t="s">
        <v>15</v>
      </c>
      <c r="B30" s="33" t="s">
        <v>83</v>
      </c>
      <c r="C30" s="33">
        <v>0.33300000000000002</v>
      </c>
      <c r="D30" s="33">
        <v>0.29399999999999998</v>
      </c>
      <c r="E30" s="33">
        <v>0.32900000000000001</v>
      </c>
      <c r="F30" s="33">
        <v>0.16</v>
      </c>
      <c r="G30" s="33">
        <v>5.3999999999999999E-2</v>
      </c>
      <c r="H30" s="33">
        <v>-2E-3</v>
      </c>
      <c r="I30" s="33">
        <v>-0.45700000000000002</v>
      </c>
      <c r="J30" s="33">
        <v>0.48899999999999999</v>
      </c>
      <c r="K30" s="33">
        <v>0.17399999999999999</v>
      </c>
      <c r="L30" s="33">
        <v>-0.27900000000000003</v>
      </c>
      <c r="M30" s="33">
        <v>0.19</v>
      </c>
      <c r="N30" s="33">
        <v>0.36499999999999999</v>
      </c>
      <c r="O30" s="33">
        <v>0.51500000000000001</v>
      </c>
      <c r="P30" s="33">
        <v>0.22500000000000001</v>
      </c>
      <c r="Q30" s="33" t="s">
        <v>84</v>
      </c>
    </row>
    <row r="31" spans="1:18" x14ac:dyDescent="0.25">
      <c r="B31" s="33" t="s">
        <v>85</v>
      </c>
      <c r="C31" s="33">
        <v>8.3000000000000004E-2</v>
      </c>
      <c r="D31" s="33">
        <v>0.129</v>
      </c>
      <c r="E31" s="33">
        <v>8.6999999999999994E-2</v>
      </c>
      <c r="F31" s="33">
        <v>0.41499999999999998</v>
      </c>
      <c r="G31" s="33">
        <v>0.78400000000000003</v>
      </c>
      <c r="H31" s="33">
        <v>0.99099999999999999</v>
      </c>
      <c r="I31" s="33">
        <v>1.4E-2</v>
      </c>
      <c r="J31" s="33">
        <v>8.0000000000000002E-3</v>
      </c>
      <c r="K31" s="33">
        <v>0.375</v>
      </c>
      <c r="L31" s="33">
        <v>0.15</v>
      </c>
      <c r="M31" s="33">
        <v>0.33200000000000002</v>
      </c>
      <c r="N31" s="33">
        <v>5.6000000000000001E-2</v>
      </c>
      <c r="O31" s="33">
        <v>5.0000000000000001E-3</v>
      </c>
      <c r="P31" s="33">
        <v>0.251</v>
      </c>
      <c r="Q31" s="33" t="s">
        <v>84</v>
      </c>
    </row>
    <row r="32" spans="1:18" x14ac:dyDescent="0.25">
      <c r="A32" s="33" t="s">
        <v>16</v>
      </c>
      <c r="B32" s="33" t="s">
        <v>83</v>
      </c>
      <c r="C32" s="33">
        <v>-0.28599999999999998</v>
      </c>
      <c r="D32" s="33">
        <v>-0.17799999999999999</v>
      </c>
      <c r="E32" s="33">
        <v>-0.155</v>
      </c>
      <c r="F32" s="33">
        <v>-0.48399999999999999</v>
      </c>
      <c r="G32" s="33">
        <v>0.54300000000000004</v>
      </c>
      <c r="H32" s="33">
        <v>0.28699999999999998</v>
      </c>
      <c r="I32" s="33">
        <v>-0.10299999999999999</v>
      </c>
      <c r="J32" s="33">
        <v>0.34200000000000003</v>
      </c>
      <c r="K32" s="33">
        <v>0.42199999999999999</v>
      </c>
      <c r="L32" s="33">
        <v>-0.41299999999999998</v>
      </c>
      <c r="M32" s="33">
        <v>0.35499999999999998</v>
      </c>
      <c r="N32" s="33">
        <v>0.23100000000000001</v>
      </c>
      <c r="O32" s="33">
        <v>0.46300000000000002</v>
      </c>
      <c r="P32" s="33">
        <v>-0.34799999999999998</v>
      </c>
      <c r="Q32" s="33">
        <v>-0.159</v>
      </c>
      <c r="R32" s="33" t="s">
        <v>84</v>
      </c>
    </row>
    <row r="33" spans="2:18" x14ac:dyDescent="0.25">
      <c r="B33" s="33" t="s">
        <v>85</v>
      </c>
      <c r="C33" s="33">
        <v>0.14000000000000001</v>
      </c>
      <c r="D33" s="33">
        <v>0.36399999999999999</v>
      </c>
      <c r="E33" s="33">
        <v>0.432</v>
      </c>
      <c r="F33" s="33">
        <v>8.9999999999999993E-3</v>
      </c>
      <c r="G33" s="33">
        <v>3.0000000000000001E-3</v>
      </c>
      <c r="H33" s="33">
        <v>0.13900000000000001</v>
      </c>
      <c r="I33" s="33">
        <v>0.60099999999999998</v>
      </c>
      <c r="J33" s="33">
        <v>7.3999999999999996E-2</v>
      </c>
      <c r="K33" s="33">
        <v>2.5000000000000001E-2</v>
      </c>
      <c r="L33" s="33">
        <v>2.9000000000000001E-2</v>
      </c>
      <c r="M33" s="33">
        <v>6.4000000000000001E-2</v>
      </c>
      <c r="N33" s="33">
        <v>0.23599999999999999</v>
      </c>
      <c r="O33" s="33">
        <v>1.2999999999999999E-2</v>
      </c>
      <c r="P33" s="33">
        <v>7.0000000000000007E-2</v>
      </c>
      <c r="Q33" s="33">
        <v>0.41799999999999998</v>
      </c>
      <c r="R33" s="3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pane ySplit="1" topLeftCell="A25" activePane="bottomLeft" state="frozen"/>
      <selection pane="bottomLeft" activeCell="S40" sqref="S40"/>
    </sheetView>
  </sheetViews>
  <sheetFormatPr defaultRowHeight="15" x14ac:dyDescent="0.25"/>
  <cols>
    <col min="8" max="8" width="14.42578125" customWidth="1"/>
  </cols>
  <sheetData>
    <row r="1" spans="1:11" x14ac:dyDescent="0.25">
      <c r="A1" t="s">
        <v>71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J1" t="s">
        <v>64</v>
      </c>
      <c r="K1" t="s">
        <v>63</v>
      </c>
    </row>
    <row r="2" spans="1:11" x14ac:dyDescent="0.25">
      <c r="A2" t="s">
        <v>1</v>
      </c>
      <c r="B2" t="s">
        <v>25</v>
      </c>
      <c r="C2">
        <v>55</v>
      </c>
      <c r="D2">
        <v>40</v>
      </c>
      <c r="E2">
        <v>68</v>
      </c>
      <c r="F2">
        <v>44</v>
      </c>
      <c r="G2">
        <v>55</v>
      </c>
      <c r="H2">
        <v>61</v>
      </c>
      <c r="J2">
        <v>55</v>
      </c>
      <c r="K2">
        <v>58</v>
      </c>
    </row>
    <row r="3" spans="1:11" x14ac:dyDescent="0.25">
      <c r="B3" t="s">
        <v>30</v>
      </c>
      <c r="C3">
        <v>58</v>
      </c>
      <c r="D3">
        <v>42</v>
      </c>
      <c r="E3">
        <v>70</v>
      </c>
      <c r="F3">
        <v>52</v>
      </c>
      <c r="G3">
        <v>58</v>
      </c>
      <c r="H3">
        <v>62.5</v>
      </c>
    </row>
    <row r="4" spans="1:11" x14ac:dyDescent="0.25">
      <c r="A4" t="s">
        <v>2</v>
      </c>
      <c r="B4" t="s">
        <v>25</v>
      </c>
      <c r="C4">
        <v>4</v>
      </c>
      <c r="D4">
        <v>4</v>
      </c>
      <c r="E4">
        <v>64</v>
      </c>
      <c r="F4">
        <v>4</v>
      </c>
      <c r="G4">
        <v>4</v>
      </c>
      <c r="H4">
        <v>12.6</v>
      </c>
      <c r="J4">
        <v>4</v>
      </c>
      <c r="K4">
        <v>4</v>
      </c>
    </row>
    <row r="5" spans="1:11" x14ac:dyDescent="0.25">
      <c r="B5" t="s">
        <v>30</v>
      </c>
      <c r="C5">
        <v>4</v>
      </c>
      <c r="D5">
        <v>4</v>
      </c>
      <c r="E5">
        <v>82</v>
      </c>
      <c r="F5">
        <v>4</v>
      </c>
      <c r="G5">
        <v>4</v>
      </c>
      <c r="H5">
        <v>15.4</v>
      </c>
    </row>
    <row r="6" spans="1:11" ht="16.5" customHeight="1" x14ac:dyDescent="0.25">
      <c r="A6" t="s">
        <v>3</v>
      </c>
      <c r="B6" t="s">
        <v>25</v>
      </c>
      <c r="C6">
        <v>0.6</v>
      </c>
      <c r="D6">
        <v>0.2</v>
      </c>
      <c r="E6">
        <v>10.199999999999999</v>
      </c>
      <c r="F6">
        <v>0.2</v>
      </c>
      <c r="G6">
        <v>0.6</v>
      </c>
      <c r="H6">
        <v>2.6</v>
      </c>
      <c r="J6">
        <v>0.6</v>
      </c>
      <c r="K6">
        <v>0.5</v>
      </c>
    </row>
    <row r="7" spans="1:11" x14ac:dyDescent="0.25">
      <c r="B7" t="s">
        <v>30</v>
      </c>
      <c r="C7">
        <v>0.5</v>
      </c>
      <c r="D7">
        <v>0.2</v>
      </c>
      <c r="E7">
        <v>20</v>
      </c>
      <c r="F7">
        <v>0.5</v>
      </c>
      <c r="G7">
        <v>0.5</v>
      </c>
      <c r="H7">
        <v>3.7</v>
      </c>
    </row>
    <row r="8" spans="1:11" x14ac:dyDescent="0.25">
      <c r="A8" t="s">
        <v>4</v>
      </c>
      <c r="B8" t="s">
        <v>25</v>
      </c>
      <c r="C8">
        <v>30.6</v>
      </c>
      <c r="D8">
        <v>24.7</v>
      </c>
      <c r="E8">
        <v>41.8</v>
      </c>
      <c r="F8">
        <v>27.1</v>
      </c>
      <c r="G8">
        <v>30.6</v>
      </c>
      <c r="H8">
        <v>32.4</v>
      </c>
      <c r="J8">
        <v>30.6</v>
      </c>
      <c r="K8">
        <v>31.6</v>
      </c>
    </row>
    <row r="9" spans="1:11" x14ac:dyDescent="0.25">
      <c r="B9" t="s">
        <v>30</v>
      </c>
      <c r="C9">
        <v>31.6</v>
      </c>
      <c r="D9">
        <v>26.3</v>
      </c>
      <c r="E9">
        <v>32</v>
      </c>
      <c r="F9">
        <v>31.5</v>
      </c>
      <c r="G9">
        <v>31.6</v>
      </c>
      <c r="H9">
        <v>31.9</v>
      </c>
    </row>
    <row r="10" spans="1:11" x14ac:dyDescent="0.25">
      <c r="A10" t="s">
        <v>5</v>
      </c>
      <c r="B10" t="s">
        <v>25</v>
      </c>
      <c r="C10">
        <v>12.5</v>
      </c>
      <c r="D10">
        <v>11.8</v>
      </c>
      <c r="E10">
        <v>14.7</v>
      </c>
      <c r="F10">
        <v>12</v>
      </c>
      <c r="G10">
        <v>12.5</v>
      </c>
      <c r="H10">
        <v>13.5</v>
      </c>
      <c r="J10">
        <v>12.5</v>
      </c>
      <c r="K10">
        <v>12.7</v>
      </c>
    </row>
    <row r="11" spans="1:11" x14ac:dyDescent="0.25">
      <c r="B11" t="s">
        <v>30</v>
      </c>
      <c r="C11">
        <v>12.7</v>
      </c>
      <c r="D11">
        <v>11.6</v>
      </c>
      <c r="E11">
        <v>15.2</v>
      </c>
      <c r="F11">
        <v>11.9</v>
      </c>
      <c r="G11">
        <v>12.7</v>
      </c>
      <c r="H11">
        <v>14.55</v>
      </c>
    </row>
    <row r="12" spans="1:11" x14ac:dyDescent="0.25">
      <c r="A12" t="s">
        <v>6</v>
      </c>
      <c r="B12" t="s">
        <v>25</v>
      </c>
      <c r="C12">
        <v>0.9</v>
      </c>
      <c r="D12">
        <v>0.8</v>
      </c>
      <c r="E12">
        <v>1.4</v>
      </c>
      <c r="F12">
        <v>0.9</v>
      </c>
      <c r="G12">
        <v>0.9</v>
      </c>
      <c r="H12">
        <v>1</v>
      </c>
      <c r="J12">
        <v>0.9</v>
      </c>
      <c r="K12">
        <v>0.9</v>
      </c>
    </row>
    <row r="13" spans="1:11" x14ac:dyDescent="0.25">
      <c r="B13" t="s">
        <v>30</v>
      </c>
      <c r="C13">
        <v>0.9</v>
      </c>
      <c r="D13">
        <v>0.9</v>
      </c>
      <c r="E13">
        <v>1.2</v>
      </c>
      <c r="F13">
        <v>0.9</v>
      </c>
      <c r="G13">
        <v>0.9</v>
      </c>
      <c r="H13">
        <v>1.1000000000000001</v>
      </c>
    </row>
    <row r="14" spans="1:11" x14ac:dyDescent="0.25">
      <c r="A14" t="s">
        <v>7</v>
      </c>
      <c r="B14" t="s">
        <v>25</v>
      </c>
      <c r="C14">
        <v>13</v>
      </c>
      <c r="D14">
        <v>12.1</v>
      </c>
      <c r="E14">
        <v>16.100000000000001</v>
      </c>
      <c r="F14">
        <v>13</v>
      </c>
      <c r="G14">
        <v>13</v>
      </c>
      <c r="H14">
        <v>13.5</v>
      </c>
      <c r="J14">
        <v>13</v>
      </c>
      <c r="K14">
        <v>13.6</v>
      </c>
    </row>
    <row r="15" spans="1:11" x14ac:dyDescent="0.25">
      <c r="B15" t="s">
        <v>30</v>
      </c>
      <c r="C15">
        <v>13.6</v>
      </c>
      <c r="D15">
        <v>11</v>
      </c>
      <c r="E15">
        <v>14.6</v>
      </c>
      <c r="F15">
        <v>12.5</v>
      </c>
      <c r="G15">
        <v>13.6</v>
      </c>
      <c r="H15">
        <v>13.9</v>
      </c>
    </row>
    <row r="16" spans="1:11" x14ac:dyDescent="0.25">
      <c r="A16" t="s">
        <v>8</v>
      </c>
      <c r="B16" t="s">
        <v>25</v>
      </c>
      <c r="C16">
        <v>5.93</v>
      </c>
      <c r="D16">
        <v>3.58</v>
      </c>
      <c r="E16">
        <v>10.6</v>
      </c>
      <c r="F16">
        <v>4.5</v>
      </c>
      <c r="G16">
        <v>5.93</v>
      </c>
      <c r="H16">
        <v>8.1999999999999993</v>
      </c>
      <c r="J16">
        <v>5.93</v>
      </c>
      <c r="K16">
        <v>6.8</v>
      </c>
    </row>
    <row r="17" spans="1:19" x14ac:dyDescent="0.25">
      <c r="B17" t="s">
        <v>30</v>
      </c>
      <c r="C17">
        <v>6.8</v>
      </c>
      <c r="D17">
        <v>3.1</v>
      </c>
      <c r="E17">
        <v>12.02</v>
      </c>
      <c r="F17">
        <v>4.1500000000000004</v>
      </c>
      <c r="G17">
        <v>6.8</v>
      </c>
      <c r="H17">
        <v>9.1349999999999998</v>
      </c>
    </row>
    <row r="18" spans="1:19" x14ac:dyDescent="0.25">
      <c r="A18" t="s">
        <v>9</v>
      </c>
      <c r="B18" t="s">
        <v>25</v>
      </c>
      <c r="C18">
        <v>68</v>
      </c>
      <c r="D18">
        <v>45</v>
      </c>
      <c r="E18">
        <v>86</v>
      </c>
      <c r="F18">
        <v>56.5</v>
      </c>
      <c r="G18">
        <v>68</v>
      </c>
      <c r="H18">
        <v>73.3</v>
      </c>
      <c r="J18">
        <v>68</v>
      </c>
      <c r="K18">
        <v>63.5</v>
      </c>
    </row>
    <row r="19" spans="1:19" x14ac:dyDescent="0.25">
      <c r="B19" t="s">
        <v>30</v>
      </c>
      <c r="C19">
        <v>63.5</v>
      </c>
      <c r="D19">
        <v>58</v>
      </c>
      <c r="E19">
        <v>78.900000000000006</v>
      </c>
      <c r="F19">
        <v>60</v>
      </c>
      <c r="G19">
        <v>63.5</v>
      </c>
      <c r="H19">
        <v>70.55</v>
      </c>
    </row>
    <row r="20" spans="1:19" x14ac:dyDescent="0.25">
      <c r="A20" t="s">
        <v>10</v>
      </c>
      <c r="B20" t="s">
        <v>25</v>
      </c>
      <c r="C20">
        <v>22.9</v>
      </c>
      <c r="D20">
        <v>9</v>
      </c>
      <c r="E20">
        <v>48</v>
      </c>
      <c r="F20">
        <v>20</v>
      </c>
      <c r="G20">
        <v>22.9</v>
      </c>
      <c r="H20">
        <v>35.4</v>
      </c>
      <c r="J20">
        <v>22.9</v>
      </c>
      <c r="K20">
        <v>32</v>
      </c>
    </row>
    <row r="21" spans="1:19" x14ac:dyDescent="0.25">
      <c r="B21" t="s">
        <v>30</v>
      </c>
      <c r="C21">
        <v>32</v>
      </c>
      <c r="D21">
        <v>14.9</v>
      </c>
      <c r="E21">
        <v>33.200000000000003</v>
      </c>
      <c r="F21">
        <v>21.35</v>
      </c>
      <c r="G21">
        <v>32</v>
      </c>
      <c r="H21">
        <v>32</v>
      </c>
    </row>
    <row r="22" spans="1:19" x14ac:dyDescent="0.25">
      <c r="A22" t="s">
        <v>11</v>
      </c>
      <c r="B22" t="s">
        <v>25</v>
      </c>
      <c r="C22">
        <v>3.2010000000000001</v>
      </c>
      <c r="D22">
        <v>0.93799999999999994</v>
      </c>
      <c r="E22">
        <v>9.5559999999999992</v>
      </c>
      <c r="F22">
        <v>1.54</v>
      </c>
      <c r="G22">
        <v>3.2010000000000001</v>
      </c>
      <c r="H22">
        <v>3.6</v>
      </c>
      <c r="J22">
        <v>3.2010000000000001</v>
      </c>
      <c r="K22">
        <v>1.913</v>
      </c>
    </row>
    <row r="23" spans="1:19" x14ac:dyDescent="0.25">
      <c r="B23" t="s">
        <v>30</v>
      </c>
      <c r="C23">
        <v>1.913</v>
      </c>
      <c r="D23">
        <v>1.8129999999999999</v>
      </c>
      <c r="E23">
        <v>5.2949999999999999</v>
      </c>
      <c r="F23">
        <v>1.875</v>
      </c>
      <c r="G23">
        <v>1.913</v>
      </c>
      <c r="H23">
        <v>3.6869999999999998</v>
      </c>
    </row>
    <row r="24" spans="1:19" x14ac:dyDescent="0.25">
      <c r="A24" t="s">
        <v>12</v>
      </c>
      <c r="B24" t="s">
        <v>25</v>
      </c>
      <c r="C24">
        <v>1.58</v>
      </c>
      <c r="D24">
        <v>0.59</v>
      </c>
      <c r="E24">
        <v>4.49</v>
      </c>
      <c r="F24">
        <v>1.4</v>
      </c>
      <c r="G24">
        <v>1.58</v>
      </c>
      <c r="H24">
        <v>2.13</v>
      </c>
      <c r="J24">
        <v>1.58</v>
      </c>
      <c r="K24">
        <v>2.17</v>
      </c>
    </row>
    <row r="25" spans="1:19" x14ac:dyDescent="0.25">
      <c r="B25" t="s">
        <v>30</v>
      </c>
      <c r="C25">
        <v>2.17</v>
      </c>
      <c r="D25">
        <v>1.23</v>
      </c>
      <c r="E25">
        <v>3.26</v>
      </c>
      <c r="F25">
        <v>1.605</v>
      </c>
      <c r="G25">
        <v>2.17</v>
      </c>
      <c r="H25">
        <v>2.7250000000000001</v>
      </c>
    </row>
    <row r="26" spans="1:19" x14ac:dyDescent="0.25">
      <c r="A26" t="s">
        <v>13</v>
      </c>
      <c r="B26" t="s">
        <v>25</v>
      </c>
      <c r="C26">
        <v>6.9000000000000006E-2</v>
      </c>
      <c r="D26">
        <v>2.4E-2</v>
      </c>
      <c r="E26">
        <v>0.19</v>
      </c>
      <c r="F26">
        <v>3.1E-2</v>
      </c>
      <c r="G26">
        <v>6.9000000000000006E-2</v>
      </c>
      <c r="H26">
        <v>0.127</v>
      </c>
      <c r="J26">
        <v>6.9000000000000006E-2</v>
      </c>
      <c r="K26">
        <v>7.9000000000000001E-2</v>
      </c>
    </row>
    <row r="27" spans="1:19" x14ac:dyDescent="0.25">
      <c r="B27" t="s">
        <v>30</v>
      </c>
      <c r="C27">
        <v>7.9000000000000001E-2</v>
      </c>
      <c r="D27">
        <v>3.7999999999999999E-2</v>
      </c>
      <c r="E27">
        <v>0.216</v>
      </c>
      <c r="F27">
        <v>0.05</v>
      </c>
      <c r="G27">
        <v>7.9000000000000001E-2</v>
      </c>
      <c r="H27">
        <v>0.128</v>
      </c>
      <c r="O27" t="s">
        <v>89</v>
      </c>
    </row>
    <row r="28" spans="1:19" x14ac:dyDescent="0.25">
      <c r="A28" t="s">
        <v>14</v>
      </c>
      <c r="B28" t="s">
        <v>25</v>
      </c>
      <c r="C28">
        <v>22</v>
      </c>
      <c r="D28">
        <v>14</v>
      </c>
      <c r="E28">
        <v>56</v>
      </c>
      <c r="F28">
        <v>15</v>
      </c>
      <c r="G28">
        <v>22</v>
      </c>
      <c r="H28">
        <v>44</v>
      </c>
      <c r="J28">
        <v>22</v>
      </c>
      <c r="K28">
        <v>40</v>
      </c>
      <c r="Q28" t="s">
        <v>16</v>
      </c>
    </row>
    <row r="29" spans="1:19" x14ac:dyDescent="0.25">
      <c r="B29" t="s">
        <v>30</v>
      </c>
      <c r="C29">
        <v>40</v>
      </c>
      <c r="D29">
        <v>14</v>
      </c>
      <c r="E29">
        <v>83</v>
      </c>
      <c r="F29">
        <v>25</v>
      </c>
      <c r="G29">
        <v>40</v>
      </c>
      <c r="H29">
        <v>64.5</v>
      </c>
      <c r="Q29" t="s">
        <v>25</v>
      </c>
      <c r="S29" t="s">
        <v>30</v>
      </c>
    </row>
    <row r="30" spans="1:19" x14ac:dyDescent="0.25">
      <c r="A30" t="s">
        <v>15</v>
      </c>
      <c r="B30" t="s">
        <v>25</v>
      </c>
      <c r="C30">
        <v>96</v>
      </c>
      <c r="D30">
        <v>44.5</v>
      </c>
      <c r="E30">
        <v>420</v>
      </c>
      <c r="F30">
        <v>68</v>
      </c>
      <c r="G30">
        <v>96</v>
      </c>
      <c r="H30">
        <v>280</v>
      </c>
      <c r="J30">
        <v>96</v>
      </c>
      <c r="K30">
        <v>146</v>
      </c>
      <c r="O30" t="s">
        <v>90</v>
      </c>
      <c r="Q30">
        <v>17</v>
      </c>
      <c r="S30">
        <v>11</v>
      </c>
    </row>
    <row r="31" spans="1:19" x14ac:dyDescent="0.25">
      <c r="B31" t="s">
        <v>30</v>
      </c>
      <c r="C31">
        <v>146</v>
      </c>
      <c r="D31">
        <v>43.6</v>
      </c>
      <c r="E31">
        <v>1650</v>
      </c>
      <c r="F31">
        <v>109.45</v>
      </c>
      <c r="G31">
        <v>146</v>
      </c>
      <c r="H31">
        <v>535</v>
      </c>
      <c r="O31" t="s">
        <v>28</v>
      </c>
      <c r="Q31">
        <v>0</v>
      </c>
      <c r="S31">
        <v>0</v>
      </c>
    </row>
    <row r="32" spans="1:19" x14ac:dyDescent="0.25">
      <c r="A32" t="s">
        <v>16</v>
      </c>
      <c r="B32" t="s">
        <v>25</v>
      </c>
      <c r="C32">
        <v>0.02</v>
      </c>
      <c r="D32">
        <v>0.02</v>
      </c>
      <c r="E32">
        <v>0.17399999999999999</v>
      </c>
      <c r="F32">
        <v>0.02</v>
      </c>
      <c r="G32">
        <v>0.02</v>
      </c>
      <c r="H32">
        <v>3.5999999999999997E-2</v>
      </c>
      <c r="J32">
        <v>0.02</v>
      </c>
      <c r="K32">
        <v>0.05</v>
      </c>
      <c r="O32" t="s">
        <v>91</v>
      </c>
      <c r="Q32">
        <v>3.5000000000000003E-2</v>
      </c>
      <c r="S32">
        <v>4.2999999999999997E-2</v>
      </c>
    </row>
    <row r="33" spans="2:19" x14ac:dyDescent="0.25">
      <c r="B33" t="s">
        <v>30</v>
      </c>
      <c r="C33">
        <v>0.05</v>
      </c>
      <c r="D33">
        <v>0.02</v>
      </c>
      <c r="E33">
        <v>7.3999999999999996E-2</v>
      </c>
      <c r="F33">
        <v>0.02</v>
      </c>
      <c r="G33">
        <v>0.05</v>
      </c>
      <c r="H33">
        <v>5.8999999999999997E-2</v>
      </c>
      <c r="O33" t="s">
        <v>92</v>
      </c>
      <c r="Q33">
        <v>3.7999999999999999E-2</v>
      </c>
      <c r="S33">
        <v>2.3E-2</v>
      </c>
    </row>
    <row r="34" spans="2:19" x14ac:dyDescent="0.25">
      <c r="O34" t="s">
        <v>46</v>
      </c>
      <c r="Q34">
        <v>0.02</v>
      </c>
      <c r="S34">
        <v>0.02</v>
      </c>
    </row>
    <row r="35" spans="2:19" x14ac:dyDescent="0.25">
      <c r="O35" t="s">
        <v>47</v>
      </c>
      <c r="Q35">
        <v>0.17399999999999999</v>
      </c>
      <c r="S35">
        <v>7.3999999999999996E-2</v>
      </c>
    </row>
    <row r="36" spans="2:19" x14ac:dyDescent="0.25">
      <c r="O36" t="s">
        <v>48</v>
      </c>
      <c r="Q36">
        <v>0.02</v>
      </c>
      <c r="S36">
        <v>0.02</v>
      </c>
    </row>
    <row r="37" spans="2:19" x14ac:dyDescent="0.25">
      <c r="O37" t="s">
        <v>49</v>
      </c>
      <c r="Q37">
        <v>0.02</v>
      </c>
      <c r="S37">
        <v>0.05</v>
      </c>
    </row>
    <row r="38" spans="2:19" x14ac:dyDescent="0.25">
      <c r="O38" t="s">
        <v>50</v>
      </c>
      <c r="Q38">
        <v>3.5999999999999997E-2</v>
      </c>
      <c r="S38">
        <v>5.8999999999999997E-2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E1" workbookViewId="0">
      <selection activeCell="V22" sqref="V22"/>
    </sheetView>
  </sheetViews>
  <sheetFormatPr defaultRowHeight="15" x14ac:dyDescent="0.25"/>
  <sheetData>
    <row r="1" spans="1:25" x14ac:dyDescent="0.25">
      <c r="A1" s="10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S1" t="s">
        <v>63</v>
      </c>
      <c r="T1" t="s">
        <v>64</v>
      </c>
      <c r="U1" t="s">
        <v>68</v>
      </c>
    </row>
    <row r="2" spans="1:25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  <c r="M2" s="10" t="s">
        <v>52</v>
      </c>
      <c r="N2" s="11"/>
      <c r="O2" s="11"/>
      <c r="P2" s="12"/>
      <c r="R2" t="s">
        <v>65</v>
      </c>
      <c r="S2">
        <v>18.181999999999999</v>
      </c>
      <c r="T2">
        <v>52.941000000000003</v>
      </c>
      <c r="U2">
        <v>3.3000000000000002E-2</v>
      </c>
    </row>
    <row r="3" spans="1:25" x14ac:dyDescent="0.25">
      <c r="A3" s="10" t="s">
        <v>53</v>
      </c>
      <c r="B3" s="12"/>
      <c r="C3" s="10" t="s">
        <v>54</v>
      </c>
      <c r="D3" s="12"/>
      <c r="E3" s="10" t="s">
        <v>55</v>
      </c>
      <c r="F3" s="12"/>
      <c r="G3" s="10" t="s">
        <v>29</v>
      </c>
      <c r="H3" s="12"/>
      <c r="I3" s="10" t="s">
        <v>56</v>
      </c>
      <c r="J3" s="12"/>
      <c r="K3" s="10" t="s">
        <v>0</v>
      </c>
      <c r="L3" s="12"/>
      <c r="M3" s="10" t="s">
        <v>57</v>
      </c>
      <c r="N3" s="12"/>
      <c r="O3" s="10" t="s">
        <v>58</v>
      </c>
      <c r="P3" s="12"/>
      <c r="R3" t="s">
        <v>32</v>
      </c>
      <c r="S3">
        <v>72.727000000000004</v>
      </c>
      <c r="T3">
        <v>23.529</v>
      </c>
      <c r="U3" t="s">
        <v>60</v>
      </c>
    </row>
    <row r="4" spans="1:25" x14ac:dyDescent="0.25">
      <c r="A4" s="1" t="s">
        <v>20</v>
      </c>
      <c r="B4" s="1"/>
      <c r="C4" s="1" t="s">
        <v>26</v>
      </c>
      <c r="D4" s="1"/>
      <c r="E4" s="1">
        <v>2</v>
      </c>
      <c r="F4" s="1"/>
      <c r="G4" s="1">
        <v>11</v>
      </c>
      <c r="H4" s="1"/>
      <c r="I4" s="1">
        <v>0.182</v>
      </c>
      <c r="J4" s="1"/>
      <c r="K4" s="1">
        <v>3.3000000000000002E-2</v>
      </c>
      <c r="L4" s="1"/>
      <c r="M4" s="1">
        <v>2.3E-2</v>
      </c>
      <c r="N4" s="1"/>
      <c r="O4" s="1">
        <v>0.51800000000000002</v>
      </c>
      <c r="P4" s="1"/>
      <c r="R4" t="s">
        <v>36</v>
      </c>
      <c r="S4">
        <v>72.727000000000004</v>
      </c>
      <c r="T4">
        <v>23.529</v>
      </c>
      <c r="U4" t="s">
        <v>60</v>
      </c>
    </row>
    <row r="5" spans="1:25" x14ac:dyDescent="0.25">
      <c r="A5" s="1"/>
      <c r="B5" s="1"/>
      <c r="C5" s="1" t="s">
        <v>27</v>
      </c>
      <c r="D5" s="1"/>
      <c r="E5" s="1">
        <v>9</v>
      </c>
      <c r="F5" s="1"/>
      <c r="G5" s="1">
        <v>11</v>
      </c>
      <c r="H5" s="1"/>
      <c r="I5" s="1">
        <v>0.81799999999999995</v>
      </c>
      <c r="J5" s="1"/>
      <c r="K5" s="1">
        <v>6.8000000000000005E-2</v>
      </c>
      <c r="L5" s="1"/>
      <c r="M5" s="1">
        <v>0.48199999999999998</v>
      </c>
      <c r="N5" s="1"/>
      <c r="O5" s="1">
        <v>0.97699999999999998</v>
      </c>
      <c r="P5" s="1"/>
      <c r="R5" t="s">
        <v>66</v>
      </c>
      <c r="S5">
        <v>27.273</v>
      </c>
      <c r="T5">
        <v>11.765000000000001</v>
      </c>
      <c r="U5" s="3">
        <v>0.13700000000000001</v>
      </c>
      <c r="V5" s="3"/>
      <c r="W5" s="3"/>
      <c r="X5" s="3"/>
      <c r="Y5" s="3"/>
    </row>
    <row r="6" spans="1:25" x14ac:dyDescent="0.2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R6" t="s">
        <v>67</v>
      </c>
      <c r="S6">
        <v>9.0909999999999993</v>
      </c>
      <c r="T6">
        <v>5.8819999999999997</v>
      </c>
      <c r="U6">
        <v>0.49399999999999999</v>
      </c>
    </row>
    <row r="7" spans="1:25" x14ac:dyDescent="0.25">
      <c r="A7" s="10" t="s">
        <v>59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R7" t="s">
        <v>42</v>
      </c>
      <c r="S7">
        <v>72.727000000000004</v>
      </c>
      <c r="T7">
        <v>58.823999999999998</v>
      </c>
      <c r="U7">
        <v>0.54200000000000004</v>
      </c>
    </row>
    <row r="10" spans="1:25" x14ac:dyDescent="0.25">
      <c r="A10" s="13" t="s">
        <v>51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25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3" t="s">
        <v>52</v>
      </c>
      <c r="N11" s="14"/>
      <c r="O11" s="14"/>
      <c r="P11" s="15"/>
    </row>
    <row r="12" spans="1:25" x14ac:dyDescent="0.25">
      <c r="A12" s="13" t="s">
        <v>53</v>
      </c>
      <c r="B12" s="15"/>
      <c r="C12" s="13" t="s">
        <v>54</v>
      </c>
      <c r="D12" s="15"/>
      <c r="E12" s="13" t="s">
        <v>55</v>
      </c>
      <c r="F12" s="15"/>
      <c r="G12" s="13" t="s">
        <v>29</v>
      </c>
      <c r="H12" s="15"/>
      <c r="I12" s="13" t="s">
        <v>56</v>
      </c>
      <c r="J12" s="15"/>
      <c r="K12" s="13" t="s">
        <v>0</v>
      </c>
      <c r="L12" s="15"/>
      <c r="M12" s="13" t="s">
        <v>57</v>
      </c>
      <c r="N12" s="15"/>
      <c r="O12" s="13" t="s">
        <v>58</v>
      </c>
      <c r="P12" s="15"/>
    </row>
    <row r="13" spans="1:25" x14ac:dyDescent="0.25">
      <c r="A13" s="2" t="s">
        <v>32</v>
      </c>
      <c r="B13" s="2"/>
      <c r="C13" s="2" t="s">
        <v>33</v>
      </c>
      <c r="D13" s="2"/>
      <c r="E13" s="2">
        <v>8</v>
      </c>
      <c r="F13" s="2"/>
      <c r="G13" s="2">
        <v>11</v>
      </c>
      <c r="H13" s="2"/>
      <c r="I13" s="2">
        <v>0.72699999999999998</v>
      </c>
      <c r="J13" s="2"/>
      <c r="K13" s="2" t="s">
        <v>60</v>
      </c>
      <c r="L13" s="2"/>
      <c r="M13" s="2">
        <v>0.39</v>
      </c>
      <c r="N13" s="2"/>
      <c r="O13" s="2">
        <v>0.94</v>
      </c>
      <c r="P13" s="2"/>
    </row>
    <row r="14" spans="1:25" x14ac:dyDescent="0.25">
      <c r="A14" s="2"/>
      <c r="B14" s="2"/>
      <c r="C14" s="2" t="s">
        <v>34</v>
      </c>
      <c r="D14" s="2"/>
      <c r="E14" s="2">
        <v>3</v>
      </c>
      <c r="F14" s="2"/>
      <c r="G14" s="2">
        <v>11</v>
      </c>
      <c r="H14" s="2"/>
      <c r="I14" s="2">
        <v>0.27300000000000002</v>
      </c>
      <c r="J14" s="2"/>
      <c r="K14" s="2">
        <v>0.72299999999999998</v>
      </c>
      <c r="L14" s="2"/>
      <c r="M14" s="2">
        <v>0.06</v>
      </c>
      <c r="N14" s="2"/>
      <c r="O14" s="2">
        <v>0.61</v>
      </c>
      <c r="P14" s="2"/>
    </row>
    <row r="15" spans="1:25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</row>
    <row r="16" spans="1:25" x14ac:dyDescent="0.25">
      <c r="A16" s="13" t="s">
        <v>61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</row>
    <row r="18" spans="1:16" x14ac:dyDescent="0.25">
      <c r="A18" s="16" t="s">
        <v>51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</row>
    <row r="19" spans="1:16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8"/>
      <c r="M19" s="16" t="s">
        <v>52</v>
      </c>
      <c r="N19" s="17"/>
      <c r="O19" s="17"/>
      <c r="P19" s="18"/>
    </row>
    <row r="20" spans="1:16" x14ac:dyDescent="0.25">
      <c r="A20" s="16" t="s">
        <v>53</v>
      </c>
      <c r="B20" s="18"/>
      <c r="C20" s="16" t="s">
        <v>54</v>
      </c>
      <c r="D20" s="18"/>
      <c r="E20" s="16" t="s">
        <v>55</v>
      </c>
      <c r="F20" s="18"/>
      <c r="G20" s="16" t="s">
        <v>29</v>
      </c>
      <c r="H20" s="18"/>
      <c r="I20" s="16" t="s">
        <v>56</v>
      </c>
      <c r="J20" s="18"/>
      <c r="K20" s="16" t="s">
        <v>0</v>
      </c>
      <c r="L20" s="18"/>
      <c r="M20" s="16" t="s">
        <v>57</v>
      </c>
      <c r="N20" s="18"/>
      <c r="O20" s="16" t="s">
        <v>58</v>
      </c>
      <c r="P20" s="18"/>
    </row>
    <row r="21" spans="1:16" x14ac:dyDescent="0.25">
      <c r="A21" s="4" t="s">
        <v>36</v>
      </c>
      <c r="B21" s="4"/>
      <c r="C21" s="4" t="s">
        <v>33</v>
      </c>
      <c r="D21" s="4"/>
      <c r="E21" s="4">
        <v>8</v>
      </c>
      <c r="F21" s="4"/>
      <c r="G21" s="4">
        <v>11</v>
      </c>
      <c r="H21" s="4"/>
      <c r="I21" s="4">
        <v>0.72699999999999998</v>
      </c>
      <c r="J21" s="4"/>
      <c r="K21" s="4" t="s">
        <v>60</v>
      </c>
      <c r="L21" s="4"/>
      <c r="M21" s="4">
        <v>0.39</v>
      </c>
      <c r="N21" s="4"/>
      <c r="O21" s="4">
        <v>0.94</v>
      </c>
      <c r="P21" s="4"/>
    </row>
    <row r="22" spans="1:16" x14ac:dyDescent="0.25">
      <c r="A22" s="4"/>
      <c r="B22" s="4"/>
      <c r="C22" s="4" t="s">
        <v>34</v>
      </c>
      <c r="D22" s="4"/>
      <c r="E22" s="4">
        <v>3</v>
      </c>
      <c r="F22" s="4"/>
      <c r="G22" s="4">
        <v>11</v>
      </c>
      <c r="H22" s="4"/>
      <c r="I22" s="4">
        <v>0.27300000000000002</v>
      </c>
      <c r="J22" s="4"/>
      <c r="K22" s="4">
        <v>0.72299999999999998</v>
      </c>
      <c r="L22" s="4"/>
      <c r="M22" s="4">
        <v>0.06</v>
      </c>
      <c r="N22" s="4"/>
      <c r="O22" s="4">
        <v>0.61</v>
      </c>
      <c r="P22" s="4"/>
    </row>
    <row r="23" spans="1:16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</row>
    <row r="24" spans="1:16" x14ac:dyDescent="0.25">
      <c r="A24" s="16" t="s">
        <v>61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</row>
    <row r="26" spans="1:16" x14ac:dyDescent="0.25">
      <c r="A26" s="19" t="s">
        <v>51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</row>
    <row r="27" spans="1:16" x14ac:dyDescent="0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1"/>
      <c r="M27" s="19" t="s">
        <v>52</v>
      </c>
      <c r="N27" s="20"/>
      <c r="O27" s="20"/>
      <c r="P27" s="21"/>
    </row>
    <row r="28" spans="1:16" x14ac:dyDescent="0.25">
      <c r="A28" s="19" t="s">
        <v>53</v>
      </c>
      <c r="B28" s="21"/>
      <c r="C28" s="19" t="s">
        <v>54</v>
      </c>
      <c r="D28" s="21"/>
      <c r="E28" s="19" t="s">
        <v>55</v>
      </c>
      <c r="F28" s="21"/>
      <c r="G28" s="19" t="s">
        <v>29</v>
      </c>
      <c r="H28" s="21"/>
      <c r="I28" s="19" t="s">
        <v>56</v>
      </c>
      <c r="J28" s="21"/>
      <c r="K28" s="19" t="s">
        <v>0</v>
      </c>
      <c r="L28" s="21"/>
      <c r="M28" s="19" t="s">
        <v>57</v>
      </c>
      <c r="N28" s="21"/>
      <c r="O28" s="19" t="s">
        <v>58</v>
      </c>
      <c r="P28" s="21"/>
    </row>
    <row r="29" spans="1:16" x14ac:dyDescent="0.25">
      <c r="A29" s="3" t="s">
        <v>38</v>
      </c>
      <c r="B29" s="3"/>
      <c r="C29" s="3" t="s">
        <v>33</v>
      </c>
      <c r="D29" s="3"/>
      <c r="E29" s="3">
        <v>3</v>
      </c>
      <c r="F29" s="3"/>
      <c r="G29" s="3">
        <v>11</v>
      </c>
      <c r="H29" s="3"/>
      <c r="I29" s="3">
        <v>0.27300000000000002</v>
      </c>
      <c r="J29" s="3"/>
      <c r="K29" s="3">
        <v>0.13700000000000001</v>
      </c>
      <c r="L29" s="3"/>
      <c r="M29" s="3">
        <v>0.06</v>
      </c>
      <c r="N29" s="3"/>
      <c r="O29" s="3">
        <v>0.61</v>
      </c>
      <c r="P29" s="3"/>
    </row>
    <row r="30" spans="1:16" x14ac:dyDescent="0.25">
      <c r="A30" s="3"/>
      <c r="B30" s="3"/>
      <c r="C30" s="3" t="s">
        <v>34</v>
      </c>
      <c r="D30" s="3"/>
      <c r="E30" s="3">
        <v>8</v>
      </c>
      <c r="F30" s="3"/>
      <c r="G30" s="3">
        <v>11</v>
      </c>
      <c r="H30" s="3"/>
      <c r="I30" s="3">
        <v>0.72699999999999998</v>
      </c>
      <c r="J30" s="3"/>
      <c r="K30" s="3" t="s">
        <v>60</v>
      </c>
      <c r="L30" s="3"/>
      <c r="M30" s="3">
        <v>0.39</v>
      </c>
      <c r="N30" s="3"/>
      <c r="O30" s="3">
        <v>0.94</v>
      </c>
      <c r="P30" s="3"/>
    </row>
    <row r="31" spans="1:16" x14ac:dyDescent="0.2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1:16" x14ac:dyDescent="0.25">
      <c r="A32" s="19" t="s">
        <v>70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5" spans="1:16" x14ac:dyDescent="0.25">
      <c r="A35" s="22" t="s">
        <v>51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</row>
    <row r="36" spans="1:16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4"/>
      <c r="M36" s="22" t="s">
        <v>52</v>
      </c>
      <c r="N36" s="23"/>
      <c r="O36" s="23"/>
      <c r="P36" s="24"/>
    </row>
    <row r="37" spans="1:16" x14ac:dyDescent="0.25">
      <c r="A37" s="22" t="s">
        <v>53</v>
      </c>
      <c r="B37" s="24"/>
      <c r="C37" s="22" t="s">
        <v>54</v>
      </c>
      <c r="D37" s="24"/>
      <c r="E37" s="22" t="s">
        <v>55</v>
      </c>
      <c r="F37" s="24"/>
      <c r="G37" s="22" t="s">
        <v>29</v>
      </c>
      <c r="H37" s="24"/>
      <c r="I37" s="22" t="s">
        <v>56</v>
      </c>
      <c r="J37" s="24"/>
      <c r="K37" s="22" t="s">
        <v>0</v>
      </c>
      <c r="L37" s="24"/>
      <c r="M37" s="22" t="s">
        <v>57</v>
      </c>
      <c r="N37" s="24"/>
      <c r="O37" s="22" t="s">
        <v>58</v>
      </c>
      <c r="P37" s="24"/>
    </row>
    <row r="38" spans="1:16" x14ac:dyDescent="0.25">
      <c r="A38" s="5" t="s">
        <v>40</v>
      </c>
      <c r="B38" s="5"/>
      <c r="C38" s="5" t="s">
        <v>34</v>
      </c>
      <c r="D38" s="5"/>
      <c r="E38" s="5">
        <v>10</v>
      </c>
      <c r="F38" s="5"/>
      <c r="G38" s="5">
        <v>11</v>
      </c>
      <c r="H38" s="5"/>
      <c r="I38" s="5">
        <v>0.90900000000000003</v>
      </c>
      <c r="J38" s="5"/>
      <c r="K38" s="5" t="s">
        <v>60</v>
      </c>
      <c r="L38" s="5"/>
      <c r="M38" s="5">
        <v>0.58699999999999997</v>
      </c>
      <c r="N38" s="5"/>
      <c r="O38" s="5">
        <v>0.998</v>
      </c>
      <c r="P38" s="5"/>
    </row>
    <row r="39" spans="1:16" x14ac:dyDescent="0.25">
      <c r="A39" s="22"/>
      <c r="B39" s="23"/>
      <c r="C39" s="23" t="s">
        <v>33</v>
      </c>
      <c r="D39" s="23"/>
      <c r="E39" s="23">
        <v>1</v>
      </c>
      <c r="F39" s="23"/>
      <c r="G39" s="23">
        <v>11</v>
      </c>
      <c r="H39" s="23"/>
      <c r="I39" s="23">
        <v>9.0999999999999998E-2</v>
      </c>
      <c r="J39" s="23"/>
      <c r="K39" s="23">
        <v>0.49399999999999999</v>
      </c>
      <c r="L39" s="23"/>
      <c r="M39" s="23">
        <v>2E-3</v>
      </c>
      <c r="N39" s="23"/>
      <c r="O39" s="23">
        <v>0.41299999999999998</v>
      </c>
      <c r="P39" s="24"/>
    </row>
    <row r="40" spans="1:16" x14ac:dyDescent="0.2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/>
    </row>
    <row r="41" spans="1:16" x14ac:dyDescent="0.25">
      <c r="A41" s="22" t="s">
        <v>62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</row>
    <row r="43" spans="1:16" x14ac:dyDescent="0.25">
      <c r="A43" s="7" t="s">
        <v>51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9"/>
    </row>
    <row r="44" spans="1:16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9"/>
      <c r="M44" s="7" t="s">
        <v>52</v>
      </c>
      <c r="N44" s="8"/>
      <c r="O44" s="8"/>
      <c r="P44" s="9"/>
    </row>
    <row r="45" spans="1:16" x14ac:dyDescent="0.25">
      <c r="A45" s="7" t="s">
        <v>53</v>
      </c>
      <c r="B45" s="9"/>
      <c r="C45" s="7" t="s">
        <v>54</v>
      </c>
      <c r="D45" s="9"/>
      <c r="E45" s="7" t="s">
        <v>55</v>
      </c>
      <c r="F45" s="9"/>
      <c r="G45" s="7" t="s">
        <v>29</v>
      </c>
      <c r="H45" s="9"/>
      <c r="I45" s="7" t="s">
        <v>56</v>
      </c>
      <c r="J45" s="9"/>
      <c r="K45" s="7" t="s">
        <v>0</v>
      </c>
      <c r="L45" s="9"/>
      <c r="M45" s="7" t="s">
        <v>57</v>
      </c>
      <c r="N45" s="9"/>
      <c r="O45" s="7" t="s">
        <v>58</v>
      </c>
      <c r="P45" s="9"/>
    </row>
    <row r="46" spans="1:16" x14ac:dyDescent="0.25">
      <c r="A46" s="6" t="s">
        <v>42</v>
      </c>
      <c r="B46" s="6"/>
      <c r="C46" s="6" t="s">
        <v>43</v>
      </c>
      <c r="D46" s="6"/>
      <c r="E46" s="6">
        <v>3</v>
      </c>
      <c r="F46" s="6"/>
      <c r="G46" s="6">
        <v>11</v>
      </c>
      <c r="H46" s="6"/>
      <c r="I46" s="6">
        <v>0.27300000000000002</v>
      </c>
      <c r="J46" s="6"/>
      <c r="K46" s="6">
        <v>0.06</v>
      </c>
      <c r="L46" s="6"/>
      <c r="M46" s="6">
        <v>0.06</v>
      </c>
      <c r="N46" s="6"/>
      <c r="O46" s="6">
        <v>0.61</v>
      </c>
      <c r="P46" s="6"/>
    </row>
    <row r="47" spans="1:16" x14ac:dyDescent="0.25">
      <c r="A47" s="6"/>
      <c r="B47" s="6"/>
      <c r="C47" s="6" t="s">
        <v>44</v>
      </c>
      <c r="D47" s="6"/>
      <c r="E47" s="6">
        <v>8</v>
      </c>
      <c r="F47" s="6"/>
      <c r="G47" s="6">
        <v>11</v>
      </c>
      <c r="H47" s="6"/>
      <c r="I47" s="6">
        <v>0.72699999999999998</v>
      </c>
      <c r="J47" s="6"/>
      <c r="K47" s="6">
        <v>0.54200000000000004</v>
      </c>
      <c r="L47" s="6"/>
      <c r="M47" s="6">
        <v>0.39</v>
      </c>
      <c r="N47" s="6"/>
      <c r="O47" s="6">
        <v>0.94</v>
      </c>
      <c r="P47" s="6"/>
    </row>
    <row r="48" spans="1:16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</row>
    <row r="49" spans="1:16" x14ac:dyDescent="0.25">
      <c r="A49" s="7" t="s">
        <v>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"/>
  <sheetViews>
    <sheetView workbookViewId="0">
      <selection activeCell="A11" sqref="A11"/>
    </sheetView>
  </sheetViews>
  <sheetFormatPr defaultRowHeight="15" x14ac:dyDescent="0.25"/>
  <cols>
    <col min="1" max="1" width="17.28515625" customWidth="1"/>
    <col min="2" max="2" width="19.140625" customWidth="1"/>
    <col min="3" max="3" width="10.7109375" customWidth="1"/>
    <col min="5" max="5" width="9.140625" customWidth="1"/>
  </cols>
  <sheetData>
    <row r="1" spans="1:3" x14ac:dyDescent="0.25">
      <c r="A1" t="s">
        <v>71</v>
      </c>
      <c r="B1" t="s">
        <v>72</v>
      </c>
      <c r="C1" t="s">
        <v>63</v>
      </c>
    </row>
    <row r="2" spans="1:3" x14ac:dyDescent="0.25">
      <c r="A2" t="s">
        <v>77</v>
      </c>
      <c r="B2">
        <v>5.5</v>
      </c>
      <c r="C2">
        <v>5.8</v>
      </c>
    </row>
    <row r="3" spans="1:3" x14ac:dyDescent="0.25">
      <c r="A3" t="s">
        <v>76</v>
      </c>
      <c r="B3">
        <v>4</v>
      </c>
      <c r="C3">
        <v>4</v>
      </c>
    </row>
    <row r="4" spans="1:3" x14ac:dyDescent="0.25">
      <c r="A4" t="s">
        <v>3</v>
      </c>
      <c r="B4">
        <v>0.6</v>
      </c>
      <c r="C4">
        <v>0.5</v>
      </c>
    </row>
    <row r="5" spans="1:3" x14ac:dyDescent="0.25">
      <c r="A5" t="s">
        <v>75</v>
      </c>
      <c r="B5">
        <v>3.06</v>
      </c>
      <c r="C5">
        <v>3.16</v>
      </c>
    </row>
    <row r="6" spans="1:3" x14ac:dyDescent="0.25">
      <c r="A6" t="s">
        <v>5</v>
      </c>
      <c r="B6">
        <v>12.5</v>
      </c>
      <c r="C6">
        <v>12.7</v>
      </c>
    </row>
    <row r="7" spans="1:3" x14ac:dyDescent="0.25">
      <c r="A7" t="s">
        <v>6</v>
      </c>
      <c r="B7">
        <v>0.9</v>
      </c>
      <c r="C7">
        <v>0.9</v>
      </c>
    </row>
    <row r="8" spans="1:3" x14ac:dyDescent="0.25">
      <c r="A8" t="s">
        <v>74</v>
      </c>
      <c r="B8">
        <v>13</v>
      </c>
      <c r="C8">
        <v>13.6</v>
      </c>
    </row>
    <row r="9" spans="1:3" x14ac:dyDescent="0.25">
      <c r="A9" t="s">
        <v>73</v>
      </c>
      <c r="B9">
        <v>5.93</v>
      </c>
      <c r="C9">
        <v>6.8</v>
      </c>
    </row>
    <row r="10" spans="1:3" x14ac:dyDescent="0.25">
      <c r="A10" t="s">
        <v>87</v>
      </c>
      <c r="B10">
        <v>6.8</v>
      </c>
      <c r="C10">
        <v>6.35</v>
      </c>
    </row>
    <row r="11" spans="1:3" x14ac:dyDescent="0.25">
      <c r="A11" t="s">
        <v>88</v>
      </c>
      <c r="B11">
        <v>2.29</v>
      </c>
      <c r="C11">
        <v>3.2</v>
      </c>
    </row>
    <row r="12" spans="1:3" x14ac:dyDescent="0.25">
      <c r="A12" t="s">
        <v>11</v>
      </c>
      <c r="B12">
        <v>3.2010000000000001</v>
      </c>
      <c r="C12">
        <v>1.913</v>
      </c>
    </row>
    <row r="13" spans="1:3" x14ac:dyDescent="0.25">
      <c r="A13" t="s">
        <v>12</v>
      </c>
      <c r="B13">
        <v>1.58</v>
      </c>
      <c r="C13">
        <v>2.17</v>
      </c>
    </row>
    <row r="14" spans="1:3" x14ac:dyDescent="0.25">
      <c r="A14" t="s">
        <v>13</v>
      </c>
      <c r="B14">
        <v>0.69</v>
      </c>
      <c r="C14">
        <v>0.79</v>
      </c>
    </row>
    <row r="15" spans="1:3" x14ac:dyDescent="0.25">
      <c r="A15" t="s">
        <v>14</v>
      </c>
      <c r="B15">
        <v>2.2000000000000002</v>
      </c>
      <c r="C15">
        <v>4</v>
      </c>
    </row>
    <row r="16" spans="1:3" x14ac:dyDescent="0.25">
      <c r="A16" t="s">
        <v>15</v>
      </c>
      <c r="B16">
        <v>9.6</v>
      </c>
      <c r="C16">
        <v>14.6</v>
      </c>
    </row>
    <row r="17" spans="1:3" x14ac:dyDescent="0.25">
      <c r="A17" t="s">
        <v>16</v>
      </c>
      <c r="B17">
        <v>2</v>
      </c>
      <c r="C17">
        <v>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3" sqref="I13"/>
    </sheetView>
  </sheetViews>
  <sheetFormatPr defaultRowHeight="15" x14ac:dyDescent="0.25"/>
  <cols>
    <col min="1" max="1" width="13.42578125" customWidth="1"/>
    <col min="2" max="2" width="18.140625" customWidth="1"/>
  </cols>
  <sheetData>
    <row r="1" spans="1:4" x14ac:dyDescent="0.25">
      <c r="A1" t="s">
        <v>80</v>
      </c>
      <c r="B1" t="s">
        <v>72</v>
      </c>
      <c r="C1" t="s">
        <v>63</v>
      </c>
      <c r="D1" t="s">
        <v>68</v>
      </c>
    </row>
    <row r="2" spans="1:4" x14ac:dyDescent="0.25">
      <c r="A2" t="s">
        <v>81</v>
      </c>
      <c r="B2">
        <v>52.941000000000003</v>
      </c>
      <c r="C2">
        <v>18.181999999999999</v>
      </c>
      <c r="D2">
        <v>3.3000000000000002E-2</v>
      </c>
    </row>
    <row r="3" spans="1:4" x14ac:dyDescent="0.25">
      <c r="A3" t="s">
        <v>32</v>
      </c>
      <c r="B3">
        <v>23.529</v>
      </c>
      <c r="C3">
        <v>72.727000000000004</v>
      </c>
      <c r="D3" t="s">
        <v>60</v>
      </c>
    </row>
    <row r="4" spans="1:4" x14ac:dyDescent="0.25">
      <c r="A4" t="s">
        <v>36</v>
      </c>
      <c r="B4">
        <v>23.529</v>
      </c>
      <c r="C4">
        <v>72.727000000000004</v>
      </c>
      <c r="D4" t="s">
        <v>60</v>
      </c>
    </row>
    <row r="5" spans="1:4" x14ac:dyDescent="0.25">
      <c r="A5" t="s">
        <v>38</v>
      </c>
      <c r="B5">
        <v>11.765000000000001</v>
      </c>
      <c r="C5">
        <v>27.273</v>
      </c>
      <c r="D5">
        <v>0.13700000000000001</v>
      </c>
    </row>
    <row r="6" spans="1:4" x14ac:dyDescent="0.25">
      <c r="A6" t="s">
        <v>67</v>
      </c>
      <c r="B6">
        <v>5.8819999999999997</v>
      </c>
      <c r="C6">
        <v>9.0909999999999993</v>
      </c>
      <c r="D6">
        <v>0.49399999999999999</v>
      </c>
    </row>
    <row r="7" spans="1:4" x14ac:dyDescent="0.25">
      <c r="A7" t="s">
        <v>42</v>
      </c>
      <c r="B7">
        <v>58.823999999999998</v>
      </c>
      <c r="C7">
        <v>72.727000000000004</v>
      </c>
      <c r="D7">
        <v>0.54200000000000004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80" zoomScaleNormal="8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3.42578125" style="33" customWidth="1"/>
    <col min="2" max="2" width="14.28515625" style="33" customWidth="1"/>
    <col min="3" max="9" width="9.140625" style="33"/>
    <col min="10" max="10" width="15" style="33" customWidth="1"/>
    <col min="11" max="11" width="14.28515625" style="33" customWidth="1"/>
    <col min="12" max="20" width="9.140625" style="33"/>
    <col min="21" max="21" width="10.42578125" style="33" customWidth="1"/>
    <col min="22" max="22" width="11.7109375" style="33" customWidth="1"/>
    <col min="23" max="23" width="11.140625" style="33" customWidth="1"/>
    <col min="24" max="16384" width="9.140625" style="33"/>
  </cols>
  <sheetData>
    <row r="1" spans="1:33" s="34" customFormat="1" ht="15.75" customHeight="1" thickBot="1" x14ac:dyDescent="0.3">
      <c r="A1" s="37"/>
      <c r="B1" s="37"/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86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U1" s="34" t="s">
        <v>93</v>
      </c>
      <c r="V1" s="34" t="s">
        <v>94</v>
      </c>
      <c r="W1" s="34" t="s">
        <v>95</v>
      </c>
      <c r="X1" s="34" t="s">
        <v>96</v>
      </c>
      <c r="Y1" s="34" t="s">
        <v>97</v>
      </c>
      <c r="Z1" s="34" t="s">
        <v>98</v>
      </c>
      <c r="AA1" s="34" t="s">
        <v>100</v>
      </c>
      <c r="AG1" s="34" t="s">
        <v>99</v>
      </c>
    </row>
    <row r="2" spans="1:33" x14ac:dyDescent="0.25">
      <c r="A2" s="43" t="s">
        <v>2</v>
      </c>
      <c r="B2" s="35" t="s">
        <v>83</v>
      </c>
      <c r="C2" s="35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S2" s="33" t="s">
        <v>2</v>
      </c>
      <c r="T2" s="33" t="s">
        <v>3</v>
      </c>
      <c r="U2" s="33">
        <v>0.999</v>
      </c>
      <c r="V2" s="33">
        <v>0.93</v>
      </c>
      <c r="W2" s="33">
        <f>0.5*LOG((1+U2)/(1-U2))</f>
        <v>1.6504063970590583</v>
      </c>
      <c r="X2" s="39">
        <f>0.5*LOG((1+V2)/(1-V2))</f>
        <v>0.7202296344967587</v>
      </c>
      <c r="Y2" s="33">
        <f>SQRT(1/(11-3))</f>
        <v>0.35355339059327379</v>
      </c>
      <c r="Z2" s="39">
        <f>SQRT(1/(17-3))</f>
        <v>0.2672612419124244</v>
      </c>
      <c r="AA2" s="33">
        <f>W2-X2</f>
        <v>0.93017676256229964</v>
      </c>
      <c r="AB2" s="33" t="s">
        <v>101</v>
      </c>
      <c r="AC2" s="33">
        <v>11</v>
      </c>
      <c r="AD2" s="33">
        <f>1/(AC2-3)</f>
        <v>0.125</v>
      </c>
      <c r="AE2" s="33">
        <f>1/(AC3-3)</f>
        <v>7.1428571428571425E-2</v>
      </c>
      <c r="AF2" s="33">
        <f>SQRT(AD2+AE2)</f>
        <v>0.44320263021395917</v>
      </c>
      <c r="AG2" s="45">
        <f>AA2/AF$2</f>
        <v>2.0987618284513569</v>
      </c>
    </row>
    <row r="3" spans="1:33" x14ac:dyDescent="0.25">
      <c r="A3" s="41"/>
      <c r="B3" s="35" t="s">
        <v>85</v>
      </c>
      <c r="C3" s="35" t="s">
        <v>84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S3" s="39" t="s">
        <v>2</v>
      </c>
      <c r="T3" s="33" t="s">
        <v>4</v>
      </c>
      <c r="U3" s="33">
        <v>0.20699999999999999</v>
      </c>
      <c r="V3" s="33">
        <v>0.13500000000000001</v>
      </c>
      <c r="W3" s="39">
        <f t="shared" ref="W3:W15" si="0">0.5*LOG((1+U3)/(1-U3))</f>
        <v>9.1217041389872716E-2</v>
      </c>
      <c r="X3" s="39">
        <f t="shared" ref="X3:X15" si="1">0.5*LOG((1+V3)/(1-V3))</f>
        <v>5.8989877032163643E-2</v>
      </c>
      <c r="Y3" s="39">
        <f t="shared" ref="Y3:Y15" si="2">SQRT(1/(11-3))</f>
        <v>0.35355339059327379</v>
      </c>
      <c r="Z3" s="39">
        <f t="shared" ref="Z3:Z15" si="3">SQRT(1/(17-3))</f>
        <v>0.2672612419124244</v>
      </c>
      <c r="AA3" s="39">
        <f t="shared" ref="AA3:AA15" si="4">W3-X3</f>
        <v>3.2227164357709073E-2</v>
      </c>
      <c r="AB3" s="33" t="s">
        <v>102</v>
      </c>
      <c r="AC3" s="33">
        <v>17</v>
      </c>
      <c r="AF3" s="39">
        <f t="shared" ref="AF3:AF15" si="5">SQRT(AD3+AE3)</f>
        <v>0</v>
      </c>
      <c r="AG3" s="45">
        <f t="shared" ref="AG3:AG15" si="6">AA3/AF$2</f>
        <v>7.2714289493614206E-2</v>
      </c>
    </row>
    <row r="4" spans="1:33" x14ac:dyDescent="0.25">
      <c r="A4" s="41" t="s">
        <v>3</v>
      </c>
      <c r="B4" s="35" t="s">
        <v>83</v>
      </c>
      <c r="C4" s="38">
        <v>1</v>
      </c>
      <c r="D4" s="35" t="s">
        <v>84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S4" s="39" t="s">
        <v>2</v>
      </c>
      <c r="T4" s="33" t="s">
        <v>5</v>
      </c>
      <c r="U4" s="33">
        <v>0.69499999999999995</v>
      </c>
      <c r="V4" s="33">
        <v>8.0000000000000002E-3</v>
      </c>
      <c r="W4" s="39">
        <f t="shared" si="0"/>
        <v>0.37243493159615748</v>
      </c>
      <c r="X4" s="39">
        <f t="shared" si="1"/>
        <v>3.4744299776639123E-3</v>
      </c>
      <c r="Y4" s="39">
        <f t="shared" si="2"/>
        <v>0.35355339059327379</v>
      </c>
      <c r="Z4" s="39">
        <f t="shared" si="3"/>
        <v>0.2672612419124244</v>
      </c>
      <c r="AA4" s="39">
        <f t="shared" si="4"/>
        <v>0.36896050161849359</v>
      </c>
      <c r="AF4" s="39">
        <f t="shared" si="5"/>
        <v>0</v>
      </c>
      <c r="AG4" s="45">
        <f t="shared" si="6"/>
        <v>0.83248716606301576</v>
      </c>
    </row>
    <row r="5" spans="1:33" x14ac:dyDescent="0.25">
      <c r="A5" s="41"/>
      <c r="B5" s="35" t="s">
        <v>85</v>
      </c>
      <c r="C5" s="38" t="s">
        <v>60</v>
      </c>
      <c r="D5" s="35" t="s">
        <v>84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S5" s="39" t="s">
        <v>2</v>
      </c>
      <c r="T5" s="33" t="s">
        <v>6</v>
      </c>
      <c r="U5" s="33">
        <v>0.76100000000000001</v>
      </c>
      <c r="V5" s="33">
        <v>0.61299999999999999</v>
      </c>
      <c r="W5" s="39">
        <f t="shared" si="0"/>
        <v>0.43368072750956965</v>
      </c>
      <c r="X5" s="39">
        <f t="shared" si="1"/>
        <v>0.30996170118502508</v>
      </c>
      <c r="Y5" s="39">
        <f t="shared" si="2"/>
        <v>0.35355339059327379</v>
      </c>
      <c r="Z5" s="39">
        <f t="shared" si="3"/>
        <v>0.2672612419124244</v>
      </c>
      <c r="AA5" s="39">
        <f t="shared" si="4"/>
        <v>0.12371902632454457</v>
      </c>
      <c r="AF5" s="39">
        <f t="shared" si="5"/>
        <v>0</v>
      </c>
      <c r="AG5" s="45">
        <f t="shared" si="6"/>
        <v>0.27914777099769994</v>
      </c>
    </row>
    <row r="6" spans="1:33" ht="18" customHeight="1" x14ac:dyDescent="0.25">
      <c r="A6" s="41" t="s">
        <v>4</v>
      </c>
      <c r="B6" s="35" t="s">
        <v>83</v>
      </c>
      <c r="C6" s="35">
        <v>0.20699999999999999</v>
      </c>
      <c r="D6" s="35">
        <v>0.21</v>
      </c>
      <c r="E6" s="35" t="s">
        <v>84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S6" s="39" t="s">
        <v>2</v>
      </c>
      <c r="T6" s="33" t="s">
        <v>12</v>
      </c>
      <c r="U6" s="33">
        <v>-0.33300000000000002</v>
      </c>
      <c r="V6" s="33">
        <v>-7.6999999999999999E-2</v>
      </c>
      <c r="W6" s="39">
        <f t="shared" si="0"/>
        <v>-0.15035215774865512</v>
      </c>
      <c r="X6" s="39">
        <f t="shared" si="1"/>
        <v>-3.3507001136034734E-2</v>
      </c>
      <c r="Y6" s="39">
        <f t="shared" si="2"/>
        <v>0.35355339059327379</v>
      </c>
      <c r="Z6" s="39">
        <f t="shared" si="3"/>
        <v>0.2672612419124244</v>
      </c>
      <c r="AA6" s="39">
        <f t="shared" si="4"/>
        <v>-0.11684515661262039</v>
      </c>
      <c r="AF6" s="39">
        <f t="shared" si="5"/>
        <v>0</v>
      </c>
      <c r="AG6" s="45">
        <f t="shared" si="6"/>
        <v>-0.26363822921405627</v>
      </c>
    </row>
    <row r="7" spans="1:33" x14ac:dyDescent="0.25">
      <c r="A7" s="41"/>
      <c r="B7" s="35" t="s">
        <v>85</v>
      </c>
      <c r="C7" s="35">
        <v>0.54100000000000004</v>
      </c>
      <c r="D7" s="35">
        <v>0.53600000000000003</v>
      </c>
      <c r="E7" s="35" t="s">
        <v>84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S7" s="33" t="s">
        <v>3</v>
      </c>
      <c r="T7" s="39" t="s">
        <v>4</v>
      </c>
      <c r="U7" s="33">
        <v>0.21</v>
      </c>
      <c r="V7" s="33">
        <v>0.19800000000000001</v>
      </c>
      <c r="W7" s="39">
        <f t="shared" si="0"/>
        <v>9.2579139513004324E-2</v>
      </c>
      <c r="X7" s="39">
        <f t="shared" si="1"/>
        <v>8.7141224884564522E-2</v>
      </c>
      <c r="Y7" s="39">
        <f t="shared" si="2"/>
        <v>0.35355339059327379</v>
      </c>
      <c r="Z7" s="39">
        <f t="shared" si="3"/>
        <v>0.2672612419124244</v>
      </c>
      <c r="AA7" s="39">
        <f t="shared" si="4"/>
        <v>5.4379146284398022E-3</v>
      </c>
      <c r="AF7" s="39">
        <f t="shared" si="5"/>
        <v>0</v>
      </c>
      <c r="AG7" s="45">
        <f t="shared" si="6"/>
        <v>1.226959015521774E-2</v>
      </c>
    </row>
    <row r="8" spans="1:33" ht="15" customHeight="1" x14ac:dyDescent="0.25">
      <c r="A8" s="41" t="s">
        <v>5</v>
      </c>
      <c r="B8" s="35" t="s">
        <v>83</v>
      </c>
      <c r="C8" s="38">
        <v>0.69499999999999995</v>
      </c>
      <c r="D8" s="38">
        <v>0.69399999999999995</v>
      </c>
      <c r="E8" s="35">
        <v>-0.50700000000000001</v>
      </c>
      <c r="F8" s="35" t="s">
        <v>84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S8" s="39" t="s">
        <v>3</v>
      </c>
      <c r="T8" s="39" t="s">
        <v>5</v>
      </c>
      <c r="U8" s="33">
        <v>0.69399999999999995</v>
      </c>
      <c r="V8" s="33">
        <v>0.1</v>
      </c>
      <c r="W8" s="39">
        <f t="shared" si="0"/>
        <v>0.371595989756554</v>
      </c>
      <c r="X8" s="39">
        <f t="shared" si="1"/>
        <v>4.35750878594501E-2</v>
      </c>
      <c r="Y8" s="39">
        <f t="shared" si="2"/>
        <v>0.35355339059327379</v>
      </c>
      <c r="Z8" s="39">
        <f t="shared" si="3"/>
        <v>0.2672612419124244</v>
      </c>
      <c r="AA8" s="39">
        <f t="shared" si="4"/>
        <v>0.32802090189710392</v>
      </c>
      <c r="AF8" s="39">
        <f t="shared" si="5"/>
        <v>0</v>
      </c>
      <c r="AG8" s="45">
        <f t="shared" si="6"/>
        <v>0.74011497120120773</v>
      </c>
    </row>
    <row r="9" spans="1:33" x14ac:dyDescent="0.25">
      <c r="A9" s="41"/>
      <c r="B9" s="35" t="s">
        <v>85</v>
      </c>
      <c r="C9" s="38">
        <v>1.7999999999999999E-2</v>
      </c>
      <c r="D9" s="38">
        <v>1.7999999999999999E-2</v>
      </c>
      <c r="E9" s="35">
        <v>0.112</v>
      </c>
      <c r="F9" s="35" t="s">
        <v>84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S9" s="39" t="s">
        <v>3</v>
      </c>
      <c r="T9" s="39" t="s">
        <v>6</v>
      </c>
      <c r="U9" s="33">
        <v>0.75700000000000001</v>
      </c>
      <c r="V9" s="33">
        <v>0.68</v>
      </c>
      <c r="W9" s="39">
        <f t="shared" si="0"/>
        <v>0.42958274394849144</v>
      </c>
      <c r="X9" s="39">
        <f t="shared" si="1"/>
        <v>0.36007965170297845</v>
      </c>
      <c r="Y9" s="39">
        <f t="shared" si="2"/>
        <v>0.35355339059327379</v>
      </c>
      <c r="Z9" s="39">
        <f t="shared" si="3"/>
        <v>0.2672612419124244</v>
      </c>
      <c r="AA9" s="39">
        <f t="shared" si="4"/>
        <v>6.9503092245512987E-2</v>
      </c>
      <c r="AF9" s="39">
        <f t="shared" si="5"/>
        <v>0</v>
      </c>
      <c r="AG9" s="45">
        <f t="shared" si="6"/>
        <v>0.15682012584618435</v>
      </c>
    </row>
    <row r="10" spans="1:33" ht="15" customHeight="1" x14ac:dyDescent="0.25">
      <c r="A10" s="41" t="s">
        <v>6</v>
      </c>
      <c r="B10" s="35" t="s">
        <v>83</v>
      </c>
      <c r="C10" s="38">
        <v>0.76100000000000001</v>
      </c>
      <c r="D10" s="38">
        <v>0.75700000000000001</v>
      </c>
      <c r="E10" s="35">
        <v>-0.46300000000000002</v>
      </c>
      <c r="F10" s="38">
        <v>0.95299999999999996</v>
      </c>
      <c r="G10" s="35" t="s">
        <v>84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S10" s="39" t="s">
        <v>3</v>
      </c>
      <c r="T10" s="33" t="s">
        <v>12</v>
      </c>
      <c r="U10" s="33">
        <v>-0.32100000000000001</v>
      </c>
      <c r="V10" s="33">
        <v>-3.7999999999999999E-2</v>
      </c>
      <c r="W10" s="39">
        <f t="shared" si="0"/>
        <v>-0.14451652166701273</v>
      </c>
      <c r="X10" s="39">
        <f t="shared" si="1"/>
        <v>-1.6511140737313069E-2</v>
      </c>
      <c r="Y10" s="39">
        <f t="shared" si="2"/>
        <v>0.35355339059327379</v>
      </c>
      <c r="Z10" s="39">
        <f t="shared" si="3"/>
        <v>0.2672612419124244</v>
      </c>
      <c r="AA10" s="39">
        <f t="shared" si="4"/>
        <v>-0.12800538092969965</v>
      </c>
      <c r="AF10" s="39">
        <f t="shared" si="5"/>
        <v>0</v>
      </c>
      <c r="AG10" s="45">
        <f t="shared" si="6"/>
        <v>-0.28881909132151168</v>
      </c>
    </row>
    <row r="11" spans="1:33" x14ac:dyDescent="0.25">
      <c r="A11" s="41"/>
      <c r="B11" s="35" t="s">
        <v>85</v>
      </c>
      <c r="C11" s="38">
        <v>6.0000000000000001E-3</v>
      </c>
      <c r="D11" s="38">
        <v>7.0000000000000001E-3</v>
      </c>
      <c r="E11" s="35">
        <v>0.151</v>
      </c>
      <c r="F11" s="38" t="s">
        <v>60</v>
      </c>
      <c r="G11" s="35" t="s">
        <v>84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S11" s="33" t="s">
        <v>4</v>
      </c>
      <c r="T11" s="33" t="s">
        <v>5</v>
      </c>
      <c r="U11" s="33">
        <v>-0.50700000000000001</v>
      </c>
      <c r="V11" s="33">
        <v>-0.30499999999999999</v>
      </c>
      <c r="W11" s="39">
        <f>0.5*LOG((1+U11)/(1-U11))</f>
        <v>-0.24263316651870093</v>
      </c>
      <c r="X11" s="39">
        <f t="shared" si="1"/>
        <v>-0.13681285354209291</v>
      </c>
      <c r="Y11" s="39">
        <f t="shared" si="2"/>
        <v>0.35355339059327379</v>
      </c>
      <c r="Z11" s="39">
        <f t="shared" si="3"/>
        <v>0.2672612419124244</v>
      </c>
      <c r="AA11" s="39">
        <f t="shared" si="4"/>
        <v>-0.10582031297660802</v>
      </c>
      <c r="AF11" s="39">
        <f t="shared" si="5"/>
        <v>0</v>
      </c>
      <c r="AG11" s="45">
        <f t="shared" si="6"/>
        <v>-0.23876282711933031</v>
      </c>
    </row>
    <row r="12" spans="1:33" ht="14.25" customHeight="1" x14ac:dyDescent="0.25">
      <c r="A12" s="41" t="s">
        <v>7</v>
      </c>
      <c r="B12" s="35" t="s">
        <v>83</v>
      </c>
      <c r="C12" s="35">
        <v>0.45700000000000002</v>
      </c>
      <c r="D12" s="35">
        <v>0.442</v>
      </c>
      <c r="E12" s="35">
        <v>-0.14199999999999999</v>
      </c>
      <c r="F12" s="35">
        <v>0.30499999999999999</v>
      </c>
      <c r="G12" s="35">
        <v>0.56999999999999995</v>
      </c>
      <c r="H12" s="35" t="s">
        <v>84</v>
      </c>
      <c r="I12" s="35"/>
      <c r="J12" s="35"/>
      <c r="K12" s="35"/>
      <c r="L12" s="35"/>
      <c r="M12" s="35"/>
      <c r="N12" s="35"/>
      <c r="O12" s="35"/>
      <c r="P12" s="35"/>
      <c r="Q12" s="35"/>
      <c r="S12" s="39" t="s">
        <v>4</v>
      </c>
      <c r="T12" s="33" t="s">
        <v>6</v>
      </c>
      <c r="U12" s="33">
        <v>-0.46300000000000002</v>
      </c>
      <c r="V12" s="33">
        <v>1E-3</v>
      </c>
      <c r="W12" s="39">
        <f t="shared" si="0"/>
        <v>-0.21763502021287767</v>
      </c>
      <c r="X12" s="39">
        <f t="shared" si="1"/>
        <v>4.3429462666815622E-4</v>
      </c>
      <c r="Y12" s="39">
        <f t="shared" si="2"/>
        <v>0.35355339059327379</v>
      </c>
      <c r="Z12" s="39">
        <f t="shared" si="3"/>
        <v>0.2672612419124244</v>
      </c>
      <c r="AA12" s="39">
        <f t="shared" si="4"/>
        <v>-0.21806931483954584</v>
      </c>
      <c r="AF12" s="39">
        <f t="shared" si="5"/>
        <v>0</v>
      </c>
      <c r="AG12" s="45">
        <f t="shared" si="6"/>
        <v>-0.49203073261156266</v>
      </c>
    </row>
    <row r="13" spans="1:33" x14ac:dyDescent="0.25">
      <c r="A13" s="41"/>
      <c r="B13" s="35" t="s">
        <v>85</v>
      </c>
      <c r="C13" s="35">
        <v>0.158</v>
      </c>
      <c r="D13" s="35">
        <v>0.17299999999999999</v>
      </c>
      <c r="E13" s="35">
        <v>0.67800000000000005</v>
      </c>
      <c r="F13" s="35">
        <v>0.36199999999999999</v>
      </c>
      <c r="G13" s="35">
        <v>6.7000000000000004E-2</v>
      </c>
      <c r="H13" s="35" t="s">
        <v>84</v>
      </c>
      <c r="I13" s="35"/>
      <c r="J13" s="35"/>
      <c r="K13" s="35"/>
      <c r="L13" s="35"/>
      <c r="M13" s="35"/>
      <c r="N13" s="35"/>
      <c r="O13" s="35"/>
      <c r="P13" s="35"/>
      <c r="Q13" s="35"/>
      <c r="S13" s="39" t="s">
        <v>4</v>
      </c>
      <c r="T13" s="33" t="s">
        <v>12</v>
      </c>
      <c r="U13" s="33">
        <v>0.05</v>
      </c>
      <c r="V13" s="33">
        <v>-0.30099999999999999</v>
      </c>
      <c r="W13" s="39">
        <f t="shared" si="0"/>
        <v>2.1732846890545172E-2</v>
      </c>
      <c r="X13" s="39">
        <f t="shared" si="1"/>
        <v>-0.13490006040795241</v>
      </c>
      <c r="Y13" s="39">
        <f t="shared" si="2"/>
        <v>0.35355339059327379</v>
      </c>
      <c r="Z13" s="39">
        <f t="shared" si="3"/>
        <v>0.2672612419124244</v>
      </c>
      <c r="AA13" s="39">
        <f t="shared" si="4"/>
        <v>0.15663290729849758</v>
      </c>
      <c r="AF13" s="39">
        <f t="shared" si="5"/>
        <v>0</v>
      </c>
      <c r="AG13" s="45">
        <f t="shared" si="6"/>
        <v>0.35341150214492623</v>
      </c>
    </row>
    <row r="14" spans="1:33" ht="15.75" customHeight="1" x14ac:dyDescent="0.25">
      <c r="A14" s="41" t="s">
        <v>8</v>
      </c>
      <c r="B14" s="35" t="s">
        <v>83</v>
      </c>
      <c r="C14" s="35">
        <v>7.1999999999999995E-2</v>
      </c>
      <c r="D14" s="35">
        <v>8.6999999999999994E-2</v>
      </c>
      <c r="E14" s="35">
        <v>1.4E-2</v>
      </c>
      <c r="F14" s="35">
        <v>0.26500000000000001</v>
      </c>
      <c r="G14" s="35">
        <v>-2.1000000000000001E-2</v>
      </c>
      <c r="H14" s="38">
        <v>-0.80400000000000005</v>
      </c>
      <c r="I14" s="35" t="s">
        <v>84</v>
      </c>
      <c r="J14" s="35"/>
      <c r="K14" s="35"/>
      <c r="L14" s="35"/>
      <c r="M14" s="35"/>
      <c r="N14" s="35"/>
      <c r="O14" s="35"/>
      <c r="P14" s="35"/>
      <c r="Q14" s="35"/>
      <c r="S14" s="33" t="s">
        <v>5</v>
      </c>
      <c r="T14" s="33" t="s">
        <v>6</v>
      </c>
      <c r="U14" s="33">
        <v>0.95299999999999996</v>
      </c>
      <c r="V14" s="33">
        <v>0.60299999999999998</v>
      </c>
      <c r="W14" s="39">
        <f t="shared" si="0"/>
        <v>0.80930219267606829</v>
      </c>
      <c r="X14" s="39">
        <f t="shared" si="1"/>
        <v>0.30307150779551484</v>
      </c>
      <c r="Y14" s="39">
        <f t="shared" si="2"/>
        <v>0.35355339059327379</v>
      </c>
      <c r="Z14" s="39">
        <f t="shared" si="3"/>
        <v>0.2672612419124244</v>
      </c>
      <c r="AA14" s="39">
        <f t="shared" si="4"/>
        <v>0.50623068488055345</v>
      </c>
      <c r="AF14" s="39">
        <f t="shared" si="5"/>
        <v>0</v>
      </c>
      <c r="AG14" s="45">
        <f t="shared" si="6"/>
        <v>1.1422104707189285</v>
      </c>
    </row>
    <row r="15" spans="1:33" x14ac:dyDescent="0.25">
      <c r="A15" s="41"/>
      <c r="B15" s="35" t="s">
        <v>85</v>
      </c>
      <c r="C15" s="35">
        <v>0.83399999999999996</v>
      </c>
      <c r="D15" s="35">
        <v>0.8</v>
      </c>
      <c r="E15" s="35">
        <v>0.96799999999999997</v>
      </c>
      <c r="F15" s="35">
        <v>0.43099999999999999</v>
      </c>
      <c r="G15" s="35">
        <v>0.95099999999999996</v>
      </c>
      <c r="H15" s="38">
        <v>3.0000000000000001E-3</v>
      </c>
      <c r="I15" s="35" t="s">
        <v>84</v>
      </c>
      <c r="J15" s="35"/>
      <c r="K15" s="35"/>
      <c r="L15" s="35"/>
      <c r="M15" s="35"/>
      <c r="N15" s="35"/>
      <c r="O15" s="35"/>
      <c r="P15" s="35"/>
      <c r="Q15" s="35"/>
      <c r="S15" s="39" t="s">
        <v>5</v>
      </c>
      <c r="T15" s="33" t="s">
        <v>12</v>
      </c>
      <c r="U15" s="33">
        <v>-0.114</v>
      </c>
      <c r="V15" s="33">
        <v>0.254</v>
      </c>
      <c r="W15" s="39">
        <f t="shared" si="0"/>
        <v>-4.97257344753297E-2</v>
      </c>
      <c r="X15" s="39">
        <f t="shared" si="1"/>
        <v>0.11277935451101442</v>
      </c>
      <c r="Y15" s="39">
        <f t="shared" si="2"/>
        <v>0.35355339059327379</v>
      </c>
      <c r="Z15" s="39">
        <f t="shared" si="3"/>
        <v>0.2672612419124244</v>
      </c>
      <c r="AA15" s="39">
        <f t="shared" si="4"/>
        <v>-0.16250508898634414</v>
      </c>
      <c r="AF15" s="39">
        <f t="shared" si="5"/>
        <v>0</v>
      </c>
      <c r="AG15" s="45">
        <f t="shared" si="6"/>
        <v>-0.36666093093331525</v>
      </c>
    </row>
    <row r="16" spans="1:33" ht="15.75" customHeight="1" x14ac:dyDescent="0.25">
      <c r="A16" s="41" t="s">
        <v>9</v>
      </c>
      <c r="B16" s="35" t="s">
        <v>83</v>
      </c>
      <c r="C16" s="35">
        <v>-0.38900000000000001</v>
      </c>
      <c r="D16" s="35">
        <v>-0.375</v>
      </c>
      <c r="E16" s="35">
        <v>-0.378</v>
      </c>
      <c r="F16" s="35">
        <v>5.0999999999999997E-2</v>
      </c>
      <c r="G16" s="35">
        <v>-0.19900000000000001</v>
      </c>
      <c r="H16" s="38">
        <v>-0.80100000000000005</v>
      </c>
      <c r="I16" s="38">
        <v>0.77600000000000002</v>
      </c>
      <c r="J16" s="35" t="s">
        <v>84</v>
      </c>
      <c r="K16" s="35"/>
      <c r="L16" s="35"/>
      <c r="M16" s="35"/>
      <c r="N16" s="35"/>
      <c r="O16" s="35"/>
      <c r="P16" s="35"/>
      <c r="Q16" s="35"/>
    </row>
    <row r="17" spans="1:17" x14ac:dyDescent="0.25">
      <c r="A17" s="41"/>
      <c r="B17" s="35" t="s">
        <v>85</v>
      </c>
      <c r="C17" s="35">
        <v>0.23699999999999999</v>
      </c>
      <c r="D17" s="35">
        <v>0.25600000000000001</v>
      </c>
      <c r="E17" s="35">
        <v>0.251</v>
      </c>
      <c r="F17" s="35">
        <v>0.88100000000000001</v>
      </c>
      <c r="G17" s="35">
        <v>0.55800000000000005</v>
      </c>
      <c r="H17" s="38">
        <v>3.0000000000000001E-3</v>
      </c>
      <c r="I17" s="38">
        <v>5.0000000000000001E-3</v>
      </c>
      <c r="J17" s="35" t="s">
        <v>84</v>
      </c>
      <c r="K17" s="35"/>
      <c r="L17" s="35"/>
      <c r="M17" s="35"/>
      <c r="N17" s="35"/>
      <c r="O17" s="35"/>
      <c r="P17" s="35"/>
      <c r="Q17" s="35"/>
    </row>
    <row r="18" spans="1:17" ht="18" customHeight="1" x14ac:dyDescent="0.25">
      <c r="A18" s="41" t="s">
        <v>86</v>
      </c>
      <c r="B18" s="35" t="s">
        <v>83</v>
      </c>
      <c r="C18" s="35">
        <v>0.23499999999999999</v>
      </c>
      <c r="D18" s="35">
        <v>0.219</v>
      </c>
      <c r="E18" s="35">
        <v>0.32600000000000001</v>
      </c>
      <c r="F18" s="35">
        <v>-0.121</v>
      </c>
      <c r="G18" s="35">
        <v>0.106</v>
      </c>
      <c r="H18" s="38">
        <v>0.75600000000000001</v>
      </c>
      <c r="I18" s="38">
        <v>-0.77200000000000002</v>
      </c>
      <c r="J18" s="38">
        <v>-0.96699999999999997</v>
      </c>
      <c r="K18" s="35" t="s">
        <v>84</v>
      </c>
      <c r="L18" s="35"/>
      <c r="M18" s="35"/>
      <c r="N18" s="35"/>
      <c r="O18" s="35"/>
      <c r="P18" s="35"/>
      <c r="Q18" s="35"/>
    </row>
    <row r="19" spans="1:17" x14ac:dyDescent="0.25">
      <c r="A19" s="41"/>
      <c r="B19" s="35" t="s">
        <v>85</v>
      </c>
      <c r="C19" s="35">
        <v>0.48599999999999999</v>
      </c>
      <c r="D19" s="35">
        <v>0.51800000000000002</v>
      </c>
      <c r="E19" s="35">
        <v>0.32800000000000001</v>
      </c>
      <c r="F19" s="35">
        <v>0.72299999999999998</v>
      </c>
      <c r="G19" s="35">
        <v>0.75600000000000001</v>
      </c>
      <c r="H19" s="38">
        <v>7.0000000000000001E-3</v>
      </c>
      <c r="I19" s="38">
        <v>5.0000000000000001E-3</v>
      </c>
      <c r="J19" s="38" t="s">
        <v>60</v>
      </c>
      <c r="K19" s="35" t="s">
        <v>84</v>
      </c>
      <c r="L19" s="35"/>
      <c r="M19" s="35"/>
      <c r="N19" s="35"/>
      <c r="O19" s="35"/>
      <c r="P19" s="35"/>
      <c r="Q19" s="35"/>
    </row>
    <row r="20" spans="1:17" ht="15.75" customHeight="1" x14ac:dyDescent="0.25">
      <c r="A20" s="41" t="s">
        <v>11</v>
      </c>
      <c r="B20" s="35" t="s">
        <v>83</v>
      </c>
      <c r="C20" s="35">
        <v>-0.24099999999999999</v>
      </c>
      <c r="D20" s="35">
        <v>-0.223</v>
      </c>
      <c r="E20" s="35">
        <v>-0.32200000000000001</v>
      </c>
      <c r="F20" s="35">
        <v>0.112</v>
      </c>
      <c r="G20" s="35">
        <v>-0.11799999999999999</v>
      </c>
      <c r="H20" s="38">
        <v>-0.752</v>
      </c>
      <c r="I20" s="38">
        <v>0.78200000000000003</v>
      </c>
      <c r="J20" s="38">
        <v>0.97399999999999998</v>
      </c>
      <c r="K20" s="38">
        <v>-0.99199999999999999</v>
      </c>
      <c r="L20" s="35" t="s">
        <v>84</v>
      </c>
      <c r="M20" s="35"/>
      <c r="N20" s="35"/>
      <c r="O20" s="35"/>
      <c r="P20" s="35"/>
      <c r="Q20" s="35"/>
    </row>
    <row r="21" spans="1:17" x14ac:dyDescent="0.25">
      <c r="A21" s="41"/>
      <c r="B21" s="35" t="s">
        <v>85</v>
      </c>
      <c r="C21" s="35">
        <v>0.47599999999999998</v>
      </c>
      <c r="D21" s="35">
        <v>0.50900000000000001</v>
      </c>
      <c r="E21" s="35">
        <v>0.33500000000000002</v>
      </c>
      <c r="F21" s="35">
        <v>0.74299999999999999</v>
      </c>
      <c r="G21" s="35">
        <v>0.73099999999999998</v>
      </c>
      <c r="H21" s="38">
        <v>8.0000000000000002E-3</v>
      </c>
      <c r="I21" s="38">
        <v>4.0000000000000001E-3</v>
      </c>
      <c r="J21" s="38" t="s">
        <v>60</v>
      </c>
      <c r="K21" s="38" t="s">
        <v>60</v>
      </c>
      <c r="L21" s="35" t="s">
        <v>84</v>
      </c>
      <c r="M21" s="35"/>
      <c r="N21" s="35"/>
      <c r="O21" s="35"/>
      <c r="P21" s="35"/>
      <c r="Q21" s="35"/>
    </row>
    <row r="22" spans="1:17" ht="15" customHeight="1" x14ac:dyDescent="0.25">
      <c r="A22" s="41" t="s">
        <v>12</v>
      </c>
      <c r="B22" s="35" t="s">
        <v>83</v>
      </c>
      <c r="C22" s="35">
        <v>-0.33300000000000002</v>
      </c>
      <c r="D22" s="35">
        <v>-0.32100000000000001</v>
      </c>
      <c r="E22" s="35">
        <v>0.05</v>
      </c>
      <c r="F22" s="35">
        <v>-0.114</v>
      </c>
      <c r="G22" s="35">
        <v>-0.39900000000000002</v>
      </c>
      <c r="H22" s="38">
        <v>-0.91700000000000004</v>
      </c>
      <c r="I22" s="38">
        <v>0.88700000000000001</v>
      </c>
      <c r="J22" s="38">
        <v>0.82099999999999995</v>
      </c>
      <c r="K22" s="38">
        <v>-0.72599999999999998</v>
      </c>
      <c r="L22" s="38">
        <v>0.75</v>
      </c>
      <c r="M22" s="35" t="s">
        <v>84</v>
      </c>
      <c r="N22" s="35"/>
      <c r="O22" s="35"/>
      <c r="P22" s="35"/>
      <c r="Q22" s="35"/>
    </row>
    <row r="23" spans="1:17" x14ac:dyDescent="0.25">
      <c r="A23" s="41"/>
      <c r="B23" s="35" t="s">
        <v>85</v>
      </c>
      <c r="C23" s="35">
        <v>0.317</v>
      </c>
      <c r="D23" s="35">
        <v>0.33600000000000002</v>
      </c>
      <c r="E23" s="35">
        <v>0.88400000000000001</v>
      </c>
      <c r="F23" s="35">
        <v>0.73799999999999999</v>
      </c>
      <c r="G23" s="35">
        <v>0.224</v>
      </c>
      <c r="H23" s="38" t="s">
        <v>60</v>
      </c>
      <c r="I23" s="38" t="s">
        <v>60</v>
      </c>
      <c r="J23" s="38">
        <v>2E-3</v>
      </c>
      <c r="K23" s="38">
        <v>1.0999999999999999E-2</v>
      </c>
      <c r="L23" s="38">
        <v>8.0000000000000002E-3</v>
      </c>
      <c r="M23" s="35" t="s">
        <v>84</v>
      </c>
      <c r="N23" s="35"/>
      <c r="O23" s="35"/>
      <c r="P23" s="35"/>
      <c r="Q23" s="35"/>
    </row>
    <row r="24" spans="1:17" ht="18" customHeight="1" x14ac:dyDescent="0.25">
      <c r="A24" s="41" t="s">
        <v>13</v>
      </c>
      <c r="B24" s="35" t="s">
        <v>83</v>
      </c>
      <c r="C24" s="35">
        <v>-7.0000000000000007E-2</v>
      </c>
      <c r="D24" s="35">
        <v>-5.3999999999999999E-2</v>
      </c>
      <c r="E24" s="35">
        <v>-0.44600000000000001</v>
      </c>
      <c r="F24" s="35">
        <v>0.34100000000000003</v>
      </c>
      <c r="G24" s="35">
        <v>0.121</v>
      </c>
      <c r="H24" s="38">
        <v>-0.61499999999999999</v>
      </c>
      <c r="I24" s="38">
        <v>0.77600000000000002</v>
      </c>
      <c r="J24" s="38">
        <v>0.93</v>
      </c>
      <c r="K24" s="38">
        <v>-0.96499999999999997</v>
      </c>
      <c r="L24" s="38">
        <v>0.97099999999999997</v>
      </c>
      <c r="M24" s="38">
        <v>0.65900000000000003</v>
      </c>
      <c r="N24" s="35" t="s">
        <v>84</v>
      </c>
      <c r="O24" s="35"/>
      <c r="P24" s="35"/>
      <c r="Q24" s="35"/>
    </row>
    <row r="25" spans="1:17" x14ac:dyDescent="0.25">
      <c r="A25" s="41"/>
      <c r="B25" s="35" t="s">
        <v>85</v>
      </c>
      <c r="C25" s="35">
        <v>0.83699999999999997</v>
      </c>
      <c r="D25" s="35">
        <v>0.875</v>
      </c>
      <c r="E25" s="35">
        <v>0.16900000000000001</v>
      </c>
      <c r="F25" s="35">
        <v>0.30499999999999999</v>
      </c>
      <c r="G25" s="35">
        <v>0.72299999999999998</v>
      </c>
      <c r="H25" s="38">
        <v>4.3999999999999997E-2</v>
      </c>
      <c r="I25" s="38">
        <v>5.0000000000000001E-3</v>
      </c>
      <c r="J25" s="38" t="s">
        <v>60</v>
      </c>
      <c r="K25" s="38" t="s">
        <v>60</v>
      </c>
      <c r="L25" s="38" t="s">
        <v>60</v>
      </c>
      <c r="M25" s="38">
        <v>2.7E-2</v>
      </c>
      <c r="N25" s="35" t="s">
        <v>84</v>
      </c>
      <c r="O25" s="35"/>
      <c r="P25" s="35"/>
      <c r="Q25" s="35"/>
    </row>
    <row r="26" spans="1:17" ht="15" customHeight="1" x14ac:dyDescent="0.25">
      <c r="A26" s="41" t="s">
        <v>14</v>
      </c>
      <c r="B26" s="35" t="s">
        <v>83</v>
      </c>
      <c r="C26" s="35">
        <v>-0.115</v>
      </c>
      <c r="D26" s="35">
        <v>-0.112</v>
      </c>
      <c r="E26" s="35">
        <v>0.46</v>
      </c>
      <c r="F26" s="38">
        <v>-0.624</v>
      </c>
      <c r="G26" s="35">
        <v>-0.41099999999999998</v>
      </c>
      <c r="H26" s="35">
        <v>0.28100000000000003</v>
      </c>
      <c r="I26" s="38">
        <v>-0.61099999999999999</v>
      </c>
      <c r="J26" s="35">
        <v>-0.438</v>
      </c>
      <c r="K26" s="35">
        <v>0.34300000000000003</v>
      </c>
      <c r="L26" s="35">
        <v>-0.33500000000000002</v>
      </c>
      <c r="M26" s="35">
        <v>-0.51900000000000002</v>
      </c>
      <c r="N26" s="35">
        <v>-0.44500000000000001</v>
      </c>
      <c r="O26" s="35" t="s">
        <v>84</v>
      </c>
      <c r="P26" s="35"/>
      <c r="Q26" s="35"/>
    </row>
    <row r="27" spans="1:17" x14ac:dyDescent="0.25">
      <c r="A27" s="41"/>
      <c r="B27" s="35" t="s">
        <v>85</v>
      </c>
      <c r="C27" s="35">
        <v>0.73699999999999999</v>
      </c>
      <c r="D27" s="35">
        <v>0.74299999999999999</v>
      </c>
      <c r="E27" s="35">
        <v>0.155</v>
      </c>
      <c r="F27" s="38">
        <v>0.04</v>
      </c>
      <c r="G27" s="35">
        <v>0.20899999999999999</v>
      </c>
      <c r="H27" s="35">
        <v>0.40200000000000002</v>
      </c>
      <c r="I27" s="38">
        <v>4.5999999999999999E-2</v>
      </c>
      <c r="J27" s="35">
        <v>0.17699999999999999</v>
      </c>
      <c r="K27" s="35">
        <v>0.30199999999999999</v>
      </c>
      <c r="L27" s="35">
        <v>0.314</v>
      </c>
      <c r="M27" s="35">
        <v>0.10199999999999999</v>
      </c>
      <c r="N27" s="35">
        <v>0.17</v>
      </c>
      <c r="O27" s="35" t="s">
        <v>84</v>
      </c>
      <c r="P27" s="35"/>
      <c r="Q27" s="35"/>
    </row>
    <row r="28" spans="1:17" x14ac:dyDescent="0.25">
      <c r="A28" s="41" t="s">
        <v>15</v>
      </c>
      <c r="B28" s="35" t="s">
        <v>83</v>
      </c>
      <c r="C28" s="35">
        <v>0.20100000000000001</v>
      </c>
      <c r="D28" s="35">
        <v>0.221</v>
      </c>
      <c r="E28" s="35">
        <v>0.33500000000000002</v>
      </c>
      <c r="F28" s="35">
        <v>3.6999999999999998E-2</v>
      </c>
      <c r="G28" s="35">
        <v>-0.127</v>
      </c>
      <c r="H28" s="38">
        <v>-0.66500000000000004</v>
      </c>
      <c r="I28" s="38">
        <v>0.71899999999999997</v>
      </c>
      <c r="J28" s="35">
        <v>0.51300000000000001</v>
      </c>
      <c r="K28" s="38">
        <v>-0.65900000000000003</v>
      </c>
      <c r="L28" s="38">
        <v>0.64</v>
      </c>
      <c r="M28" s="35">
        <v>0.50700000000000001</v>
      </c>
      <c r="N28" s="35">
        <v>0.59299999999999997</v>
      </c>
      <c r="O28" s="35">
        <v>1.4E-2</v>
      </c>
      <c r="P28" s="35" t="s">
        <v>84</v>
      </c>
      <c r="Q28" s="35"/>
    </row>
    <row r="29" spans="1:17" x14ac:dyDescent="0.25">
      <c r="A29" s="41"/>
      <c r="B29" s="35" t="s">
        <v>85</v>
      </c>
      <c r="C29" s="35">
        <v>0.55400000000000005</v>
      </c>
      <c r="D29" s="35">
        <v>0.51400000000000001</v>
      </c>
      <c r="E29" s="35">
        <v>0.314</v>
      </c>
      <c r="F29" s="35">
        <v>0.91300000000000003</v>
      </c>
      <c r="G29" s="35">
        <v>0.71</v>
      </c>
      <c r="H29" s="38">
        <v>2.5999999999999999E-2</v>
      </c>
      <c r="I29" s="38">
        <v>1.2999999999999999E-2</v>
      </c>
      <c r="J29" s="35">
        <v>0.106</v>
      </c>
      <c r="K29" s="38">
        <v>2.7E-2</v>
      </c>
      <c r="L29" s="38">
        <v>3.4000000000000002E-2</v>
      </c>
      <c r="M29" s="35">
        <v>0.112</v>
      </c>
      <c r="N29" s="35">
        <v>5.3999999999999999E-2</v>
      </c>
      <c r="O29" s="35">
        <v>0.96799999999999997</v>
      </c>
      <c r="P29" s="35" t="s">
        <v>84</v>
      </c>
      <c r="Q29" s="35"/>
    </row>
    <row r="30" spans="1:17" x14ac:dyDescent="0.25">
      <c r="A30" s="41" t="s">
        <v>16</v>
      </c>
      <c r="B30" s="35" t="s">
        <v>83</v>
      </c>
      <c r="C30" s="35">
        <v>-0.191</v>
      </c>
      <c r="D30" s="35">
        <v>-0.187</v>
      </c>
      <c r="E30" s="38">
        <v>-0.76800000000000002</v>
      </c>
      <c r="F30" s="35">
        <v>0.34699999999999998</v>
      </c>
      <c r="G30" s="35">
        <v>0.26600000000000001</v>
      </c>
      <c r="H30" s="35">
        <v>-5.2999999999999999E-2</v>
      </c>
      <c r="I30" s="35">
        <v>0.22600000000000001</v>
      </c>
      <c r="J30" s="38">
        <v>0.60499999999999998</v>
      </c>
      <c r="K30" s="35">
        <v>-0.52900000000000003</v>
      </c>
      <c r="L30" s="35">
        <v>0.57599999999999996</v>
      </c>
      <c r="M30" s="35">
        <v>0.27300000000000002</v>
      </c>
      <c r="N30" s="38">
        <v>0.65300000000000002</v>
      </c>
      <c r="O30" s="35">
        <v>-0.39700000000000002</v>
      </c>
      <c r="P30" s="35">
        <v>-0.185</v>
      </c>
      <c r="Q30" s="35" t="s">
        <v>84</v>
      </c>
    </row>
    <row r="31" spans="1:17" x14ac:dyDescent="0.25">
      <c r="A31" s="41"/>
      <c r="B31" s="35" t="s">
        <v>85</v>
      </c>
      <c r="C31" s="35">
        <v>0.57499999999999996</v>
      </c>
      <c r="D31" s="35">
        <v>0.58199999999999996</v>
      </c>
      <c r="E31" s="38">
        <v>6.0000000000000001E-3</v>
      </c>
      <c r="F31" s="35">
        <v>0.29599999999999999</v>
      </c>
      <c r="G31" s="35">
        <v>0.42899999999999999</v>
      </c>
      <c r="H31" s="35">
        <v>0.877</v>
      </c>
      <c r="I31" s="35">
        <v>0.503</v>
      </c>
      <c r="J31" s="38">
        <v>4.9000000000000002E-2</v>
      </c>
      <c r="K31" s="35">
        <v>9.5000000000000001E-2</v>
      </c>
      <c r="L31" s="35">
        <v>6.4000000000000001E-2</v>
      </c>
      <c r="M31" s="35">
        <v>0.41599999999999998</v>
      </c>
      <c r="N31" s="38">
        <v>0.03</v>
      </c>
      <c r="O31" s="35">
        <v>0.22600000000000001</v>
      </c>
      <c r="P31" s="35">
        <v>0.58599999999999997</v>
      </c>
      <c r="Q31" s="35" t="s">
        <v>84</v>
      </c>
    </row>
    <row r="32" spans="1:17" ht="15.75" thickBo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</row>
    <row r="33" ht="15.75" thickTop="1" x14ac:dyDescent="0.25"/>
  </sheetData>
  <mergeCells count="16">
    <mergeCell ref="A6:A7"/>
    <mergeCell ref="A8:A9"/>
    <mergeCell ref="A10:A11"/>
    <mergeCell ref="A2:A3"/>
    <mergeCell ref="A4:A5"/>
    <mergeCell ref="A18:A19"/>
    <mergeCell ref="A20:A21"/>
    <mergeCell ref="A22:A23"/>
    <mergeCell ref="A12:A13"/>
    <mergeCell ref="A14:A15"/>
    <mergeCell ref="A16:A17"/>
    <mergeCell ref="A30:A31"/>
    <mergeCell ref="A32:Q32"/>
    <mergeCell ref="A24:A25"/>
    <mergeCell ref="A26:A27"/>
    <mergeCell ref="A28:A29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3" activePane="bottomLeft" state="frozen"/>
      <selection pane="bottomLeft" activeCell="U12" sqref="U12:U25"/>
    </sheetView>
  </sheetViews>
  <sheetFormatPr defaultRowHeight="15" x14ac:dyDescent="0.25"/>
  <cols>
    <col min="1" max="1" width="9.140625" style="33"/>
    <col min="2" max="2" width="10.7109375" style="33" customWidth="1"/>
    <col min="3" max="9" width="9.140625" style="33"/>
    <col min="10" max="11" width="10.7109375" style="33" customWidth="1"/>
    <col min="12" max="16384" width="9.140625" style="33"/>
  </cols>
  <sheetData>
    <row r="1" spans="1:21" ht="15.75" customHeight="1" thickBot="1" x14ac:dyDescent="0.3">
      <c r="A1" s="36"/>
      <c r="B1" s="36"/>
      <c r="C1" s="36" t="s">
        <v>2</v>
      </c>
      <c r="D1" s="36" t="s">
        <v>82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44" t="s">
        <v>16</v>
      </c>
      <c r="R1" s="44"/>
    </row>
    <row r="2" spans="1:21" x14ac:dyDescent="0.25">
      <c r="A2" s="43" t="s">
        <v>2</v>
      </c>
      <c r="B2" s="35" t="s">
        <v>83</v>
      </c>
      <c r="C2" s="35" t="s">
        <v>84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x14ac:dyDescent="0.25">
      <c r="A3" s="41"/>
      <c r="B3" s="35" t="s">
        <v>85</v>
      </c>
      <c r="C3" s="35" t="s">
        <v>84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1" x14ac:dyDescent="0.25">
      <c r="A4" s="41" t="s">
        <v>82</v>
      </c>
      <c r="B4" s="35" t="s">
        <v>83</v>
      </c>
      <c r="C4" s="38">
        <v>0.93</v>
      </c>
      <c r="D4" s="35" t="s">
        <v>84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x14ac:dyDescent="0.25">
      <c r="A5" s="41"/>
      <c r="B5" s="35" t="s">
        <v>85</v>
      </c>
      <c r="C5" s="38" t="s">
        <v>60</v>
      </c>
      <c r="D5" s="35" t="s">
        <v>84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21" x14ac:dyDescent="0.25">
      <c r="A6" s="41" t="s">
        <v>4</v>
      </c>
      <c r="B6" s="35" t="s">
        <v>83</v>
      </c>
      <c r="C6" s="35">
        <v>0.13500000000000001</v>
      </c>
      <c r="D6" s="35">
        <v>0.19800000000000001</v>
      </c>
      <c r="E6" s="35" t="s">
        <v>84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21" x14ac:dyDescent="0.25">
      <c r="A7" s="41"/>
      <c r="B7" s="35" t="s">
        <v>85</v>
      </c>
      <c r="C7" s="35">
        <v>0.60599999999999998</v>
      </c>
      <c r="D7" s="35">
        <v>0.44600000000000001</v>
      </c>
      <c r="E7" s="35" t="s">
        <v>84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1:21" x14ac:dyDescent="0.25">
      <c r="A8" s="41" t="s">
        <v>5</v>
      </c>
      <c r="B8" s="35" t="s">
        <v>83</v>
      </c>
      <c r="C8" s="35">
        <v>8.0000000000000002E-3</v>
      </c>
      <c r="D8" s="35">
        <v>0.1</v>
      </c>
      <c r="E8" s="35">
        <v>-0.30499999999999999</v>
      </c>
      <c r="F8" s="35" t="s">
        <v>84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1" x14ac:dyDescent="0.25">
      <c r="A9" s="41"/>
      <c r="B9" s="35" t="s">
        <v>85</v>
      </c>
      <c r="C9" s="35">
        <v>0.97499999999999998</v>
      </c>
      <c r="D9" s="35">
        <v>0.70299999999999996</v>
      </c>
      <c r="E9" s="35">
        <v>0.23300000000000001</v>
      </c>
      <c r="F9" s="35" t="s">
        <v>84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21" x14ac:dyDescent="0.25">
      <c r="A10" s="41" t="s">
        <v>6</v>
      </c>
      <c r="B10" s="35" t="s">
        <v>83</v>
      </c>
      <c r="C10" s="38">
        <v>0.61299999999999999</v>
      </c>
      <c r="D10" s="38">
        <v>0.68</v>
      </c>
      <c r="E10" s="35">
        <v>0</v>
      </c>
      <c r="F10" s="38">
        <v>0.60299999999999998</v>
      </c>
      <c r="G10" s="35" t="s">
        <v>84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21" x14ac:dyDescent="0.25">
      <c r="A11" s="41"/>
      <c r="B11" s="35" t="s">
        <v>85</v>
      </c>
      <c r="C11" s="38">
        <v>8.9999999999999993E-3</v>
      </c>
      <c r="D11" s="38">
        <v>3.0000000000000001E-3</v>
      </c>
      <c r="E11" s="35">
        <v>0.999</v>
      </c>
      <c r="F11" s="38">
        <v>0.01</v>
      </c>
      <c r="G11" s="35" t="s">
        <v>84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21" x14ac:dyDescent="0.25">
      <c r="A12" s="41" t="s">
        <v>7</v>
      </c>
      <c r="B12" s="35" t="s">
        <v>83</v>
      </c>
      <c r="C12" s="35">
        <v>-0.30099999999999999</v>
      </c>
      <c r="D12" s="35">
        <v>-3.2000000000000001E-2</v>
      </c>
      <c r="E12" s="35">
        <v>-5.7000000000000002E-2</v>
      </c>
      <c r="F12" s="35">
        <v>-0.153</v>
      </c>
      <c r="G12" s="35">
        <v>-0.38400000000000001</v>
      </c>
      <c r="H12" s="35" t="s">
        <v>84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9" t="s">
        <v>2</v>
      </c>
      <c r="T12" s="39" t="s">
        <v>3</v>
      </c>
      <c r="U12" s="33">
        <v>0.93</v>
      </c>
    </row>
    <row r="13" spans="1:21" x14ac:dyDescent="0.25">
      <c r="A13" s="41"/>
      <c r="B13" s="35" t="s">
        <v>85</v>
      </c>
      <c r="C13" s="35">
        <v>0.24</v>
      </c>
      <c r="D13" s="35">
        <v>0.90200000000000002</v>
      </c>
      <c r="E13" s="35">
        <v>0.82799999999999996</v>
      </c>
      <c r="F13" s="35">
        <v>0.55800000000000005</v>
      </c>
      <c r="G13" s="35">
        <v>0.128</v>
      </c>
      <c r="H13" s="35" t="s">
        <v>84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9"/>
      <c r="T13" s="39" t="s">
        <v>4</v>
      </c>
      <c r="U13" s="33">
        <v>0.13500000000000001</v>
      </c>
    </row>
    <row r="14" spans="1:21" x14ac:dyDescent="0.25">
      <c r="A14" s="41" t="s">
        <v>8</v>
      </c>
      <c r="B14" s="35" t="s">
        <v>83</v>
      </c>
      <c r="C14" s="35">
        <v>-0.16200000000000001</v>
      </c>
      <c r="D14" s="35">
        <v>-9.4E-2</v>
      </c>
      <c r="E14" s="35">
        <v>-0.30499999999999999</v>
      </c>
      <c r="F14" s="35">
        <v>0.36099999999999999</v>
      </c>
      <c r="G14" s="35">
        <v>3.0000000000000001E-3</v>
      </c>
      <c r="H14" s="35">
        <v>0.2</v>
      </c>
      <c r="I14" s="35" t="s">
        <v>84</v>
      </c>
      <c r="J14" s="35"/>
      <c r="K14" s="35"/>
      <c r="L14" s="35"/>
      <c r="M14" s="35"/>
      <c r="N14" s="35"/>
      <c r="O14" s="35"/>
      <c r="P14" s="35"/>
      <c r="Q14" s="35"/>
      <c r="R14" s="35"/>
      <c r="S14" s="39"/>
      <c r="T14" s="39" t="s">
        <v>5</v>
      </c>
      <c r="U14" s="33">
        <v>8.0000000000000002E-3</v>
      </c>
    </row>
    <row r="15" spans="1:21" x14ac:dyDescent="0.25">
      <c r="A15" s="41"/>
      <c r="B15" s="35" t="s">
        <v>85</v>
      </c>
      <c r="C15" s="35">
        <v>0.53400000000000003</v>
      </c>
      <c r="D15" s="35">
        <v>0.72099999999999997</v>
      </c>
      <c r="E15" s="35">
        <v>0.23499999999999999</v>
      </c>
      <c r="F15" s="35">
        <v>0.155</v>
      </c>
      <c r="G15" s="35">
        <v>0.99099999999999999</v>
      </c>
      <c r="H15" s="35">
        <v>0.443</v>
      </c>
      <c r="I15" s="35" t="s">
        <v>84</v>
      </c>
      <c r="J15" s="35"/>
      <c r="K15" s="35"/>
      <c r="L15" s="35"/>
      <c r="M15" s="35"/>
      <c r="N15" s="35"/>
      <c r="O15" s="35"/>
      <c r="P15" s="35"/>
      <c r="Q15" s="35"/>
      <c r="R15" s="35"/>
      <c r="S15" s="39"/>
      <c r="T15" s="39" t="s">
        <v>6</v>
      </c>
      <c r="U15" s="33">
        <v>0.61299999999999999</v>
      </c>
    </row>
    <row r="16" spans="1:21" x14ac:dyDescent="0.25">
      <c r="A16" s="41" t="s">
        <v>9</v>
      </c>
      <c r="B16" s="35" t="s">
        <v>83</v>
      </c>
      <c r="C16" s="35">
        <v>0.186</v>
      </c>
      <c r="D16" s="35">
        <v>0.14799999999999999</v>
      </c>
      <c r="E16" s="35">
        <v>-0.13800000000000001</v>
      </c>
      <c r="F16" s="35">
        <v>0.17</v>
      </c>
      <c r="G16" s="35">
        <v>0.29099999999999998</v>
      </c>
      <c r="H16" s="35">
        <v>-0.34100000000000003</v>
      </c>
      <c r="I16" s="35">
        <v>0.35399999999999998</v>
      </c>
      <c r="J16" s="35" t="s">
        <v>84</v>
      </c>
      <c r="K16" s="35"/>
      <c r="L16" s="35"/>
      <c r="M16" s="35"/>
      <c r="N16" s="35"/>
      <c r="O16" s="35"/>
      <c r="P16" s="35"/>
      <c r="Q16" s="35"/>
      <c r="R16" s="35"/>
      <c r="S16" s="39"/>
      <c r="T16" s="39" t="s">
        <v>12</v>
      </c>
      <c r="U16" s="33">
        <v>-7.6999999999999999E-2</v>
      </c>
    </row>
    <row r="17" spans="1:21" x14ac:dyDescent="0.25">
      <c r="A17" s="41"/>
      <c r="B17" s="35" t="s">
        <v>85</v>
      </c>
      <c r="C17" s="35">
        <v>0.47599999999999998</v>
      </c>
      <c r="D17" s="35">
        <v>0.57099999999999995</v>
      </c>
      <c r="E17" s="35">
        <v>0.59699999999999998</v>
      </c>
      <c r="F17" s="35">
        <v>0.51500000000000001</v>
      </c>
      <c r="G17" s="35">
        <v>0.25800000000000001</v>
      </c>
      <c r="H17" s="35">
        <v>0.18099999999999999</v>
      </c>
      <c r="I17" s="35">
        <v>0.16300000000000001</v>
      </c>
      <c r="J17" s="35" t="s">
        <v>84</v>
      </c>
      <c r="K17" s="35"/>
      <c r="L17" s="35"/>
      <c r="M17" s="35"/>
      <c r="N17" s="35"/>
      <c r="O17" s="35"/>
      <c r="P17" s="35"/>
      <c r="Q17" s="35"/>
      <c r="R17" s="35"/>
      <c r="S17" s="39" t="s">
        <v>3</v>
      </c>
      <c r="T17" s="39" t="s">
        <v>4</v>
      </c>
      <c r="U17" s="33">
        <v>0.19800000000000001</v>
      </c>
    </row>
    <row r="18" spans="1:21" x14ac:dyDescent="0.25">
      <c r="A18" s="41" t="s">
        <v>10</v>
      </c>
      <c r="B18" s="35" t="s">
        <v>83</v>
      </c>
      <c r="C18" s="35">
        <v>-0.27300000000000002</v>
      </c>
      <c r="D18" s="35">
        <v>-0.20200000000000001</v>
      </c>
      <c r="E18" s="35">
        <v>0.188</v>
      </c>
      <c r="F18" s="35">
        <v>-0.154</v>
      </c>
      <c r="G18" s="35">
        <v>-0.29699999999999999</v>
      </c>
      <c r="H18" s="35">
        <v>0.36799999999999999</v>
      </c>
      <c r="I18" s="35">
        <v>-0.40600000000000003</v>
      </c>
      <c r="J18" s="38">
        <v>-0.98199999999999998</v>
      </c>
      <c r="K18" s="35" t="s">
        <v>84</v>
      </c>
      <c r="L18" s="35"/>
      <c r="M18" s="35"/>
      <c r="N18" s="35"/>
      <c r="O18" s="35"/>
      <c r="P18" s="35"/>
      <c r="Q18" s="35"/>
      <c r="R18" s="35"/>
      <c r="S18" s="39"/>
      <c r="T18" s="39" t="s">
        <v>5</v>
      </c>
      <c r="U18" s="33">
        <v>0.1</v>
      </c>
    </row>
    <row r="19" spans="1:21" x14ac:dyDescent="0.25">
      <c r="A19" s="41"/>
      <c r="B19" s="35" t="s">
        <v>85</v>
      </c>
      <c r="C19" s="35">
        <v>0.28999999999999998</v>
      </c>
      <c r="D19" s="35">
        <v>0.436</v>
      </c>
      <c r="E19" s="35">
        <v>0.47</v>
      </c>
      <c r="F19" s="35">
        <v>0.55400000000000005</v>
      </c>
      <c r="G19" s="35">
        <v>0.246</v>
      </c>
      <c r="H19" s="35">
        <v>0.14599999999999999</v>
      </c>
      <c r="I19" s="35">
        <v>0.106</v>
      </c>
      <c r="J19" s="38" t="s">
        <v>60</v>
      </c>
      <c r="K19" s="35" t="s">
        <v>84</v>
      </c>
      <c r="L19" s="35"/>
      <c r="M19" s="35"/>
      <c r="N19" s="35"/>
      <c r="O19" s="35"/>
      <c r="P19" s="35"/>
      <c r="Q19" s="35"/>
      <c r="R19" s="35"/>
      <c r="S19" s="39"/>
      <c r="T19" s="39" t="s">
        <v>6</v>
      </c>
      <c r="U19" s="33">
        <v>0.68</v>
      </c>
    </row>
    <row r="20" spans="1:21" x14ac:dyDescent="0.25">
      <c r="A20" s="41" t="s">
        <v>11</v>
      </c>
      <c r="B20" s="35" t="s">
        <v>83</v>
      </c>
      <c r="C20" s="35">
        <v>0.122</v>
      </c>
      <c r="D20" s="35">
        <v>0.122</v>
      </c>
      <c r="E20" s="35">
        <v>-3.5000000000000003E-2</v>
      </c>
      <c r="F20" s="35">
        <v>0.151</v>
      </c>
      <c r="G20" s="35">
        <v>0.154</v>
      </c>
      <c r="H20" s="35">
        <v>-0.17499999999999999</v>
      </c>
      <c r="I20" s="38">
        <v>0.53500000000000003</v>
      </c>
      <c r="J20" s="38">
        <v>0.873</v>
      </c>
      <c r="K20" s="38">
        <v>-0.877</v>
      </c>
      <c r="L20" s="35" t="s">
        <v>84</v>
      </c>
      <c r="M20" s="35"/>
      <c r="N20" s="35"/>
      <c r="O20" s="35"/>
      <c r="P20" s="35"/>
      <c r="Q20" s="35"/>
      <c r="R20" s="35"/>
      <c r="S20" s="39"/>
      <c r="T20" s="39" t="s">
        <v>12</v>
      </c>
      <c r="U20" s="33">
        <v>-3.7999999999999999E-2</v>
      </c>
    </row>
    <row r="21" spans="1:21" x14ac:dyDescent="0.25">
      <c r="A21" s="41"/>
      <c r="B21" s="35" t="s">
        <v>85</v>
      </c>
      <c r="C21" s="35">
        <v>0.64</v>
      </c>
      <c r="D21" s="35">
        <v>0.64</v>
      </c>
      <c r="E21" s="35">
        <v>0.89300000000000002</v>
      </c>
      <c r="F21" s="35">
        <v>0.56200000000000006</v>
      </c>
      <c r="G21" s="35">
        <v>0.55600000000000005</v>
      </c>
      <c r="H21" s="35">
        <v>0.503</v>
      </c>
      <c r="I21" s="38">
        <v>2.7E-2</v>
      </c>
      <c r="J21" s="38" t="s">
        <v>60</v>
      </c>
      <c r="K21" s="38" t="s">
        <v>60</v>
      </c>
      <c r="L21" s="35" t="s">
        <v>84</v>
      </c>
      <c r="M21" s="35"/>
      <c r="N21" s="35"/>
      <c r="O21" s="35"/>
      <c r="P21" s="35"/>
      <c r="Q21" s="35"/>
      <c r="R21" s="35"/>
      <c r="S21" s="39" t="s">
        <v>4</v>
      </c>
      <c r="T21" s="39" t="s">
        <v>5</v>
      </c>
      <c r="U21" s="33">
        <v>-0.30499999999999999</v>
      </c>
    </row>
    <row r="22" spans="1:21" x14ac:dyDescent="0.25">
      <c r="A22" s="41" t="s">
        <v>12</v>
      </c>
      <c r="B22" s="35" t="s">
        <v>83</v>
      </c>
      <c r="C22" s="35">
        <v>-7.6999999999999999E-2</v>
      </c>
      <c r="D22" s="35">
        <v>-3.7999999999999999E-2</v>
      </c>
      <c r="E22" s="35">
        <v>-0.30099999999999999</v>
      </c>
      <c r="F22" s="35">
        <v>0.254</v>
      </c>
      <c r="G22" s="35">
        <v>2E-3</v>
      </c>
      <c r="H22" s="35">
        <v>0.25600000000000001</v>
      </c>
      <c r="I22" s="38">
        <v>0.746</v>
      </c>
      <c r="J22" s="35">
        <v>-0.13200000000000001</v>
      </c>
      <c r="K22" s="35">
        <v>3.9E-2</v>
      </c>
      <c r="L22" s="35">
        <v>-5.6000000000000001E-2</v>
      </c>
      <c r="M22" s="35" t="s">
        <v>84</v>
      </c>
      <c r="N22" s="35"/>
      <c r="O22" s="35"/>
      <c r="P22" s="35"/>
      <c r="Q22" s="35"/>
      <c r="R22" s="35"/>
      <c r="S22" s="39"/>
      <c r="T22" s="39" t="s">
        <v>6</v>
      </c>
      <c r="U22" s="33">
        <v>0</v>
      </c>
    </row>
    <row r="23" spans="1:21" x14ac:dyDescent="0.25">
      <c r="A23" s="41"/>
      <c r="B23" s="35" t="s">
        <v>85</v>
      </c>
      <c r="C23" s="35">
        <v>0.76800000000000002</v>
      </c>
      <c r="D23" s="35">
        <v>0.88400000000000001</v>
      </c>
      <c r="E23" s="35">
        <v>0.24099999999999999</v>
      </c>
      <c r="F23" s="35">
        <v>0.32600000000000001</v>
      </c>
      <c r="G23" s="35">
        <v>0.99299999999999999</v>
      </c>
      <c r="H23" s="35">
        <v>0.32200000000000001</v>
      </c>
      <c r="I23" s="38" t="s">
        <v>60</v>
      </c>
      <c r="J23" s="35">
        <v>0.61399999999999999</v>
      </c>
      <c r="K23" s="35">
        <v>0.88100000000000001</v>
      </c>
      <c r="L23" s="35">
        <v>0.83199999999999996</v>
      </c>
      <c r="M23" s="35" t="s">
        <v>84</v>
      </c>
      <c r="N23" s="35"/>
      <c r="O23" s="35"/>
      <c r="P23" s="35"/>
      <c r="Q23" s="35"/>
      <c r="R23" s="35"/>
      <c r="S23" s="39"/>
      <c r="T23" s="39" t="s">
        <v>12</v>
      </c>
      <c r="U23" s="33">
        <v>-0.30099999999999999</v>
      </c>
    </row>
    <row r="24" spans="1:21" x14ac:dyDescent="0.25">
      <c r="A24" s="41" t="s">
        <v>13</v>
      </c>
      <c r="B24" s="35" t="s">
        <v>83</v>
      </c>
      <c r="C24" s="35">
        <v>4.1000000000000002E-2</v>
      </c>
      <c r="D24" s="35">
        <v>5.8000000000000003E-2</v>
      </c>
      <c r="E24" s="35">
        <v>-0.30599999999999999</v>
      </c>
      <c r="F24" s="35">
        <v>0.432</v>
      </c>
      <c r="G24" s="35">
        <v>0.193</v>
      </c>
      <c r="H24" s="35">
        <v>-8.9999999999999993E-3</v>
      </c>
      <c r="I24" s="38">
        <v>0.878</v>
      </c>
      <c r="J24" s="38">
        <v>0.59499999999999997</v>
      </c>
      <c r="K24" s="38">
        <v>-0.66200000000000003</v>
      </c>
      <c r="L24" s="38">
        <v>0.73699999999999999</v>
      </c>
      <c r="M24" s="38">
        <v>0.59399999999999997</v>
      </c>
      <c r="N24" s="35" t="s">
        <v>84</v>
      </c>
      <c r="O24" s="35"/>
      <c r="P24" s="35"/>
      <c r="Q24" s="35"/>
      <c r="R24" s="35"/>
      <c r="S24" s="39" t="s">
        <v>5</v>
      </c>
      <c r="T24" s="39" t="s">
        <v>6</v>
      </c>
      <c r="U24" s="33">
        <v>0.60299999999999998</v>
      </c>
    </row>
    <row r="25" spans="1:21" x14ac:dyDescent="0.25">
      <c r="A25" s="41"/>
      <c r="B25" s="35" t="s">
        <v>85</v>
      </c>
      <c r="C25" s="35">
        <v>0.875</v>
      </c>
      <c r="D25" s="35">
        <v>0.82599999999999996</v>
      </c>
      <c r="E25" s="35">
        <v>0.23200000000000001</v>
      </c>
      <c r="F25" s="35">
        <v>8.3000000000000004E-2</v>
      </c>
      <c r="G25" s="35">
        <v>0.45900000000000002</v>
      </c>
      <c r="H25" s="35">
        <v>0.97199999999999998</v>
      </c>
      <c r="I25" s="38" t="s">
        <v>60</v>
      </c>
      <c r="J25" s="38">
        <v>1.2E-2</v>
      </c>
      <c r="K25" s="38">
        <v>4.0000000000000001E-3</v>
      </c>
      <c r="L25" s="38" t="s">
        <v>60</v>
      </c>
      <c r="M25" s="38">
        <v>1.2E-2</v>
      </c>
      <c r="N25" s="35" t="s">
        <v>84</v>
      </c>
      <c r="O25" s="35"/>
      <c r="P25" s="35"/>
      <c r="Q25" s="35"/>
      <c r="R25" s="35"/>
      <c r="S25" s="39"/>
      <c r="T25" s="39" t="s">
        <v>12</v>
      </c>
      <c r="U25" s="33">
        <v>0.254</v>
      </c>
    </row>
    <row r="26" spans="1:21" x14ac:dyDescent="0.25">
      <c r="A26" s="41" t="s">
        <v>14</v>
      </c>
      <c r="B26" s="35" t="s">
        <v>83</v>
      </c>
      <c r="C26" s="35">
        <v>0.42699999999999999</v>
      </c>
      <c r="D26" s="35">
        <v>0.47099999999999997</v>
      </c>
      <c r="E26" s="35">
        <v>0.45800000000000002</v>
      </c>
      <c r="F26" s="35">
        <v>4.1000000000000002E-2</v>
      </c>
      <c r="G26" s="35">
        <v>0.47099999999999997</v>
      </c>
      <c r="H26" s="35">
        <v>-0.14299999999999999</v>
      </c>
      <c r="I26" s="35">
        <v>-7.8E-2</v>
      </c>
      <c r="J26" s="35">
        <v>-8.4000000000000005E-2</v>
      </c>
      <c r="K26" s="35">
        <v>9.4E-2</v>
      </c>
      <c r="L26" s="35">
        <v>6.4000000000000001E-2</v>
      </c>
      <c r="M26" s="35">
        <v>-0.192</v>
      </c>
      <c r="N26" s="35">
        <v>-0.108</v>
      </c>
      <c r="O26" s="35" t="s">
        <v>84</v>
      </c>
      <c r="P26" s="35"/>
      <c r="Q26" s="35"/>
      <c r="R26" s="35"/>
    </row>
    <row r="27" spans="1:21" x14ac:dyDescent="0.25">
      <c r="A27" s="41"/>
      <c r="B27" s="35" t="s">
        <v>85</v>
      </c>
      <c r="C27" s="35">
        <v>8.6999999999999994E-2</v>
      </c>
      <c r="D27" s="35">
        <v>5.7000000000000002E-2</v>
      </c>
      <c r="E27" s="35">
        <v>6.4000000000000001E-2</v>
      </c>
      <c r="F27" s="35">
        <v>0.874</v>
      </c>
      <c r="G27" s="35">
        <v>5.6000000000000001E-2</v>
      </c>
      <c r="H27" s="35">
        <v>0.58399999999999996</v>
      </c>
      <c r="I27" s="35">
        <v>0.76500000000000001</v>
      </c>
      <c r="J27" s="35">
        <v>0.749</v>
      </c>
      <c r="K27" s="35">
        <v>0.72099999999999997</v>
      </c>
      <c r="L27" s="35">
        <v>0.80700000000000005</v>
      </c>
      <c r="M27" s="35">
        <v>0.46100000000000002</v>
      </c>
      <c r="N27" s="35">
        <v>0.68</v>
      </c>
      <c r="O27" s="35" t="s">
        <v>84</v>
      </c>
      <c r="P27" s="35"/>
      <c r="Q27" s="35"/>
      <c r="R27" s="35"/>
    </row>
    <row r="28" spans="1:21" x14ac:dyDescent="0.25">
      <c r="A28" s="41" t="s">
        <v>15</v>
      </c>
      <c r="B28" s="35" t="s">
        <v>83</v>
      </c>
      <c r="C28" s="38">
        <v>0.59299999999999997</v>
      </c>
      <c r="D28" s="38">
        <v>0.60499999999999998</v>
      </c>
      <c r="E28" s="35">
        <v>0.19900000000000001</v>
      </c>
      <c r="F28" s="35">
        <v>-0.126</v>
      </c>
      <c r="G28" s="35">
        <v>0.30299999999999999</v>
      </c>
      <c r="H28" s="35">
        <v>0.17299999999999999</v>
      </c>
      <c r="I28" s="35">
        <v>-0.14399999999999999</v>
      </c>
      <c r="J28" s="35">
        <v>-0.01</v>
      </c>
      <c r="K28" s="35">
        <v>-4.3999999999999997E-2</v>
      </c>
      <c r="L28" s="35">
        <v>-1.4999999999999999E-2</v>
      </c>
      <c r="M28" s="35">
        <v>-0.03</v>
      </c>
      <c r="N28" s="35">
        <v>-4.0000000000000001E-3</v>
      </c>
      <c r="O28" s="38">
        <v>0.54400000000000004</v>
      </c>
      <c r="P28" s="35" t="s">
        <v>84</v>
      </c>
      <c r="Q28" s="35"/>
      <c r="R28" s="35"/>
    </row>
    <row r="29" spans="1:21" x14ac:dyDescent="0.25">
      <c r="A29" s="41"/>
      <c r="B29" s="35" t="s">
        <v>85</v>
      </c>
      <c r="C29" s="38">
        <v>1.2E-2</v>
      </c>
      <c r="D29" s="38">
        <v>0.01</v>
      </c>
      <c r="E29" s="35">
        <v>0.44500000000000001</v>
      </c>
      <c r="F29" s="35">
        <v>0.629</v>
      </c>
      <c r="G29" s="35">
        <v>0.23699999999999999</v>
      </c>
      <c r="H29" s="35">
        <v>0.50800000000000001</v>
      </c>
      <c r="I29" s="35">
        <v>0.58099999999999996</v>
      </c>
      <c r="J29" s="35">
        <v>0.97</v>
      </c>
      <c r="K29" s="35">
        <v>0.86799999999999999</v>
      </c>
      <c r="L29" s="35">
        <v>0.95499999999999996</v>
      </c>
      <c r="M29" s="35">
        <v>0.91</v>
      </c>
      <c r="N29" s="35">
        <v>0.98799999999999999</v>
      </c>
      <c r="O29" s="38">
        <v>2.4E-2</v>
      </c>
      <c r="P29" s="35" t="s">
        <v>84</v>
      </c>
      <c r="Q29" s="35"/>
      <c r="R29" s="35"/>
    </row>
    <row r="30" spans="1:21" x14ac:dyDescent="0.25">
      <c r="A30" s="41" t="s">
        <v>16</v>
      </c>
      <c r="B30" s="35" t="s">
        <v>83</v>
      </c>
      <c r="C30" s="35">
        <v>-0.185</v>
      </c>
      <c r="D30" s="35">
        <v>-0.16200000000000001</v>
      </c>
      <c r="E30" s="35">
        <v>-0.42599999999999999</v>
      </c>
      <c r="F30" s="38">
        <v>0.78</v>
      </c>
      <c r="G30" s="35">
        <v>0.29799999999999999</v>
      </c>
      <c r="H30" s="35">
        <v>-0.158</v>
      </c>
      <c r="I30" s="35">
        <v>0.45600000000000002</v>
      </c>
      <c r="J30" s="35">
        <v>0.36499999999999999</v>
      </c>
      <c r="K30" s="35">
        <v>-0.376</v>
      </c>
      <c r="L30" s="35">
        <v>0.28699999999999998</v>
      </c>
      <c r="M30" s="35">
        <v>0.28999999999999998</v>
      </c>
      <c r="N30" s="38">
        <v>0.55600000000000005</v>
      </c>
      <c r="O30" s="35">
        <v>-0.373</v>
      </c>
      <c r="P30" s="35">
        <v>-0.248</v>
      </c>
      <c r="Q30" s="35" t="s">
        <v>84</v>
      </c>
      <c r="R30" s="35"/>
    </row>
    <row r="31" spans="1:21" x14ac:dyDescent="0.25">
      <c r="A31" s="41"/>
      <c r="B31" s="35" t="s">
        <v>85</v>
      </c>
      <c r="C31" s="35">
        <v>0.47799999999999998</v>
      </c>
      <c r="D31" s="35">
        <v>0.53500000000000003</v>
      </c>
      <c r="E31" s="35">
        <v>8.7999999999999995E-2</v>
      </c>
      <c r="F31" s="38" t="s">
        <v>60</v>
      </c>
      <c r="G31" s="35">
        <v>0.245</v>
      </c>
      <c r="H31" s="35">
        <v>0.54500000000000004</v>
      </c>
      <c r="I31" s="35">
        <v>6.6000000000000003E-2</v>
      </c>
      <c r="J31" s="35">
        <v>0.14899999999999999</v>
      </c>
      <c r="K31" s="35">
        <v>0.13700000000000001</v>
      </c>
      <c r="L31" s="35">
        <v>0.26400000000000001</v>
      </c>
      <c r="M31" s="35">
        <v>0.25900000000000001</v>
      </c>
      <c r="N31" s="38">
        <v>0.02</v>
      </c>
      <c r="O31" s="35">
        <v>0.14000000000000001</v>
      </c>
      <c r="P31" s="35">
        <v>0.33700000000000002</v>
      </c>
      <c r="Q31" s="35" t="s">
        <v>84</v>
      </c>
      <c r="R31" s="35"/>
    </row>
    <row r="32" spans="1:21" ht="15.75" thickBo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</row>
    <row r="33" ht="15.75" thickTop="1" x14ac:dyDescent="0.25"/>
  </sheetData>
  <mergeCells count="17">
    <mergeCell ref="A6:A7"/>
    <mergeCell ref="A8:A9"/>
    <mergeCell ref="A10:A11"/>
    <mergeCell ref="Q1:R1"/>
    <mergeCell ref="A2:A3"/>
    <mergeCell ref="A4:A5"/>
    <mergeCell ref="A18:A19"/>
    <mergeCell ref="A20:A21"/>
    <mergeCell ref="A22:A23"/>
    <mergeCell ref="A12:A13"/>
    <mergeCell ref="A14:A15"/>
    <mergeCell ref="A16:A17"/>
    <mergeCell ref="A30:A31"/>
    <mergeCell ref="A32:R32"/>
    <mergeCell ref="A24:A25"/>
    <mergeCell ref="A26:A27"/>
    <mergeCell ref="A28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Mann whit test</vt:lpstr>
      <vt:lpstr>Frequenciess</vt:lpstr>
      <vt:lpstr>correlation matrix</vt:lpstr>
      <vt:lpstr>Median</vt:lpstr>
      <vt:lpstr>binomialTest</vt:lpstr>
      <vt:lpstr>Sheet1</vt:lpstr>
      <vt:lpstr>Sheet2</vt:lpstr>
      <vt:lpstr>corr_DM</vt:lpstr>
      <vt:lpstr>corr_NonDM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2020-06-07T15:30:45Z</dcterms:modified>
</cp:coreProperties>
</file>